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3\Прайс-лист с 01.11.2023\"/>
    </mc:Choice>
  </mc:AlternateContent>
  <bookViews>
    <workbookView xWindow="0" yWindow="0" windowWidth="24000" windowHeight="8700"/>
  </bookViews>
  <sheets>
    <sheet name="Абакан_юр" sheetId="1" r:id="rId1"/>
    <sheet name="Альметьевск_юр" sheetId="2" r:id="rId2"/>
    <sheet name="Армавир_юр" sheetId="3" r:id="rId3"/>
    <sheet name="Архангельск_юр" sheetId="4" r:id="rId4"/>
    <sheet name="Астрахань_юр" sheetId="5" r:id="rId5"/>
    <sheet name="Барнаул_юр" sheetId="6" r:id="rId6"/>
    <sheet name="Белгород_юр" sheetId="7" r:id="rId7"/>
    <sheet name="Бийск_юр" sheetId="8" r:id="rId8"/>
    <sheet name="Благовещенск_юр" sheetId="9" r:id="rId9"/>
    <sheet name="Братск_юр" sheetId="10" r:id="rId10"/>
    <sheet name="Брянск_юр" sheetId="11" r:id="rId11"/>
    <sheet name="Великий Новгород_юр" sheetId="12" r:id="rId12"/>
    <sheet name="Владивосток_юр" sheetId="13" r:id="rId13"/>
    <sheet name="Владимир_юр" sheetId="14" r:id="rId14"/>
    <sheet name="Волгоград_юр" sheetId="15" r:id="rId15"/>
    <sheet name="Вологда_юр" sheetId="16" r:id="rId16"/>
    <sheet name="Воронеж_юр" sheetId="17" r:id="rId17"/>
    <sheet name="Грозный_юр" sheetId="18" r:id="rId18"/>
    <sheet name="Димитровград_юр" sheetId="19" r:id="rId19"/>
    <sheet name="Екатеринбург_юр" sheetId="20" r:id="rId20"/>
    <sheet name="Иваново_юр" sheetId="21" r:id="rId21"/>
    <sheet name="Ижевск_юр" sheetId="22" r:id="rId22"/>
    <sheet name="Йошкар-Ола_юр" sheetId="23" r:id="rId23"/>
    <sheet name="Иркутск_юр" sheetId="24" r:id="rId24"/>
    <sheet name="КавМинВоды_юр" sheetId="25" r:id="rId25"/>
    <sheet name="Казань_юр" sheetId="26" r:id="rId26"/>
    <sheet name="Калининград_юр" sheetId="27" r:id="rId27"/>
    <sheet name="Калуга_юр" sheetId="28" r:id="rId28"/>
    <sheet name="Каменск-Уральский_юр" sheetId="29" r:id="rId29"/>
    <sheet name="Кемерово_юр" sheetId="30" r:id="rId30"/>
    <sheet name="Киров_юр" sheetId="31" r:id="rId31"/>
    <sheet name="Когалым_юр" sheetId="32" r:id="rId32"/>
    <sheet name="Комсомольск-на-Амуре_юр" sheetId="33" r:id="rId33"/>
    <sheet name="Кострома_юр" sheetId="34" r:id="rId34"/>
    <sheet name="Краснодар_юр" sheetId="35" r:id="rId35"/>
    <sheet name="Красноярск_юр" sheetId="36" r:id="rId36"/>
    <sheet name="Курган_юр" sheetId="37" r:id="rId37"/>
    <sheet name="Курск_юр" sheetId="38" r:id="rId38"/>
    <sheet name="Ленинск-Кузнецкий_юр" sheetId="39" r:id="rId39"/>
    <sheet name="Липецк_юр" sheetId="40" r:id="rId40"/>
    <sheet name="Магнитогорск_юр" sheetId="41" r:id="rId41"/>
    <sheet name="Майкоп_юр" sheetId="42" r:id="rId42"/>
    <sheet name="Махачкала_юр" sheetId="43" r:id="rId43"/>
    <sheet name="Миасс и Златоуст_юр" sheetId="44" r:id="rId44"/>
    <sheet name="Мурманская область_юр" sheetId="45" r:id="rId45"/>
    <sheet name="Набережные Челны_юр" sheetId="46" r:id="rId46"/>
    <sheet name="Находка_юр" sheetId="47" r:id="rId47"/>
    <sheet name="Нижневартовск_юр" sheetId="48" r:id="rId48"/>
    <sheet name="Нижний Новгород_юр" sheetId="49" r:id="rId49"/>
    <sheet name="Нижний Тагил_юр" sheetId="50" r:id="rId50"/>
    <sheet name="Новокузнецк_юр" sheetId="51" r:id="rId51"/>
    <sheet name="Новороссийск_юр" sheetId="52" r:id="rId52"/>
    <sheet name="Новосибирск_юр" sheetId="53" r:id="rId53"/>
    <sheet name="Новый Уренгой_юр" sheetId="54" r:id="rId54"/>
    <sheet name="Норильск_юр" sheetId="55" r:id="rId55"/>
    <sheet name="Ноябрьск_юр" sheetId="56" r:id="rId56"/>
    <sheet name="Омск_юр" sheetId="57" r:id="rId57"/>
    <sheet name="Орёл_юр" sheetId="58" r:id="rId58"/>
    <sheet name="Оренбург_юр" sheetId="59" r:id="rId59"/>
    <sheet name="Пенза_юр" sheetId="60" r:id="rId60"/>
    <sheet name="Пермь_юр" sheetId="61" r:id="rId61"/>
    <sheet name="Петрозаводск_юр" sheetId="62" r:id="rId62"/>
    <sheet name="Петропавловск-Камчатский_юр" sheetId="63" r:id="rId63"/>
    <sheet name="Псков_юр" sheetId="64" r:id="rId64"/>
    <sheet name="Республика Алтай_юр" sheetId="65" r:id="rId65"/>
    <sheet name="Ростов-на-Дону_юр" sheetId="66" r:id="rId66"/>
    <sheet name="Рязань_юр" sheetId="67" r:id="rId67"/>
    <sheet name="Самара_юр" sheetId="68" r:id="rId68"/>
    <sheet name="Санкт-Петербург_юр" sheetId="69" r:id="rId69"/>
    <sheet name="Саранск_юр" sheetId="70" r:id="rId70"/>
    <sheet name="Саратов_юр" sheetId="71" r:id="rId71"/>
    <sheet name="Смоленск_юр" sheetId="72" r:id="rId72"/>
    <sheet name="Сочи_юр" sheetId="73" r:id="rId73"/>
    <sheet name="Ставрополь_юр" sheetId="74" r:id="rId74"/>
    <sheet name="Старый Оскол_юр" sheetId="75" r:id="rId75"/>
    <sheet name="Стерлитамак_юр" sheetId="76" r:id="rId76"/>
    <sheet name="Сургут_юр" sheetId="77" r:id="rId77"/>
    <sheet name="Сыктывкар_юр" sheetId="78" r:id="rId78"/>
    <sheet name="Таганрог_юр" sheetId="79" r:id="rId79"/>
    <sheet name="Тамбов_юр" sheetId="80" r:id="rId80"/>
    <sheet name="Тверь_юр" sheetId="81" r:id="rId81"/>
    <sheet name="Тобольск_юр" sheetId="82" r:id="rId82"/>
    <sheet name="Тольятти_юр" sheetId="83" r:id="rId83"/>
    <sheet name="Томск_юр" sheetId="84" r:id="rId84"/>
    <sheet name="Тула_юр" sheetId="85" r:id="rId85"/>
    <sheet name="Тюмень_юр" sheetId="86" r:id="rId86"/>
    <sheet name="Улан-Удэ_юр" sheetId="87" r:id="rId87"/>
    <sheet name="Ульяновск_юр" sheetId="88" r:id="rId88"/>
    <sheet name="Уссурийск_юр" sheetId="89" r:id="rId89"/>
    <sheet name="Ухта_юр" sheetId="90" r:id="rId90"/>
    <sheet name="Уфа_юр" sheetId="91" r:id="rId91"/>
    <sheet name="Хабаровск_юр" sheetId="92" r:id="rId92"/>
    <sheet name="Чебоксары_юр" sheetId="93" r:id="rId93"/>
    <sheet name="Ханты-Мансийск_юр" sheetId="94" r:id="rId94"/>
    <sheet name="Челябинск_юр" sheetId="95" r:id="rId95"/>
    <sheet name="Чита_юр" sheetId="96" r:id="rId96"/>
    <sheet name="Шерегеш_юр" sheetId="97" r:id="rId97"/>
    <sheet name="Южно-Сахалинск_юр" sheetId="98" r:id="rId98"/>
    <sheet name="Якутск_юр" sheetId="99" r:id="rId99"/>
    <sheet name="Ярославль_юр" sheetId="100" r:id="rId100"/>
    <sheet name="Москва_юр" sheetId="101" r:id="rId101"/>
  </sheets>
  <definedNames>
    <definedName name="_xlnm.Print_Area" localSheetId="47">Нижневартовск_юр!$1:$213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59" i="101" l="1"/>
  <c r="A340" i="101"/>
  <c r="A339" i="101"/>
  <c r="A338" i="101"/>
  <c r="A337" i="101"/>
  <c r="A336" i="101"/>
  <c r="A335" i="101"/>
  <c r="A334" i="101"/>
  <c r="C327" i="101"/>
  <c r="C326" i="101"/>
  <c r="C325" i="101"/>
  <c r="C324" i="101"/>
  <c r="C323" i="101"/>
  <c r="C322" i="101"/>
  <c r="C321" i="101"/>
  <c r="C315" i="101"/>
  <c r="C312" i="101"/>
  <c r="C310" i="101"/>
  <c r="C309" i="101"/>
  <c r="C308" i="101"/>
  <c r="C307" i="101"/>
  <c r="C306" i="101"/>
  <c r="C305" i="101"/>
  <c r="C304" i="101"/>
  <c r="C302" i="101"/>
  <c r="C301" i="101"/>
  <c r="C300" i="101"/>
  <c r="C299" i="101"/>
  <c r="C298" i="101"/>
  <c r="C297" i="101"/>
  <c r="C296" i="101"/>
  <c r="C295" i="101"/>
  <c r="C294" i="101"/>
  <c r="C293" i="101"/>
  <c r="C292" i="101"/>
  <c r="C291" i="101"/>
  <c r="C289" i="101"/>
  <c r="C288" i="101"/>
  <c r="C287" i="101"/>
  <c r="C286" i="101"/>
  <c r="C285" i="101"/>
  <c r="C284" i="101"/>
  <c r="C283" i="101"/>
  <c r="C282" i="101"/>
  <c r="C280" i="101"/>
  <c r="C278" i="101"/>
  <c r="D275" i="101"/>
  <c r="D271" i="101"/>
  <c r="D276" i="101"/>
  <c r="C269" i="101"/>
  <c r="C266" i="101"/>
  <c r="C260" i="101"/>
  <c r="D258" i="101"/>
  <c r="C259" i="101"/>
  <c r="D157" i="101"/>
  <c r="C155" i="101"/>
  <c r="C153" i="101"/>
  <c r="C151" i="101"/>
  <c r="C150" i="101"/>
  <c r="C149" i="101"/>
  <c r="G147" i="101"/>
  <c r="C147" i="101"/>
  <c r="C145" i="101"/>
  <c r="C144" i="101"/>
  <c r="G142" i="101"/>
  <c r="C142" i="101"/>
  <c r="D44" i="101"/>
  <c r="D39" i="101" s="1"/>
  <c r="C40" i="101"/>
  <c r="C37" i="101"/>
  <c r="C36" i="101"/>
  <c r="C34" i="101"/>
  <c r="C32" i="101"/>
  <c r="C31" i="101"/>
  <c r="C30" i="101"/>
  <c r="H28" i="101"/>
  <c r="G28" i="101"/>
  <c r="E28" i="101"/>
  <c r="D28" i="101"/>
  <c r="C28" i="101"/>
  <c r="C26" i="101"/>
  <c r="C25" i="101"/>
  <c r="H23" i="101"/>
  <c r="G23" i="101"/>
  <c r="E23" i="101"/>
  <c r="D23" i="101"/>
  <c r="C23" i="101"/>
  <c r="C21" i="101"/>
  <c r="C19" i="101"/>
  <c r="C17" i="101"/>
  <c r="C16" i="101"/>
  <c r="C15" i="101"/>
  <c r="H13" i="101"/>
  <c r="G13" i="101"/>
  <c r="E13" i="101"/>
  <c r="D13" i="101"/>
  <c r="C13" i="101"/>
  <c r="C11" i="101"/>
  <c r="C10" i="101"/>
  <c r="H8" i="101"/>
  <c r="G8" i="101"/>
  <c r="E8" i="101"/>
  <c r="D8" i="101"/>
  <c r="C8" i="101"/>
  <c r="A3" i="101"/>
  <c r="A2" i="101"/>
  <c r="A183" i="100"/>
  <c r="A168" i="100"/>
  <c r="A167" i="100"/>
  <c r="A166" i="100"/>
  <c r="A165" i="100"/>
  <c r="A164" i="100"/>
  <c r="A163" i="100"/>
  <c r="A162" i="100"/>
  <c r="C152" i="100"/>
  <c r="C148" i="100"/>
  <c r="C147" i="100"/>
  <c r="G146" i="100"/>
  <c r="H146" i="100"/>
  <c r="C146" i="100"/>
  <c r="C145" i="100"/>
  <c r="C144" i="100"/>
  <c r="C149" i="100" s="1"/>
  <c r="H143" i="100"/>
  <c r="G143" i="100"/>
  <c r="E143" i="100"/>
  <c r="D143" i="100"/>
  <c r="C143" i="100"/>
  <c r="C137" i="100"/>
  <c r="C135" i="100"/>
  <c r="C134" i="100"/>
  <c r="C132" i="100"/>
  <c r="C131" i="100"/>
  <c r="C130" i="100"/>
  <c r="C129" i="100"/>
  <c r="C128" i="100"/>
  <c r="C127" i="100"/>
  <c r="C126" i="100"/>
  <c r="C125" i="100"/>
  <c r="C124" i="100"/>
  <c r="C123" i="100"/>
  <c r="C122" i="100"/>
  <c r="C121" i="100"/>
  <c r="C120" i="100"/>
  <c r="C119" i="100"/>
  <c r="C118" i="100"/>
  <c r="C117" i="100"/>
  <c r="C116" i="100"/>
  <c r="C115" i="100"/>
  <c r="C114" i="100"/>
  <c r="C111" i="100"/>
  <c r="C110" i="100"/>
  <c r="C109" i="100"/>
  <c r="C108" i="100"/>
  <c r="C107" i="100"/>
  <c r="C106" i="100"/>
  <c r="C105" i="100"/>
  <c r="C112" i="100" s="1"/>
  <c r="C104" i="100"/>
  <c r="C102" i="100"/>
  <c r="D99" i="100"/>
  <c r="C93" i="100"/>
  <c r="C90" i="100"/>
  <c r="C81" i="100"/>
  <c r="C80" i="100"/>
  <c r="D79" i="100"/>
  <c r="C49" i="100"/>
  <c r="D48" i="100"/>
  <c r="C46" i="100"/>
  <c r="C45" i="100"/>
  <c r="C43" i="100"/>
  <c r="C41" i="100"/>
  <c r="C39" i="100"/>
  <c r="C36" i="100"/>
  <c r="C35" i="100"/>
  <c r="C34" i="100"/>
  <c r="G32" i="100"/>
  <c r="H32" i="100"/>
  <c r="C32" i="100"/>
  <c r="C30" i="100"/>
  <c r="C29" i="100"/>
  <c r="G27" i="100"/>
  <c r="H27" i="100"/>
  <c r="C27" i="100"/>
  <c r="C25" i="100"/>
  <c r="C23" i="100"/>
  <c r="C21" i="100"/>
  <c r="C19" i="100"/>
  <c r="C16" i="100"/>
  <c r="C15" i="100"/>
  <c r="C14" i="100"/>
  <c r="G12" i="100"/>
  <c r="C12" i="100"/>
  <c r="C10" i="100"/>
  <c r="C9" i="100"/>
  <c r="G7" i="100"/>
  <c r="C7" i="100"/>
  <c r="A3" i="100"/>
  <c r="A2" i="100"/>
  <c r="A192" i="99"/>
  <c r="A177" i="99"/>
  <c r="A176" i="99"/>
  <c r="A175" i="99"/>
  <c r="A174" i="99"/>
  <c r="A173" i="99"/>
  <c r="A172" i="99"/>
  <c r="A171" i="99"/>
  <c r="C161" i="99"/>
  <c r="G158" i="99"/>
  <c r="H158" i="99"/>
  <c r="C158" i="99"/>
  <c r="C157" i="99"/>
  <c r="C156" i="99"/>
  <c r="H155" i="99"/>
  <c r="G155" i="99"/>
  <c r="E155" i="99"/>
  <c r="D155" i="99"/>
  <c r="C155" i="99"/>
  <c r="C154" i="99"/>
  <c r="C153" i="99"/>
  <c r="G152" i="99"/>
  <c r="H152" i="99"/>
  <c r="C152" i="99"/>
  <c r="C146" i="99"/>
  <c r="C144" i="99"/>
  <c r="C143" i="99"/>
  <c r="C141" i="99"/>
  <c r="C140" i="99"/>
  <c r="C139" i="99"/>
  <c r="C138" i="99"/>
  <c r="C137" i="99"/>
  <c r="C136" i="99"/>
  <c r="C135" i="99"/>
  <c r="C134" i="99"/>
  <c r="C133" i="99"/>
  <c r="C132" i="99"/>
  <c r="C131" i="99"/>
  <c r="C130" i="99"/>
  <c r="C129" i="99"/>
  <c r="C128" i="99"/>
  <c r="C127" i="99"/>
  <c r="C126" i="99"/>
  <c r="C125" i="99"/>
  <c r="C124" i="99"/>
  <c r="C123" i="99"/>
  <c r="C121" i="99"/>
  <c r="C120" i="99"/>
  <c r="C119" i="99"/>
  <c r="C118" i="99"/>
  <c r="C117" i="99"/>
  <c r="C116" i="99"/>
  <c r="C115" i="99"/>
  <c r="C114" i="99"/>
  <c r="C113" i="99"/>
  <c r="C111" i="99"/>
  <c r="D110" i="99"/>
  <c r="D109" i="99"/>
  <c r="D108" i="99"/>
  <c r="D106" i="99"/>
  <c r="D105" i="99"/>
  <c r="D104" i="99"/>
  <c r="D107" i="99"/>
  <c r="C102" i="99"/>
  <c r="D100" i="99"/>
  <c r="C99" i="99"/>
  <c r="C90" i="99"/>
  <c r="C87" i="99"/>
  <c r="D86" i="99"/>
  <c r="C56" i="99"/>
  <c r="D55" i="99"/>
  <c r="C53" i="99"/>
  <c r="C52" i="99"/>
  <c r="C50" i="99"/>
  <c r="C49" i="99"/>
  <c r="G48" i="99"/>
  <c r="C48" i="99"/>
  <c r="C46" i="99"/>
  <c r="C45" i="99"/>
  <c r="C43" i="99"/>
  <c r="C41" i="99"/>
  <c r="C39" i="99"/>
  <c r="C36" i="99"/>
  <c r="C35" i="99"/>
  <c r="C34" i="99"/>
  <c r="G32" i="99"/>
  <c r="C32" i="99"/>
  <c r="C30" i="99"/>
  <c r="C29" i="99"/>
  <c r="G27" i="99"/>
  <c r="C27" i="99"/>
  <c r="C25" i="99"/>
  <c r="C23" i="99"/>
  <c r="C21" i="99"/>
  <c r="C19" i="99"/>
  <c r="C16" i="99"/>
  <c r="C15" i="99"/>
  <c r="C14" i="99"/>
  <c r="H12" i="99"/>
  <c r="G12" i="99"/>
  <c r="E12" i="99"/>
  <c r="D12" i="99"/>
  <c r="C12" i="99"/>
  <c r="C10" i="99"/>
  <c r="C9" i="99"/>
  <c r="H7" i="99"/>
  <c r="G7" i="99"/>
  <c r="E7" i="99"/>
  <c r="D7" i="99"/>
  <c r="C7" i="99"/>
  <c r="A3" i="99"/>
  <c r="A2" i="99"/>
  <c r="A173" i="98"/>
  <c r="A158" i="98"/>
  <c r="A157" i="98"/>
  <c r="A156" i="98"/>
  <c r="A155" i="98"/>
  <c r="A154" i="98"/>
  <c r="A153" i="98"/>
  <c r="A152" i="98"/>
  <c r="C142" i="98"/>
  <c r="G139" i="98"/>
  <c r="C138" i="98"/>
  <c r="C137" i="98"/>
  <c r="H136" i="98"/>
  <c r="G136" i="98"/>
  <c r="E136" i="98"/>
  <c r="D136" i="98"/>
  <c r="C136" i="98"/>
  <c r="C135" i="98"/>
  <c r="C134" i="98"/>
  <c r="C139" i="98" s="1"/>
  <c r="G133" i="98"/>
  <c r="C133" i="98"/>
  <c r="C127" i="98"/>
  <c r="C125" i="98"/>
  <c r="C124" i="98"/>
  <c r="C122" i="98"/>
  <c r="C121" i="98"/>
  <c r="C120" i="98"/>
  <c r="C119" i="98"/>
  <c r="C118" i="98"/>
  <c r="C117" i="98"/>
  <c r="C116" i="98"/>
  <c r="C115" i="98"/>
  <c r="C114" i="98"/>
  <c r="C113" i="98"/>
  <c r="C112" i="98"/>
  <c r="C111" i="98"/>
  <c r="C110" i="98"/>
  <c r="C109" i="98"/>
  <c r="C108" i="98"/>
  <c r="C107" i="98"/>
  <c r="C106" i="98"/>
  <c r="C105" i="98"/>
  <c r="C104" i="98"/>
  <c r="C102" i="98"/>
  <c r="C101" i="98"/>
  <c r="C100" i="98"/>
  <c r="C99" i="98"/>
  <c r="C98" i="98"/>
  <c r="C97" i="98"/>
  <c r="C96" i="98"/>
  <c r="C95" i="98"/>
  <c r="C94" i="98"/>
  <c r="C92" i="98"/>
  <c r="D89" i="98"/>
  <c r="D85" i="98"/>
  <c r="D90" i="98"/>
  <c r="C83" i="98"/>
  <c r="C80" i="98"/>
  <c r="D69" i="98"/>
  <c r="C71" i="98"/>
  <c r="C70" i="98"/>
  <c r="D48" i="98"/>
  <c r="C49" i="98"/>
  <c r="C46" i="98"/>
  <c r="C45" i="98"/>
  <c r="C43" i="98"/>
  <c r="C41" i="98"/>
  <c r="C39" i="98"/>
  <c r="C36" i="98"/>
  <c r="C35" i="98"/>
  <c r="C34" i="98"/>
  <c r="G32" i="98"/>
  <c r="C32" i="98"/>
  <c r="C30" i="98"/>
  <c r="C29" i="98"/>
  <c r="G27" i="98"/>
  <c r="C27" i="98"/>
  <c r="C25" i="98"/>
  <c r="C23" i="98"/>
  <c r="C21" i="98"/>
  <c r="C19" i="98"/>
  <c r="C16" i="98"/>
  <c r="C15" i="98"/>
  <c r="C14" i="98"/>
  <c r="H12" i="98"/>
  <c r="G12" i="98"/>
  <c r="E12" i="98"/>
  <c r="D12" i="98"/>
  <c r="C12" i="98"/>
  <c r="C10" i="98"/>
  <c r="C9" i="98"/>
  <c r="H7" i="98"/>
  <c r="G7" i="98"/>
  <c r="E7" i="98"/>
  <c r="D7" i="98"/>
  <c r="C7" i="98"/>
  <c r="A3" i="98"/>
  <c r="A2" i="98"/>
  <c r="A165" i="97"/>
  <c r="A152" i="97"/>
  <c r="A151" i="97"/>
  <c r="A150" i="97"/>
  <c r="A149" i="97"/>
  <c r="A148" i="97"/>
  <c r="A147" i="97"/>
  <c r="A146" i="97"/>
  <c r="C138" i="97"/>
  <c r="C137" i="97"/>
  <c r="C136" i="97"/>
  <c r="C135" i="97"/>
  <c r="C134" i="97"/>
  <c r="C139" i="97" s="1"/>
  <c r="C133" i="97"/>
  <c r="C127" i="97"/>
  <c r="C125" i="97"/>
  <c r="C124" i="97"/>
  <c r="C122" i="97"/>
  <c r="C121" i="97"/>
  <c r="C120" i="97"/>
  <c r="C119" i="97"/>
  <c r="C118" i="97"/>
  <c r="C117" i="97"/>
  <c r="C116" i="97"/>
  <c r="C115" i="97"/>
  <c r="C114" i="97"/>
  <c r="C113" i="97"/>
  <c r="C112" i="97"/>
  <c r="C111" i="97"/>
  <c r="C110" i="97"/>
  <c r="C109" i="97"/>
  <c r="C108" i="97"/>
  <c r="C107" i="97"/>
  <c r="C106" i="97"/>
  <c r="C105" i="97"/>
  <c r="C104" i="97"/>
  <c r="C101" i="97"/>
  <c r="C100" i="97"/>
  <c r="C99" i="97"/>
  <c r="C98" i="97"/>
  <c r="C97" i="97"/>
  <c r="C96" i="97"/>
  <c r="C95" i="97"/>
  <c r="C102" i="97" s="1"/>
  <c r="C94" i="97"/>
  <c r="C92" i="97"/>
  <c r="D89" i="97"/>
  <c r="C83" i="97"/>
  <c r="C80" i="97"/>
  <c r="C71" i="97"/>
  <c r="C70" i="97"/>
  <c r="D69" i="97"/>
  <c r="D48" i="97"/>
  <c r="C49" i="97"/>
  <c r="C46" i="97"/>
  <c r="C45" i="97"/>
  <c r="C43" i="97"/>
  <c r="C41" i="97"/>
  <c r="C39" i="97"/>
  <c r="C36" i="97"/>
  <c r="C35" i="97"/>
  <c r="C34" i="97"/>
  <c r="C32" i="97"/>
  <c r="C30" i="97"/>
  <c r="C29" i="97"/>
  <c r="C27" i="97"/>
  <c r="C25" i="97"/>
  <c r="C23" i="97"/>
  <c r="C21" i="97"/>
  <c r="C19" i="97"/>
  <c r="C16" i="97"/>
  <c r="C15" i="97"/>
  <c r="C14" i="97"/>
  <c r="C12" i="97"/>
  <c r="C10" i="97"/>
  <c r="C9" i="97"/>
  <c r="C7" i="97"/>
  <c r="A3" i="97"/>
  <c r="A2" i="97"/>
  <c r="A190" i="96"/>
  <c r="A175" i="96"/>
  <c r="A174" i="96"/>
  <c r="A173" i="96"/>
  <c r="A172" i="96"/>
  <c r="A171" i="96"/>
  <c r="A170" i="96"/>
  <c r="A169" i="96"/>
  <c r="C159" i="96"/>
  <c r="H156" i="96"/>
  <c r="E156" i="96"/>
  <c r="C155" i="96"/>
  <c r="C154" i="96"/>
  <c r="H153" i="96"/>
  <c r="G153" i="96"/>
  <c r="E153" i="96"/>
  <c r="D153" i="96"/>
  <c r="C153" i="96"/>
  <c r="C152" i="96"/>
  <c r="C151" i="96"/>
  <c r="C156" i="96" s="1"/>
  <c r="H150" i="96"/>
  <c r="E150" i="96"/>
  <c r="C150" i="96"/>
  <c r="C144" i="96"/>
  <c r="C142" i="96"/>
  <c r="C141" i="96"/>
  <c r="C139" i="96"/>
  <c r="C138" i="96"/>
  <c r="C137" i="96"/>
  <c r="C136" i="96"/>
  <c r="C135" i="96"/>
  <c r="C134" i="96"/>
  <c r="C133" i="96"/>
  <c r="C132" i="96"/>
  <c r="C131" i="96"/>
  <c r="C130" i="96"/>
  <c r="C129" i="96"/>
  <c r="C128" i="96"/>
  <c r="C127" i="96"/>
  <c r="C126" i="96"/>
  <c r="C125" i="96"/>
  <c r="C124" i="96"/>
  <c r="C123" i="96"/>
  <c r="C122" i="96"/>
  <c r="C121" i="96"/>
  <c r="C119" i="96"/>
  <c r="C118" i="96"/>
  <c r="C117" i="96"/>
  <c r="C116" i="96"/>
  <c r="C115" i="96"/>
  <c r="C114" i="96"/>
  <c r="C113" i="96"/>
  <c r="C112" i="96"/>
  <c r="C111" i="96"/>
  <c r="C109" i="96"/>
  <c r="D106" i="96"/>
  <c r="C100" i="96"/>
  <c r="C97" i="96"/>
  <c r="C88" i="96"/>
  <c r="C87" i="96"/>
  <c r="D86" i="96"/>
  <c r="C56" i="96"/>
  <c r="D55" i="96"/>
  <c r="C53" i="96"/>
  <c r="C52" i="96"/>
  <c r="C50" i="96"/>
  <c r="C49" i="96"/>
  <c r="G48" i="96"/>
  <c r="C48" i="96"/>
  <c r="C46" i="96"/>
  <c r="C45" i="96"/>
  <c r="C43" i="96"/>
  <c r="C41" i="96"/>
  <c r="C39" i="96"/>
  <c r="C36" i="96"/>
  <c r="C35" i="96"/>
  <c r="C34" i="96"/>
  <c r="G32" i="96"/>
  <c r="C32" i="96"/>
  <c r="C30" i="96"/>
  <c r="C29" i="96"/>
  <c r="G27" i="96"/>
  <c r="C27" i="96"/>
  <c r="C25" i="96"/>
  <c r="C23" i="96"/>
  <c r="C21" i="96"/>
  <c r="C19" i="96"/>
  <c r="C16" i="96"/>
  <c r="C15" i="96"/>
  <c r="C14" i="96"/>
  <c r="H12" i="96"/>
  <c r="E12" i="96"/>
  <c r="C12" i="96"/>
  <c r="C10" i="96"/>
  <c r="C9" i="96"/>
  <c r="H7" i="96"/>
  <c r="E7" i="96"/>
  <c r="C7" i="96"/>
  <c r="A3" i="96"/>
  <c r="A2" i="96"/>
  <c r="A267" i="95"/>
  <c r="A248" i="95"/>
  <c r="A247" i="95"/>
  <c r="A246" i="95"/>
  <c r="A245" i="95"/>
  <c r="A244" i="95"/>
  <c r="A243" i="95"/>
  <c r="A242" i="95"/>
  <c r="C234" i="95"/>
  <c r="C233" i="95"/>
  <c r="C232" i="95"/>
  <c r="C231" i="95"/>
  <c r="C235" i="95" s="1"/>
  <c r="C225" i="95"/>
  <c r="C223" i="95"/>
  <c r="C221" i="95"/>
  <c r="C220" i="95"/>
  <c r="C219" i="95"/>
  <c r="C218" i="95"/>
  <c r="C217" i="95"/>
  <c r="C216" i="95"/>
  <c r="C215" i="95"/>
  <c r="C214" i="95"/>
  <c r="C213" i="95"/>
  <c r="C212" i="95"/>
  <c r="C211" i="95"/>
  <c r="C210" i="95"/>
  <c r="C209" i="95"/>
  <c r="C208" i="95"/>
  <c r="C207" i="95"/>
  <c r="C206" i="95"/>
  <c r="C205" i="95"/>
  <c r="C204" i="95"/>
  <c r="C203" i="95"/>
  <c r="C201" i="95"/>
  <c r="C200" i="95"/>
  <c r="C199" i="95"/>
  <c r="C198" i="95"/>
  <c r="C197" i="95"/>
  <c r="C196" i="95"/>
  <c r="C195" i="95"/>
  <c r="C194" i="95"/>
  <c r="C193" i="95"/>
  <c r="C191" i="95"/>
  <c r="D190" i="95"/>
  <c r="D189" i="95"/>
  <c r="D188" i="95"/>
  <c r="D186" i="95"/>
  <c r="D185" i="95"/>
  <c r="D184" i="95"/>
  <c r="D187" i="95"/>
  <c r="C182" i="95"/>
  <c r="D180" i="95"/>
  <c r="C179" i="95"/>
  <c r="C170" i="95"/>
  <c r="D168" i="95"/>
  <c r="C169" i="95"/>
  <c r="D117" i="95"/>
  <c r="C118" i="95"/>
  <c r="C115" i="95"/>
  <c r="C113" i="95"/>
  <c r="C111" i="95"/>
  <c r="C110" i="95"/>
  <c r="C109" i="95"/>
  <c r="C108" i="95"/>
  <c r="G107" i="95"/>
  <c r="C105" i="95"/>
  <c r="C104" i="95"/>
  <c r="H102" i="95"/>
  <c r="E102" i="95"/>
  <c r="C102" i="95"/>
  <c r="D49" i="95"/>
  <c r="C50" i="95"/>
  <c r="C47" i="95"/>
  <c r="C46" i="95"/>
  <c r="C44" i="95"/>
  <c r="C42" i="95"/>
  <c r="C40" i="95"/>
  <c r="C37" i="95"/>
  <c r="C36" i="95"/>
  <c r="C35" i="95"/>
  <c r="H33" i="95"/>
  <c r="E33" i="95"/>
  <c r="C33" i="95"/>
  <c r="C31" i="95"/>
  <c r="C30" i="95"/>
  <c r="H28" i="95"/>
  <c r="E28" i="95"/>
  <c r="C28" i="95"/>
  <c r="C26" i="95"/>
  <c r="C24" i="95"/>
  <c r="C22" i="95"/>
  <c r="C20" i="95"/>
  <c r="C17" i="95"/>
  <c r="C16" i="95"/>
  <c r="C15" i="95"/>
  <c r="H13" i="95"/>
  <c r="G13" i="95"/>
  <c r="E13" i="95"/>
  <c r="D13" i="95"/>
  <c r="C13" i="95"/>
  <c r="C11" i="95"/>
  <c r="C10" i="95"/>
  <c r="H8" i="95"/>
  <c r="G8" i="95"/>
  <c r="E8" i="95"/>
  <c r="D8" i="95"/>
  <c r="C8" i="95"/>
  <c r="A3" i="95"/>
  <c r="A2" i="95"/>
  <c r="A188" i="94"/>
  <c r="A175" i="94"/>
  <c r="A174" i="94"/>
  <c r="A173" i="94"/>
  <c r="A172" i="94"/>
  <c r="A171" i="94"/>
  <c r="A170" i="94"/>
  <c r="A169" i="94"/>
  <c r="C159" i="94"/>
  <c r="H156" i="94"/>
  <c r="E156" i="94"/>
  <c r="C155" i="94"/>
  <c r="C154" i="94"/>
  <c r="H153" i="94"/>
  <c r="G153" i="94"/>
  <c r="E153" i="94"/>
  <c r="D153" i="94"/>
  <c r="C153" i="94"/>
  <c r="C152" i="94"/>
  <c r="C151" i="94"/>
  <c r="C156" i="94" s="1"/>
  <c r="G150" i="94"/>
  <c r="H150" i="94"/>
  <c r="E150" i="94"/>
  <c r="C150" i="94"/>
  <c r="C144" i="94"/>
  <c r="C142" i="94"/>
  <c r="C141" i="94"/>
  <c r="C139" i="94"/>
  <c r="C138" i="94"/>
  <c r="C137" i="94"/>
  <c r="C136" i="94"/>
  <c r="C135" i="94"/>
  <c r="C134" i="94"/>
  <c r="C133" i="94"/>
  <c r="C132" i="94"/>
  <c r="C131" i="94"/>
  <c r="C130" i="94"/>
  <c r="C129" i="94"/>
  <c r="C128" i="94"/>
  <c r="C127" i="94"/>
  <c r="C126" i="94"/>
  <c r="C125" i="94"/>
  <c r="C124" i="94"/>
  <c r="C123" i="94"/>
  <c r="C122" i="94"/>
  <c r="C121" i="94"/>
  <c r="C118" i="94"/>
  <c r="C117" i="94"/>
  <c r="C116" i="94"/>
  <c r="C115" i="94"/>
  <c r="C114" i="94"/>
  <c r="C113" i="94"/>
  <c r="C112" i="94"/>
  <c r="C119" i="94" s="1"/>
  <c r="C111" i="94"/>
  <c r="C109" i="94"/>
  <c r="D106" i="94"/>
  <c r="C100" i="94"/>
  <c r="C97" i="94"/>
  <c r="D86" i="94"/>
  <c r="C88" i="94"/>
  <c r="D55" i="94"/>
  <c r="C56" i="94"/>
  <c r="C53" i="94"/>
  <c r="C52" i="94"/>
  <c r="C50" i="94"/>
  <c r="C49" i="94"/>
  <c r="H48" i="94"/>
  <c r="E48" i="94"/>
  <c r="C48" i="94"/>
  <c r="C46" i="94"/>
  <c r="C45" i="94"/>
  <c r="C43" i="94"/>
  <c r="C41" i="94"/>
  <c r="C39" i="94"/>
  <c r="C36" i="94"/>
  <c r="C35" i="94"/>
  <c r="C34" i="94"/>
  <c r="G32" i="94"/>
  <c r="H32" i="94"/>
  <c r="E32" i="94"/>
  <c r="C32" i="94"/>
  <c r="C30" i="94"/>
  <c r="C29" i="94"/>
  <c r="G27" i="94"/>
  <c r="H27" i="94"/>
  <c r="E27" i="94"/>
  <c r="C27" i="94"/>
  <c r="C25" i="94"/>
  <c r="C23" i="94"/>
  <c r="C21" i="94"/>
  <c r="C19" i="94"/>
  <c r="C16" i="94"/>
  <c r="C15" i="94"/>
  <c r="C14" i="94"/>
  <c r="E12" i="94"/>
  <c r="C12" i="94"/>
  <c r="C10" i="94"/>
  <c r="C9" i="94"/>
  <c r="E7" i="94"/>
  <c r="C7" i="94"/>
  <c r="A3" i="94"/>
  <c r="A2" i="94"/>
  <c r="A193" i="93"/>
  <c r="A178" i="93"/>
  <c r="A177" i="93"/>
  <c r="A176" i="93"/>
  <c r="A175" i="93"/>
  <c r="A174" i="93"/>
  <c r="A173" i="93"/>
  <c r="A172" i="93"/>
  <c r="C162" i="93"/>
  <c r="G159" i="93"/>
  <c r="H159" i="93"/>
  <c r="E159" i="93"/>
  <c r="C159" i="93"/>
  <c r="C158" i="93"/>
  <c r="C157" i="93"/>
  <c r="H156" i="93"/>
  <c r="G156" i="93"/>
  <c r="E156" i="93"/>
  <c r="D156" i="93"/>
  <c r="C156" i="93"/>
  <c r="C155" i="93"/>
  <c r="C154" i="93"/>
  <c r="G153" i="93"/>
  <c r="H153" i="93"/>
  <c r="E153" i="93"/>
  <c r="C153" i="93"/>
  <c r="C147" i="93"/>
  <c r="C144" i="93"/>
  <c r="C143" i="93"/>
  <c r="C141" i="93"/>
  <c r="C140" i="93"/>
  <c r="C139" i="93"/>
  <c r="C138" i="93"/>
  <c r="C137" i="93"/>
  <c r="C136" i="93"/>
  <c r="C135" i="93"/>
  <c r="C134" i="93"/>
  <c r="C133" i="93"/>
  <c r="C132" i="93"/>
  <c r="C131" i="93"/>
  <c r="C130" i="93"/>
  <c r="C129" i="93"/>
  <c r="C128" i="93"/>
  <c r="C127" i="93"/>
  <c r="C126" i="93"/>
  <c r="C125" i="93"/>
  <c r="C124" i="93"/>
  <c r="C123" i="93"/>
  <c r="C121" i="93"/>
  <c r="C120" i="93"/>
  <c r="C119" i="93"/>
  <c r="C118" i="93"/>
  <c r="C117" i="93"/>
  <c r="C116" i="93"/>
  <c r="C115" i="93"/>
  <c r="C114" i="93"/>
  <c r="C113" i="93"/>
  <c r="C111" i="93"/>
  <c r="D109" i="93"/>
  <c r="D105" i="93"/>
  <c r="D108" i="93"/>
  <c r="C102" i="93"/>
  <c r="D100" i="93"/>
  <c r="C99" i="93"/>
  <c r="C90" i="93"/>
  <c r="C87" i="93"/>
  <c r="D86" i="93"/>
  <c r="C56" i="93"/>
  <c r="D55" i="93"/>
  <c r="C53" i="93"/>
  <c r="C52" i="93"/>
  <c r="C50" i="93"/>
  <c r="C49" i="93"/>
  <c r="E48" i="93"/>
  <c r="C48" i="93"/>
  <c r="C46" i="93"/>
  <c r="C45" i="93"/>
  <c r="C43" i="93"/>
  <c r="C41" i="93"/>
  <c r="C39" i="93"/>
  <c r="C36" i="93"/>
  <c r="C35" i="93"/>
  <c r="C34" i="93"/>
  <c r="E32" i="93"/>
  <c r="C32" i="93"/>
  <c r="C30" i="93"/>
  <c r="C29" i="93"/>
  <c r="E27" i="93"/>
  <c r="C27" i="93"/>
  <c r="C25" i="93"/>
  <c r="C23" i="93"/>
  <c r="C21" i="93"/>
  <c r="C19" i="93"/>
  <c r="C16" i="93"/>
  <c r="C15" i="93"/>
  <c r="C14" i="93"/>
  <c r="G12" i="93"/>
  <c r="H12" i="93"/>
  <c r="E12" i="93"/>
  <c r="C12" i="93"/>
  <c r="C10" i="93"/>
  <c r="C9" i="93"/>
  <c r="G7" i="93"/>
  <c r="H7" i="93"/>
  <c r="E7" i="93"/>
  <c r="C7" i="93"/>
  <c r="A3" i="93"/>
  <c r="A2" i="93"/>
  <c r="A195" i="92"/>
  <c r="A180" i="92"/>
  <c r="A179" i="92"/>
  <c r="A178" i="92"/>
  <c r="A177" i="92"/>
  <c r="A176" i="92"/>
  <c r="A175" i="92"/>
  <c r="A174" i="92"/>
  <c r="C164" i="92"/>
  <c r="E161" i="92"/>
  <c r="C160" i="92"/>
  <c r="C159" i="92"/>
  <c r="H158" i="92"/>
  <c r="G158" i="92"/>
  <c r="D158" i="92"/>
  <c r="C158" i="92"/>
  <c r="C157" i="92"/>
  <c r="C156" i="92"/>
  <c r="C161" i="92" s="1"/>
  <c r="E155" i="92"/>
  <c r="C155" i="92"/>
  <c r="C149" i="92"/>
  <c r="C147" i="92"/>
  <c r="C146" i="92"/>
  <c r="C144" i="92"/>
  <c r="C143" i="92"/>
  <c r="C142" i="92"/>
  <c r="C141" i="92"/>
  <c r="C140" i="92"/>
  <c r="C139" i="92"/>
  <c r="C138" i="92"/>
  <c r="C137" i="92"/>
  <c r="C136" i="92"/>
  <c r="C135" i="92"/>
  <c r="C134" i="92"/>
  <c r="C133" i="92"/>
  <c r="C132" i="92"/>
  <c r="C131" i="92"/>
  <c r="C130" i="92"/>
  <c r="C129" i="92"/>
  <c r="C128" i="92"/>
  <c r="C127" i="92"/>
  <c r="C126" i="92"/>
  <c r="C124" i="92"/>
  <c r="C123" i="92"/>
  <c r="C122" i="92"/>
  <c r="C121" i="92"/>
  <c r="C120" i="92"/>
  <c r="C119" i="92"/>
  <c r="C118" i="92"/>
  <c r="C117" i="92"/>
  <c r="D103" i="92"/>
  <c r="C116" i="92"/>
  <c r="C114" i="92"/>
  <c r="D113" i="92"/>
  <c r="D111" i="92"/>
  <c r="D109" i="92"/>
  <c r="D107" i="92"/>
  <c r="D110" i="92"/>
  <c r="C105" i="92"/>
  <c r="C102" i="92"/>
  <c r="C93" i="92"/>
  <c r="D91" i="92"/>
  <c r="D55" i="92"/>
  <c r="C56" i="92"/>
  <c r="C53" i="92"/>
  <c r="C52" i="92"/>
  <c r="C50" i="92"/>
  <c r="C49" i="92"/>
  <c r="G48" i="92"/>
  <c r="H48" i="92"/>
  <c r="E48" i="92"/>
  <c r="C48" i="92"/>
  <c r="C46" i="92"/>
  <c r="C45" i="92"/>
  <c r="C43" i="92"/>
  <c r="C41" i="92"/>
  <c r="C39" i="92"/>
  <c r="C36" i="92"/>
  <c r="C35" i="92"/>
  <c r="C34" i="92"/>
  <c r="G32" i="92"/>
  <c r="H32" i="92"/>
  <c r="E32" i="92"/>
  <c r="C32" i="92"/>
  <c r="C30" i="92"/>
  <c r="C29" i="92"/>
  <c r="G27" i="92"/>
  <c r="H27" i="92"/>
  <c r="E27" i="92"/>
  <c r="C27" i="92"/>
  <c r="C25" i="92"/>
  <c r="C23" i="92"/>
  <c r="C21" i="92"/>
  <c r="C19" i="92"/>
  <c r="C16" i="92"/>
  <c r="C15" i="92"/>
  <c r="C14" i="92"/>
  <c r="E12" i="92"/>
  <c r="C12" i="92"/>
  <c r="C10" i="92"/>
  <c r="C9" i="92"/>
  <c r="E7" i="92"/>
  <c r="C7" i="92"/>
  <c r="A3" i="92"/>
  <c r="A2" i="92"/>
  <c r="A269" i="91"/>
  <c r="A250" i="91"/>
  <c r="A249" i="91"/>
  <c r="A248" i="91"/>
  <c r="A247" i="91"/>
  <c r="A246" i="91"/>
  <c r="A245" i="91"/>
  <c r="A244" i="91"/>
  <c r="C236" i="91"/>
  <c r="C235" i="91"/>
  <c r="C234" i="91"/>
  <c r="C233" i="91"/>
  <c r="C232" i="91"/>
  <c r="C237" i="91" s="1"/>
  <c r="C231" i="91"/>
  <c r="C225" i="91"/>
  <c r="C223" i="91"/>
  <c r="C221" i="91"/>
  <c r="C220" i="91"/>
  <c r="C219" i="91"/>
  <c r="C218" i="91"/>
  <c r="C217" i="91"/>
  <c r="C216" i="91"/>
  <c r="C215" i="91"/>
  <c r="C214" i="91"/>
  <c r="C213" i="91"/>
  <c r="C212" i="91"/>
  <c r="C211" i="91"/>
  <c r="C210" i="91"/>
  <c r="C209" i="91"/>
  <c r="C208" i="91"/>
  <c r="C207" i="91"/>
  <c r="C206" i="91"/>
  <c r="C205" i="91"/>
  <c r="C204" i="91"/>
  <c r="C203" i="91"/>
  <c r="C201" i="91"/>
  <c r="C200" i="91"/>
  <c r="C199" i="91"/>
  <c r="C198" i="91"/>
  <c r="C197" i="91"/>
  <c r="C196" i="91"/>
  <c r="C195" i="91"/>
  <c r="C194" i="91"/>
  <c r="D180" i="91"/>
  <c r="C193" i="91"/>
  <c r="C191" i="91"/>
  <c r="D190" i="91"/>
  <c r="D188" i="91"/>
  <c r="D186" i="91"/>
  <c r="D184" i="91"/>
  <c r="D189" i="91"/>
  <c r="C182" i="91"/>
  <c r="C179" i="91"/>
  <c r="C170" i="91"/>
  <c r="C169" i="91"/>
  <c r="C118" i="91"/>
  <c r="C115" i="91"/>
  <c r="C113" i="91"/>
  <c r="C111" i="91"/>
  <c r="C110" i="91"/>
  <c r="C109" i="91"/>
  <c r="H107" i="91"/>
  <c r="D107" i="91"/>
  <c r="C107" i="91"/>
  <c r="C105" i="91"/>
  <c r="C104" i="91"/>
  <c r="D102" i="91"/>
  <c r="C102" i="91"/>
  <c r="C50" i="91"/>
  <c r="C47" i="91"/>
  <c r="C46" i="91"/>
  <c r="C44" i="91"/>
  <c r="C42" i="91"/>
  <c r="C40" i="91"/>
  <c r="C37" i="91"/>
  <c r="C36" i="91"/>
  <c r="C35" i="91"/>
  <c r="G33" i="91"/>
  <c r="E33" i="91"/>
  <c r="C33" i="91"/>
  <c r="C31" i="91"/>
  <c r="C30" i="91"/>
  <c r="G28" i="91"/>
  <c r="E28" i="91"/>
  <c r="C28" i="91"/>
  <c r="C26" i="91"/>
  <c r="C24" i="91"/>
  <c r="C22" i="91"/>
  <c r="C20" i="91"/>
  <c r="C17" i="91"/>
  <c r="C16" i="91"/>
  <c r="C15" i="91"/>
  <c r="C13" i="91"/>
  <c r="C11" i="91"/>
  <c r="C10" i="91"/>
  <c r="C8" i="91"/>
  <c r="A3" i="91"/>
  <c r="A2" i="91"/>
  <c r="A184" i="90"/>
  <c r="A167" i="90"/>
  <c r="A166" i="90"/>
  <c r="A165" i="90"/>
  <c r="A164" i="90"/>
  <c r="A163" i="90"/>
  <c r="A162" i="90"/>
  <c r="A161" i="90"/>
  <c r="C151" i="90"/>
  <c r="G148" i="90"/>
  <c r="E148" i="90"/>
  <c r="C148" i="90"/>
  <c r="C147" i="90"/>
  <c r="C146" i="90"/>
  <c r="H145" i="90"/>
  <c r="G145" i="90"/>
  <c r="E145" i="90"/>
  <c r="D145" i="90"/>
  <c r="C145" i="90"/>
  <c r="C144" i="90"/>
  <c r="C143" i="90"/>
  <c r="G142" i="90"/>
  <c r="E142" i="90"/>
  <c r="C142" i="90"/>
  <c r="C136" i="90"/>
  <c r="C134" i="90"/>
  <c r="C133" i="90"/>
  <c r="C131" i="90"/>
  <c r="C130" i="90"/>
  <c r="C129" i="90"/>
  <c r="C128" i="90"/>
  <c r="C127" i="90"/>
  <c r="C126" i="90"/>
  <c r="C125" i="90"/>
  <c r="C124" i="90"/>
  <c r="C123" i="90"/>
  <c r="C122" i="90"/>
  <c r="C121" i="90"/>
  <c r="C120" i="90"/>
  <c r="C119" i="90"/>
  <c r="C118" i="90"/>
  <c r="C117" i="90"/>
  <c r="C116" i="90"/>
  <c r="C115" i="90"/>
  <c r="C114" i="90"/>
  <c r="C113" i="90"/>
  <c r="C111" i="90"/>
  <c r="C110" i="90"/>
  <c r="C109" i="90"/>
  <c r="C108" i="90"/>
  <c r="C107" i="90"/>
  <c r="C106" i="90"/>
  <c r="C105" i="90"/>
  <c r="C104" i="90"/>
  <c r="C103" i="90"/>
  <c r="C101" i="90"/>
  <c r="D99" i="90"/>
  <c r="D98" i="90"/>
  <c r="D95" i="90"/>
  <c r="D94" i="90"/>
  <c r="D97" i="90"/>
  <c r="C92" i="90"/>
  <c r="D90" i="90"/>
  <c r="C89" i="90"/>
  <c r="C80" i="90"/>
  <c r="C77" i="90"/>
  <c r="D76" i="90"/>
  <c r="D55" i="90"/>
  <c r="C56" i="90"/>
  <c r="C53" i="90"/>
  <c r="C52" i="90"/>
  <c r="C50" i="90"/>
  <c r="C49" i="90"/>
  <c r="H48" i="90"/>
  <c r="G48" i="90"/>
  <c r="E48" i="90"/>
  <c r="D48" i="90"/>
  <c r="C48" i="90"/>
  <c r="C46" i="90"/>
  <c r="C45" i="90"/>
  <c r="C43" i="90"/>
  <c r="C41" i="90"/>
  <c r="C39" i="90"/>
  <c r="C36" i="90"/>
  <c r="C35" i="90"/>
  <c r="C34" i="90"/>
  <c r="H32" i="90"/>
  <c r="G32" i="90"/>
  <c r="E32" i="90"/>
  <c r="D32" i="90"/>
  <c r="C32" i="90"/>
  <c r="C30" i="90"/>
  <c r="C29" i="90"/>
  <c r="H27" i="90"/>
  <c r="G27" i="90"/>
  <c r="E27" i="90"/>
  <c r="D27" i="90"/>
  <c r="C27" i="90"/>
  <c r="C25" i="90"/>
  <c r="C23" i="90"/>
  <c r="C21" i="90"/>
  <c r="C19" i="90"/>
  <c r="C16" i="90"/>
  <c r="C15" i="90"/>
  <c r="C14" i="90"/>
  <c r="G12" i="90"/>
  <c r="E12" i="90"/>
  <c r="C12" i="90"/>
  <c r="C10" i="90"/>
  <c r="C9" i="90"/>
  <c r="G7" i="90"/>
  <c r="E7" i="90"/>
  <c r="C7" i="90"/>
  <c r="A3" i="90"/>
  <c r="A2" i="90"/>
  <c r="A178" i="89"/>
  <c r="A163" i="89"/>
  <c r="A162" i="89"/>
  <c r="A161" i="89"/>
  <c r="A160" i="89"/>
  <c r="A159" i="89"/>
  <c r="A158" i="89"/>
  <c r="A157" i="89"/>
  <c r="C149" i="89"/>
  <c r="C145" i="89"/>
  <c r="C144" i="89"/>
  <c r="H143" i="89"/>
  <c r="G143" i="89"/>
  <c r="E143" i="89"/>
  <c r="D143" i="89"/>
  <c r="C143" i="89"/>
  <c r="C142" i="89"/>
  <c r="C141" i="89"/>
  <c r="C146" i="89" s="1"/>
  <c r="C140" i="89"/>
  <c r="C134" i="89"/>
  <c r="C132" i="89"/>
  <c r="C131" i="89"/>
  <c r="C129" i="89"/>
  <c r="C128" i="89"/>
  <c r="C127" i="89"/>
  <c r="C126" i="89"/>
  <c r="C125" i="89"/>
  <c r="C124" i="89"/>
  <c r="C123" i="89"/>
  <c r="C122" i="89"/>
  <c r="C121" i="89"/>
  <c r="C120" i="89"/>
  <c r="C119" i="89"/>
  <c r="C118" i="89"/>
  <c r="C117" i="89"/>
  <c r="C116" i="89"/>
  <c r="C115" i="89"/>
  <c r="C114" i="89"/>
  <c r="C113" i="89"/>
  <c r="C112" i="89"/>
  <c r="C111" i="89"/>
  <c r="C109" i="89"/>
  <c r="C108" i="89"/>
  <c r="C107" i="89"/>
  <c r="C106" i="89"/>
  <c r="C105" i="89"/>
  <c r="C104" i="89"/>
  <c r="C103" i="89"/>
  <c r="C102" i="89"/>
  <c r="C101" i="89"/>
  <c r="C99" i="89"/>
  <c r="D96" i="89"/>
  <c r="D92" i="89"/>
  <c r="D95" i="89"/>
  <c r="C90" i="89"/>
  <c r="C87" i="89"/>
  <c r="C78" i="89"/>
  <c r="D76" i="89"/>
  <c r="D55" i="89"/>
  <c r="C56" i="89"/>
  <c r="C53" i="89"/>
  <c r="C52" i="89"/>
  <c r="C50" i="89"/>
  <c r="C49" i="89"/>
  <c r="H48" i="89"/>
  <c r="G48" i="89"/>
  <c r="E48" i="89"/>
  <c r="D48" i="89"/>
  <c r="C48" i="89"/>
  <c r="C46" i="89"/>
  <c r="C45" i="89"/>
  <c r="C43" i="89"/>
  <c r="C41" i="89"/>
  <c r="C39" i="89"/>
  <c r="C36" i="89"/>
  <c r="C35" i="89"/>
  <c r="C34" i="89"/>
  <c r="H32" i="89"/>
  <c r="G32" i="89"/>
  <c r="E32" i="89"/>
  <c r="D32" i="89"/>
  <c r="C32" i="89"/>
  <c r="C30" i="89"/>
  <c r="C29" i="89"/>
  <c r="H27" i="89"/>
  <c r="G27" i="89"/>
  <c r="E27" i="89"/>
  <c r="D27" i="89"/>
  <c r="C27" i="89"/>
  <c r="C25" i="89"/>
  <c r="C23" i="89"/>
  <c r="C21" i="89"/>
  <c r="C19" i="89"/>
  <c r="C16" i="89"/>
  <c r="C15" i="89"/>
  <c r="C14" i="89"/>
  <c r="G12" i="89"/>
  <c r="E12" i="89"/>
  <c r="C12" i="89"/>
  <c r="C10" i="89"/>
  <c r="C9" i="89"/>
  <c r="G7" i="89"/>
  <c r="E7" i="89"/>
  <c r="C7" i="89"/>
  <c r="A3" i="89"/>
  <c r="A2" i="89"/>
  <c r="A192" i="88"/>
  <c r="A176" i="88"/>
  <c r="A175" i="88"/>
  <c r="A174" i="88"/>
  <c r="A173" i="88"/>
  <c r="A172" i="88"/>
  <c r="A171" i="88"/>
  <c r="A170" i="88"/>
  <c r="C160" i="88"/>
  <c r="H157" i="88"/>
  <c r="G157" i="88"/>
  <c r="D157" i="88"/>
  <c r="C156" i="88"/>
  <c r="C155" i="88"/>
  <c r="C154" i="88"/>
  <c r="C153" i="88"/>
  <c r="C152" i="88"/>
  <c r="C157" i="88" s="1"/>
  <c r="H151" i="88"/>
  <c r="G151" i="88"/>
  <c r="E151" i="88"/>
  <c r="D151" i="88"/>
  <c r="C151" i="88"/>
  <c r="C145" i="88"/>
  <c r="C143" i="88"/>
  <c r="C142" i="88"/>
  <c r="C140" i="88"/>
  <c r="C139" i="88"/>
  <c r="C138" i="88"/>
  <c r="C137" i="88"/>
  <c r="C136" i="88"/>
  <c r="C135" i="88"/>
  <c r="C134" i="88"/>
  <c r="C133" i="88"/>
  <c r="C132" i="88"/>
  <c r="C131" i="88"/>
  <c r="C130" i="88"/>
  <c r="C129" i="88"/>
  <c r="C128" i="88"/>
  <c r="C127" i="88"/>
  <c r="C126" i="88"/>
  <c r="C125" i="88"/>
  <c r="C124" i="88"/>
  <c r="C123" i="88"/>
  <c r="C122" i="88"/>
  <c r="C120" i="88"/>
  <c r="C119" i="88"/>
  <c r="C118" i="88"/>
  <c r="C117" i="88"/>
  <c r="C116" i="88"/>
  <c r="C115" i="88"/>
  <c r="C114" i="88"/>
  <c r="C113" i="88"/>
  <c r="D99" i="88"/>
  <c r="C112" i="88"/>
  <c r="C110" i="88"/>
  <c r="D109" i="88"/>
  <c r="D107" i="88"/>
  <c r="D105" i="88"/>
  <c r="D103" i="88"/>
  <c r="D108" i="88"/>
  <c r="C101" i="88"/>
  <c r="C98" i="88"/>
  <c r="C89" i="88"/>
  <c r="D87" i="88"/>
  <c r="C88" i="88"/>
  <c r="D56" i="88"/>
  <c r="C57" i="88"/>
  <c r="C53" i="88"/>
  <c r="C52" i="88"/>
  <c r="C50" i="88"/>
  <c r="C49" i="88"/>
  <c r="G48" i="88"/>
  <c r="H48" i="88"/>
  <c r="E48" i="88"/>
  <c r="C48" i="88"/>
  <c r="C46" i="88"/>
  <c r="C45" i="88"/>
  <c r="C43" i="88"/>
  <c r="C41" i="88"/>
  <c r="C39" i="88"/>
  <c r="C36" i="88"/>
  <c r="C35" i="88"/>
  <c r="C34" i="88"/>
  <c r="G32" i="88"/>
  <c r="H32" i="88"/>
  <c r="E32" i="88"/>
  <c r="C32" i="88"/>
  <c r="C30" i="88"/>
  <c r="C29" i="88"/>
  <c r="G27" i="88"/>
  <c r="H27" i="88"/>
  <c r="E27" i="88"/>
  <c r="C27" i="88"/>
  <c r="C25" i="88"/>
  <c r="C23" i="88"/>
  <c r="C21" i="88"/>
  <c r="C19" i="88"/>
  <c r="C16" i="88"/>
  <c r="C15" i="88"/>
  <c r="C14" i="88"/>
  <c r="H12" i="88"/>
  <c r="G12" i="88"/>
  <c r="D12" i="88"/>
  <c r="C12" i="88"/>
  <c r="C10" i="88"/>
  <c r="C9" i="88"/>
  <c r="H7" i="88"/>
  <c r="G7" i="88"/>
  <c r="D7" i="88"/>
  <c r="C7" i="88"/>
  <c r="A3" i="88"/>
  <c r="A2" i="88"/>
  <c r="A200" i="87"/>
  <c r="A185" i="87"/>
  <c r="A184" i="87"/>
  <c r="A183" i="87"/>
  <c r="A182" i="87"/>
  <c r="A181" i="87"/>
  <c r="A180" i="87"/>
  <c r="A179" i="87"/>
  <c r="C169" i="87"/>
  <c r="G166" i="87"/>
  <c r="H166" i="87"/>
  <c r="E166" i="87"/>
  <c r="C165" i="87"/>
  <c r="C164" i="87"/>
  <c r="H163" i="87"/>
  <c r="G163" i="87"/>
  <c r="E163" i="87"/>
  <c r="D163" i="87"/>
  <c r="C163" i="87"/>
  <c r="C162" i="87"/>
  <c r="C161" i="87"/>
  <c r="C166" i="87" s="1"/>
  <c r="G160" i="87"/>
  <c r="H160" i="87"/>
  <c r="E160" i="87"/>
  <c r="C160" i="87"/>
  <c r="C154" i="87"/>
  <c r="C152" i="87"/>
  <c r="C151" i="87"/>
  <c r="C149" i="87"/>
  <c r="C148" i="87"/>
  <c r="C147" i="87"/>
  <c r="C146" i="87"/>
  <c r="C145" i="87"/>
  <c r="C144" i="87"/>
  <c r="C143" i="87"/>
  <c r="C142" i="87"/>
  <c r="C141" i="87"/>
  <c r="C140" i="87"/>
  <c r="C139" i="87"/>
  <c r="C138" i="87"/>
  <c r="C137" i="87"/>
  <c r="C136" i="87"/>
  <c r="C135" i="87"/>
  <c r="C134" i="87"/>
  <c r="C133" i="87"/>
  <c r="C132" i="87"/>
  <c r="C131" i="87"/>
  <c r="C129" i="87"/>
  <c r="C128" i="87"/>
  <c r="C127" i="87"/>
  <c r="C126" i="87"/>
  <c r="C125" i="87"/>
  <c r="C124" i="87"/>
  <c r="C123" i="87"/>
  <c r="C122" i="87"/>
  <c r="C121" i="87"/>
  <c r="C119" i="87"/>
  <c r="C110" i="87"/>
  <c r="C107" i="87"/>
  <c r="D96" i="87"/>
  <c r="C98" i="87"/>
  <c r="C56" i="87"/>
  <c r="C53" i="87"/>
  <c r="C52" i="87"/>
  <c r="C50" i="87"/>
  <c r="C49" i="87"/>
  <c r="H48" i="87"/>
  <c r="G48" i="87"/>
  <c r="E48" i="87"/>
  <c r="D48" i="87"/>
  <c r="C48" i="87"/>
  <c r="C46" i="87"/>
  <c r="C45" i="87"/>
  <c r="C43" i="87"/>
  <c r="C41" i="87"/>
  <c r="C39" i="87"/>
  <c r="C36" i="87"/>
  <c r="C35" i="87"/>
  <c r="C34" i="87"/>
  <c r="H32" i="87"/>
  <c r="G32" i="87"/>
  <c r="E32" i="87"/>
  <c r="D32" i="87"/>
  <c r="C32" i="87"/>
  <c r="C30" i="87"/>
  <c r="C29" i="87"/>
  <c r="H27" i="87"/>
  <c r="G27" i="87"/>
  <c r="E27" i="87"/>
  <c r="D27" i="87"/>
  <c r="C27" i="87"/>
  <c r="C25" i="87"/>
  <c r="C23" i="87"/>
  <c r="C21" i="87"/>
  <c r="C19" i="87"/>
  <c r="C16" i="87"/>
  <c r="C15" i="87"/>
  <c r="C14" i="87"/>
  <c r="G12" i="87"/>
  <c r="C12" i="87"/>
  <c r="C10" i="87"/>
  <c r="C9" i="87"/>
  <c r="C7" i="87"/>
  <c r="A3" i="87"/>
  <c r="A2" i="87"/>
  <c r="A212" i="86"/>
  <c r="A193" i="86"/>
  <c r="A192" i="86"/>
  <c r="A191" i="86"/>
  <c r="A190" i="86"/>
  <c r="A189" i="86"/>
  <c r="A188" i="86"/>
  <c r="A187" i="86"/>
  <c r="C179" i="86"/>
  <c r="E176" i="86"/>
  <c r="C175" i="86"/>
  <c r="C174" i="86"/>
  <c r="H173" i="86"/>
  <c r="G173" i="86"/>
  <c r="E173" i="86"/>
  <c r="D173" i="86"/>
  <c r="C173" i="86"/>
  <c r="C172" i="86"/>
  <c r="C171" i="86"/>
  <c r="C176" i="86" s="1"/>
  <c r="E170" i="86"/>
  <c r="C170" i="86"/>
  <c r="C164" i="86"/>
  <c r="C162" i="86"/>
  <c r="C161" i="86"/>
  <c r="C159" i="86"/>
  <c r="C158" i="86"/>
  <c r="C157" i="86"/>
  <c r="C156" i="86"/>
  <c r="C155" i="86"/>
  <c r="C154" i="86"/>
  <c r="C153" i="86"/>
  <c r="C152" i="86"/>
  <c r="C151" i="86"/>
  <c r="C150" i="86"/>
  <c r="C149" i="86"/>
  <c r="C148" i="86"/>
  <c r="C147" i="86"/>
  <c r="C146" i="86"/>
  <c r="C145" i="86"/>
  <c r="C144" i="86"/>
  <c r="C143" i="86"/>
  <c r="C142" i="86"/>
  <c r="C141" i="86"/>
  <c r="C139" i="86"/>
  <c r="C138" i="86"/>
  <c r="C137" i="86"/>
  <c r="C136" i="86"/>
  <c r="C135" i="86"/>
  <c r="C134" i="86"/>
  <c r="C133" i="86"/>
  <c r="C132" i="86"/>
  <c r="C131" i="86"/>
  <c r="C129" i="86"/>
  <c r="D126" i="86"/>
  <c r="D125" i="86"/>
  <c r="D122" i="86"/>
  <c r="C120" i="86"/>
  <c r="C117" i="86"/>
  <c r="D106" i="86"/>
  <c r="C108" i="86"/>
  <c r="D55" i="86"/>
  <c r="C56" i="86"/>
  <c r="C53" i="86"/>
  <c r="C52" i="86"/>
  <c r="C50" i="86"/>
  <c r="C49" i="86"/>
  <c r="E48" i="86"/>
  <c r="C48" i="86"/>
  <c r="C46" i="86"/>
  <c r="C45" i="86"/>
  <c r="C43" i="86"/>
  <c r="C41" i="86"/>
  <c r="C39" i="86"/>
  <c r="C36" i="86"/>
  <c r="C35" i="86"/>
  <c r="C34" i="86"/>
  <c r="E32" i="86"/>
  <c r="C32" i="86"/>
  <c r="C30" i="86"/>
  <c r="C29" i="86"/>
  <c r="E27" i="86"/>
  <c r="C27" i="86"/>
  <c r="C25" i="86"/>
  <c r="C23" i="86"/>
  <c r="C21" i="86"/>
  <c r="C19" i="86"/>
  <c r="C16" i="86"/>
  <c r="C15" i="86"/>
  <c r="C14" i="86"/>
  <c r="H12" i="86"/>
  <c r="G12" i="86"/>
  <c r="E12" i="86"/>
  <c r="D12" i="86"/>
  <c r="C12" i="86"/>
  <c r="C10" i="86"/>
  <c r="C9" i="86"/>
  <c r="H7" i="86"/>
  <c r="G7" i="86"/>
  <c r="E7" i="86"/>
  <c r="D7" i="86"/>
  <c r="C7" i="86"/>
  <c r="A3" i="86"/>
  <c r="A2" i="86"/>
  <c r="A201" i="85"/>
  <c r="A185" i="85"/>
  <c r="A184" i="85"/>
  <c r="A183" i="85"/>
  <c r="A182" i="85"/>
  <c r="A181" i="85"/>
  <c r="A180" i="85"/>
  <c r="A179" i="85"/>
  <c r="C169" i="85"/>
  <c r="E166" i="85"/>
  <c r="C165" i="85"/>
  <c r="C164" i="85"/>
  <c r="C166" i="85" s="1"/>
  <c r="H163" i="85"/>
  <c r="G163" i="85"/>
  <c r="E163" i="85"/>
  <c r="D163" i="85"/>
  <c r="C163" i="85"/>
  <c r="C162" i="85"/>
  <c r="C161" i="85"/>
  <c r="E160" i="85"/>
  <c r="C160" i="85"/>
  <c r="C154" i="85"/>
  <c r="C152" i="85"/>
  <c r="C151" i="85"/>
  <c r="C149" i="85"/>
  <c r="C148" i="85"/>
  <c r="C147" i="85"/>
  <c r="C146" i="85"/>
  <c r="C145" i="85"/>
  <c r="C144" i="85"/>
  <c r="C143" i="85"/>
  <c r="C142" i="85"/>
  <c r="C141" i="85"/>
  <c r="C140" i="85"/>
  <c r="C139" i="85"/>
  <c r="C138" i="85"/>
  <c r="C137" i="85"/>
  <c r="C136" i="85"/>
  <c r="C135" i="85"/>
  <c r="C134" i="85"/>
  <c r="C133" i="85"/>
  <c r="C132" i="85"/>
  <c r="C131" i="85"/>
  <c r="C129" i="85"/>
  <c r="C128" i="85"/>
  <c r="C127" i="85"/>
  <c r="C126" i="85"/>
  <c r="C125" i="85"/>
  <c r="C124" i="85"/>
  <c r="C123" i="85"/>
  <c r="C122" i="85"/>
  <c r="C121" i="85"/>
  <c r="C119" i="85"/>
  <c r="D116" i="85"/>
  <c r="D115" i="85"/>
  <c r="C110" i="85"/>
  <c r="C107" i="85"/>
  <c r="C98" i="85"/>
  <c r="D96" i="85"/>
  <c r="D55" i="85"/>
  <c r="C56" i="85"/>
  <c r="C53" i="85"/>
  <c r="C52" i="85"/>
  <c r="C50" i="85"/>
  <c r="C49" i="85"/>
  <c r="H48" i="85"/>
  <c r="G48" i="85"/>
  <c r="E48" i="85"/>
  <c r="D48" i="85"/>
  <c r="C48" i="85"/>
  <c r="C46" i="85"/>
  <c r="C45" i="85"/>
  <c r="C43" i="85"/>
  <c r="C41" i="85"/>
  <c r="C39" i="85"/>
  <c r="C36" i="85"/>
  <c r="C35" i="85"/>
  <c r="C34" i="85"/>
  <c r="H32" i="85"/>
  <c r="G32" i="85"/>
  <c r="E32" i="85"/>
  <c r="D32" i="85"/>
  <c r="C32" i="85"/>
  <c r="C30" i="85"/>
  <c r="C29" i="85"/>
  <c r="H27" i="85"/>
  <c r="G27" i="85"/>
  <c r="E27" i="85"/>
  <c r="D27" i="85"/>
  <c r="C27" i="85"/>
  <c r="C25" i="85"/>
  <c r="C23" i="85"/>
  <c r="C21" i="85"/>
  <c r="C19" i="85"/>
  <c r="C16" i="85"/>
  <c r="C15" i="85"/>
  <c r="C14" i="85"/>
  <c r="C12" i="85"/>
  <c r="C10" i="85"/>
  <c r="C9" i="85"/>
  <c r="G7" i="85"/>
  <c r="C7" i="85"/>
  <c r="A3" i="85"/>
  <c r="A2" i="85"/>
  <c r="A181" i="84"/>
  <c r="A163" i="84"/>
  <c r="A162" i="84"/>
  <c r="A161" i="84"/>
  <c r="A160" i="84"/>
  <c r="A159" i="84"/>
  <c r="A158" i="84"/>
  <c r="A157" i="84"/>
  <c r="C149" i="84"/>
  <c r="C145" i="84"/>
  <c r="C144" i="84"/>
  <c r="C143" i="84"/>
  <c r="C142" i="84"/>
  <c r="C141" i="84"/>
  <c r="C146" i="84" s="1"/>
  <c r="C140" i="84"/>
  <c r="C134" i="84"/>
  <c r="C132" i="84"/>
  <c r="C131" i="84"/>
  <c r="C129" i="84"/>
  <c r="C128" i="84"/>
  <c r="C127" i="84"/>
  <c r="C126" i="84"/>
  <c r="C125" i="84"/>
  <c r="C124" i="84"/>
  <c r="C123" i="84"/>
  <c r="C122" i="84"/>
  <c r="C121" i="84"/>
  <c r="C120" i="84"/>
  <c r="C119" i="84"/>
  <c r="C118" i="84"/>
  <c r="C117" i="84"/>
  <c r="C116" i="84"/>
  <c r="C115" i="84"/>
  <c r="C114" i="84"/>
  <c r="C113" i="84"/>
  <c r="C112" i="84"/>
  <c r="C111" i="84"/>
  <c r="C109" i="84"/>
  <c r="C108" i="84"/>
  <c r="C107" i="84"/>
  <c r="C106" i="84"/>
  <c r="C105" i="84"/>
  <c r="C104" i="84"/>
  <c r="C103" i="84"/>
  <c r="C102" i="84"/>
  <c r="C101" i="84"/>
  <c r="C99" i="84"/>
  <c r="D96" i="84"/>
  <c r="D95" i="84"/>
  <c r="C90" i="84"/>
  <c r="C87" i="84"/>
  <c r="C78" i="84"/>
  <c r="D76" i="84"/>
  <c r="D55" i="84"/>
  <c r="C56" i="84"/>
  <c r="C53" i="84"/>
  <c r="C52" i="84"/>
  <c r="C50" i="84"/>
  <c r="C49" i="84"/>
  <c r="C48" i="84"/>
  <c r="C46" i="84"/>
  <c r="C45" i="84"/>
  <c r="C43" i="84"/>
  <c r="C41" i="84"/>
  <c r="C39" i="84"/>
  <c r="C36" i="84"/>
  <c r="C35" i="84"/>
  <c r="C34" i="84"/>
  <c r="H32" i="84"/>
  <c r="G32" i="84"/>
  <c r="E32" i="84"/>
  <c r="D32" i="84"/>
  <c r="C32" i="84"/>
  <c r="C30" i="84"/>
  <c r="C29" i="84"/>
  <c r="H27" i="84"/>
  <c r="G27" i="84"/>
  <c r="E27" i="84"/>
  <c r="D27" i="84"/>
  <c r="C27" i="84"/>
  <c r="C25" i="84"/>
  <c r="C23" i="84"/>
  <c r="C21" i="84"/>
  <c r="C19" i="84"/>
  <c r="C16" i="84"/>
  <c r="C15" i="84"/>
  <c r="C14" i="84"/>
  <c r="G12" i="84"/>
  <c r="C12" i="84"/>
  <c r="C10" i="84"/>
  <c r="C9" i="84"/>
  <c r="C7" i="84"/>
  <c r="A3" i="84"/>
  <c r="A2" i="84"/>
  <c r="A207" i="83"/>
  <c r="A188" i="83"/>
  <c r="A187" i="83"/>
  <c r="A186" i="83"/>
  <c r="A185" i="83"/>
  <c r="A184" i="83"/>
  <c r="A183" i="83"/>
  <c r="A182" i="83"/>
  <c r="C174" i="83"/>
  <c r="C173" i="83"/>
  <c r="C172" i="83"/>
  <c r="C171" i="83"/>
  <c r="C141" i="83" s="1"/>
  <c r="C165" i="83"/>
  <c r="C163" i="83"/>
  <c r="C161" i="83"/>
  <c r="C160" i="83"/>
  <c r="C159" i="83"/>
  <c r="C158" i="83"/>
  <c r="C157" i="83"/>
  <c r="C156" i="83"/>
  <c r="C155" i="83"/>
  <c r="C154" i="83"/>
  <c r="C153" i="83"/>
  <c r="C152" i="83"/>
  <c r="C151" i="83"/>
  <c r="C150" i="83"/>
  <c r="C149" i="83"/>
  <c r="C148" i="83"/>
  <c r="C147" i="83"/>
  <c r="C146" i="83"/>
  <c r="C145" i="83"/>
  <c r="C144" i="83"/>
  <c r="C143" i="83"/>
  <c r="C140" i="83"/>
  <c r="C139" i="83"/>
  <c r="C138" i="83"/>
  <c r="C137" i="83"/>
  <c r="C136" i="83"/>
  <c r="C135" i="83"/>
  <c r="C134" i="83"/>
  <c r="C133" i="83"/>
  <c r="C131" i="83"/>
  <c r="D130" i="83"/>
  <c r="D127" i="83"/>
  <c r="C122" i="83"/>
  <c r="C119" i="83"/>
  <c r="D108" i="83"/>
  <c r="C110" i="83"/>
  <c r="C109" i="83"/>
  <c r="C88" i="83"/>
  <c r="C85" i="83"/>
  <c r="C84" i="83"/>
  <c r="C83" i="83"/>
  <c r="C81" i="83"/>
  <c r="C80" i="83"/>
  <c r="C79" i="83"/>
  <c r="E77" i="83"/>
  <c r="C77" i="83"/>
  <c r="C75" i="83"/>
  <c r="C74" i="83"/>
  <c r="C72" i="83"/>
  <c r="C50" i="83"/>
  <c r="D49" i="83"/>
  <c r="C47" i="83"/>
  <c r="C46" i="83"/>
  <c r="C44" i="83"/>
  <c r="C42" i="83"/>
  <c r="C40" i="83"/>
  <c r="C37" i="83"/>
  <c r="C36" i="83"/>
  <c r="C35" i="83"/>
  <c r="H33" i="83"/>
  <c r="G33" i="83"/>
  <c r="E33" i="83"/>
  <c r="D33" i="83"/>
  <c r="C33" i="83"/>
  <c r="C31" i="83"/>
  <c r="C30" i="83"/>
  <c r="H28" i="83"/>
  <c r="G28" i="83"/>
  <c r="E28" i="83"/>
  <c r="D28" i="83"/>
  <c r="C28" i="83"/>
  <c r="C26" i="83"/>
  <c r="C24" i="83"/>
  <c r="C22" i="83"/>
  <c r="C20" i="83"/>
  <c r="C17" i="83"/>
  <c r="C16" i="83"/>
  <c r="C15" i="83"/>
  <c r="C13" i="83"/>
  <c r="C11" i="83"/>
  <c r="C10" i="83"/>
  <c r="C8" i="83"/>
  <c r="A3" i="83"/>
  <c r="A2" i="83"/>
  <c r="A178" i="82"/>
  <c r="A163" i="82"/>
  <c r="A162" i="82"/>
  <c r="A161" i="82"/>
  <c r="A160" i="82"/>
  <c r="A159" i="82"/>
  <c r="A158" i="82"/>
  <c r="A157" i="82"/>
  <c r="C149" i="82"/>
  <c r="E146" i="82"/>
  <c r="C145" i="82"/>
  <c r="C144" i="82"/>
  <c r="H143" i="82"/>
  <c r="G143" i="82"/>
  <c r="E143" i="82"/>
  <c r="D143" i="82"/>
  <c r="C143" i="82"/>
  <c r="C142" i="82"/>
  <c r="C141" i="82"/>
  <c r="C146" i="82" s="1"/>
  <c r="E140" i="82"/>
  <c r="C140" i="82"/>
  <c r="C134" i="82"/>
  <c r="C132" i="82"/>
  <c r="C131" i="82"/>
  <c r="C129" i="82"/>
  <c r="C128" i="82"/>
  <c r="C127" i="82"/>
  <c r="C126" i="82"/>
  <c r="C125" i="82"/>
  <c r="C124" i="82"/>
  <c r="C123" i="82"/>
  <c r="C122" i="82"/>
  <c r="C121" i="82"/>
  <c r="C120" i="82"/>
  <c r="C119" i="82"/>
  <c r="C118" i="82"/>
  <c r="C117" i="82"/>
  <c r="C116" i="82"/>
  <c r="C115" i="82"/>
  <c r="C114" i="82"/>
  <c r="C113" i="82"/>
  <c r="C112" i="82"/>
  <c r="C111" i="82"/>
  <c r="C109" i="82"/>
  <c r="C108" i="82"/>
  <c r="C107" i="82"/>
  <c r="C106" i="82"/>
  <c r="C105" i="82"/>
  <c r="C104" i="82"/>
  <c r="C103" i="82"/>
  <c r="C102" i="82"/>
  <c r="C101" i="82"/>
  <c r="C99" i="82"/>
  <c r="D96" i="82"/>
  <c r="D95" i="82"/>
  <c r="C90" i="82"/>
  <c r="C87" i="82"/>
  <c r="C77" i="82"/>
  <c r="D76" i="82"/>
  <c r="D55" i="82"/>
  <c r="C56" i="82"/>
  <c r="C53" i="82"/>
  <c r="C52" i="82"/>
  <c r="C50" i="82"/>
  <c r="C49" i="82"/>
  <c r="H48" i="82"/>
  <c r="G48" i="82"/>
  <c r="E48" i="82"/>
  <c r="D48" i="82"/>
  <c r="C48" i="82"/>
  <c r="C46" i="82"/>
  <c r="C45" i="82"/>
  <c r="C43" i="82"/>
  <c r="C41" i="82"/>
  <c r="C39" i="82"/>
  <c r="C36" i="82"/>
  <c r="C35" i="82"/>
  <c r="C34" i="82"/>
  <c r="H32" i="82"/>
  <c r="G32" i="82"/>
  <c r="E32" i="82"/>
  <c r="D32" i="82"/>
  <c r="C32" i="82"/>
  <c r="C30" i="82"/>
  <c r="C29" i="82"/>
  <c r="H27" i="82"/>
  <c r="G27" i="82"/>
  <c r="E27" i="82"/>
  <c r="D27" i="82"/>
  <c r="C27" i="82"/>
  <c r="C25" i="82"/>
  <c r="C23" i="82"/>
  <c r="C21" i="82"/>
  <c r="C19" i="82"/>
  <c r="C16" i="82"/>
  <c r="C15" i="82"/>
  <c r="C14" i="82"/>
  <c r="C12" i="82"/>
  <c r="C10" i="82"/>
  <c r="C9" i="82"/>
  <c r="G7" i="82"/>
  <c r="C7" i="82"/>
  <c r="A3" i="82"/>
  <c r="A2" i="82"/>
  <c r="A175" i="81"/>
  <c r="A160" i="81"/>
  <c r="A159" i="81"/>
  <c r="A158" i="81"/>
  <c r="A157" i="81"/>
  <c r="A156" i="81"/>
  <c r="A155" i="81"/>
  <c r="A154" i="81"/>
  <c r="C144" i="81"/>
  <c r="C140" i="81"/>
  <c r="C139" i="81"/>
  <c r="G138" i="81"/>
  <c r="E138" i="81"/>
  <c r="C138" i="81"/>
  <c r="C137" i="81"/>
  <c r="C136" i="81"/>
  <c r="C141" i="81" s="1"/>
  <c r="H135" i="81"/>
  <c r="G135" i="81"/>
  <c r="E135" i="81"/>
  <c r="D135" i="81"/>
  <c r="C135" i="81"/>
  <c r="C129" i="81"/>
  <c r="C127" i="81"/>
  <c r="C126" i="81"/>
  <c r="C124" i="81"/>
  <c r="C123" i="81"/>
  <c r="C122" i="81"/>
  <c r="C121" i="81"/>
  <c r="C120" i="81"/>
  <c r="C119" i="81"/>
  <c r="C118" i="81"/>
  <c r="C117" i="81"/>
  <c r="C116" i="81"/>
  <c r="C115" i="81"/>
  <c r="C114" i="81"/>
  <c r="C113" i="81"/>
  <c r="C112" i="81"/>
  <c r="C111" i="81"/>
  <c r="C110" i="81"/>
  <c r="C109" i="81"/>
  <c r="C108" i="81"/>
  <c r="C107" i="81"/>
  <c r="C106" i="81"/>
  <c r="C104" i="81"/>
  <c r="C103" i="81"/>
  <c r="C102" i="81"/>
  <c r="C101" i="81"/>
  <c r="C100" i="81"/>
  <c r="C99" i="81"/>
  <c r="C98" i="81"/>
  <c r="C97" i="81"/>
  <c r="C96" i="81"/>
  <c r="C94" i="81"/>
  <c r="D93" i="81"/>
  <c r="C85" i="81"/>
  <c r="C82" i="81"/>
  <c r="C73" i="81"/>
  <c r="D69" i="81"/>
  <c r="C70" i="81"/>
  <c r="D48" i="81"/>
  <c r="C49" i="81"/>
  <c r="C46" i="81"/>
  <c r="C45" i="81"/>
  <c r="C43" i="81"/>
  <c r="C41" i="81"/>
  <c r="C39" i="81"/>
  <c r="C36" i="81"/>
  <c r="C35" i="81"/>
  <c r="C34" i="81"/>
  <c r="G32" i="81"/>
  <c r="C32" i="81"/>
  <c r="C30" i="81"/>
  <c r="C29" i="81"/>
  <c r="C27" i="81"/>
  <c r="C25" i="81"/>
  <c r="C23" i="81"/>
  <c r="C21" i="81"/>
  <c r="C19" i="81"/>
  <c r="C16" i="81"/>
  <c r="C15" i="81"/>
  <c r="C14" i="81"/>
  <c r="E12" i="81"/>
  <c r="C12" i="81"/>
  <c r="C10" i="81"/>
  <c r="C9" i="81"/>
  <c r="E7" i="81"/>
  <c r="C7" i="81"/>
  <c r="A3" i="81"/>
  <c r="A2" i="81"/>
  <c r="A200" i="80"/>
  <c r="A185" i="80"/>
  <c r="A184" i="80"/>
  <c r="A183" i="80"/>
  <c r="A182" i="80"/>
  <c r="A181" i="80"/>
  <c r="A180" i="80"/>
  <c r="A179" i="80"/>
  <c r="C169" i="80"/>
  <c r="G166" i="80"/>
  <c r="C166" i="80"/>
  <c r="C165" i="80"/>
  <c r="C164" i="80"/>
  <c r="H163" i="80"/>
  <c r="G163" i="80"/>
  <c r="E163" i="80"/>
  <c r="D163" i="80"/>
  <c r="C163" i="80"/>
  <c r="C162" i="80"/>
  <c r="C161" i="80"/>
  <c r="G160" i="80"/>
  <c r="C160" i="80"/>
  <c r="C154" i="80"/>
  <c r="C152" i="80"/>
  <c r="C151" i="80"/>
  <c r="C149" i="80"/>
  <c r="C148" i="80"/>
  <c r="C147" i="80"/>
  <c r="C146" i="80"/>
  <c r="C145" i="80"/>
  <c r="C144" i="80"/>
  <c r="C143" i="80"/>
  <c r="C142" i="80"/>
  <c r="C141" i="80"/>
  <c r="C140" i="80"/>
  <c r="C139" i="80"/>
  <c r="C138" i="80"/>
  <c r="C137" i="80"/>
  <c r="C136" i="80"/>
  <c r="C135" i="80"/>
  <c r="C134" i="80"/>
  <c r="C133" i="80"/>
  <c r="C132" i="80"/>
  <c r="C131" i="80"/>
  <c r="C129" i="80"/>
  <c r="C128" i="80"/>
  <c r="C127" i="80"/>
  <c r="C126" i="80"/>
  <c r="C125" i="80"/>
  <c r="C124" i="80"/>
  <c r="C123" i="80"/>
  <c r="D108" i="80"/>
  <c r="C122" i="80"/>
  <c r="C121" i="80"/>
  <c r="C119" i="80"/>
  <c r="D118" i="80"/>
  <c r="D117" i="80"/>
  <c r="D116" i="80"/>
  <c r="D114" i="80"/>
  <c r="D113" i="80"/>
  <c r="D112" i="80"/>
  <c r="D115" i="80"/>
  <c r="C110" i="80"/>
  <c r="C107" i="80"/>
  <c r="C98" i="80"/>
  <c r="D96" i="80"/>
  <c r="D55" i="80"/>
  <c r="C56" i="80"/>
  <c r="C53" i="80"/>
  <c r="C52" i="80"/>
  <c r="C50" i="80"/>
  <c r="C49" i="80"/>
  <c r="H48" i="80"/>
  <c r="G48" i="80"/>
  <c r="E48" i="80"/>
  <c r="D48" i="80"/>
  <c r="C48" i="80"/>
  <c r="C46" i="80"/>
  <c r="C45" i="80"/>
  <c r="C43" i="80"/>
  <c r="C41" i="80"/>
  <c r="C39" i="80"/>
  <c r="C36" i="80"/>
  <c r="C35" i="80"/>
  <c r="C34" i="80"/>
  <c r="H32" i="80"/>
  <c r="G32" i="80"/>
  <c r="E32" i="80"/>
  <c r="D32" i="80"/>
  <c r="C32" i="80"/>
  <c r="C30" i="80"/>
  <c r="C29" i="80"/>
  <c r="H27" i="80"/>
  <c r="G27" i="80"/>
  <c r="E27" i="80"/>
  <c r="D27" i="80"/>
  <c r="C27" i="80"/>
  <c r="C25" i="80"/>
  <c r="C23" i="80"/>
  <c r="C21" i="80"/>
  <c r="C19" i="80"/>
  <c r="C16" i="80"/>
  <c r="C15" i="80"/>
  <c r="C14" i="80"/>
  <c r="H12" i="80"/>
  <c r="G12" i="80"/>
  <c r="E12" i="80"/>
  <c r="D12" i="80"/>
  <c r="C12" i="80"/>
  <c r="C10" i="80"/>
  <c r="C9" i="80"/>
  <c r="H7" i="80"/>
  <c r="G7" i="80"/>
  <c r="E7" i="80"/>
  <c r="D7" i="80"/>
  <c r="C7" i="80"/>
  <c r="A3" i="80"/>
  <c r="A2" i="80"/>
  <c r="A173" i="79"/>
  <c r="A158" i="79"/>
  <c r="A157" i="79"/>
  <c r="A156" i="79"/>
  <c r="A155" i="79"/>
  <c r="A154" i="79"/>
  <c r="A153" i="79"/>
  <c r="A152" i="79"/>
  <c r="C145" i="79"/>
  <c r="C144" i="79"/>
  <c r="C143" i="79"/>
  <c r="C142" i="79"/>
  <c r="C141" i="79"/>
  <c r="C140" i="79"/>
  <c r="C139" i="79"/>
  <c r="C109" i="79" s="1"/>
  <c r="C133" i="79"/>
  <c r="C131" i="79"/>
  <c r="C130" i="79"/>
  <c r="C128" i="79"/>
  <c r="C127" i="79"/>
  <c r="C126" i="79"/>
  <c r="C125" i="79"/>
  <c r="C124" i="79"/>
  <c r="C123" i="79"/>
  <c r="C122" i="79"/>
  <c r="C121" i="79"/>
  <c r="C120" i="79"/>
  <c r="C119" i="79"/>
  <c r="C118" i="79"/>
  <c r="C117" i="79"/>
  <c r="C116" i="79"/>
  <c r="C115" i="79"/>
  <c r="C114" i="79"/>
  <c r="C113" i="79"/>
  <c r="C112" i="79"/>
  <c r="C111" i="79"/>
  <c r="C108" i="79"/>
  <c r="C107" i="79"/>
  <c r="C106" i="79"/>
  <c r="C105" i="79"/>
  <c r="C104" i="79"/>
  <c r="C103" i="79"/>
  <c r="C102" i="79"/>
  <c r="C101" i="79"/>
  <c r="C99" i="79"/>
  <c r="D96" i="79"/>
  <c r="D95" i="79"/>
  <c r="D92" i="79"/>
  <c r="C90" i="79"/>
  <c r="C87" i="79"/>
  <c r="C78" i="79"/>
  <c r="D76" i="79"/>
  <c r="D55" i="79"/>
  <c r="C56" i="79"/>
  <c r="C53" i="79"/>
  <c r="C52" i="79"/>
  <c r="C50" i="79"/>
  <c r="C49" i="79"/>
  <c r="C48" i="79"/>
  <c r="C46" i="79"/>
  <c r="C45" i="79"/>
  <c r="C43" i="79"/>
  <c r="C41" i="79"/>
  <c r="C39" i="79"/>
  <c r="C36" i="79"/>
  <c r="C35" i="79"/>
  <c r="C34" i="79"/>
  <c r="C32" i="79"/>
  <c r="C30" i="79"/>
  <c r="C29" i="79"/>
  <c r="C27" i="79"/>
  <c r="C25" i="79"/>
  <c r="C23" i="79"/>
  <c r="C21" i="79"/>
  <c r="C19" i="79"/>
  <c r="C16" i="79"/>
  <c r="C15" i="79"/>
  <c r="C14" i="79"/>
  <c r="C12" i="79"/>
  <c r="C10" i="79"/>
  <c r="C9" i="79"/>
  <c r="C7" i="79"/>
  <c r="A3" i="79"/>
  <c r="A2" i="79"/>
  <c r="A194" i="78"/>
  <c r="A175" i="78"/>
  <c r="A174" i="78"/>
  <c r="A173" i="78"/>
  <c r="A172" i="78"/>
  <c r="A171" i="78"/>
  <c r="A170" i="78"/>
  <c r="A169" i="78"/>
  <c r="C159" i="78"/>
  <c r="H156" i="78"/>
  <c r="G156" i="78"/>
  <c r="E156" i="78"/>
  <c r="D156" i="78"/>
  <c r="C156" i="78"/>
  <c r="C155" i="78"/>
  <c r="C154" i="78"/>
  <c r="C153" i="78"/>
  <c r="C152" i="78"/>
  <c r="C151" i="78"/>
  <c r="H150" i="78"/>
  <c r="G150" i="78"/>
  <c r="E150" i="78"/>
  <c r="D150" i="78"/>
  <c r="C150" i="78"/>
  <c r="C144" i="78"/>
  <c r="C142" i="78"/>
  <c r="C141" i="78"/>
  <c r="C139" i="78"/>
  <c r="C138" i="78"/>
  <c r="C137" i="78"/>
  <c r="C136" i="78"/>
  <c r="C135" i="78"/>
  <c r="C134" i="78"/>
  <c r="C133" i="78"/>
  <c r="C132" i="78"/>
  <c r="C131" i="78"/>
  <c r="C130" i="78"/>
  <c r="C129" i="78"/>
  <c r="C128" i="78"/>
  <c r="C127" i="78"/>
  <c r="C126" i="78"/>
  <c r="C125" i="78"/>
  <c r="C124" i="78"/>
  <c r="C123" i="78"/>
  <c r="C122" i="78"/>
  <c r="C121" i="78"/>
  <c r="C119" i="78"/>
  <c r="C118" i="78"/>
  <c r="C117" i="78"/>
  <c r="C116" i="78"/>
  <c r="C115" i="78"/>
  <c r="C114" i="78"/>
  <c r="C113" i="78"/>
  <c r="C112" i="78"/>
  <c r="D98" i="78"/>
  <c r="C111" i="78"/>
  <c r="C109" i="78"/>
  <c r="D108" i="78"/>
  <c r="D107" i="78"/>
  <c r="D104" i="78"/>
  <c r="D103" i="78"/>
  <c r="D106" i="78"/>
  <c r="C100" i="78"/>
  <c r="C97" i="78"/>
  <c r="C88" i="78"/>
  <c r="D55" i="78"/>
  <c r="C56" i="78"/>
  <c r="C53" i="78"/>
  <c r="C52" i="78"/>
  <c r="C50" i="78"/>
  <c r="C49"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C12" i="78"/>
  <c r="C10" i="78"/>
  <c r="C9" i="78"/>
  <c r="C7" i="78"/>
  <c r="A3" i="78"/>
  <c r="A2" i="78"/>
  <c r="A201" i="77"/>
  <c r="A185" i="77"/>
  <c r="A184" i="77"/>
  <c r="A183" i="77"/>
  <c r="A182" i="77"/>
  <c r="A181" i="77"/>
  <c r="A180" i="77"/>
  <c r="A179" i="77"/>
  <c r="C169" i="77"/>
  <c r="C166" i="77"/>
  <c r="C165" i="77"/>
  <c r="C164" i="77"/>
  <c r="E163" i="77"/>
  <c r="C163" i="77"/>
  <c r="C162" i="77"/>
  <c r="C161" i="77"/>
  <c r="H160" i="77"/>
  <c r="G160" i="77"/>
  <c r="E160" i="77"/>
  <c r="D160" i="77"/>
  <c r="C160" i="77"/>
  <c r="C154" i="77"/>
  <c r="C152" i="77"/>
  <c r="C151" i="77"/>
  <c r="C149" i="77"/>
  <c r="C148" i="77"/>
  <c r="C147" i="77"/>
  <c r="C146" i="77"/>
  <c r="C145" i="77"/>
  <c r="C144" i="77"/>
  <c r="C143" i="77"/>
  <c r="C142" i="77"/>
  <c r="C141" i="77"/>
  <c r="C140" i="77"/>
  <c r="C139" i="77"/>
  <c r="C138" i="77"/>
  <c r="C137" i="77"/>
  <c r="C136" i="77"/>
  <c r="C135" i="77"/>
  <c r="C134" i="77"/>
  <c r="C133" i="77"/>
  <c r="C132" i="77"/>
  <c r="C131" i="77"/>
  <c r="C129" i="77"/>
  <c r="C128" i="77"/>
  <c r="C127" i="77"/>
  <c r="C126" i="77"/>
  <c r="C125" i="77"/>
  <c r="C124" i="77"/>
  <c r="C123" i="77"/>
  <c r="C122" i="77"/>
  <c r="C121" i="77"/>
  <c r="C119" i="77"/>
  <c r="D118" i="77"/>
  <c r="D117" i="77"/>
  <c r="D114" i="77"/>
  <c r="D113" i="77"/>
  <c r="D116" i="77"/>
  <c r="C110" i="77"/>
  <c r="D108" i="77"/>
  <c r="C107" i="77"/>
  <c r="C98" i="77"/>
  <c r="D96" i="77"/>
  <c r="D55" i="77"/>
  <c r="C56" i="77"/>
  <c r="C53" i="77"/>
  <c r="C52" i="77"/>
  <c r="C50" i="77"/>
  <c r="C49" i="77"/>
  <c r="E48" i="77"/>
  <c r="C48" i="77"/>
  <c r="C46" i="77"/>
  <c r="C45" i="77"/>
  <c r="C43" i="77"/>
  <c r="C41" i="77"/>
  <c r="C39" i="77"/>
  <c r="C36" i="77"/>
  <c r="C35" i="77"/>
  <c r="C34" i="77"/>
  <c r="C32" i="77"/>
  <c r="C30" i="77"/>
  <c r="C29" i="77"/>
  <c r="E27" i="77"/>
  <c r="C27" i="77"/>
  <c r="C25" i="77"/>
  <c r="C23" i="77"/>
  <c r="C21" i="77"/>
  <c r="C19" i="77"/>
  <c r="C16" i="77"/>
  <c r="C15" i="77"/>
  <c r="C14" i="77"/>
  <c r="H12" i="77"/>
  <c r="G12" i="77"/>
  <c r="E12" i="77"/>
  <c r="D12" i="77"/>
  <c r="C12" i="77"/>
  <c r="C10" i="77"/>
  <c r="C9" i="77"/>
  <c r="H7" i="77"/>
  <c r="G7" i="77"/>
  <c r="E7" i="77"/>
  <c r="D7" i="77"/>
  <c r="C7" i="77"/>
  <c r="A3" i="77"/>
  <c r="A2" i="77"/>
  <c r="A190" i="76"/>
  <c r="A174" i="76"/>
  <c r="A173" i="76"/>
  <c r="A172" i="76"/>
  <c r="A171" i="76"/>
  <c r="A170" i="76"/>
  <c r="A169" i="76"/>
  <c r="A168" i="76"/>
  <c r="C157" i="76"/>
  <c r="C153" i="76"/>
  <c r="C152" i="76"/>
  <c r="H151" i="76"/>
  <c r="G151" i="76"/>
  <c r="E151" i="76"/>
  <c r="D151" i="76"/>
  <c r="C151" i="76"/>
  <c r="C150" i="76"/>
  <c r="C149" i="76"/>
  <c r="C154" i="76" s="1"/>
  <c r="E148" i="76"/>
  <c r="C148" i="76"/>
  <c r="C142" i="76"/>
  <c r="C140" i="76"/>
  <c r="C139" i="76"/>
  <c r="C137" i="76"/>
  <c r="C136" i="76"/>
  <c r="C135" i="76"/>
  <c r="C134" i="76"/>
  <c r="C133" i="76"/>
  <c r="C132" i="76"/>
  <c r="C131" i="76"/>
  <c r="C130" i="76"/>
  <c r="C129" i="76"/>
  <c r="C128" i="76"/>
  <c r="C127" i="76"/>
  <c r="C126" i="76"/>
  <c r="C125" i="76"/>
  <c r="C124" i="76"/>
  <c r="C123" i="76"/>
  <c r="C122" i="76"/>
  <c r="C121" i="76"/>
  <c r="C120" i="76"/>
  <c r="C119" i="76"/>
  <c r="C117" i="76"/>
  <c r="C116" i="76"/>
  <c r="C115" i="76"/>
  <c r="C114" i="76"/>
  <c r="C113" i="76"/>
  <c r="C112" i="76"/>
  <c r="C111" i="76"/>
  <c r="C110" i="76"/>
  <c r="C109" i="76"/>
  <c r="C107" i="76"/>
  <c r="D104" i="76"/>
  <c r="C98" i="76"/>
  <c r="C95" i="76"/>
  <c r="C86" i="76"/>
  <c r="C85" i="76"/>
  <c r="D84" i="76"/>
  <c r="C49" i="76"/>
  <c r="C46" i="76"/>
  <c r="C45" i="76"/>
  <c r="C43" i="76"/>
  <c r="C41" i="76"/>
  <c r="C39" i="76"/>
  <c r="C36" i="76"/>
  <c r="C35" i="76"/>
  <c r="C34" i="76"/>
  <c r="H32" i="76"/>
  <c r="G32" i="76"/>
  <c r="E32" i="76"/>
  <c r="D32" i="76"/>
  <c r="C32" i="76"/>
  <c r="C30" i="76"/>
  <c r="C29" i="76"/>
  <c r="H27" i="76"/>
  <c r="G27" i="76"/>
  <c r="E27" i="76"/>
  <c r="D27" i="76"/>
  <c r="C27" i="76"/>
  <c r="C25" i="76"/>
  <c r="C23" i="76"/>
  <c r="C21" i="76"/>
  <c r="C19" i="76"/>
  <c r="C16" i="76"/>
  <c r="C15" i="76"/>
  <c r="C14" i="76"/>
  <c r="H12" i="76"/>
  <c r="G12" i="76"/>
  <c r="E12" i="76"/>
  <c r="D12" i="76"/>
  <c r="C12" i="76"/>
  <c r="C10" i="76"/>
  <c r="C9" i="76"/>
  <c r="H7" i="76"/>
  <c r="G7" i="76"/>
  <c r="E7" i="76"/>
  <c r="D7" i="76"/>
  <c r="C7" i="76"/>
  <c r="A3" i="76"/>
  <c r="A2" i="76"/>
  <c r="A165" i="75"/>
  <c r="A150" i="75"/>
  <c r="A149" i="75"/>
  <c r="A148" i="75"/>
  <c r="A147" i="75"/>
  <c r="A146" i="75"/>
  <c r="A145" i="75"/>
  <c r="A144" i="75"/>
  <c r="C137" i="75"/>
  <c r="C136" i="75"/>
  <c r="C135" i="75"/>
  <c r="C134" i="75"/>
  <c r="C133" i="75"/>
  <c r="C132" i="75"/>
  <c r="C126" i="75"/>
  <c r="C124" i="75"/>
  <c r="C123" i="75"/>
  <c r="C121" i="75"/>
  <c r="C120" i="75"/>
  <c r="C119" i="75"/>
  <c r="C118" i="75"/>
  <c r="C117" i="75"/>
  <c r="C116" i="75"/>
  <c r="C115" i="75"/>
  <c r="C114" i="75"/>
  <c r="C113" i="75"/>
  <c r="C112" i="75"/>
  <c r="C111" i="75"/>
  <c r="C110" i="75"/>
  <c r="C109" i="75"/>
  <c r="C108" i="75"/>
  <c r="C107" i="75"/>
  <c r="C106" i="75"/>
  <c r="C105" i="75"/>
  <c r="C104" i="75"/>
  <c r="C102" i="75"/>
  <c r="C101" i="75"/>
  <c r="C100" i="75"/>
  <c r="C99" i="75"/>
  <c r="C98" i="75"/>
  <c r="C97" i="75"/>
  <c r="C96" i="75"/>
  <c r="D81" i="75"/>
  <c r="C95" i="75"/>
  <c r="C94" i="75"/>
  <c r="C92" i="75"/>
  <c r="D91" i="75"/>
  <c r="D90" i="75"/>
  <c r="D89" i="75"/>
  <c r="D87" i="75"/>
  <c r="D86" i="75"/>
  <c r="D85" i="75"/>
  <c r="D88" i="75"/>
  <c r="C83" i="75"/>
  <c r="C80" i="75"/>
  <c r="C71" i="75"/>
  <c r="C70" i="75"/>
  <c r="C49" i="75"/>
  <c r="D48" i="75"/>
  <c r="C46" i="75"/>
  <c r="C45" i="75"/>
  <c r="C43" i="75"/>
  <c r="C41" i="75"/>
  <c r="C39" i="75"/>
  <c r="C36" i="75"/>
  <c r="C35" i="75"/>
  <c r="C34" i="75"/>
  <c r="G32" i="75"/>
  <c r="C32" i="75"/>
  <c r="C30" i="75"/>
  <c r="C29" i="75"/>
  <c r="G27" i="75"/>
  <c r="C27" i="75"/>
  <c r="C25" i="75"/>
  <c r="C23" i="75"/>
  <c r="C21" i="75"/>
  <c r="C19" i="75"/>
  <c r="C16" i="75"/>
  <c r="C15" i="75"/>
  <c r="C14" i="75"/>
  <c r="C12" i="75"/>
  <c r="C10" i="75"/>
  <c r="C9" i="75"/>
  <c r="E7" i="75"/>
  <c r="C7" i="75"/>
  <c r="A3" i="75"/>
  <c r="A2" i="75"/>
  <c r="A198" i="74"/>
  <c r="A173" i="74"/>
  <c r="A172" i="74"/>
  <c r="A171" i="74"/>
  <c r="A170" i="74"/>
  <c r="A169" i="74"/>
  <c r="A168" i="74"/>
  <c r="A167" i="74"/>
  <c r="C157" i="74"/>
  <c r="C154" i="74"/>
  <c r="C153" i="74"/>
  <c r="C152" i="74"/>
  <c r="H151" i="74"/>
  <c r="G151" i="74"/>
  <c r="E151" i="74"/>
  <c r="D151" i="74"/>
  <c r="C151" i="74"/>
  <c r="C150" i="74"/>
  <c r="C149" i="74"/>
  <c r="C148" i="74"/>
  <c r="C142" i="74"/>
  <c r="C140" i="74"/>
  <c r="C139" i="74"/>
  <c r="C137" i="74"/>
  <c r="C136" i="74"/>
  <c r="C135" i="74"/>
  <c r="C134" i="74"/>
  <c r="C133" i="74"/>
  <c r="C132" i="74"/>
  <c r="C131" i="74"/>
  <c r="C130" i="74"/>
  <c r="C129" i="74"/>
  <c r="C128" i="74"/>
  <c r="C127" i="74"/>
  <c r="C126" i="74"/>
  <c r="C125" i="74"/>
  <c r="C124" i="74"/>
  <c r="C123" i="74"/>
  <c r="C122" i="74"/>
  <c r="C121" i="74"/>
  <c r="C120" i="74"/>
  <c r="C119" i="74"/>
  <c r="C117" i="74"/>
  <c r="C116" i="74"/>
  <c r="C115" i="74"/>
  <c r="C114" i="74"/>
  <c r="C113" i="74"/>
  <c r="C112" i="74"/>
  <c r="C111" i="74"/>
  <c r="C110" i="74"/>
  <c r="C109" i="74"/>
  <c r="C107" i="74"/>
  <c r="D106" i="74"/>
  <c r="D105" i="74"/>
  <c r="D104" i="74"/>
  <c r="D102" i="74"/>
  <c r="D101" i="74"/>
  <c r="D100" i="74"/>
  <c r="D103" i="74"/>
  <c r="C98" i="74"/>
  <c r="D96" i="74"/>
  <c r="C95" i="74"/>
  <c r="C86" i="74"/>
  <c r="D84" i="74"/>
  <c r="D48" i="74"/>
  <c r="C49" i="74"/>
  <c r="C46" i="74"/>
  <c r="C45" i="74"/>
  <c r="C43" i="74"/>
  <c r="C41" i="74"/>
  <c r="C39" i="74"/>
  <c r="C36" i="74"/>
  <c r="C35" i="74"/>
  <c r="C34" i="74"/>
  <c r="H32" i="74"/>
  <c r="G32" i="74"/>
  <c r="E32" i="74"/>
  <c r="D32" i="74"/>
  <c r="C32" i="74"/>
  <c r="C30" i="74"/>
  <c r="C29" i="74"/>
  <c r="H27" i="74"/>
  <c r="G27" i="74"/>
  <c r="E27" i="74"/>
  <c r="D27" i="74"/>
  <c r="C27" i="74"/>
  <c r="C25" i="74"/>
  <c r="C23" i="74"/>
  <c r="C21" i="74"/>
  <c r="C19" i="74"/>
  <c r="C16" i="74"/>
  <c r="C15" i="74"/>
  <c r="C14" i="74"/>
  <c r="H12" i="74"/>
  <c r="G12" i="74"/>
  <c r="E12" i="74"/>
  <c r="D12" i="74"/>
  <c r="C12" i="74"/>
  <c r="C10" i="74"/>
  <c r="C9" i="74"/>
  <c r="H7" i="74"/>
  <c r="G7" i="74"/>
  <c r="E7" i="74"/>
  <c r="D7" i="74"/>
  <c r="C7" i="74"/>
  <c r="A3" i="74"/>
  <c r="A2" i="74"/>
  <c r="A199" i="73"/>
  <c r="A180" i="73"/>
  <c r="A179" i="73"/>
  <c r="A178" i="73"/>
  <c r="A177" i="73"/>
  <c r="A176" i="73"/>
  <c r="A175" i="73"/>
  <c r="A174" i="73"/>
  <c r="C164" i="73"/>
  <c r="C161" i="73"/>
  <c r="C160" i="73"/>
  <c r="C159" i="73"/>
  <c r="H158" i="73"/>
  <c r="G158" i="73"/>
  <c r="E158" i="73"/>
  <c r="D158" i="73"/>
  <c r="C158" i="73"/>
  <c r="C157" i="73"/>
  <c r="C156" i="73"/>
  <c r="C155" i="73"/>
  <c r="C149" i="73"/>
  <c r="C147" i="73"/>
  <c r="C146" i="73"/>
  <c r="C144" i="73"/>
  <c r="C143" i="73"/>
  <c r="C142" i="73"/>
  <c r="C141" i="73"/>
  <c r="C140" i="73"/>
  <c r="C139" i="73"/>
  <c r="C138" i="73"/>
  <c r="C137" i="73"/>
  <c r="C136" i="73"/>
  <c r="C135" i="73"/>
  <c r="C134" i="73"/>
  <c r="C133" i="73"/>
  <c r="C132" i="73"/>
  <c r="C131" i="73"/>
  <c r="C130" i="73"/>
  <c r="C129" i="73"/>
  <c r="C128" i="73"/>
  <c r="C127" i="73"/>
  <c r="C126" i="73"/>
  <c r="C124" i="73"/>
  <c r="C123" i="73"/>
  <c r="C122" i="73"/>
  <c r="C121" i="73"/>
  <c r="C120" i="73"/>
  <c r="C119" i="73"/>
  <c r="C118" i="73"/>
  <c r="C117" i="73"/>
  <c r="C116" i="73"/>
  <c r="C114" i="73"/>
  <c r="D113" i="73"/>
  <c r="D112" i="73"/>
  <c r="D111" i="73"/>
  <c r="D109" i="73"/>
  <c r="D108" i="73"/>
  <c r="D107" i="73"/>
  <c r="D110" i="73"/>
  <c r="C105" i="73"/>
  <c r="D103" i="73"/>
  <c r="C102" i="73"/>
  <c r="C93" i="73"/>
  <c r="D91" i="73"/>
  <c r="C92" i="73"/>
  <c r="D55" i="73"/>
  <c r="C56" i="73"/>
  <c r="C53" i="73"/>
  <c r="C52" i="73"/>
  <c r="C50" i="73"/>
  <c r="C49" i="73"/>
  <c r="H48" i="73"/>
  <c r="G48" i="73"/>
  <c r="D48" i="73"/>
  <c r="C48" i="73"/>
  <c r="C46" i="73"/>
  <c r="C45" i="73"/>
  <c r="C43" i="73"/>
  <c r="C41" i="73"/>
  <c r="C39" i="73"/>
  <c r="C36" i="73"/>
  <c r="C35" i="73"/>
  <c r="C34" i="73"/>
  <c r="G32" i="73"/>
  <c r="C32" i="73"/>
  <c r="C30" i="73"/>
  <c r="C29" i="73"/>
  <c r="G27" i="73"/>
  <c r="E27" i="73"/>
  <c r="C27" i="73"/>
  <c r="C25" i="73"/>
  <c r="C23" i="73"/>
  <c r="C21" i="73"/>
  <c r="C19" i="73"/>
  <c r="C16" i="73"/>
  <c r="C15" i="73"/>
  <c r="C14" i="73"/>
  <c r="H12" i="73"/>
  <c r="G12" i="73"/>
  <c r="E12" i="73"/>
  <c r="D12" i="73"/>
  <c r="C12" i="73"/>
  <c r="C10" i="73"/>
  <c r="C9" i="73"/>
  <c r="H7" i="73"/>
  <c r="G7" i="73"/>
  <c r="E7" i="73"/>
  <c r="D7" i="73"/>
  <c r="C7" i="73"/>
  <c r="A3" i="73"/>
  <c r="A2" i="73"/>
  <c r="A173" i="72"/>
  <c r="A158" i="72"/>
  <c r="A157" i="72"/>
  <c r="A156" i="72"/>
  <c r="A155" i="72"/>
  <c r="A154" i="72"/>
  <c r="A153" i="72"/>
  <c r="A152" i="72"/>
  <c r="C142" i="72"/>
  <c r="C138" i="72"/>
  <c r="C137" i="72"/>
  <c r="E136" i="72"/>
  <c r="C136" i="72"/>
  <c r="C135" i="72"/>
  <c r="C134" i="72"/>
  <c r="C139" i="72" s="1"/>
  <c r="G133" i="72"/>
  <c r="C133" i="72"/>
  <c r="C127" i="72"/>
  <c r="C125" i="72"/>
  <c r="C124" i="72"/>
  <c r="C122" i="72"/>
  <c r="C121" i="72"/>
  <c r="C120" i="72"/>
  <c r="C119" i="72"/>
  <c r="C118" i="72"/>
  <c r="C117" i="72"/>
  <c r="C116" i="72"/>
  <c r="C115" i="72"/>
  <c r="C114" i="72"/>
  <c r="C113" i="72"/>
  <c r="C112" i="72"/>
  <c r="C111" i="72"/>
  <c r="C110" i="72"/>
  <c r="C109" i="72"/>
  <c r="C108" i="72"/>
  <c r="C107" i="72"/>
  <c r="C106" i="72"/>
  <c r="C105" i="72"/>
  <c r="C104" i="72"/>
  <c r="C102" i="72"/>
  <c r="C101" i="72"/>
  <c r="C100" i="72"/>
  <c r="C99" i="72"/>
  <c r="C98" i="72"/>
  <c r="C97" i="72"/>
  <c r="C96" i="72"/>
  <c r="C95" i="72"/>
  <c r="C94" i="72"/>
  <c r="C92" i="72"/>
  <c r="D90" i="72"/>
  <c r="D89" i="72"/>
  <c r="D86" i="72"/>
  <c r="D85" i="72"/>
  <c r="D91" i="72"/>
  <c r="C83" i="72"/>
  <c r="C80" i="72"/>
  <c r="C71" i="72"/>
  <c r="D69" i="72"/>
  <c r="C70" i="72"/>
  <c r="D48" i="72"/>
  <c r="C49" i="72"/>
  <c r="C46" i="72"/>
  <c r="C45" i="72"/>
  <c r="C43" i="72"/>
  <c r="C41" i="72"/>
  <c r="C39" i="72"/>
  <c r="C36" i="72"/>
  <c r="C35" i="72"/>
  <c r="C34" i="72"/>
  <c r="H32" i="72"/>
  <c r="C32" i="72"/>
  <c r="C30" i="72"/>
  <c r="C29" i="72"/>
  <c r="H27" i="72"/>
  <c r="C27" i="72"/>
  <c r="C25" i="72"/>
  <c r="C23" i="72"/>
  <c r="C21" i="72"/>
  <c r="C19" i="72"/>
  <c r="C16" i="72"/>
  <c r="C15" i="72"/>
  <c r="C14" i="72"/>
  <c r="G12" i="72"/>
  <c r="E12" i="72"/>
  <c r="C12" i="72"/>
  <c r="C10" i="72"/>
  <c r="C9" i="72"/>
  <c r="G7" i="72"/>
  <c r="E7" i="72"/>
  <c r="C7" i="72"/>
  <c r="A3" i="72"/>
  <c r="A2" i="72"/>
  <c r="A200" i="71"/>
  <c r="A185" i="71"/>
  <c r="A184" i="71"/>
  <c r="A183" i="71"/>
  <c r="A182" i="71"/>
  <c r="A181" i="71"/>
  <c r="A180" i="71"/>
  <c r="A179" i="71"/>
  <c r="C169" i="71"/>
  <c r="H166" i="71"/>
  <c r="C165" i="71"/>
  <c r="C164" i="71"/>
  <c r="H163" i="71"/>
  <c r="G163" i="71"/>
  <c r="E163" i="71"/>
  <c r="D163" i="71"/>
  <c r="C163" i="71"/>
  <c r="C162" i="71"/>
  <c r="C161" i="71"/>
  <c r="C166" i="71" s="1"/>
  <c r="H160" i="71"/>
  <c r="C160" i="71"/>
  <c r="C154" i="71"/>
  <c r="C152" i="71"/>
  <c r="C151" i="71"/>
  <c r="C149" i="71"/>
  <c r="C148" i="71"/>
  <c r="C147" i="71"/>
  <c r="C146" i="71"/>
  <c r="C145" i="71"/>
  <c r="C144" i="71"/>
  <c r="C143" i="71"/>
  <c r="C142" i="71"/>
  <c r="C141" i="71"/>
  <c r="C140" i="71"/>
  <c r="C139" i="71"/>
  <c r="C138" i="71"/>
  <c r="C137" i="71"/>
  <c r="C136" i="71"/>
  <c r="C135" i="71"/>
  <c r="C134" i="71"/>
  <c r="C133" i="71"/>
  <c r="C132" i="71"/>
  <c r="C131" i="71"/>
  <c r="C129" i="71"/>
  <c r="C128" i="71"/>
  <c r="C127" i="71"/>
  <c r="C126" i="71"/>
  <c r="C125" i="71"/>
  <c r="C124" i="71"/>
  <c r="C123" i="71"/>
  <c r="C122" i="71"/>
  <c r="C121" i="71"/>
  <c r="C119" i="71"/>
  <c r="D116" i="71"/>
  <c r="D112" i="71"/>
  <c r="D118" i="71"/>
  <c r="C110" i="71"/>
  <c r="C107" i="71"/>
  <c r="C98" i="71"/>
  <c r="D96" i="71"/>
  <c r="D55" i="71"/>
  <c r="C56" i="71"/>
  <c r="C53" i="71"/>
  <c r="C52" i="71"/>
  <c r="C50" i="71"/>
  <c r="C49" i="71"/>
  <c r="H48" i="71"/>
  <c r="G48" i="71"/>
  <c r="E48" i="71"/>
  <c r="D48" i="71"/>
  <c r="C48" i="71"/>
  <c r="C46" i="71"/>
  <c r="C45" i="71"/>
  <c r="C43" i="71"/>
  <c r="C41" i="71"/>
  <c r="C39" i="71"/>
  <c r="C36" i="71"/>
  <c r="C35" i="71"/>
  <c r="C34" i="71"/>
  <c r="H32" i="71"/>
  <c r="G32" i="71"/>
  <c r="E32" i="71"/>
  <c r="D32" i="71"/>
  <c r="C32" i="71"/>
  <c r="C30" i="71"/>
  <c r="C29" i="71"/>
  <c r="H27" i="71"/>
  <c r="G27" i="71"/>
  <c r="E27" i="71"/>
  <c r="D27" i="71"/>
  <c r="C27" i="71"/>
  <c r="C25" i="71"/>
  <c r="C23" i="71"/>
  <c r="C21" i="71"/>
  <c r="C19" i="71"/>
  <c r="C16" i="71"/>
  <c r="C15" i="71"/>
  <c r="C14" i="71"/>
  <c r="G12" i="71"/>
  <c r="E12" i="71"/>
  <c r="C12" i="71"/>
  <c r="C10" i="71"/>
  <c r="C9" i="71"/>
  <c r="G7" i="71"/>
  <c r="E7" i="71"/>
  <c r="C7" i="71"/>
  <c r="A3" i="71"/>
  <c r="A2" i="71"/>
  <c r="A175" i="70"/>
  <c r="A157" i="70"/>
  <c r="A156" i="70"/>
  <c r="A155" i="70"/>
  <c r="A154" i="70"/>
  <c r="A153" i="70"/>
  <c r="A152" i="70"/>
  <c r="A151" i="70"/>
  <c r="C141" i="70"/>
  <c r="C138" i="70"/>
  <c r="C137" i="70"/>
  <c r="C136" i="70"/>
  <c r="H135" i="70"/>
  <c r="C135" i="70"/>
  <c r="C134" i="70"/>
  <c r="C133" i="70"/>
  <c r="H132" i="70"/>
  <c r="G132" i="70"/>
  <c r="E132" i="70"/>
  <c r="D132" i="70"/>
  <c r="C132" i="70"/>
  <c r="C126" i="70"/>
  <c r="C124" i="70"/>
  <c r="C123" i="70"/>
  <c r="C121" i="70"/>
  <c r="C120" i="70"/>
  <c r="C119" i="70"/>
  <c r="C118" i="70"/>
  <c r="C117" i="70"/>
  <c r="C116" i="70"/>
  <c r="C115" i="70"/>
  <c r="C114" i="70"/>
  <c r="C113" i="70"/>
  <c r="C112" i="70"/>
  <c r="C111" i="70"/>
  <c r="C110" i="70"/>
  <c r="C109" i="70"/>
  <c r="C108" i="70"/>
  <c r="C107" i="70"/>
  <c r="C106" i="70"/>
  <c r="C105" i="70"/>
  <c r="C104" i="70"/>
  <c r="C103" i="70"/>
  <c r="C101" i="70"/>
  <c r="C100" i="70"/>
  <c r="C99" i="70"/>
  <c r="C98" i="70"/>
  <c r="C97" i="70"/>
  <c r="C96" i="70"/>
  <c r="C95" i="70"/>
  <c r="C94" i="70"/>
  <c r="D80" i="70"/>
  <c r="C93" i="70"/>
  <c r="C91" i="70"/>
  <c r="D90" i="70"/>
  <c r="D89" i="70"/>
  <c r="D86" i="70"/>
  <c r="D85" i="70"/>
  <c r="D88" i="70"/>
  <c r="C82" i="70"/>
  <c r="C79" i="70"/>
  <c r="C70" i="70"/>
  <c r="D68" i="70"/>
  <c r="C69" i="70"/>
  <c r="C48" i="70"/>
  <c r="C46" i="70"/>
  <c r="C45" i="70"/>
  <c r="C43" i="70"/>
  <c r="C41" i="70"/>
  <c r="C39" i="70"/>
  <c r="C36" i="70"/>
  <c r="C35" i="70"/>
  <c r="C34" i="70"/>
  <c r="G32" i="70"/>
  <c r="E32" i="70"/>
  <c r="C32" i="70"/>
  <c r="C30" i="70"/>
  <c r="C29" i="70"/>
  <c r="G27" i="70"/>
  <c r="E27" i="70"/>
  <c r="C27" i="70"/>
  <c r="C25" i="70"/>
  <c r="C23" i="70"/>
  <c r="C21" i="70"/>
  <c r="C19" i="70"/>
  <c r="C16" i="70"/>
  <c r="C15" i="70"/>
  <c r="C14" i="70"/>
  <c r="H12" i="70"/>
  <c r="C12" i="70"/>
  <c r="C10" i="70"/>
  <c r="C9" i="70"/>
  <c r="H7" i="70"/>
  <c r="C7" i="70"/>
  <c r="A3" i="70"/>
  <c r="A2" i="70"/>
  <c r="A291" i="69"/>
  <c r="A272" i="69"/>
  <c r="A271" i="69"/>
  <c r="A270" i="69"/>
  <c r="A269" i="69"/>
  <c r="A268" i="69"/>
  <c r="A267" i="69"/>
  <c r="A266" i="69"/>
  <c r="C258" i="69"/>
  <c r="C257" i="69"/>
  <c r="C256" i="69"/>
  <c r="C255" i="69"/>
  <c r="C254" i="69"/>
  <c r="C259" i="69" s="1"/>
  <c r="C253" i="69"/>
  <c r="C247" i="69"/>
  <c r="C237" i="69"/>
  <c r="C235" i="69"/>
  <c r="C234" i="69"/>
  <c r="C233" i="69"/>
  <c r="C232" i="69"/>
  <c r="C231" i="69"/>
  <c r="C230" i="69"/>
  <c r="C229" i="69"/>
  <c r="C227" i="69"/>
  <c r="C226" i="69"/>
  <c r="C225" i="69"/>
  <c r="C224" i="69"/>
  <c r="C223" i="69"/>
  <c r="C222" i="69"/>
  <c r="C221" i="69"/>
  <c r="C220" i="69"/>
  <c r="C219" i="69"/>
  <c r="C218" i="69"/>
  <c r="C217" i="69"/>
  <c r="C216" i="69"/>
  <c r="C214" i="69"/>
  <c r="C213" i="69"/>
  <c r="C212" i="69"/>
  <c r="C211" i="69"/>
  <c r="C210" i="69"/>
  <c r="C209" i="69"/>
  <c r="C208" i="69"/>
  <c r="C207" i="69"/>
  <c r="C205" i="69"/>
  <c r="C203" i="69"/>
  <c r="D202" i="69"/>
  <c r="D201" i="69"/>
  <c r="D198" i="69"/>
  <c r="D197" i="69"/>
  <c r="D200" i="69"/>
  <c r="C194" i="69"/>
  <c r="C191" i="69"/>
  <c r="C182" i="69"/>
  <c r="D180" i="69"/>
  <c r="C181" i="69"/>
  <c r="C145" i="69"/>
  <c r="D144" i="69"/>
  <c r="C142" i="69"/>
  <c r="C140" i="69"/>
  <c r="C138" i="69"/>
  <c r="C137" i="69"/>
  <c r="C136" i="69"/>
  <c r="G134" i="69"/>
  <c r="E134" i="69"/>
  <c r="C134" i="69"/>
  <c r="C132" i="69"/>
  <c r="C131" i="69"/>
  <c r="G129" i="69"/>
  <c r="E129" i="69"/>
  <c r="C129" i="69"/>
  <c r="D57" i="69"/>
  <c r="C58" i="69"/>
  <c r="C55" i="69"/>
  <c r="C54" i="69"/>
  <c r="C52" i="69"/>
  <c r="C50" i="69"/>
  <c r="C48" i="69"/>
  <c r="C45" i="69"/>
  <c r="C44" i="69"/>
  <c r="C43" i="69"/>
  <c r="H41" i="69"/>
  <c r="C41" i="69"/>
  <c r="C39" i="69"/>
  <c r="C38" i="69"/>
  <c r="H36" i="69"/>
  <c r="C36" i="69"/>
  <c r="C34" i="69"/>
  <c r="C32" i="69"/>
  <c r="C30" i="69"/>
  <c r="C28" i="69"/>
  <c r="C25" i="69"/>
  <c r="C23" i="69"/>
  <c r="C21" i="69"/>
  <c r="H17" i="69"/>
  <c r="G17" i="69"/>
  <c r="E17" i="69"/>
  <c r="D17" i="69"/>
  <c r="C17" i="69"/>
  <c r="C14" i="69"/>
  <c r="C12" i="69"/>
  <c r="H8" i="69"/>
  <c r="G8" i="69"/>
  <c r="E8" i="69"/>
  <c r="D8" i="69"/>
  <c r="C8" i="69"/>
  <c r="A3" i="69"/>
  <c r="A2" i="69"/>
  <c r="A210" i="68"/>
  <c r="A190" i="68"/>
  <c r="A189" i="68"/>
  <c r="A188" i="68"/>
  <c r="A187" i="68"/>
  <c r="A186" i="68"/>
  <c r="A185" i="68"/>
  <c r="A184" i="68"/>
  <c r="C176" i="68"/>
  <c r="C175" i="68"/>
  <c r="C174" i="68"/>
  <c r="C173" i="68"/>
  <c r="C177" i="68" s="1"/>
  <c r="C167" i="68"/>
  <c r="C165" i="68"/>
  <c r="C163" i="68"/>
  <c r="C162" i="68"/>
  <c r="C161" i="68"/>
  <c r="C160" i="68"/>
  <c r="C159" i="68"/>
  <c r="C158" i="68"/>
  <c r="C157" i="68"/>
  <c r="C156" i="68"/>
  <c r="C155" i="68"/>
  <c r="C154" i="68"/>
  <c r="C153" i="68"/>
  <c r="C152" i="68"/>
  <c r="C151" i="68"/>
  <c r="C150" i="68"/>
  <c r="C149" i="68"/>
  <c r="C148" i="68"/>
  <c r="C147" i="68"/>
  <c r="C146" i="68"/>
  <c r="C145" i="68"/>
  <c r="C143" i="68"/>
  <c r="C142" i="68"/>
  <c r="C141" i="68"/>
  <c r="C140" i="68"/>
  <c r="C139" i="68"/>
  <c r="C138" i="68"/>
  <c r="C137" i="68"/>
  <c r="D122" i="68"/>
  <c r="C136" i="68"/>
  <c r="C135" i="68"/>
  <c r="C133" i="68"/>
  <c r="D132" i="68"/>
  <c r="D131" i="68"/>
  <c r="D130" i="68"/>
  <c r="D128" i="68"/>
  <c r="D127" i="68"/>
  <c r="D126" i="68"/>
  <c r="D129" i="68"/>
  <c r="C124" i="68"/>
  <c r="C121" i="68"/>
  <c r="C112" i="68"/>
  <c r="D110" i="68"/>
  <c r="C111" i="68"/>
  <c r="C89" i="68"/>
  <c r="D88" i="68"/>
  <c r="C86" i="68"/>
  <c r="C84" i="68"/>
  <c r="C82" i="68"/>
  <c r="C81" i="68"/>
  <c r="C80" i="68"/>
  <c r="H78" i="68"/>
  <c r="G78" i="68"/>
  <c r="E78" i="68"/>
  <c r="D78" i="68"/>
  <c r="C78" i="68"/>
  <c r="C76" i="68"/>
  <c r="C75" i="68"/>
  <c r="H73" i="68"/>
  <c r="G73" i="68"/>
  <c r="E73" i="68"/>
  <c r="D73" i="68"/>
  <c r="C73" i="68"/>
  <c r="D49" i="68"/>
  <c r="C50" i="68"/>
  <c r="C47" i="68"/>
  <c r="C46" i="68"/>
  <c r="C44" i="68"/>
  <c r="C42" i="68"/>
  <c r="C40" i="68"/>
  <c r="C37" i="68"/>
  <c r="C36" i="68"/>
  <c r="C35" i="68"/>
  <c r="E33" i="68"/>
  <c r="C33" i="68"/>
  <c r="C31" i="68"/>
  <c r="C30" i="68"/>
  <c r="E28" i="68"/>
  <c r="C28" i="68"/>
  <c r="C26" i="68"/>
  <c r="C24" i="68"/>
  <c r="C22" i="68"/>
  <c r="C20" i="68"/>
  <c r="C17" i="68"/>
  <c r="C16" i="68"/>
  <c r="C15" i="68"/>
  <c r="H13" i="68"/>
  <c r="E13" i="68"/>
  <c r="C13" i="68"/>
  <c r="C11" i="68"/>
  <c r="C10" i="68"/>
  <c r="H8" i="68"/>
  <c r="E8" i="68"/>
  <c r="C8" i="68"/>
  <c r="A3" i="68"/>
  <c r="A2" i="68"/>
  <c r="A204" i="67"/>
  <c r="A185" i="67"/>
  <c r="A184" i="67"/>
  <c r="A183" i="67"/>
  <c r="A182" i="67"/>
  <c r="A181" i="67"/>
  <c r="A180" i="67"/>
  <c r="A179" i="67"/>
  <c r="C169" i="67"/>
  <c r="E166" i="67"/>
  <c r="C166" i="67"/>
  <c r="C165" i="67"/>
  <c r="C164" i="67"/>
  <c r="H163" i="67"/>
  <c r="G163" i="67"/>
  <c r="E163" i="67"/>
  <c r="D163" i="67"/>
  <c r="C163" i="67"/>
  <c r="C162" i="67"/>
  <c r="C161" i="67"/>
  <c r="E160" i="67"/>
  <c r="C160" i="67"/>
  <c r="C154" i="67"/>
  <c r="C152" i="67"/>
  <c r="C151" i="67"/>
  <c r="C149" i="67"/>
  <c r="C148" i="67"/>
  <c r="C147" i="67"/>
  <c r="C146" i="67"/>
  <c r="C145" i="67"/>
  <c r="C144" i="67"/>
  <c r="C143" i="67"/>
  <c r="C142" i="67"/>
  <c r="C141" i="67"/>
  <c r="C140" i="67"/>
  <c r="C139" i="67"/>
  <c r="C138" i="67"/>
  <c r="C137" i="67"/>
  <c r="C136" i="67"/>
  <c r="C135" i="67"/>
  <c r="C134" i="67"/>
  <c r="C133" i="67"/>
  <c r="C132" i="67"/>
  <c r="C131" i="67"/>
  <c r="C129" i="67"/>
  <c r="C128" i="67"/>
  <c r="C127" i="67"/>
  <c r="C126" i="67"/>
  <c r="C125" i="67"/>
  <c r="C124" i="67"/>
  <c r="C123" i="67"/>
  <c r="D108" i="67"/>
  <c r="C122" i="67"/>
  <c r="C121" i="67"/>
  <c r="C119" i="67"/>
  <c r="D118" i="67"/>
  <c r="D117" i="67"/>
  <c r="D116" i="67"/>
  <c r="D114" i="67"/>
  <c r="D113" i="67"/>
  <c r="D112" i="67"/>
  <c r="D115" i="67"/>
  <c r="C110" i="67"/>
  <c r="C107" i="67"/>
  <c r="C98" i="67"/>
  <c r="D96" i="67"/>
  <c r="D55" i="67"/>
  <c r="C56" i="67"/>
  <c r="C53" i="67"/>
  <c r="C52" i="67"/>
  <c r="C50" i="67"/>
  <c r="C49" i="67"/>
  <c r="H48" i="67"/>
  <c r="G48" i="67"/>
  <c r="E48" i="67"/>
  <c r="D48" i="67"/>
  <c r="C48" i="67"/>
  <c r="C46" i="67"/>
  <c r="C45" i="67"/>
  <c r="C43" i="67"/>
  <c r="C41" i="67"/>
  <c r="C39" i="67"/>
  <c r="C36" i="67"/>
  <c r="C35" i="67"/>
  <c r="C34" i="67"/>
  <c r="H32" i="67"/>
  <c r="G32" i="67"/>
  <c r="E32" i="67"/>
  <c r="D32" i="67"/>
  <c r="C32" i="67"/>
  <c r="C30" i="67"/>
  <c r="C29" i="67"/>
  <c r="H27" i="67"/>
  <c r="G27" i="67"/>
  <c r="E27" i="67"/>
  <c r="D27" i="67"/>
  <c r="C27" i="67"/>
  <c r="C25" i="67"/>
  <c r="C23" i="67"/>
  <c r="C21" i="67"/>
  <c r="C19" i="67"/>
  <c r="C16" i="67"/>
  <c r="C15" i="67"/>
  <c r="C14" i="67"/>
  <c r="H12" i="67"/>
  <c r="G12" i="67"/>
  <c r="E12" i="67"/>
  <c r="D12" i="67"/>
  <c r="C12" i="67"/>
  <c r="C10" i="67"/>
  <c r="C9" i="67"/>
  <c r="H7" i="67"/>
  <c r="G7" i="67"/>
  <c r="E7" i="67"/>
  <c r="D7" i="67"/>
  <c r="C7" i="67"/>
  <c r="A3" i="67"/>
  <c r="A2" i="67"/>
  <c r="A192" i="66"/>
  <c r="A176" i="66"/>
  <c r="A175" i="66"/>
  <c r="A174" i="66"/>
  <c r="A173" i="66"/>
  <c r="A172" i="66"/>
  <c r="A171" i="66"/>
  <c r="A170" i="66"/>
  <c r="C160" i="66"/>
  <c r="C156" i="66"/>
  <c r="C155" i="66"/>
  <c r="E154" i="66"/>
  <c r="C154" i="66"/>
  <c r="C153" i="66"/>
  <c r="C157" i="66" s="1"/>
  <c r="E152" i="66"/>
  <c r="C152" i="66"/>
  <c r="C122" i="66" s="1"/>
  <c r="C146" i="66"/>
  <c r="C144" i="66"/>
  <c r="C142" i="66"/>
  <c r="C141" i="66"/>
  <c r="C140" i="66"/>
  <c r="C139" i="66"/>
  <c r="C138" i="66"/>
  <c r="C137" i="66"/>
  <c r="C136" i="66"/>
  <c r="C135" i="66"/>
  <c r="C134" i="66"/>
  <c r="C133" i="66"/>
  <c r="C132" i="66"/>
  <c r="C131" i="66"/>
  <c r="C130" i="66"/>
  <c r="C129" i="66"/>
  <c r="C128" i="66"/>
  <c r="C127" i="66"/>
  <c r="C126" i="66"/>
  <c r="C125" i="66"/>
  <c r="C124" i="66"/>
  <c r="C121" i="66"/>
  <c r="C120" i="66"/>
  <c r="C119" i="66"/>
  <c r="C118" i="66"/>
  <c r="C117" i="66"/>
  <c r="C116" i="66"/>
  <c r="C115" i="66"/>
  <c r="C114" i="66"/>
  <c r="C112" i="66"/>
  <c r="D111" i="66"/>
  <c r="D107" i="66"/>
  <c r="D110" i="66"/>
  <c r="C103" i="66"/>
  <c r="C100" i="66"/>
  <c r="D89" i="66"/>
  <c r="C91" i="66"/>
  <c r="C90" i="66"/>
  <c r="D48" i="66"/>
  <c r="C49" i="66"/>
  <c r="C46" i="66"/>
  <c r="C45" i="66"/>
  <c r="C43" i="66"/>
  <c r="C41" i="66"/>
  <c r="C39" i="66"/>
  <c r="C36" i="66"/>
  <c r="C35" i="66"/>
  <c r="C34" i="66"/>
  <c r="H32" i="66"/>
  <c r="G32" i="66"/>
  <c r="E32" i="66"/>
  <c r="D32" i="66"/>
  <c r="C32" i="66"/>
  <c r="C30" i="66"/>
  <c r="C29" i="66"/>
  <c r="H27" i="66"/>
  <c r="G27" i="66"/>
  <c r="E27" i="66"/>
  <c r="D27" i="66"/>
  <c r="C27" i="66"/>
  <c r="C25" i="66"/>
  <c r="C23" i="66"/>
  <c r="C21" i="66"/>
  <c r="C19" i="66"/>
  <c r="C16" i="66"/>
  <c r="C15" i="66"/>
  <c r="C14" i="66"/>
  <c r="H12" i="66"/>
  <c r="G12" i="66"/>
  <c r="E12" i="66"/>
  <c r="D12" i="66"/>
  <c r="C12" i="66"/>
  <c r="C10" i="66"/>
  <c r="C9" i="66"/>
  <c r="H7" i="66"/>
  <c r="G7" i="66"/>
  <c r="E7" i="66"/>
  <c r="D7" i="66"/>
  <c r="C7" i="66"/>
  <c r="A3" i="66"/>
  <c r="A2" i="66"/>
  <c r="A205" i="65"/>
  <c r="A188" i="65"/>
  <c r="A187" i="65"/>
  <c r="A186" i="65"/>
  <c r="A185" i="65"/>
  <c r="A184" i="65"/>
  <c r="A183" i="65"/>
  <c r="A182" i="65"/>
  <c r="C172" i="65"/>
  <c r="H169" i="65"/>
  <c r="G169" i="65"/>
  <c r="E169" i="65"/>
  <c r="D169" i="65"/>
  <c r="C168" i="65"/>
  <c r="C167" i="65"/>
  <c r="E166" i="65"/>
  <c r="C166" i="65"/>
  <c r="C165" i="65"/>
  <c r="C164" i="65"/>
  <c r="C169" i="65" s="1"/>
  <c r="H163" i="65"/>
  <c r="G163" i="65"/>
  <c r="E163" i="65"/>
  <c r="D163" i="65"/>
  <c r="C163" i="65"/>
  <c r="C157" i="65"/>
  <c r="C155" i="65"/>
  <c r="C154" i="65"/>
  <c r="C152" i="65"/>
  <c r="C151" i="65"/>
  <c r="C150" i="65"/>
  <c r="C149" i="65"/>
  <c r="C148" i="65"/>
  <c r="C147" i="65"/>
  <c r="C146" i="65"/>
  <c r="C145" i="65"/>
  <c r="C144" i="65"/>
  <c r="C143" i="65"/>
  <c r="C142" i="65"/>
  <c r="C141" i="65"/>
  <c r="C140" i="65"/>
  <c r="C139" i="65"/>
  <c r="C138" i="65"/>
  <c r="C137" i="65"/>
  <c r="C136" i="65"/>
  <c r="C135" i="65"/>
  <c r="C134" i="65"/>
  <c r="C132" i="65"/>
  <c r="C131" i="65"/>
  <c r="C130" i="65"/>
  <c r="C129" i="65"/>
  <c r="C128" i="65"/>
  <c r="C127" i="65"/>
  <c r="C126" i="65"/>
  <c r="C125" i="65"/>
  <c r="C124" i="65"/>
  <c r="C122" i="65"/>
  <c r="D121" i="65"/>
  <c r="D117" i="65"/>
  <c r="D120" i="65"/>
  <c r="C113" i="65"/>
  <c r="C110" i="65"/>
  <c r="D99" i="65"/>
  <c r="C101" i="65"/>
  <c r="C100" i="65"/>
  <c r="D48" i="65"/>
  <c r="C49" i="65"/>
  <c r="C46" i="65"/>
  <c r="C45" i="65"/>
  <c r="C43" i="65"/>
  <c r="C41" i="65"/>
  <c r="C39" i="65"/>
  <c r="C36" i="65"/>
  <c r="C35" i="65"/>
  <c r="C34" i="65"/>
  <c r="E32" i="65"/>
  <c r="C32" i="65"/>
  <c r="C30" i="65"/>
  <c r="C29" i="65"/>
  <c r="E27" i="65"/>
  <c r="C27" i="65"/>
  <c r="C25" i="65"/>
  <c r="C23" i="65"/>
  <c r="C21" i="65"/>
  <c r="C19" i="65"/>
  <c r="C16" i="65"/>
  <c r="C15" i="65"/>
  <c r="C14" i="65"/>
  <c r="H12" i="65"/>
  <c r="E12" i="65"/>
  <c r="C12" i="65"/>
  <c r="C10" i="65"/>
  <c r="C9" i="65"/>
  <c r="H7" i="65"/>
  <c r="E7" i="65"/>
  <c r="C7" i="65"/>
  <c r="A3" i="65"/>
  <c r="A2" i="65"/>
  <c r="A174" i="64"/>
  <c r="A158" i="64"/>
  <c r="A157" i="64"/>
  <c r="A156" i="64"/>
  <c r="A155" i="64"/>
  <c r="A154" i="64"/>
  <c r="A153" i="64"/>
  <c r="A152" i="64"/>
  <c r="C142" i="64"/>
  <c r="E139" i="64"/>
  <c r="C138" i="64"/>
  <c r="C137" i="64"/>
  <c r="H136" i="64"/>
  <c r="G136" i="64"/>
  <c r="E136" i="64"/>
  <c r="D136" i="64"/>
  <c r="C136" i="64"/>
  <c r="C135" i="64"/>
  <c r="C134" i="64"/>
  <c r="C139" i="64" s="1"/>
  <c r="E133" i="64"/>
  <c r="C133" i="64"/>
  <c r="C127" i="64"/>
  <c r="C125" i="64"/>
  <c r="C124" i="64"/>
  <c r="C122" i="64"/>
  <c r="C121" i="64"/>
  <c r="C120" i="64"/>
  <c r="C119" i="64"/>
  <c r="C118" i="64"/>
  <c r="C117" i="64"/>
  <c r="C116" i="64"/>
  <c r="C115" i="64"/>
  <c r="C114" i="64"/>
  <c r="C113" i="64"/>
  <c r="C112" i="64"/>
  <c r="C111" i="64"/>
  <c r="C110" i="64"/>
  <c r="C109" i="64"/>
  <c r="C108" i="64"/>
  <c r="C107" i="64"/>
  <c r="C106" i="64"/>
  <c r="C105" i="64"/>
  <c r="C104" i="64"/>
  <c r="C102" i="64"/>
  <c r="C101" i="64"/>
  <c r="C100" i="64"/>
  <c r="C99" i="64"/>
  <c r="C98" i="64"/>
  <c r="C97" i="64"/>
  <c r="C96" i="64"/>
  <c r="C95" i="64"/>
  <c r="C94" i="64"/>
  <c r="C92" i="64"/>
  <c r="D89" i="64"/>
  <c r="D85" i="64"/>
  <c r="D88" i="64"/>
  <c r="C83" i="64"/>
  <c r="C80" i="64"/>
  <c r="D69" i="64"/>
  <c r="C71" i="64"/>
  <c r="C70" i="64"/>
  <c r="D48" i="64"/>
  <c r="C49" i="64"/>
  <c r="C46" i="64"/>
  <c r="C45" i="64"/>
  <c r="C43" i="64"/>
  <c r="C41" i="64"/>
  <c r="C39" i="64"/>
  <c r="C36" i="64"/>
  <c r="C35" i="64"/>
  <c r="C34" i="64"/>
  <c r="E32" i="64"/>
  <c r="C32" i="64"/>
  <c r="C30" i="64"/>
  <c r="C29" i="64"/>
  <c r="E27" i="64"/>
  <c r="C27" i="64"/>
  <c r="C25" i="64"/>
  <c r="C23" i="64"/>
  <c r="C21" i="64"/>
  <c r="C19" i="64"/>
  <c r="C16" i="64"/>
  <c r="C15" i="64"/>
  <c r="C14" i="64"/>
  <c r="H12" i="64"/>
  <c r="E12" i="64"/>
  <c r="C12" i="64"/>
  <c r="C10" i="64"/>
  <c r="C9" i="64"/>
  <c r="H7" i="64"/>
  <c r="E7" i="64"/>
  <c r="C7" i="64"/>
  <c r="A3" i="64"/>
  <c r="A2" i="64"/>
  <c r="A174" i="63"/>
  <c r="A158" i="63"/>
  <c r="A157" i="63"/>
  <c r="A156" i="63"/>
  <c r="A155" i="63"/>
  <c r="A154" i="63"/>
  <c r="A153" i="63"/>
  <c r="A152" i="63"/>
  <c r="C142" i="63"/>
  <c r="C138" i="63"/>
  <c r="C137" i="63"/>
  <c r="H136" i="63"/>
  <c r="G136" i="63"/>
  <c r="E136" i="63"/>
  <c r="D136" i="63"/>
  <c r="C136" i="63"/>
  <c r="C135" i="63"/>
  <c r="C134" i="63"/>
  <c r="C139" i="63" s="1"/>
  <c r="E133" i="63"/>
  <c r="C133" i="63"/>
  <c r="C127" i="63"/>
  <c r="C125" i="63"/>
  <c r="C124" i="63"/>
  <c r="C122" i="63"/>
  <c r="C121" i="63"/>
  <c r="C120" i="63"/>
  <c r="C119" i="63"/>
  <c r="C118" i="63"/>
  <c r="C117" i="63"/>
  <c r="C116" i="63"/>
  <c r="C115" i="63"/>
  <c r="C114" i="63"/>
  <c r="C113" i="63"/>
  <c r="C112" i="63"/>
  <c r="C111" i="63"/>
  <c r="C110" i="63"/>
  <c r="C109" i="63"/>
  <c r="C108" i="63"/>
  <c r="C107" i="63"/>
  <c r="C106" i="63"/>
  <c r="C105" i="63"/>
  <c r="C104" i="63"/>
  <c r="C102" i="63"/>
  <c r="C101" i="63"/>
  <c r="C100" i="63"/>
  <c r="C99" i="63"/>
  <c r="C98" i="63"/>
  <c r="C97" i="63"/>
  <c r="C96" i="63"/>
  <c r="C95" i="63"/>
  <c r="C94" i="63"/>
  <c r="C92" i="63"/>
  <c r="D89" i="63"/>
  <c r="D85" i="63"/>
  <c r="D88" i="63"/>
  <c r="C83" i="63"/>
  <c r="C80" i="63"/>
  <c r="D69" i="63"/>
  <c r="C71" i="63"/>
  <c r="C70" i="63"/>
  <c r="D48" i="63"/>
  <c r="C49" i="63"/>
  <c r="C46" i="63"/>
  <c r="C45" i="63"/>
  <c r="C43" i="63"/>
  <c r="C41" i="63"/>
  <c r="C39" i="63"/>
  <c r="C36" i="63"/>
  <c r="C35" i="63"/>
  <c r="C34" i="63"/>
  <c r="E32" i="63"/>
  <c r="C32" i="63"/>
  <c r="C30" i="63"/>
  <c r="C29" i="63"/>
  <c r="E27" i="63"/>
  <c r="C27" i="63"/>
  <c r="C25" i="63"/>
  <c r="C23" i="63"/>
  <c r="C21" i="63"/>
  <c r="C19" i="63"/>
  <c r="C16" i="63"/>
  <c r="C15" i="63"/>
  <c r="C14" i="63"/>
  <c r="G12" i="63"/>
  <c r="H12" i="63"/>
  <c r="E12" i="63"/>
  <c r="C12" i="63"/>
  <c r="C10" i="63"/>
  <c r="C9" i="63"/>
  <c r="G7" i="63"/>
  <c r="H7" i="63"/>
  <c r="E7" i="63"/>
  <c r="C7" i="63"/>
  <c r="A3" i="63"/>
  <c r="A2" i="63"/>
  <c r="A176" i="62"/>
  <c r="A160" i="62"/>
  <c r="A159" i="62"/>
  <c r="A158" i="62"/>
  <c r="A157" i="62"/>
  <c r="A156" i="62"/>
  <c r="A155" i="62"/>
  <c r="A154" i="62"/>
  <c r="C142" i="62"/>
  <c r="C138" i="62"/>
  <c r="C137" i="62"/>
  <c r="H136" i="62"/>
  <c r="G136" i="62"/>
  <c r="D136" i="62"/>
  <c r="C136" i="62"/>
  <c r="C135" i="62"/>
  <c r="C134" i="62"/>
  <c r="C139" i="62" s="1"/>
  <c r="E133" i="62"/>
  <c r="C133" i="62"/>
  <c r="C127" i="62"/>
  <c r="C125" i="62"/>
  <c r="C124" i="62"/>
  <c r="C122" i="62"/>
  <c r="C121" i="62"/>
  <c r="C120" i="62"/>
  <c r="C119" i="62"/>
  <c r="C118" i="62"/>
  <c r="C117" i="62"/>
  <c r="C116" i="62"/>
  <c r="C115" i="62"/>
  <c r="C114" i="62"/>
  <c r="C113" i="62"/>
  <c r="C112" i="62"/>
  <c r="C111" i="62"/>
  <c r="C110" i="62"/>
  <c r="C109" i="62"/>
  <c r="C108" i="62"/>
  <c r="C107" i="62"/>
  <c r="C106" i="62"/>
  <c r="C105" i="62"/>
  <c r="C104" i="62"/>
  <c r="C102" i="62"/>
  <c r="C101" i="62"/>
  <c r="C100" i="62"/>
  <c r="C99" i="62"/>
  <c r="C98" i="62"/>
  <c r="C97" i="62"/>
  <c r="C96" i="62"/>
  <c r="C95" i="62"/>
  <c r="D81" i="62"/>
  <c r="C94" i="62"/>
  <c r="C92" i="62"/>
  <c r="D91" i="62"/>
  <c r="D89" i="62"/>
  <c r="D87" i="62"/>
  <c r="D85" i="62"/>
  <c r="D88" i="62"/>
  <c r="C83" i="62"/>
  <c r="C80" i="62"/>
  <c r="D69" i="62"/>
  <c r="C71" i="62"/>
  <c r="C70" i="62"/>
  <c r="D48" i="62"/>
  <c r="C49" i="62"/>
  <c r="C46" i="62"/>
  <c r="C45" i="62"/>
  <c r="C43" i="62"/>
  <c r="C41" i="62"/>
  <c r="C39" i="62"/>
  <c r="C36" i="62"/>
  <c r="C35" i="62"/>
  <c r="C34" i="62"/>
  <c r="E32" i="62"/>
  <c r="C32" i="62"/>
  <c r="C30" i="62"/>
  <c r="C29" i="62"/>
  <c r="E27" i="62"/>
  <c r="C27" i="62"/>
  <c r="C25" i="62"/>
  <c r="C23" i="62"/>
  <c r="C21" i="62"/>
  <c r="C19" i="62"/>
  <c r="C16" i="62"/>
  <c r="C15" i="62"/>
  <c r="C14" i="62"/>
  <c r="H12" i="62"/>
  <c r="E12" i="62"/>
  <c r="C12" i="62"/>
  <c r="C10" i="62"/>
  <c r="C9" i="62"/>
  <c r="H7" i="62"/>
  <c r="E7" i="62"/>
  <c r="C7" i="62"/>
  <c r="A3" i="62"/>
  <c r="A2" i="62"/>
  <c r="A280" i="61"/>
  <c r="A261" i="61"/>
  <c r="A260" i="61"/>
  <c r="A259" i="61"/>
  <c r="A258" i="61"/>
  <c r="A257" i="61"/>
  <c r="A256" i="61"/>
  <c r="A255" i="61"/>
  <c r="C247" i="61"/>
  <c r="C246" i="61"/>
  <c r="C245" i="61"/>
  <c r="C244" i="61"/>
  <c r="C243" i="61"/>
  <c r="C248" i="61" s="1"/>
  <c r="C242" i="61"/>
  <c r="C240" i="61"/>
  <c r="C234" i="61"/>
  <c r="C232" i="61"/>
  <c r="C230" i="61"/>
  <c r="C229" i="61"/>
  <c r="C228" i="61"/>
  <c r="C227" i="61"/>
  <c r="C226" i="61"/>
  <c r="C225" i="61"/>
  <c r="C224" i="61"/>
  <c r="C223" i="61"/>
  <c r="C222" i="61"/>
  <c r="C221" i="61"/>
  <c r="C220" i="61"/>
  <c r="C219" i="61"/>
  <c r="C218" i="61"/>
  <c r="C217" i="61"/>
  <c r="C216" i="61"/>
  <c r="C215" i="61"/>
  <c r="C214" i="61"/>
  <c r="C213" i="61"/>
  <c r="C212" i="61"/>
  <c r="C210" i="61"/>
  <c r="C209" i="61"/>
  <c r="C208" i="61"/>
  <c r="C207" i="61"/>
  <c r="C206" i="61"/>
  <c r="C205" i="61"/>
  <c r="C204" i="61"/>
  <c r="C203" i="61"/>
  <c r="C202" i="61"/>
  <c r="C200" i="61"/>
  <c r="D199" i="61"/>
  <c r="D197" i="61"/>
  <c r="D195" i="61"/>
  <c r="D193" i="61"/>
  <c r="D198" i="61"/>
  <c r="C191" i="61"/>
  <c r="C188" i="61"/>
  <c r="D177" i="61"/>
  <c r="C179" i="61"/>
  <c r="C178" i="61"/>
  <c r="D126" i="61"/>
  <c r="C127" i="61"/>
  <c r="C124" i="61"/>
  <c r="C122" i="61"/>
  <c r="C120" i="61"/>
  <c r="C119" i="61"/>
  <c r="C118" i="61"/>
  <c r="E116" i="61"/>
  <c r="C116" i="61"/>
  <c r="C114" i="61"/>
  <c r="C113" i="61"/>
  <c r="E111" i="61"/>
  <c r="C111" i="61"/>
  <c r="D108" i="61"/>
  <c r="C58" i="61"/>
  <c r="D57" i="61"/>
  <c r="C55" i="61"/>
  <c r="C54" i="61"/>
  <c r="C52" i="61"/>
  <c r="C50" i="61"/>
  <c r="C48" i="61"/>
  <c r="C45" i="61"/>
  <c r="C44" i="61"/>
  <c r="C43" i="61"/>
  <c r="G41" i="61"/>
  <c r="H41" i="61"/>
  <c r="E41" i="61"/>
  <c r="C41" i="61"/>
  <c r="C39" i="61"/>
  <c r="C38" i="61"/>
  <c r="G36" i="61"/>
  <c r="H36" i="61"/>
  <c r="E36" i="61"/>
  <c r="C36" i="61"/>
  <c r="C34" i="61"/>
  <c r="C32" i="61"/>
  <c r="C30" i="61"/>
  <c r="C28" i="61"/>
  <c r="C25" i="61"/>
  <c r="C23" i="61"/>
  <c r="C21" i="61"/>
  <c r="E17" i="61"/>
  <c r="C17" i="61"/>
  <c r="C14" i="61"/>
  <c r="C12" i="61"/>
  <c r="E8" i="61"/>
  <c r="C8" i="61"/>
  <c r="A3" i="61"/>
  <c r="A2" i="61"/>
  <c r="A173" i="60"/>
  <c r="A158" i="60"/>
  <c r="A157" i="60"/>
  <c r="A156" i="60"/>
  <c r="A155" i="60"/>
  <c r="A154" i="60"/>
  <c r="A153" i="60"/>
  <c r="A152" i="60"/>
  <c r="C142" i="60"/>
  <c r="C139" i="60"/>
  <c r="C138" i="60"/>
  <c r="C137" i="60"/>
  <c r="C136" i="60"/>
  <c r="C135" i="60"/>
  <c r="C134" i="60"/>
  <c r="C133" i="60"/>
  <c r="C127" i="60"/>
  <c r="C125" i="60"/>
  <c r="C124" i="60"/>
  <c r="C122" i="60"/>
  <c r="C121" i="60"/>
  <c r="C120" i="60"/>
  <c r="C119" i="60"/>
  <c r="C118" i="60"/>
  <c r="C117" i="60"/>
  <c r="C116" i="60"/>
  <c r="C115" i="60"/>
  <c r="C114" i="60"/>
  <c r="C113" i="60"/>
  <c r="C112" i="60"/>
  <c r="C111" i="60"/>
  <c r="C110" i="60"/>
  <c r="C109" i="60"/>
  <c r="C108" i="60"/>
  <c r="C107" i="60"/>
  <c r="C106" i="60"/>
  <c r="C105" i="60"/>
  <c r="C104" i="60"/>
  <c r="C102" i="60"/>
  <c r="C101" i="60"/>
  <c r="C100" i="60"/>
  <c r="C99" i="60"/>
  <c r="C98" i="60"/>
  <c r="C97" i="60"/>
  <c r="C96" i="60"/>
  <c r="C95" i="60"/>
  <c r="C94" i="60"/>
  <c r="C92" i="60"/>
  <c r="D91" i="60"/>
  <c r="D90" i="60"/>
  <c r="D87" i="60"/>
  <c r="D86" i="60"/>
  <c r="D89" i="60"/>
  <c r="C83" i="60"/>
  <c r="D81" i="60"/>
  <c r="C80" i="60"/>
  <c r="C71" i="60"/>
  <c r="D69" i="60"/>
  <c r="C70" i="60"/>
  <c r="C49" i="60"/>
  <c r="D48" i="60"/>
  <c r="C46" i="60"/>
  <c r="C45" i="60"/>
  <c r="C43" i="60"/>
  <c r="C41" i="60"/>
  <c r="C39" i="60"/>
  <c r="C36" i="60"/>
  <c r="C35" i="60"/>
  <c r="C34" i="60"/>
  <c r="C32" i="60"/>
  <c r="C30" i="60"/>
  <c r="C29" i="60"/>
  <c r="C27" i="60"/>
  <c r="C25" i="60"/>
  <c r="C23" i="60"/>
  <c r="C21" i="60"/>
  <c r="C19" i="60"/>
  <c r="C16" i="60"/>
  <c r="C15" i="60"/>
  <c r="C14" i="60"/>
  <c r="C12" i="60"/>
  <c r="C10" i="60"/>
  <c r="C9" i="60"/>
  <c r="C7" i="60"/>
  <c r="A3" i="60"/>
  <c r="A2" i="60"/>
  <c r="A187" i="59"/>
  <c r="A172" i="59"/>
  <c r="A171" i="59"/>
  <c r="A170" i="59"/>
  <c r="A169" i="59"/>
  <c r="A168" i="59"/>
  <c r="A167" i="59"/>
  <c r="A166" i="59"/>
  <c r="C156" i="59"/>
  <c r="C153" i="59"/>
  <c r="C152" i="59"/>
  <c r="C151" i="59"/>
  <c r="H150" i="59"/>
  <c r="E150" i="59"/>
  <c r="C150" i="59"/>
  <c r="C149" i="59"/>
  <c r="C148" i="59"/>
  <c r="H147" i="59"/>
  <c r="G147" i="59"/>
  <c r="E147" i="59"/>
  <c r="D147" i="59"/>
  <c r="C147" i="59"/>
  <c r="C141" i="59"/>
  <c r="C139" i="59"/>
  <c r="C138" i="59"/>
  <c r="C136" i="59"/>
  <c r="C135" i="59"/>
  <c r="C134" i="59"/>
  <c r="C133" i="59"/>
  <c r="C132" i="59"/>
  <c r="C131" i="59"/>
  <c r="C130" i="59"/>
  <c r="C129" i="59"/>
  <c r="C128" i="59"/>
  <c r="C127" i="59"/>
  <c r="C126" i="59"/>
  <c r="C125" i="59"/>
  <c r="C124" i="59"/>
  <c r="C123" i="59"/>
  <c r="C122" i="59"/>
  <c r="C121" i="59"/>
  <c r="C120" i="59"/>
  <c r="C119" i="59"/>
  <c r="C118" i="59"/>
  <c r="C116" i="59"/>
  <c r="C115" i="59"/>
  <c r="C114" i="59"/>
  <c r="C113" i="59"/>
  <c r="C112" i="59"/>
  <c r="C111" i="59"/>
  <c r="C110" i="59"/>
  <c r="C109" i="59"/>
  <c r="C108" i="59"/>
  <c r="C106" i="59"/>
  <c r="D105" i="59"/>
  <c r="D104" i="59"/>
  <c r="D103" i="59"/>
  <c r="D101" i="59"/>
  <c r="D100" i="59"/>
  <c r="D99" i="59"/>
  <c r="D102" i="59"/>
  <c r="C97" i="59"/>
  <c r="D95" i="59"/>
  <c r="C94" i="59"/>
  <c r="C85" i="59"/>
  <c r="C82" i="59"/>
  <c r="D81" i="59"/>
  <c r="D55" i="59"/>
  <c r="C56" i="59"/>
  <c r="C53" i="59"/>
  <c r="C52" i="59"/>
  <c r="C50" i="59"/>
  <c r="C49" i="59"/>
  <c r="H48" i="59"/>
  <c r="E48" i="59"/>
  <c r="C48" i="59"/>
  <c r="C46" i="59"/>
  <c r="C45" i="59"/>
  <c r="C43" i="59"/>
  <c r="C41" i="59"/>
  <c r="C39" i="59"/>
  <c r="C36" i="59"/>
  <c r="C35" i="59"/>
  <c r="C34" i="59"/>
  <c r="H32" i="59"/>
  <c r="E32" i="59"/>
  <c r="C32" i="59"/>
  <c r="C30" i="59"/>
  <c r="C29" i="59"/>
  <c r="H27" i="59"/>
  <c r="E27" i="59"/>
  <c r="C27" i="59"/>
  <c r="C25" i="59"/>
  <c r="C23" i="59"/>
  <c r="C21" i="59"/>
  <c r="C19" i="59"/>
  <c r="C16" i="59"/>
  <c r="C15" i="59"/>
  <c r="C14" i="59"/>
  <c r="H12" i="59"/>
  <c r="G12" i="59"/>
  <c r="E12" i="59"/>
  <c r="D12" i="59"/>
  <c r="C12" i="59"/>
  <c r="C10" i="59"/>
  <c r="C9" i="59"/>
  <c r="H7" i="59"/>
  <c r="G7" i="59"/>
  <c r="E7" i="59"/>
  <c r="D7" i="59"/>
  <c r="C7" i="59"/>
  <c r="A3" i="59"/>
  <c r="A2" i="59"/>
  <c r="A173" i="58"/>
  <c r="A158" i="58"/>
  <c r="A157" i="58"/>
  <c r="A156" i="58"/>
  <c r="A155" i="58"/>
  <c r="A154" i="58"/>
  <c r="A153" i="58"/>
  <c r="A152" i="58"/>
  <c r="C142" i="58"/>
  <c r="C138" i="58"/>
  <c r="C137" i="58"/>
  <c r="H136" i="58"/>
  <c r="G136" i="58"/>
  <c r="E136" i="58"/>
  <c r="D136" i="58"/>
  <c r="C136" i="58"/>
  <c r="C135" i="58"/>
  <c r="C134" i="58"/>
  <c r="C139" i="58" s="1"/>
  <c r="H133" i="58"/>
  <c r="E133" i="58"/>
  <c r="C133" i="58"/>
  <c r="C127" i="58"/>
  <c r="C125" i="58"/>
  <c r="C124" i="58"/>
  <c r="C122" i="58"/>
  <c r="C121" i="58"/>
  <c r="C120" i="58"/>
  <c r="C119" i="58"/>
  <c r="C118" i="58"/>
  <c r="C117" i="58"/>
  <c r="C116" i="58"/>
  <c r="C115" i="58"/>
  <c r="C114" i="58"/>
  <c r="C113" i="58"/>
  <c r="C112" i="58"/>
  <c r="C111" i="58"/>
  <c r="C110" i="58"/>
  <c r="C109" i="58"/>
  <c r="C108" i="58"/>
  <c r="C107" i="58"/>
  <c r="C106" i="58"/>
  <c r="C105" i="58"/>
  <c r="C104" i="58"/>
  <c r="C102" i="58"/>
  <c r="C101" i="58"/>
  <c r="C100" i="58"/>
  <c r="C99" i="58"/>
  <c r="C98" i="58"/>
  <c r="C97" i="58"/>
  <c r="C96" i="58"/>
  <c r="C95" i="58"/>
  <c r="C94" i="58"/>
  <c r="C92" i="58"/>
  <c r="C83" i="58"/>
  <c r="C80" i="58"/>
  <c r="C71" i="58"/>
  <c r="C70" i="58"/>
  <c r="D69" i="58"/>
  <c r="D48" i="58"/>
  <c r="C49" i="58"/>
  <c r="C46" i="58"/>
  <c r="C45" i="58"/>
  <c r="C43" i="58"/>
  <c r="C41" i="58"/>
  <c r="C39" i="58"/>
  <c r="C36" i="58"/>
  <c r="C35" i="58"/>
  <c r="C34" i="58"/>
  <c r="H32" i="58"/>
  <c r="E32" i="58"/>
  <c r="C32" i="58"/>
  <c r="C30" i="58"/>
  <c r="C29" i="58"/>
  <c r="H27" i="58"/>
  <c r="E27" i="58"/>
  <c r="C27" i="58"/>
  <c r="C25" i="58"/>
  <c r="C23" i="58"/>
  <c r="C21" i="58"/>
  <c r="C19" i="58"/>
  <c r="C16" i="58"/>
  <c r="C15" i="58"/>
  <c r="C14" i="58"/>
  <c r="H12" i="58"/>
  <c r="G12" i="58"/>
  <c r="E12" i="58"/>
  <c r="D12" i="58"/>
  <c r="C12" i="58"/>
  <c r="C10" i="58"/>
  <c r="C9" i="58"/>
  <c r="H7" i="58"/>
  <c r="G7" i="58"/>
  <c r="E7" i="58"/>
  <c r="D7" i="58"/>
  <c r="C7" i="58"/>
  <c r="A3" i="58"/>
  <c r="A2" i="58"/>
  <c r="A223" i="57"/>
  <c r="A204" i="57"/>
  <c r="A203" i="57"/>
  <c r="A202" i="57"/>
  <c r="A201" i="57"/>
  <c r="A200" i="57"/>
  <c r="A199" i="57"/>
  <c r="A198" i="57"/>
  <c r="C190" i="57"/>
  <c r="C189" i="57"/>
  <c r="C187" i="57"/>
  <c r="C181" i="57"/>
  <c r="C179" i="57"/>
  <c r="C177" i="57"/>
  <c r="C176" i="57"/>
  <c r="C175" i="57"/>
  <c r="C174" i="57"/>
  <c r="C173" i="57"/>
  <c r="C172" i="57"/>
  <c r="C171" i="57"/>
  <c r="C170" i="57"/>
  <c r="C169" i="57"/>
  <c r="C168" i="57"/>
  <c r="C167" i="57"/>
  <c r="C166" i="57"/>
  <c r="C165" i="57"/>
  <c r="C164" i="57"/>
  <c r="C163" i="57"/>
  <c r="C162" i="57"/>
  <c r="C161" i="57"/>
  <c r="C160" i="57"/>
  <c r="C159" i="57"/>
  <c r="C156" i="57"/>
  <c r="C155" i="57"/>
  <c r="C154" i="57"/>
  <c r="C153" i="57"/>
  <c r="C152" i="57"/>
  <c r="C151" i="57"/>
  <c r="C150" i="57"/>
  <c r="C149" i="57"/>
  <c r="C147" i="57"/>
  <c r="C138" i="57"/>
  <c r="C135" i="57"/>
  <c r="D124" i="57"/>
  <c r="C126" i="57"/>
  <c r="C125" i="57"/>
  <c r="C96" i="57"/>
  <c r="C93" i="57"/>
  <c r="C91" i="57"/>
  <c r="C89" i="57"/>
  <c r="C88" i="57"/>
  <c r="C87" i="57"/>
  <c r="E85" i="57"/>
  <c r="C85" i="57"/>
  <c r="C83" i="57"/>
  <c r="C82" i="57"/>
  <c r="C80" i="57"/>
  <c r="C50" i="57"/>
  <c r="D49" i="57"/>
  <c r="C47" i="57"/>
  <c r="C46" i="57"/>
  <c r="C44" i="57"/>
  <c r="C42" i="57"/>
  <c r="C40" i="57"/>
  <c r="C37" i="57"/>
  <c r="C36" i="57"/>
  <c r="C35" i="57"/>
  <c r="H33" i="57"/>
  <c r="G33" i="57"/>
  <c r="E33" i="57"/>
  <c r="D33" i="57"/>
  <c r="C33" i="57"/>
  <c r="C31" i="57"/>
  <c r="C30" i="57"/>
  <c r="H28" i="57"/>
  <c r="G28" i="57"/>
  <c r="E28" i="57"/>
  <c r="D28" i="57"/>
  <c r="C28" i="57"/>
  <c r="C26" i="57"/>
  <c r="C24" i="57"/>
  <c r="C22" i="57"/>
  <c r="C20" i="57"/>
  <c r="C17" i="57"/>
  <c r="C16" i="57"/>
  <c r="C15" i="57"/>
  <c r="G13" i="57"/>
  <c r="C13" i="57"/>
  <c r="C11" i="57"/>
  <c r="C10" i="57"/>
  <c r="C8" i="57"/>
  <c r="A3" i="57"/>
  <c r="A2" i="57"/>
  <c r="A180" i="56"/>
  <c r="A165" i="56"/>
  <c r="A164" i="56"/>
  <c r="A163" i="56"/>
  <c r="A162" i="56"/>
  <c r="A161" i="56"/>
  <c r="A160" i="56"/>
  <c r="A159" i="56"/>
  <c r="C149" i="56"/>
  <c r="C145" i="56"/>
  <c r="C144" i="56"/>
  <c r="E143" i="56"/>
  <c r="C143" i="56"/>
  <c r="C142" i="56"/>
  <c r="C141" i="56"/>
  <c r="C146" i="56" s="1"/>
  <c r="G140" i="56"/>
  <c r="H140" i="56"/>
  <c r="E140" i="56"/>
  <c r="C140" i="56"/>
  <c r="C134" i="56"/>
  <c r="C132" i="56"/>
  <c r="C131" i="56"/>
  <c r="C129" i="56"/>
  <c r="C128" i="56"/>
  <c r="C127" i="56"/>
  <c r="C126" i="56"/>
  <c r="C125" i="56"/>
  <c r="C124" i="56"/>
  <c r="C123" i="56"/>
  <c r="C122" i="56"/>
  <c r="C121" i="56"/>
  <c r="C120" i="56"/>
  <c r="C119" i="56"/>
  <c r="C118" i="56"/>
  <c r="C117" i="56"/>
  <c r="C116" i="56"/>
  <c r="C115" i="56"/>
  <c r="C114" i="56"/>
  <c r="C113" i="56"/>
  <c r="C112" i="56"/>
  <c r="C111" i="56"/>
  <c r="C109" i="56"/>
  <c r="C108" i="56"/>
  <c r="C107" i="56"/>
  <c r="C106" i="56"/>
  <c r="C105" i="56"/>
  <c r="C104" i="56"/>
  <c r="C103" i="56"/>
  <c r="C102" i="56"/>
  <c r="C101" i="56"/>
  <c r="C99" i="56"/>
  <c r="D98" i="56"/>
  <c r="C90" i="56"/>
  <c r="C87" i="56"/>
  <c r="C78" i="56"/>
  <c r="C77" i="56"/>
  <c r="D76" i="56"/>
  <c r="D55" i="56"/>
  <c r="C56" i="56"/>
  <c r="C53" i="56"/>
  <c r="C52" i="56"/>
  <c r="C50" i="56"/>
  <c r="C49" i="56"/>
  <c r="H48" i="56"/>
  <c r="G48" i="56"/>
  <c r="D48" i="56"/>
  <c r="C48" i="56"/>
  <c r="C46" i="56"/>
  <c r="C45" i="56"/>
  <c r="C43" i="56"/>
  <c r="C41" i="56"/>
  <c r="C39" i="56"/>
  <c r="C36" i="56"/>
  <c r="C35" i="56"/>
  <c r="C34" i="56"/>
  <c r="H32" i="56"/>
  <c r="G32" i="56"/>
  <c r="D32" i="56"/>
  <c r="C32" i="56"/>
  <c r="C30" i="56"/>
  <c r="C29" i="56"/>
  <c r="H27" i="56"/>
  <c r="G27" i="56"/>
  <c r="D27" i="56"/>
  <c r="C27" i="56"/>
  <c r="C25" i="56"/>
  <c r="C23" i="56"/>
  <c r="C21" i="56"/>
  <c r="C19" i="56"/>
  <c r="C16" i="56"/>
  <c r="C15" i="56"/>
  <c r="C14" i="56"/>
  <c r="G12" i="56"/>
  <c r="H12" i="56"/>
  <c r="E12" i="56"/>
  <c r="C12" i="56"/>
  <c r="C10" i="56"/>
  <c r="C9" i="56"/>
  <c r="G7" i="56"/>
  <c r="H7" i="56"/>
  <c r="E7" i="56"/>
  <c r="C7" i="56"/>
  <c r="A3" i="56"/>
  <c r="A2" i="56"/>
  <c r="A183" i="55"/>
  <c r="A168" i="55"/>
  <c r="A167" i="55"/>
  <c r="A166" i="55"/>
  <c r="A165" i="55"/>
  <c r="A164" i="55"/>
  <c r="A163" i="55"/>
  <c r="A162" i="55"/>
  <c r="C152" i="55"/>
  <c r="H149" i="55"/>
  <c r="G149" i="55"/>
  <c r="D149" i="55"/>
  <c r="C148" i="55"/>
  <c r="C147" i="55"/>
  <c r="E146" i="55"/>
  <c r="C146" i="55"/>
  <c r="C145" i="55"/>
  <c r="C144" i="55"/>
  <c r="C149" i="55" s="1"/>
  <c r="H143" i="55"/>
  <c r="G143" i="55"/>
  <c r="D143" i="55"/>
  <c r="C143" i="55"/>
  <c r="C137" i="55"/>
  <c r="C135" i="55"/>
  <c r="C134" i="55"/>
  <c r="C132" i="55"/>
  <c r="C131" i="55"/>
  <c r="C130" i="55"/>
  <c r="C129" i="55"/>
  <c r="C128" i="55"/>
  <c r="C127" i="55"/>
  <c r="C126" i="55"/>
  <c r="C125" i="55"/>
  <c r="C124" i="55"/>
  <c r="C123" i="55"/>
  <c r="C122" i="55"/>
  <c r="C121" i="55"/>
  <c r="C120" i="55"/>
  <c r="C119" i="55"/>
  <c r="C118" i="55"/>
  <c r="C117" i="55"/>
  <c r="C116" i="55"/>
  <c r="C115" i="55"/>
  <c r="C114" i="55"/>
  <c r="C112" i="55"/>
  <c r="C111" i="55"/>
  <c r="C110" i="55"/>
  <c r="C109" i="55"/>
  <c r="C108" i="55"/>
  <c r="C107" i="55"/>
  <c r="C106" i="55"/>
  <c r="C105" i="55"/>
  <c r="C104" i="55"/>
  <c r="C102" i="55"/>
  <c r="D101" i="55"/>
  <c r="D99" i="55"/>
  <c r="D97" i="55"/>
  <c r="D95" i="55"/>
  <c r="D100" i="55"/>
  <c r="C93" i="55"/>
  <c r="C90" i="55"/>
  <c r="D79" i="55"/>
  <c r="C81" i="55"/>
  <c r="C80" i="55"/>
  <c r="D48" i="55"/>
  <c r="C49" i="55"/>
  <c r="C46" i="55"/>
  <c r="C45" i="55"/>
  <c r="C43" i="55"/>
  <c r="C41" i="55"/>
  <c r="C39" i="55"/>
  <c r="C36" i="55"/>
  <c r="C35" i="55"/>
  <c r="C34" i="55"/>
  <c r="E32" i="55"/>
  <c r="C32" i="55"/>
  <c r="C30" i="55"/>
  <c r="C29" i="55"/>
  <c r="E27" i="55"/>
  <c r="C27" i="55"/>
  <c r="C25" i="55"/>
  <c r="C23" i="55"/>
  <c r="C21" i="55"/>
  <c r="C19" i="55"/>
  <c r="C16" i="55"/>
  <c r="C15" i="55"/>
  <c r="C14" i="55"/>
  <c r="G12" i="55"/>
  <c r="H12" i="55"/>
  <c r="E12" i="55"/>
  <c r="C12" i="55"/>
  <c r="C10" i="55"/>
  <c r="C9" i="55"/>
  <c r="G7" i="55"/>
  <c r="H7" i="55"/>
  <c r="E7" i="55"/>
  <c r="C7" i="55"/>
  <c r="A3" i="55"/>
  <c r="A2" i="55"/>
  <c r="A180" i="54"/>
  <c r="A165" i="54"/>
  <c r="A164" i="54"/>
  <c r="A163" i="54"/>
  <c r="A162" i="54"/>
  <c r="A161" i="54"/>
  <c r="A160" i="54"/>
  <c r="A159" i="54"/>
  <c r="C149" i="54"/>
  <c r="C145" i="54"/>
  <c r="C144" i="54"/>
  <c r="H143" i="54"/>
  <c r="G143" i="54"/>
  <c r="D143" i="54"/>
  <c r="C143" i="54"/>
  <c r="C142" i="54"/>
  <c r="C141" i="54"/>
  <c r="C146" i="54" s="1"/>
  <c r="E140" i="54"/>
  <c r="C140" i="54"/>
  <c r="C134" i="54"/>
  <c r="C132" i="54"/>
  <c r="C131" i="54"/>
  <c r="C129" i="54"/>
  <c r="C128" i="54"/>
  <c r="C127" i="54"/>
  <c r="C126" i="54"/>
  <c r="C125" i="54"/>
  <c r="C124" i="54"/>
  <c r="C123" i="54"/>
  <c r="C122" i="54"/>
  <c r="C121" i="54"/>
  <c r="C120" i="54"/>
  <c r="C119" i="54"/>
  <c r="C118" i="54"/>
  <c r="C117" i="54"/>
  <c r="C116" i="54"/>
  <c r="C115" i="54"/>
  <c r="C114" i="54"/>
  <c r="C113" i="54"/>
  <c r="C112" i="54"/>
  <c r="C111" i="54"/>
  <c r="C109" i="54"/>
  <c r="C108" i="54"/>
  <c r="C107" i="54"/>
  <c r="C106" i="54"/>
  <c r="C105" i="54"/>
  <c r="C104" i="54"/>
  <c r="C103" i="54"/>
  <c r="C102" i="54"/>
  <c r="D88" i="54"/>
  <c r="C101" i="54"/>
  <c r="C99" i="54"/>
  <c r="D98" i="54"/>
  <c r="D96" i="54"/>
  <c r="D94" i="54"/>
  <c r="D92" i="54"/>
  <c r="D95" i="54"/>
  <c r="C90" i="54"/>
  <c r="C87" i="54"/>
  <c r="D76" i="54"/>
  <c r="C78" i="54"/>
  <c r="C77" i="54"/>
  <c r="D55" i="54"/>
  <c r="C56" i="54"/>
  <c r="C53" i="54"/>
  <c r="C52" i="54"/>
  <c r="C50" i="54"/>
  <c r="C49" i="54"/>
  <c r="G48" i="54"/>
  <c r="H48" i="54"/>
  <c r="E48" i="54"/>
  <c r="C48" i="54"/>
  <c r="C46" i="54"/>
  <c r="C45" i="54"/>
  <c r="C43" i="54"/>
  <c r="C41" i="54"/>
  <c r="C39" i="54"/>
  <c r="C36" i="54"/>
  <c r="C35" i="54"/>
  <c r="C34" i="54"/>
  <c r="G32" i="54"/>
  <c r="H32" i="54"/>
  <c r="E32" i="54"/>
  <c r="C32" i="54"/>
  <c r="C30" i="54"/>
  <c r="C29" i="54"/>
  <c r="G27" i="54"/>
  <c r="H27" i="54"/>
  <c r="E27" i="54"/>
  <c r="C27" i="54"/>
  <c r="C25" i="54"/>
  <c r="C23" i="54"/>
  <c r="C21" i="54"/>
  <c r="C19" i="54"/>
  <c r="C16" i="54"/>
  <c r="C15" i="54"/>
  <c r="C14" i="54"/>
  <c r="H12" i="54"/>
  <c r="G12" i="54"/>
  <c r="D12" i="54"/>
  <c r="C12" i="54"/>
  <c r="C10" i="54"/>
  <c r="C9" i="54"/>
  <c r="H7" i="54"/>
  <c r="G7" i="54"/>
  <c r="D7" i="54"/>
  <c r="C7" i="54"/>
  <c r="A3" i="54"/>
  <c r="A2" i="54"/>
  <c r="A291" i="53"/>
  <c r="A267" i="53"/>
  <c r="A266" i="53"/>
  <c r="A265" i="53"/>
  <c r="A264" i="53"/>
  <c r="A263" i="53"/>
  <c r="A262" i="53"/>
  <c r="A261" i="53"/>
  <c r="C254" i="53"/>
  <c r="C253" i="53"/>
  <c r="C252" i="53"/>
  <c r="C255" i="53" s="1"/>
  <c r="C251" i="53"/>
  <c r="C245" i="53"/>
  <c r="C235" i="53"/>
  <c r="C233" i="53"/>
  <c r="C232" i="53"/>
  <c r="C231" i="53"/>
  <c r="C230" i="53"/>
  <c r="C229" i="53"/>
  <c r="C228" i="53"/>
  <c r="C227" i="53"/>
  <c r="C226" i="53"/>
  <c r="C225" i="53"/>
  <c r="C224" i="53"/>
  <c r="C223" i="53"/>
  <c r="C222" i="53"/>
  <c r="C221" i="53"/>
  <c r="C220" i="53"/>
  <c r="C219" i="53"/>
  <c r="C218" i="53"/>
  <c r="C217" i="53"/>
  <c r="C216" i="53"/>
  <c r="C215" i="53"/>
  <c r="C213" i="53"/>
  <c r="C212" i="53"/>
  <c r="C211" i="53"/>
  <c r="C210" i="53"/>
  <c r="C209" i="53"/>
  <c r="C208" i="53"/>
  <c r="C207" i="53"/>
  <c r="C206" i="53"/>
  <c r="C205" i="53"/>
  <c r="C203" i="53"/>
  <c r="D202" i="53"/>
  <c r="D198" i="53"/>
  <c r="D201" i="53"/>
  <c r="C194" i="53"/>
  <c r="C191" i="53"/>
  <c r="D180" i="53"/>
  <c r="C182" i="53"/>
  <c r="C181" i="53"/>
  <c r="D129" i="53"/>
  <c r="C130" i="53"/>
  <c r="C127" i="53"/>
  <c r="C125" i="53"/>
  <c r="C123" i="53"/>
  <c r="C122" i="53"/>
  <c r="C121" i="53"/>
  <c r="E119" i="53"/>
  <c r="C119" i="53"/>
  <c r="C117" i="53"/>
  <c r="C116" i="53"/>
  <c r="E114" i="53"/>
  <c r="C114" i="53"/>
  <c r="D61" i="53"/>
  <c r="C62" i="53"/>
  <c r="C59" i="53"/>
  <c r="C58" i="53"/>
  <c r="C56" i="53"/>
  <c r="C54" i="53"/>
  <c r="C52" i="53"/>
  <c r="C49" i="53"/>
  <c r="C48" i="53"/>
  <c r="C47" i="53"/>
  <c r="E45" i="53"/>
  <c r="C45" i="53"/>
  <c r="C43" i="53"/>
  <c r="C42" i="53"/>
  <c r="E40" i="53"/>
  <c r="C40" i="53"/>
  <c r="C38" i="53"/>
  <c r="C36" i="53"/>
  <c r="C34" i="53"/>
  <c r="C32" i="53"/>
  <c r="H26" i="53"/>
  <c r="G26" i="53"/>
  <c r="E26" i="53"/>
  <c r="D26" i="53"/>
  <c r="C26" i="53"/>
  <c r="E22" i="53"/>
  <c r="C22" i="53"/>
  <c r="H19" i="53"/>
  <c r="G19" i="53"/>
  <c r="E19" i="53"/>
  <c r="D19" i="53"/>
  <c r="C19" i="53"/>
  <c r="C17" i="53"/>
  <c r="C16" i="53"/>
  <c r="C15" i="53"/>
  <c r="H13" i="53"/>
  <c r="E13" i="53"/>
  <c r="C13" i="53"/>
  <c r="C11" i="53"/>
  <c r="C10" i="53"/>
  <c r="H8" i="53"/>
  <c r="E8" i="53"/>
  <c r="C8" i="53"/>
  <c r="A3" i="53"/>
  <c r="A2" i="53"/>
  <c r="A182" i="52"/>
  <c r="A167" i="52"/>
  <c r="A166" i="52"/>
  <c r="A165" i="52"/>
  <c r="A164" i="52"/>
  <c r="A163" i="52"/>
  <c r="A162" i="52"/>
  <c r="A161" i="52"/>
  <c r="C150" i="52"/>
  <c r="C146" i="52"/>
  <c r="C145" i="52"/>
  <c r="H144" i="52"/>
  <c r="G144" i="52"/>
  <c r="E144" i="52"/>
  <c r="D144" i="52"/>
  <c r="C144" i="52"/>
  <c r="C143" i="52"/>
  <c r="C142" i="52"/>
  <c r="C147" i="52" s="1"/>
  <c r="E141" i="52"/>
  <c r="C141" i="52"/>
  <c r="C135" i="52"/>
  <c r="C133" i="52"/>
  <c r="C132" i="52"/>
  <c r="C130" i="52"/>
  <c r="C129" i="52"/>
  <c r="C128" i="52"/>
  <c r="C127" i="52"/>
  <c r="C126" i="52"/>
  <c r="C125" i="52"/>
  <c r="C124" i="52"/>
  <c r="C123" i="52"/>
  <c r="C122" i="52"/>
  <c r="C121" i="52"/>
  <c r="C120" i="52"/>
  <c r="C119" i="52"/>
  <c r="C118" i="52"/>
  <c r="C117" i="52"/>
  <c r="C116" i="52"/>
  <c r="C115" i="52"/>
  <c r="C114" i="52"/>
  <c r="C112" i="52"/>
  <c r="C111" i="52"/>
  <c r="C110" i="52"/>
  <c r="C109" i="52"/>
  <c r="C108" i="52"/>
  <c r="C107" i="52"/>
  <c r="C106" i="52"/>
  <c r="C105" i="52"/>
  <c r="C104" i="52"/>
  <c r="C102" i="52"/>
  <c r="D99" i="52"/>
  <c r="D95" i="52"/>
  <c r="D98" i="52"/>
  <c r="C93" i="52"/>
  <c r="C90" i="52"/>
  <c r="C81" i="52"/>
  <c r="D79" i="52"/>
  <c r="C49" i="52"/>
  <c r="D48" i="52"/>
  <c r="C46" i="52"/>
  <c r="C45" i="52"/>
  <c r="C43" i="52"/>
  <c r="C41" i="52"/>
  <c r="C39" i="52"/>
  <c r="C36" i="52"/>
  <c r="C35" i="52"/>
  <c r="C34" i="52"/>
  <c r="G32" i="52"/>
  <c r="E32" i="52"/>
  <c r="C32" i="52"/>
  <c r="C30" i="52"/>
  <c r="C29" i="52"/>
  <c r="G27" i="52"/>
  <c r="E27" i="52"/>
  <c r="C27" i="52"/>
  <c r="C25" i="52"/>
  <c r="C23" i="52"/>
  <c r="C21" i="52"/>
  <c r="C19" i="52"/>
  <c r="C16" i="52"/>
  <c r="C15" i="52"/>
  <c r="C14" i="52"/>
  <c r="E12" i="52"/>
  <c r="C12" i="52"/>
  <c r="C10" i="52"/>
  <c r="C9" i="52"/>
  <c r="E7" i="52"/>
  <c r="C7" i="52"/>
  <c r="A3" i="52"/>
  <c r="A2" i="52"/>
  <c r="A183" i="51"/>
  <c r="A166" i="51"/>
  <c r="A165" i="51"/>
  <c r="A164" i="51"/>
  <c r="A163" i="51"/>
  <c r="A162" i="51"/>
  <c r="A161" i="51"/>
  <c r="A160" i="51"/>
  <c r="C152" i="51"/>
  <c r="H149" i="51"/>
  <c r="G149" i="51"/>
  <c r="E149" i="51"/>
  <c r="D149" i="51"/>
  <c r="C148" i="51"/>
  <c r="C147" i="51"/>
  <c r="G146" i="51"/>
  <c r="E146" i="51"/>
  <c r="C146" i="51"/>
  <c r="C145" i="51"/>
  <c r="C144" i="51"/>
  <c r="C149" i="51" s="1"/>
  <c r="H143" i="51"/>
  <c r="G143" i="51"/>
  <c r="E143" i="51"/>
  <c r="D143" i="51"/>
  <c r="C143" i="51"/>
  <c r="C137" i="51"/>
  <c r="C135" i="51"/>
  <c r="C134" i="51"/>
  <c r="C132" i="51"/>
  <c r="C131" i="51"/>
  <c r="C130" i="51"/>
  <c r="C129" i="51"/>
  <c r="C128" i="51"/>
  <c r="C127" i="51"/>
  <c r="C126" i="51"/>
  <c r="C125" i="51"/>
  <c r="C124" i="51"/>
  <c r="C123" i="51"/>
  <c r="C122" i="51"/>
  <c r="C121" i="51"/>
  <c r="C120" i="51"/>
  <c r="C119" i="51"/>
  <c r="C118" i="51"/>
  <c r="C117" i="51"/>
  <c r="C116" i="51"/>
  <c r="C115" i="51"/>
  <c r="C114" i="51"/>
  <c r="C112" i="51"/>
  <c r="C111" i="51"/>
  <c r="C110" i="51"/>
  <c r="C109" i="51"/>
  <c r="C108" i="51"/>
  <c r="C107" i="51"/>
  <c r="C106" i="51"/>
  <c r="C105" i="51"/>
  <c r="C104" i="51"/>
  <c r="C102" i="51"/>
  <c r="D101" i="51"/>
  <c r="C93" i="51"/>
  <c r="C90" i="51"/>
  <c r="C81" i="51"/>
  <c r="C80" i="51"/>
  <c r="D79" i="51"/>
  <c r="C49" i="51"/>
  <c r="D48" i="51"/>
  <c r="C46" i="51"/>
  <c r="C45" i="51"/>
  <c r="C43" i="51"/>
  <c r="C41" i="51"/>
  <c r="C39" i="51"/>
  <c r="C36" i="51"/>
  <c r="C35" i="51"/>
  <c r="C34" i="51"/>
  <c r="G32" i="51"/>
  <c r="E32" i="51"/>
  <c r="C32" i="51"/>
  <c r="C30" i="51"/>
  <c r="C29" i="51"/>
  <c r="G27" i="51"/>
  <c r="E27" i="51"/>
  <c r="C27" i="51"/>
  <c r="C25" i="51"/>
  <c r="C23" i="51"/>
  <c r="C21" i="51"/>
  <c r="C19" i="51"/>
  <c r="C16" i="51"/>
  <c r="C15" i="51"/>
  <c r="C14" i="51"/>
  <c r="E12" i="51"/>
  <c r="C12" i="51"/>
  <c r="C10" i="51"/>
  <c r="C9" i="51"/>
  <c r="E7" i="51"/>
  <c r="C7" i="51"/>
  <c r="A3" i="51"/>
  <c r="A2" i="51"/>
  <c r="A179" i="50"/>
  <c r="A166" i="50"/>
  <c r="A165" i="50"/>
  <c r="A164" i="50"/>
  <c r="A163" i="50"/>
  <c r="A162" i="50"/>
  <c r="A161" i="50"/>
  <c r="A160" i="50"/>
  <c r="C149" i="50"/>
  <c r="C146" i="50"/>
  <c r="C145" i="50"/>
  <c r="C144" i="50"/>
  <c r="H143" i="50"/>
  <c r="G143" i="50"/>
  <c r="E143" i="50"/>
  <c r="D143" i="50"/>
  <c r="C143" i="50"/>
  <c r="C142" i="50"/>
  <c r="C141" i="50"/>
  <c r="G140" i="50"/>
  <c r="E140" i="50"/>
  <c r="C140" i="50"/>
  <c r="C134" i="50"/>
  <c r="C132" i="50"/>
  <c r="C131" i="50"/>
  <c r="C129" i="50"/>
  <c r="C128" i="50"/>
  <c r="C127" i="50"/>
  <c r="C126" i="50"/>
  <c r="C125" i="50"/>
  <c r="C124" i="50"/>
  <c r="C123" i="50"/>
  <c r="C122" i="50"/>
  <c r="C121" i="50"/>
  <c r="C120" i="50"/>
  <c r="C119" i="50"/>
  <c r="C118" i="50"/>
  <c r="C117" i="50"/>
  <c r="C116" i="50"/>
  <c r="C115" i="50"/>
  <c r="C114" i="50"/>
  <c r="C113" i="50"/>
  <c r="C112" i="50"/>
  <c r="C111" i="50"/>
  <c r="C109" i="50"/>
  <c r="C108" i="50"/>
  <c r="C107" i="50"/>
  <c r="C106" i="50"/>
  <c r="C105" i="50"/>
  <c r="C104" i="50"/>
  <c r="C103" i="50"/>
  <c r="C102" i="50"/>
  <c r="C101" i="50"/>
  <c r="C99" i="50"/>
  <c r="D98" i="50"/>
  <c r="D97" i="50"/>
  <c r="D96" i="50"/>
  <c r="D94" i="50"/>
  <c r="D93" i="50"/>
  <c r="D92" i="50"/>
  <c r="D95" i="50"/>
  <c r="C90" i="50"/>
  <c r="D88" i="50"/>
  <c r="C87" i="50"/>
  <c r="C78" i="50"/>
  <c r="D76" i="50"/>
  <c r="D55" i="50"/>
  <c r="C56" i="50"/>
  <c r="C53" i="50"/>
  <c r="C52" i="50"/>
  <c r="C50" i="50"/>
  <c r="C49" i="50"/>
  <c r="H48" i="50"/>
  <c r="G48" i="50"/>
  <c r="E48" i="50"/>
  <c r="D48" i="50"/>
  <c r="C48" i="50"/>
  <c r="C46" i="50"/>
  <c r="C45" i="50"/>
  <c r="C43" i="50"/>
  <c r="C41" i="50"/>
  <c r="C39" i="50"/>
  <c r="C36" i="50"/>
  <c r="C35" i="50"/>
  <c r="C34" i="50"/>
  <c r="H32" i="50"/>
  <c r="G32" i="50"/>
  <c r="E32" i="50"/>
  <c r="D32" i="50"/>
  <c r="C32" i="50"/>
  <c r="C30" i="50"/>
  <c r="C29" i="50"/>
  <c r="H27" i="50"/>
  <c r="G27" i="50"/>
  <c r="E27" i="50"/>
  <c r="D27" i="50"/>
  <c r="C27" i="50"/>
  <c r="C25" i="50"/>
  <c r="C23" i="50"/>
  <c r="C21" i="50"/>
  <c r="C19" i="50"/>
  <c r="C16" i="50"/>
  <c r="C15" i="50"/>
  <c r="C14" i="50"/>
  <c r="H12" i="50"/>
  <c r="G12" i="50"/>
  <c r="E12" i="50"/>
  <c r="D12" i="50"/>
  <c r="C12" i="50"/>
  <c r="C10" i="50"/>
  <c r="C9" i="50"/>
  <c r="H7" i="50"/>
  <c r="G7" i="50"/>
  <c r="E7" i="50"/>
  <c r="D7" i="50"/>
  <c r="C7" i="50"/>
  <c r="A3" i="50"/>
  <c r="A2" i="50"/>
  <c r="A267" i="49"/>
  <c r="A248" i="49"/>
  <c r="A247" i="49"/>
  <c r="A246" i="49"/>
  <c r="A245" i="49"/>
  <c r="A244" i="49"/>
  <c r="A243" i="49"/>
  <c r="A242" i="49"/>
  <c r="C234" i="49"/>
  <c r="C233" i="49"/>
  <c r="C232" i="49"/>
  <c r="C231" i="49"/>
  <c r="C235" i="49" s="1"/>
  <c r="C225" i="49"/>
  <c r="C223" i="49"/>
  <c r="C221" i="49"/>
  <c r="C220" i="49"/>
  <c r="C219" i="49"/>
  <c r="C218" i="49"/>
  <c r="C217" i="49"/>
  <c r="C216" i="49"/>
  <c r="C215" i="49"/>
  <c r="C214" i="49"/>
  <c r="C213" i="49"/>
  <c r="C212" i="49"/>
  <c r="C211" i="49"/>
  <c r="C210" i="49"/>
  <c r="C209" i="49"/>
  <c r="C208" i="49"/>
  <c r="C207" i="49"/>
  <c r="C206" i="49"/>
  <c r="C205" i="49"/>
  <c r="C204" i="49"/>
  <c r="C203" i="49"/>
  <c r="C200" i="49"/>
  <c r="C199" i="49"/>
  <c r="C198" i="49"/>
  <c r="C197" i="49"/>
  <c r="C196" i="49"/>
  <c r="C195" i="49"/>
  <c r="C194" i="49"/>
  <c r="C193" i="49"/>
  <c r="C191" i="49"/>
  <c r="D188" i="49"/>
  <c r="D184" i="49"/>
  <c r="D187" i="49"/>
  <c r="C182" i="49"/>
  <c r="C179" i="49"/>
  <c r="D168" i="49"/>
  <c r="C170" i="49"/>
  <c r="C169" i="49"/>
  <c r="D117" i="49"/>
  <c r="C118" i="49"/>
  <c r="C115" i="49"/>
  <c r="C113" i="49"/>
  <c r="C111" i="49"/>
  <c r="C110" i="49"/>
  <c r="C109" i="49"/>
  <c r="E107" i="49"/>
  <c r="C107" i="49"/>
  <c r="C105" i="49"/>
  <c r="C104" i="49"/>
  <c r="E102" i="49"/>
  <c r="C102" i="49"/>
  <c r="D49" i="49"/>
  <c r="C50" i="49"/>
  <c r="C47" i="49"/>
  <c r="C46" i="49"/>
  <c r="C44" i="49"/>
  <c r="C42" i="49"/>
  <c r="C40" i="49"/>
  <c r="C37" i="49"/>
  <c r="C36" i="49"/>
  <c r="C35" i="49"/>
  <c r="E33" i="49"/>
  <c r="C33" i="49"/>
  <c r="C31" i="49"/>
  <c r="C30" i="49"/>
  <c r="E28" i="49"/>
  <c r="C28" i="49"/>
  <c r="C26" i="49"/>
  <c r="C24" i="49"/>
  <c r="C22" i="49"/>
  <c r="C20" i="49"/>
  <c r="C17" i="49"/>
  <c r="C16" i="49"/>
  <c r="C15" i="49"/>
  <c r="H13" i="49"/>
  <c r="G13" i="49"/>
  <c r="E13" i="49"/>
  <c r="D13" i="49"/>
  <c r="C13" i="49"/>
  <c r="C11" i="49"/>
  <c r="C10" i="49"/>
  <c r="H8" i="49"/>
  <c r="G8" i="49"/>
  <c r="E8" i="49"/>
  <c r="D8" i="49"/>
  <c r="C8" i="49"/>
  <c r="A3" i="49"/>
  <c r="A2" i="49"/>
  <c r="A180" i="48"/>
  <c r="A164" i="48"/>
  <c r="A163" i="48"/>
  <c r="A162" i="48"/>
  <c r="A161" i="48"/>
  <c r="A160" i="48"/>
  <c r="A159" i="48"/>
  <c r="A158" i="48"/>
  <c r="C150" i="48"/>
  <c r="H147" i="48"/>
  <c r="G147" i="48"/>
  <c r="E147" i="48"/>
  <c r="D147" i="48"/>
  <c r="C147" i="48"/>
  <c r="C146" i="48"/>
  <c r="C145" i="48"/>
  <c r="E144" i="48"/>
  <c r="C144" i="48"/>
  <c r="C143" i="48"/>
  <c r="C142" i="48"/>
  <c r="H141" i="48"/>
  <c r="G141" i="48"/>
  <c r="E141" i="48"/>
  <c r="D141" i="48"/>
  <c r="C141" i="48"/>
  <c r="C135" i="48"/>
  <c r="C133" i="48"/>
  <c r="C132" i="48"/>
  <c r="C130" i="48"/>
  <c r="C129" i="48"/>
  <c r="C128" i="48"/>
  <c r="C127" i="48"/>
  <c r="C126" i="48"/>
  <c r="C125" i="48"/>
  <c r="C124" i="48"/>
  <c r="C123" i="48"/>
  <c r="C122" i="48"/>
  <c r="C121" i="48"/>
  <c r="C120" i="48"/>
  <c r="C119" i="48"/>
  <c r="C118" i="48"/>
  <c r="C117" i="48"/>
  <c r="C116" i="48"/>
  <c r="C115" i="48"/>
  <c r="C114" i="48"/>
  <c r="C113" i="48"/>
  <c r="C112" i="48"/>
  <c r="C110" i="48"/>
  <c r="C109" i="48"/>
  <c r="C108" i="48"/>
  <c r="C107" i="48"/>
  <c r="C106" i="48"/>
  <c r="C105" i="48"/>
  <c r="C104" i="48"/>
  <c r="C103" i="48"/>
  <c r="D89" i="48"/>
  <c r="C102" i="48"/>
  <c r="C100" i="48"/>
  <c r="D99" i="48"/>
  <c r="D98" i="48"/>
  <c r="D95" i="48"/>
  <c r="D94" i="48"/>
  <c r="D97" i="48"/>
  <c r="C91" i="48"/>
  <c r="C88" i="48"/>
  <c r="C79" i="48"/>
  <c r="D77" i="48"/>
  <c r="C57" i="48"/>
  <c r="D56" i="48"/>
  <c r="C54" i="48"/>
  <c r="C53" i="48"/>
  <c r="C51" i="48"/>
  <c r="C50" i="48"/>
  <c r="C49" i="48"/>
  <c r="C47" i="48"/>
  <c r="C46" i="48"/>
  <c r="C44" i="48"/>
  <c r="C42" i="48"/>
  <c r="C40" i="48"/>
  <c r="C37" i="48"/>
  <c r="C36" i="48"/>
  <c r="C35" i="48"/>
  <c r="C33" i="48"/>
  <c r="C31" i="48"/>
  <c r="C30" i="48"/>
  <c r="C28" i="48"/>
  <c r="C26" i="48"/>
  <c r="C24" i="48"/>
  <c r="C22" i="48"/>
  <c r="C20" i="48"/>
  <c r="C17" i="48"/>
  <c r="C16" i="48"/>
  <c r="C15" i="48"/>
  <c r="H13" i="48"/>
  <c r="G13" i="48"/>
  <c r="E13" i="48"/>
  <c r="D13" i="48"/>
  <c r="C13" i="48"/>
  <c r="C11" i="48"/>
  <c r="C10" i="48"/>
  <c r="H8" i="48"/>
  <c r="G8" i="48"/>
  <c r="E8" i="48"/>
  <c r="D8" i="48"/>
  <c r="C8" i="48"/>
  <c r="A3" i="48"/>
  <c r="A2" i="48"/>
  <c r="A180" i="47"/>
  <c r="A165" i="47"/>
  <c r="A164" i="47"/>
  <c r="A163" i="47"/>
  <c r="A162" i="47"/>
  <c r="A161" i="47"/>
  <c r="A160" i="47"/>
  <c r="A159" i="47"/>
  <c r="C149" i="47"/>
  <c r="H146" i="47"/>
  <c r="G146" i="47"/>
  <c r="E146" i="47"/>
  <c r="D146" i="47"/>
  <c r="C146" i="47"/>
  <c r="C145" i="47"/>
  <c r="C144" i="47"/>
  <c r="C143" i="47"/>
  <c r="C142" i="47"/>
  <c r="C141" i="47"/>
  <c r="H140" i="47"/>
  <c r="G140" i="47"/>
  <c r="E140" i="47"/>
  <c r="D140" i="47"/>
  <c r="C140" i="47"/>
  <c r="C134" i="47"/>
  <c r="C132" i="47"/>
  <c r="C131" i="47"/>
  <c r="C129" i="47"/>
  <c r="C128" i="47"/>
  <c r="C127" i="47"/>
  <c r="C126" i="47"/>
  <c r="C125" i="47"/>
  <c r="C124" i="47"/>
  <c r="C123" i="47"/>
  <c r="C122" i="47"/>
  <c r="C121" i="47"/>
  <c r="C120" i="47"/>
  <c r="C119" i="47"/>
  <c r="C118" i="47"/>
  <c r="C117" i="47"/>
  <c r="C116" i="47"/>
  <c r="C115" i="47"/>
  <c r="C114" i="47"/>
  <c r="C113" i="47"/>
  <c r="C112" i="47"/>
  <c r="C111" i="47"/>
  <c r="C109" i="47"/>
  <c r="C108" i="47"/>
  <c r="C107" i="47"/>
  <c r="C106" i="47"/>
  <c r="C105" i="47"/>
  <c r="C104" i="47"/>
  <c r="C103" i="47"/>
  <c r="C102" i="47"/>
  <c r="D88" i="47"/>
  <c r="C101" i="47"/>
  <c r="C99" i="47"/>
  <c r="D98" i="47"/>
  <c r="D97" i="47"/>
  <c r="D96" i="47"/>
  <c r="D94" i="47"/>
  <c r="D93" i="47"/>
  <c r="D92" i="47"/>
  <c r="D95" i="47"/>
  <c r="C90" i="47"/>
  <c r="C87" i="47"/>
  <c r="C78" i="47"/>
  <c r="D76" i="47"/>
  <c r="C56" i="47"/>
  <c r="D55" i="47"/>
  <c r="C53" i="47"/>
  <c r="C52" i="47"/>
  <c r="C50" i="47"/>
  <c r="C49" i="47"/>
  <c r="C48" i="47"/>
  <c r="C46" i="47"/>
  <c r="C45" i="47"/>
  <c r="C43" i="47"/>
  <c r="C41" i="47"/>
  <c r="C39" i="47"/>
  <c r="C36" i="47"/>
  <c r="C35" i="47"/>
  <c r="C34" i="47"/>
  <c r="C32" i="47"/>
  <c r="C30" i="47"/>
  <c r="C29" i="47"/>
  <c r="C27" i="47"/>
  <c r="C25" i="47"/>
  <c r="C23" i="47"/>
  <c r="C21" i="47"/>
  <c r="C19" i="47"/>
  <c r="C16" i="47"/>
  <c r="C15" i="47"/>
  <c r="C14" i="47"/>
  <c r="H12" i="47"/>
  <c r="E12" i="47"/>
  <c r="C12" i="47"/>
  <c r="C10" i="47"/>
  <c r="C9" i="47"/>
  <c r="H7" i="47"/>
  <c r="E7" i="47"/>
  <c r="C7" i="47"/>
  <c r="A3" i="47"/>
  <c r="A2" i="47"/>
  <c r="A186" i="46"/>
  <c r="A167" i="46"/>
  <c r="A166" i="46"/>
  <c r="A165" i="46"/>
  <c r="A164" i="46"/>
  <c r="A163" i="46"/>
  <c r="A162" i="46"/>
  <c r="A161" i="46"/>
  <c r="C152" i="46"/>
  <c r="C148" i="46"/>
  <c r="C147" i="46"/>
  <c r="C146" i="46"/>
  <c r="C145" i="46"/>
  <c r="C144" i="46"/>
  <c r="C149" i="46" s="1"/>
  <c r="C143" i="46"/>
  <c r="C137" i="46"/>
  <c r="C135" i="46"/>
  <c r="C134" i="46"/>
  <c r="C132" i="46"/>
  <c r="C131" i="46"/>
  <c r="C130" i="46"/>
  <c r="C129" i="46"/>
  <c r="C128" i="46"/>
  <c r="C127" i="46"/>
  <c r="C126" i="46"/>
  <c r="C125" i="46"/>
  <c r="C124" i="46"/>
  <c r="C123" i="46"/>
  <c r="C122" i="46"/>
  <c r="C121" i="46"/>
  <c r="C120" i="46"/>
  <c r="C119" i="46"/>
  <c r="C118" i="46"/>
  <c r="C117" i="46"/>
  <c r="C116" i="46"/>
  <c r="C115" i="46"/>
  <c r="C114" i="46"/>
  <c r="C111" i="46"/>
  <c r="C110" i="46"/>
  <c r="C109" i="46"/>
  <c r="C108" i="46"/>
  <c r="C107" i="46"/>
  <c r="C106" i="46"/>
  <c r="C105" i="46"/>
  <c r="C112" i="46" s="1"/>
  <c r="C104" i="46"/>
  <c r="C102" i="46"/>
  <c r="D101" i="46"/>
  <c r="D97" i="46"/>
  <c r="D100" i="46"/>
  <c r="C93" i="46"/>
  <c r="C90" i="46"/>
  <c r="D79" i="46"/>
  <c r="C81" i="46"/>
  <c r="C80" i="46"/>
  <c r="D48" i="46"/>
  <c r="C49" i="46"/>
  <c r="C46" i="46"/>
  <c r="C45" i="46"/>
  <c r="C43" i="46"/>
  <c r="C41" i="46"/>
  <c r="C39" i="46"/>
  <c r="C36" i="46"/>
  <c r="C35" i="46"/>
  <c r="C34" i="46"/>
  <c r="C32" i="46"/>
  <c r="C30" i="46"/>
  <c r="C29" i="46"/>
  <c r="C27" i="46"/>
  <c r="C25" i="46"/>
  <c r="C23" i="46"/>
  <c r="C21" i="46"/>
  <c r="C19" i="46"/>
  <c r="C16" i="46"/>
  <c r="C15" i="46"/>
  <c r="C14" i="46"/>
  <c r="H12" i="46"/>
  <c r="E12" i="46"/>
  <c r="C12" i="46"/>
  <c r="C10" i="46"/>
  <c r="C9" i="46"/>
  <c r="H7" i="46"/>
  <c r="E7" i="46"/>
  <c r="C7" i="46"/>
  <c r="A3" i="46"/>
  <c r="A2" i="46"/>
  <c r="A172" i="45"/>
  <c r="A158" i="45"/>
  <c r="A157" i="45"/>
  <c r="A156" i="45"/>
  <c r="A155" i="45"/>
  <c r="A154" i="45"/>
  <c r="A153" i="45"/>
  <c r="A152" i="45"/>
  <c r="C142" i="45"/>
  <c r="C139" i="45"/>
  <c r="C138" i="45"/>
  <c r="C137" i="45"/>
  <c r="H136" i="45"/>
  <c r="G136" i="45"/>
  <c r="E136" i="45"/>
  <c r="D136" i="45"/>
  <c r="C136" i="45"/>
  <c r="C135" i="45"/>
  <c r="C134" i="45"/>
  <c r="C133" i="45"/>
  <c r="C127" i="45"/>
  <c r="C125" i="45"/>
  <c r="C124" i="45"/>
  <c r="C122" i="45"/>
  <c r="C121" i="45"/>
  <c r="C120" i="45"/>
  <c r="C119" i="45"/>
  <c r="C118" i="45"/>
  <c r="C117" i="45"/>
  <c r="C116" i="45"/>
  <c r="C115" i="45"/>
  <c r="C114" i="45"/>
  <c r="C113" i="45"/>
  <c r="C112" i="45"/>
  <c r="C111" i="45"/>
  <c r="C110" i="45"/>
  <c r="C109" i="45"/>
  <c r="C108" i="45"/>
  <c r="C107" i="45"/>
  <c r="C106" i="45"/>
  <c r="C105" i="45"/>
  <c r="C104" i="45"/>
  <c r="C102" i="45"/>
  <c r="C101" i="45"/>
  <c r="C100" i="45"/>
  <c r="C99" i="45"/>
  <c r="C98" i="45"/>
  <c r="C97" i="45"/>
  <c r="C96" i="45"/>
  <c r="D81" i="45"/>
  <c r="C95" i="45"/>
  <c r="C94" i="45"/>
  <c r="C92" i="45"/>
  <c r="D90" i="45"/>
  <c r="D89" i="45"/>
  <c r="D86" i="45"/>
  <c r="D85" i="45"/>
  <c r="D88" i="45"/>
  <c r="C83" i="45"/>
  <c r="C80" i="45"/>
  <c r="C71" i="45"/>
  <c r="C70" i="45"/>
  <c r="D48" i="45"/>
  <c r="C49" i="45"/>
  <c r="C46" i="45"/>
  <c r="C45" i="45"/>
  <c r="C43" i="45"/>
  <c r="C41" i="45"/>
  <c r="C39" i="45"/>
  <c r="C36" i="45"/>
  <c r="C35" i="45"/>
  <c r="C34" i="45"/>
  <c r="C32" i="45"/>
  <c r="C30" i="45"/>
  <c r="C29" i="45"/>
  <c r="C27" i="45"/>
  <c r="C25" i="45"/>
  <c r="C23" i="45"/>
  <c r="C21" i="45"/>
  <c r="C19" i="45"/>
  <c r="C16" i="45"/>
  <c r="C15" i="45"/>
  <c r="C14" i="45"/>
  <c r="H12" i="45"/>
  <c r="E12" i="45"/>
  <c r="C12" i="45"/>
  <c r="C10" i="45"/>
  <c r="C9" i="45"/>
  <c r="H7" i="45"/>
  <c r="E7" i="45"/>
  <c r="C7" i="45"/>
  <c r="A3" i="45"/>
  <c r="A2" i="45"/>
  <c r="A181" i="44"/>
  <c r="A165" i="44"/>
  <c r="A164" i="44"/>
  <c r="A163" i="44"/>
  <c r="A162" i="44"/>
  <c r="A161" i="44"/>
  <c r="A160" i="44"/>
  <c r="A159" i="44"/>
  <c r="C149" i="44"/>
  <c r="C146" i="44"/>
  <c r="C145" i="44"/>
  <c r="C144" i="44"/>
  <c r="H143" i="44"/>
  <c r="G143" i="44"/>
  <c r="E143" i="44"/>
  <c r="D143" i="44"/>
  <c r="C143" i="44"/>
  <c r="C142" i="44"/>
  <c r="C141" i="44"/>
  <c r="C140" i="44"/>
  <c r="C134" i="44"/>
  <c r="C132" i="44"/>
  <c r="C131" i="44"/>
  <c r="C129" i="44"/>
  <c r="C128" i="44"/>
  <c r="C127" i="44"/>
  <c r="C126" i="44"/>
  <c r="C125" i="44"/>
  <c r="C124" i="44"/>
  <c r="C123" i="44"/>
  <c r="C122" i="44"/>
  <c r="C121" i="44"/>
  <c r="C120" i="44"/>
  <c r="C119" i="44"/>
  <c r="C118" i="44"/>
  <c r="C117" i="44"/>
  <c r="C116" i="44"/>
  <c r="C115" i="44"/>
  <c r="C114" i="44"/>
  <c r="C113" i="44"/>
  <c r="C112" i="44"/>
  <c r="C111" i="44"/>
  <c r="C109" i="44"/>
  <c r="C108" i="44"/>
  <c r="C107" i="44"/>
  <c r="C106" i="44"/>
  <c r="C105" i="44"/>
  <c r="C104" i="44"/>
  <c r="C103" i="44"/>
  <c r="C102" i="44"/>
  <c r="C101" i="44"/>
  <c r="C99" i="44"/>
  <c r="D97" i="44"/>
  <c r="D96" i="44"/>
  <c r="D93" i="44"/>
  <c r="D92" i="44"/>
  <c r="D95" i="44"/>
  <c r="C90" i="44"/>
  <c r="C87" i="44"/>
  <c r="C78" i="44"/>
  <c r="D76" i="44"/>
  <c r="D55" i="44"/>
  <c r="C56" i="44"/>
  <c r="C53" i="44"/>
  <c r="C52" i="44"/>
  <c r="C50" i="44"/>
  <c r="C49" i="44"/>
  <c r="H48" i="44"/>
  <c r="G48" i="44"/>
  <c r="E48" i="44"/>
  <c r="D48" i="44"/>
  <c r="C48" i="44"/>
  <c r="C46" i="44"/>
  <c r="C45" i="44"/>
  <c r="C43" i="44"/>
  <c r="C41" i="44"/>
  <c r="C39" i="44"/>
  <c r="C36" i="44"/>
  <c r="C35" i="44"/>
  <c r="C34" i="44"/>
  <c r="H32" i="44"/>
  <c r="G32" i="44"/>
  <c r="E32" i="44"/>
  <c r="D32" i="44"/>
  <c r="C32" i="44"/>
  <c r="C30" i="44"/>
  <c r="C29" i="44"/>
  <c r="H27" i="44"/>
  <c r="G27" i="44"/>
  <c r="E27" i="44"/>
  <c r="D27" i="44"/>
  <c r="C27" i="44"/>
  <c r="C25" i="44"/>
  <c r="C23" i="44"/>
  <c r="C21" i="44"/>
  <c r="C19" i="44"/>
  <c r="C16" i="44"/>
  <c r="C15" i="44"/>
  <c r="C14" i="44"/>
  <c r="H12" i="44"/>
  <c r="G12" i="44"/>
  <c r="E12" i="44"/>
  <c r="D12" i="44"/>
  <c r="C12" i="44"/>
  <c r="C10" i="44"/>
  <c r="C9" i="44"/>
  <c r="H7" i="44"/>
  <c r="G7" i="44"/>
  <c r="E7" i="44"/>
  <c r="D7" i="44"/>
  <c r="C7" i="44"/>
  <c r="A3" i="44"/>
  <c r="A2" i="44"/>
  <c r="A189" i="43"/>
  <c r="A171" i="43"/>
  <c r="A170" i="43"/>
  <c r="A169" i="43"/>
  <c r="A168" i="43"/>
  <c r="A167" i="43"/>
  <c r="A166" i="43"/>
  <c r="A165" i="43"/>
  <c r="C152" i="43"/>
  <c r="C148" i="43"/>
  <c r="C147" i="43"/>
  <c r="C146" i="43"/>
  <c r="C145" i="43"/>
  <c r="C144" i="43"/>
  <c r="C149" i="43" s="1"/>
  <c r="H143" i="43"/>
  <c r="G143" i="43"/>
  <c r="E143" i="43"/>
  <c r="D143" i="43"/>
  <c r="C143" i="43"/>
  <c r="C137" i="43"/>
  <c r="C135" i="43"/>
  <c r="C134" i="43"/>
  <c r="C132" i="43"/>
  <c r="C131" i="43"/>
  <c r="C130" i="43"/>
  <c r="C129" i="43"/>
  <c r="C128" i="43"/>
  <c r="C127" i="43"/>
  <c r="C126" i="43"/>
  <c r="C125" i="43"/>
  <c r="C124" i="43"/>
  <c r="C123" i="43"/>
  <c r="C122" i="43"/>
  <c r="C121" i="43"/>
  <c r="C120" i="43"/>
  <c r="C119" i="43"/>
  <c r="C118" i="43"/>
  <c r="C117" i="43"/>
  <c r="C116" i="43"/>
  <c r="C115" i="43"/>
  <c r="C114" i="43"/>
  <c r="C111" i="43"/>
  <c r="C110" i="43"/>
  <c r="C109" i="43"/>
  <c r="C108" i="43"/>
  <c r="C107" i="43"/>
  <c r="C106" i="43"/>
  <c r="C105" i="43"/>
  <c r="C112" i="43" s="1"/>
  <c r="C104" i="43"/>
  <c r="C102" i="43"/>
  <c r="D101" i="43"/>
  <c r="D97" i="43"/>
  <c r="D100" i="43"/>
  <c r="C93" i="43"/>
  <c r="C90" i="43"/>
  <c r="D79" i="43"/>
  <c r="C81" i="43"/>
  <c r="C80" i="43"/>
  <c r="C48" i="43"/>
  <c r="D47" i="43"/>
  <c r="C46" i="43"/>
  <c r="C45" i="43"/>
  <c r="C43" i="43"/>
  <c r="C41" i="43"/>
  <c r="C39" i="43"/>
  <c r="C36" i="43"/>
  <c r="C35" i="43"/>
  <c r="C34" i="43"/>
  <c r="H32" i="43"/>
  <c r="G32" i="43"/>
  <c r="E32" i="43"/>
  <c r="D32" i="43"/>
  <c r="C32" i="43"/>
  <c r="C30" i="43"/>
  <c r="C29" i="43"/>
  <c r="H27" i="43"/>
  <c r="G27" i="43"/>
  <c r="E27" i="43"/>
  <c r="D27" i="43"/>
  <c r="C27" i="43"/>
  <c r="C25" i="43"/>
  <c r="C23" i="43"/>
  <c r="C21" i="43"/>
  <c r="C19" i="43"/>
  <c r="C16" i="43"/>
  <c r="C15" i="43"/>
  <c r="C14" i="43"/>
  <c r="C12" i="43"/>
  <c r="C10" i="43"/>
  <c r="C9" i="43"/>
  <c r="C7" i="43"/>
  <c r="A3" i="43"/>
  <c r="A2" i="43"/>
  <c r="A166" i="42"/>
  <c r="A153" i="42"/>
  <c r="A152" i="42"/>
  <c r="A151" i="42"/>
  <c r="A150" i="42"/>
  <c r="A149" i="42"/>
  <c r="A148" i="42"/>
  <c r="A147" i="42"/>
  <c r="C139" i="42"/>
  <c r="C136" i="42"/>
  <c r="C135" i="42"/>
  <c r="H134" i="42"/>
  <c r="E134" i="42"/>
  <c r="C134" i="42"/>
  <c r="C133" i="42"/>
  <c r="C132" i="42"/>
  <c r="H131" i="42"/>
  <c r="G131" i="42"/>
  <c r="E131" i="42"/>
  <c r="D131" i="42"/>
  <c r="C131" i="42"/>
  <c r="C125" i="42"/>
  <c r="C123" i="42"/>
  <c r="C122" i="42"/>
  <c r="C120" i="42"/>
  <c r="C119" i="42"/>
  <c r="C118" i="42"/>
  <c r="C117" i="42"/>
  <c r="C116" i="42"/>
  <c r="C115" i="42"/>
  <c r="C114" i="42"/>
  <c r="C113" i="42"/>
  <c r="C112" i="42"/>
  <c r="C111" i="42"/>
  <c r="C110" i="42"/>
  <c r="C109" i="42"/>
  <c r="C108" i="42"/>
  <c r="C107" i="42"/>
  <c r="C106" i="42"/>
  <c r="C105" i="42"/>
  <c r="D81" i="42"/>
  <c r="C104" i="42"/>
  <c r="C102" i="42"/>
  <c r="C101" i="42"/>
  <c r="C100" i="42"/>
  <c r="C99" i="42"/>
  <c r="C98" i="42"/>
  <c r="C97" i="42"/>
  <c r="C96" i="42"/>
  <c r="C95" i="42"/>
  <c r="C94" i="42"/>
  <c r="C92" i="42"/>
  <c r="D91" i="42"/>
  <c r="D90" i="42"/>
  <c r="D89" i="42"/>
  <c r="D87" i="42"/>
  <c r="D86" i="42"/>
  <c r="D85" i="42"/>
  <c r="D88" i="42"/>
  <c r="C83" i="42"/>
  <c r="C80" i="42"/>
  <c r="C71" i="42"/>
  <c r="D69" i="42"/>
  <c r="D48" i="42"/>
  <c r="C49" i="42"/>
  <c r="C46" i="42"/>
  <c r="C45" i="42"/>
  <c r="C43" i="42"/>
  <c r="C41" i="42"/>
  <c r="C39" i="42"/>
  <c r="C36" i="42"/>
  <c r="C35" i="42"/>
  <c r="C34" i="42"/>
  <c r="C32" i="42"/>
  <c r="C30" i="42"/>
  <c r="C29" i="42"/>
  <c r="C27" i="42"/>
  <c r="C25" i="42"/>
  <c r="C23" i="42"/>
  <c r="C21" i="42"/>
  <c r="C19" i="42"/>
  <c r="C16" i="42"/>
  <c r="C15" i="42"/>
  <c r="C14" i="42"/>
  <c r="H12" i="42"/>
  <c r="E12" i="42"/>
  <c r="C12" i="42"/>
  <c r="C10" i="42"/>
  <c r="C9" i="42"/>
  <c r="H7" i="42"/>
  <c r="E7" i="42"/>
  <c r="C7" i="42"/>
  <c r="A3" i="42"/>
  <c r="A2" i="42"/>
  <c r="X1" i="42"/>
  <c r="A181" i="41"/>
  <c r="A166" i="41"/>
  <c r="A165" i="41"/>
  <c r="A164" i="41"/>
  <c r="A163" i="41"/>
  <c r="A162" i="41"/>
  <c r="A161" i="41"/>
  <c r="A160" i="41"/>
  <c r="C150" i="41"/>
  <c r="C147" i="41"/>
  <c r="C146" i="41"/>
  <c r="C145" i="41"/>
  <c r="H144" i="41"/>
  <c r="E144" i="41"/>
  <c r="C144" i="41"/>
  <c r="C143" i="41"/>
  <c r="C142" i="41"/>
  <c r="H141" i="41"/>
  <c r="G141" i="41"/>
  <c r="E141" i="41"/>
  <c r="D141" i="41"/>
  <c r="C141" i="41"/>
  <c r="C135" i="41"/>
  <c r="C133" i="41"/>
  <c r="C132" i="41"/>
  <c r="C130" i="41"/>
  <c r="C129" i="41"/>
  <c r="C128" i="41"/>
  <c r="C127" i="41"/>
  <c r="C126" i="41"/>
  <c r="C125" i="41"/>
  <c r="C124" i="41"/>
  <c r="C123" i="41"/>
  <c r="C122" i="41"/>
  <c r="C121" i="41"/>
  <c r="C120" i="41"/>
  <c r="C119" i="41"/>
  <c r="C118" i="41"/>
  <c r="C117" i="41"/>
  <c r="C116" i="41"/>
  <c r="C115" i="41"/>
  <c r="C114" i="41"/>
  <c r="C113" i="41"/>
  <c r="C112" i="41"/>
  <c r="C110" i="41"/>
  <c r="C109" i="41"/>
  <c r="C108" i="41"/>
  <c r="C107" i="41"/>
  <c r="C106" i="41"/>
  <c r="C105" i="41"/>
  <c r="C104" i="41"/>
  <c r="C103" i="41"/>
  <c r="C102" i="41"/>
  <c r="C100" i="41"/>
  <c r="D99" i="41"/>
  <c r="D98" i="41"/>
  <c r="D97" i="41"/>
  <c r="D95" i="41"/>
  <c r="D94" i="41"/>
  <c r="D93" i="41"/>
  <c r="D96" i="41"/>
  <c r="C91" i="41"/>
  <c r="D89" i="41"/>
  <c r="C88" i="41"/>
  <c r="C79" i="41"/>
  <c r="D77" i="41"/>
  <c r="D56" i="41"/>
  <c r="C57" i="41"/>
  <c r="C54" i="41"/>
  <c r="C53" i="41"/>
  <c r="C50" i="41"/>
  <c r="C49" i="41"/>
  <c r="H48" i="41"/>
  <c r="E48" i="41"/>
  <c r="C48" i="41"/>
  <c r="C46" i="41"/>
  <c r="C45" i="41"/>
  <c r="C43" i="41"/>
  <c r="C41" i="41"/>
  <c r="C39" i="41"/>
  <c r="C36" i="41"/>
  <c r="C35" i="41"/>
  <c r="C34" i="41"/>
  <c r="H32" i="41"/>
  <c r="E32" i="41"/>
  <c r="C32" i="41"/>
  <c r="C30" i="41"/>
  <c r="C29" i="41"/>
  <c r="H27" i="41"/>
  <c r="E27" i="41"/>
  <c r="C27" i="41"/>
  <c r="C25" i="41"/>
  <c r="C23" i="41"/>
  <c r="C21" i="41"/>
  <c r="C19" i="41"/>
  <c r="C16" i="41"/>
  <c r="C15" i="41"/>
  <c r="C14" i="41"/>
  <c r="H12" i="41"/>
  <c r="G12" i="41"/>
  <c r="E12" i="41"/>
  <c r="D12" i="41"/>
  <c r="C12" i="41"/>
  <c r="C10" i="41"/>
  <c r="C9" i="41"/>
  <c r="H7" i="41"/>
  <c r="G7" i="41"/>
  <c r="E7" i="41"/>
  <c r="D7" i="41"/>
  <c r="C7" i="41"/>
  <c r="A3" i="41"/>
  <c r="A2" i="41"/>
  <c r="A173" i="40"/>
  <c r="A158" i="40"/>
  <c r="A157" i="40"/>
  <c r="A156" i="40"/>
  <c r="A155" i="40"/>
  <c r="A154" i="40"/>
  <c r="A153" i="40"/>
  <c r="A152" i="40"/>
  <c r="C138" i="40"/>
  <c r="C137" i="40"/>
  <c r="G136" i="40"/>
  <c r="C136" i="40"/>
  <c r="C135" i="40"/>
  <c r="C134" i="40"/>
  <c r="C139" i="40" s="1"/>
  <c r="H133" i="40"/>
  <c r="G133" i="40"/>
  <c r="E133" i="40"/>
  <c r="D133" i="40"/>
  <c r="C133" i="40"/>
  <c r="C127" i="40"/>
  <c r="C125" i="40"/>
  <c r="C124" i="40"/>
  <c r="C122" i="40"/>
  <c r="C121" i="40"/>
  <c r="C120" i="40"/>
  <c r="C119" i="40"/>
  <c r="C118" i="40"/>
  <c r="C117" i="40"/>
  <c r="C116" i="40"/>
  <c r="C115" i="40"/>
  <c r="C114" i="40"/>
  <c r="C113" i="40"/>
  <c r="C112" i="40"/>
  <c r="C111" i="40"/>
  <c r="C110" i="40"/>
  <c r="C109" i="40"/>
  <c r="C108" i="40"/>
  <c r="C107" i="40"/>
  <c r="C106" i="40"/>
  <c r="C105" i="40"/>
  <c r="C104" i="40"/>
  <c r="C101" i="40"/>
  <c r="C100" i="40"/>
  <c r="C99" i="40"/>
  <c r="C98" i="40"/>
  <c r="C97" i="40"/>
  <c r="C96" i="40"/>
  <c r="C95" i="40"/>
  <c r="C102" i="40" s="1"/>
  <c r="C94" i="40"/>
  <c r="C92" i="40"/>
  <c r="D91" i="40"/>
  <c r="D88" i="40"/>
  <c r="D87" i="40"/>
  <c r="C83" i="40"/>
  <c r="C80" i="40"/>
  <c r="C71" i="40"/>
  <c r="C70" i="40"/>
  <c r="D69" i="40"/>
  <c r="D48" i="40"/>
  <c r="C49" i="40"/>
  <c r="C46" i="40"/>
  <c r="C45" i="40"/>
  <c r="C43" i="40"/>
  <c r="C41" i="40"/>
  <c r="C39" i="40"/>
  <c r="C36" i="40"/>
  <c r="C35" i="40"/>
  <c r="C34" i="40"/>
  <c r="H32" i="40"/>
  <c r="G32" i="40"/>
  <c r="E32" i="40"/>
  <c r="D32" i="40"/>
  <c r="C32" i="40"/>
  <c r="C30" i="40"/>
  <c r="C29" i="40"/>
  <c r="H27" i="40"/>
  <c r="G27" i="40"/>
  <c r="E27" i="40"/>
  <c r="D27" i="40"/>
  <c r="C27" i="40"/>
  <c r="C25" i="40"/>
  <c r="C23" i="40"/>
  <c r="C21" i="40"/>
  <c r="C19" i="40"/>
  <c r="C16" i="40"/>
  <c r="C15" i="40"/>
  <c r="C14" i="40"/>
  <c r="H12" i="40"/>
  <c r="G12" i="40"/>
  <c r="E12" i="40"/>
  <c r="D12" i="40"/>
  <c r="C12" i="40"/>
  <c r="C10" i="40"/>
  <c r="C9" i="40"/>
  <c r="H7" i="40"/>
  <c r="G7" i="40"/>
  <c r="E7" i="40"/>
  <c r="D7" i="40"/>
  <c r="C7" i="40"/>
  <c r="A3" i="40"/>
  <c r="A2" i="40"/>
  <c r="A178" i="39"/>
  <c r="A163" i="39"/>
  <c r="A162" i="39"/>
  <c r="A161" i="39"/>
  <c r="A160" i="39"/>
  <c r="A159" i="39"/>
  <c r="A158" i="39"/>
  <c r="A157" i="39"/>
  <c r="C149" i="39"/>
  <c r="G146" i="39"/>
  <c r="C145" i="39"/>
  <c r="C144" i="39"/>
  <c r="H143" i="39"/>
  <c r="G143" i="39"/>
  <c r="E143" i="39"/>
  <c r="D143" i="39"/>
  <c r="C143" i="39"/>
  <c r="C142" i="39"/>
  <c r="C141" i="39"/>
  <c r="C146" i="39" s="1"/>
  <c r="E140" i="39"/>
  <c r="C140" i="39"/>
  <c r="C134" i="39"/>
  <c r="C132" i="39"/>
  <c r="C131" i="39"/>
  <c r="C129" i="39"/>
  <c r="C128" i="39"/>
  <c r="C127" i="39"/>
  <c r="C126" i="39"/>
  <c r="C125" i="39"/>
  <c r="C124" i="39"/>
  <c r="C123" i="39"/>
  <c r="C122" i="39"/>
  <c r="C121" i="39"/>
  <c r="C120" i="39"/>
  <c r="C119" i="39"/>
  <c r="C118" i="39"/>
  <c r="C117" i="39"/>
  <c r="C116" i="39"/>
  <c r="C115" i="39"/>
  <c r="C114" i="39"/>
  <c r="C113" i="39"/>
  <c r="C112" i="39"/>
  <c r="C111" i="39"/>
  <c r="C109" i="39"/>
  <c r="C108" i="39"/>
  <c r="C107" i="39"/>
  <c r="C106" i="39"/>
  <c r="C105" i="39"/>
  <c r="C104" i="39"/>
  <c r="C103" i="39"/>
  <c r="C102" i="39"/>
  <c r="C101" i="39"/>
  <c r="C99" i="39"/>
  <c r="C90" i="39"/>
  <c r="C87" i="39"/>
  <c r="C78" i="39"/>
  <c r="D76" i="39"/>
  <c r="C56" i="39"/>
  <c r="C53" i="39"/>
  <c r="C52" i="39"/>
  <c r="C50" i="39"/>
  <c r="C49" i="39"/>
  <c r="H48" i="39"/>
  <c r="G48" i="39"/>
  <c r="E48" i="39"/>
  <c r="D48" i="39"/>
  <c r="C48" i="39"/>
  <c r="C46" i="39"/>
  <c r="C45" i="39"/>
  <c r="C43" i="39"/>
  <c r="C41" i="39"/>
  <c r="C39" i="39"/>
  <c r="C36" i="39"/>
  <c r="C35" i="39"/>
  <c r="C34" i="39"/>
  <c r="H32" i="39"/>
  <c r="G32" i="39"/>
  <c r="E32" i="39"/>
  <c r="D32" i="39"/>
  <c r="C32" i="39"/>
  <c r="C30" i="39"/>
  <c r="C29" i="39"/>
  <c r="H27" i="39"/>
  <c r="G27" i="39"/>
  <c r="E27" i="39"/>
  <c r="D27" i="39"/>
  <c r="C27" i="39"/>
  <c r="C25" i="39"/>
  <c r="C23" i="39"/>
  <c r="C21" i="39"/>
  <c r="C19" i="39"/>
  <c r="C16" i="39"/>
  <c r="C15" i="39"/>
  <c r="C14" i="39"/>
  <c r="G12" i="39"/>
  <c r="E12" i="39"/>
  <c r="D12" i="39"/>
  <c r="C12" i="39"/>
  <c r="C10" i="39"/>
  <c r="C9" i="39"/>
  <c r="H7" i="39"/>
  <c r="E7" i="39"/>
  <c r="C7" i="39"/>
  <c r="A3" i="39"/>
  <c r="A2" i="39"/>
  <c r="A180" i="38"/>
  <c r="A165" i="38"/>
  <c r="A164" i="38"/>
  <c r="A163" i="38"/>
  <c r="A162" i="38"/>
  <c r="A161" i="38"/>
  <c r="A160" i="38"/>
  <c r="A159" i="38"/>
  <c r="C152" i="38"/>
  <c r="H146" i="38"/>
  <c r="G146" i="38"/>
  <c r="E146" i="38"/>
  <c r="D146" i="38"/>
  <c r="C145" i="38"/>
  <c r="C144" i="38"/>
  <c r="G143" i="38"/>
  <c r="E143" i="38"/>
  <c r="C143" i="38"/>
  <c r="C142" i="38"/>
  <c r="C141" i="38"/>
  <c r="C146" i="38" s="1"/>
  <c r="H140" i="38"/>
  <c r="G140" i="38"/>
  <c r="E140" i="38"/>
  <c r="D140" i="38"/>
  <c r="C140" i="38"/>
  <c r="C134" i="38"/>
  <c r="C132" i="38"/>
  <c r="C131" i="38"/>
  <c r="C129" i="38"/>
  <c r="C128" i="38"/>
  <c r="C127" i="38"/>
  <c r="C126" i="38"/>
  <c r="C125" i="38"/>
  <c r="C124" i="38"/>
  <c r="C123" i="38"/>
  <c r="C122" i="38"/>
  <c r="C121" i="38"/>
  <c r="C120" i="38"/>
  <c r="C119" i="38"/>
  <c r="C118" i="38"/>
  <c r="C117" i="38"/>
  <c r="C116" i="38"/>
  <c r="C115" i="38"/>
  <c r="C114" i="38"/>
  <c r="C113" i="38"/>
  <c r="C112" i="38"/>
  <c r="C111" i="38"/>
  <c r="C108" i="38"/>
  <c r="C107" i="38"/>
  <c r="C106" i="38"/>
  <c r="C105" i="38"/>
  <c r="C104" i="38"/>
  <c r="C103" i="38"/>
  <c r="C102" i="38"/>
  <c r="C109" i="38" s="1"/>
  <c r="D88" i="38"/>
  <c r="C101" i="38"/>
  <c r="C99" i="38"/>
  <c r="D98" i="38"/>
  <c r="D95" i="38"/>
  <c r="D94" i="38"/>
  <c r="D93" i="38"/>
  <c r="C90" i="38"/>
  <c r="C87" i="38"/>
  <c r="C78" i="38"/>
  <c r="D55" i="38"/>
  <c r="C56" i="38"/>
  <c r="C53" i="38"/>
  <c r="C52" i="38"/>
  <c r="C50" i="38"/>
  <c r="C49" i="38"/>
  <c r="H48" i="38"/>
  <c r="D48" i="38"/>
  <c r="C48" i="38"/>
  <c r="C46" i="38"/>
  <c r="C45" i="38"/>
  <c r="C43" i="38"/>
  <c r="C41" i="38"/>
  <c r="C39" i="38"/>
  <c r="C36" i="38"/>
  <c r="C35" i="38"/>
  <c r="C34" i="38"/>
  <c r="H32" i="38"/>
  <c r="G32" i="38"/>
  <c r="D32" i="38"/>
  <c r="C32" i="38"/>
  <c r="C30" i="38"/>
  <c r="C29" i="38"/>
  <c r="H27" i="38"/>
  <c r="G27" i="38"/>
  <c r="D27" i="38"/>
  <c r="C27" i="38"/>
  <c r="C25" i="38"/>
  <c r="C23" i="38"/>
  <c r="C21" i="38"/>
  <c r="C19" i="38"/>
  <c r="C16" i="38"/>
  <c r="C15" i="38"/>
  <c r="C14" i="38"/>
  <c r="G12" i="38"/>
  <c r="H12" i="38"/>
  <c r="E12" i="38"/>
  <c r="C12" i="38"/>
  <c r="C10" i="38"/>
  <c r="C9" i="38"/>
  <c r="G7" i="38"/>
  <c r="H7" i="38"/>
  <c r="E7" i="38"/>
  <c r="C7" i="38"/>
  <c r="A3" i="38"/>
  <c r="A2" i="38"/>
  <c r="A198" i="37"/>
  <c r="A183" i="37"/>
  <c r="A182" i="37"/>
  <c r="A181" i="37"/>
  <c r="A180" i="37"/>
  <c r="A179" i="37"/>
  <c r="A178" i="37"/>
  <c r="A177" i="37"/>
  <c r="C167" i="37"/>
  <c r="H164" i="37"/>
  <c r="G164" i="37"/>
  <c r="D164" i="37"/>
  <c r="C163" i="37"/>
  <c r="C164" i="37" s="1"/>
  <c r="H162" i="37"/>
  <c r="G162" i="37"/>
  <c r="D162" i="37"/>
  <c r="C162" i="37"/>
  <c r="C161" i="37"/>
  <c r="H160" i="37"/>
  <c r="G160" i="37"/>
  <c r="D160" i="37"/>
  <c r="C160" i="37"/>
  <c r="C154" i="37"/>
  <c r="C152" i="37"/>
  <c r="C151" i="37"/>
  <c r="C149" i="37"/>
  <c r="C148" i="37"/>
  <c r="C147" i="37"/>
  <c r="C146" i="37"/>
  <c r="C145" i="37"/>
  <c r="C144" i="37"/>
  <c r="C143" i="37"/>
  <c r="C142" i="37"/>
  <c r="C141" i="37"/>
  <c r="C140" i="37"/>
  <c r="C139" i="37"/>
  <c r="C138" i="37"/>
  <c r="C137" i="37"/>
  <c r="C136" i="37"/>
  <c r="C135" i="37"/>
  <c r="C134" i="37"/>
  <c r="C133" i="37"/>
  <c r="C132" i="37"/>
  <c r="C131" i="37"/>
  <c r="C129" i="37"/>
  <c r="C128" i="37"/>
  <c r="C127" i="37"/>
  <c r="C126" i="37"/>
  <c r="C125" i="37"/>
  <c r="C124" i="37"/>
  <c r="C123" i="37"/>
  <c r="C122" i="37"/>
  <c r="D108" i="37"/>
  <c r="C121" i="37"/>
  <c r="C119" i="37"/>
  <c r="D118" i="37"/>
  <c r="D116" i="37"/>
  <c r="D114" i="37"/>
  <c r="D112" i="37"/>
  <c r="D117" i="37"/>
  <c r="C110" i="37"/>
  <c r="C107" i="37"/>
  <c r="D96" i="37"/>
  <c r="C98" i="37"/>
  <c r="C56" i="37"/>
  <c r="D55" i="37"/>
  <c r="C53" i="37"/>
  <c r="C52" i="37"/>
  <c r="C50" i="37"/>
  <c r="C49" i="37"/>
  <c r="E48" i="37"/>
  <c r="C48" i="37"/>
  <c r="C46" i="37"/>
  <c r="C45" i="37"/>
  <c r="C43" i="37"/>
  <c r="C41" i="37"/>
  <c r="C39" i="37"/>
  <c r="C36" i="37"/>
  <c r="C35" i="37"/>
  <c r="C34" i="37"/>
  <c r="E32" i="37"/>
  <c r="C32" i="37"/>
  <c r="C30" i="37"/>
  <c r="C29" i="37"/>
  <c r="E27" i="37"/>
  <c r="C27" i="37"/>
  <c r="C25" i="37"/>
  <c r="C23" i="37"/>
  <c r="C21" i="37"/>
  <c r="C19" i="37"/>
  <c r="C16" i="37"/>
  <c r="C15" i="37"/>
  <c r="C14" i="37"/>
  <c r="G12" i="37"/>
  <c r="H12" i="37"/>
  <c r="E12" i="37"/>
  <c r="C12" i="37"/>
  <c r="C10" i="37"/>
  <c r="C9" i="37"/>
  <c r="G7" i="37"/>
  <c r="H7" i="37"/>
  <c r="E7" i="37"/>
  <c r="C7" i="37"/>
  <c r="A3" i="37"/>
  <c r="A2" i="37"/>
  <c r="A367" i="36"/>
  <c r="A348" i="36"/>
  <c r="A347" i="36"/>
  <c r="A346" i="36"/>
  <c r="A345" i="36"/>
  <c r="A344" i="36"/>
  <c r="A343" i="36"/>
  <c r="A342" i="36"/>
  <c r="C334" i="36"/>
  <c r="C333" i="36"/>
  <c r="C332" i="36"/>
  <c r="C331" i="36"/>
  <c r="C335" i="36" s="1"/>
  <c r="C325" i="36"/>
  <c r="C323" i="36"/>
  <c r="C321" i="36"/>
  <c r="C320" i="36"/>
  <c r="C319" i="36"/>
  <c r="C318" i="36"/>
  <c r="C317" i="36"/>
  <c r="C316" i="36"/>
  <c r="C315" i="36"/>
  <c r="C314" i="36"/>
  <c r="C313" i="36"/>
  <c r="C312" i="36"/>
  <c r="C311" i="36"/>
  <c r="C310" i="36"/>
  <c r="C309" i="36"/>
  <c r="C308" i="36"/>
  <c r="C307" i="36"/>
  <c r="C306" i="36"/>
  <c r="C305" i="36"/>
  <c r="C304" i="36"/>
  <c r="C303" i="36"/>
  <c r="C300" i="36"/>
  <c r="C299" i="36"/>
  <c r="C298" i="36"/>
  <c r="C297" i="36"/>
  <c r="C296" i="36"/>
  <c r="C295" i="36"/>
  <c r="C294" i="36"/>
  <c r="C293" i="36"/>
  <c r="C291" i="36"/>
  <c r="D290" i="36"/>
  <c r="D288" i="36"/>
  <c r="D286" i="36"/>
  <c r="D284" i="36"/>
  <c r="D287" i="36"/>
  <c r="C282" i="36"/>
  <c r="C279" i="36"/>
  <c r="D268" i="36"/>
  <c r="C270" i="36"/>
  <c r="C269" i="36"/>
  <c r="D167" i="36"/>
  <c r="C168" i="36"/>
  <c r="C165" i="36"/>
  <c r="C163" i="36"/>
  <c r="C161" i="36"/>
  <c r="C160" i="36"/>
  <c r="C159" i="36"/>
  <c r="E157" i="36"/>
  <c r="C157" i="36"/>
  <c r="C155" i="36"/>
  <c r="C154" i="36"/>
  <c r="E152" i="36"/>
  <c r="C152" i="36"/>
  <c r="D49" i="36"/>
  <c r="C50" i="36"/>
  <c r="C47" i="36"/>
  <c r="C46" i="36"/>
  <c r="C44" i="36"/>
  <c r="C42" i="36"/>
  <c r="C40" i="36"/>
  <c r="C37" i="36"/>
  <c r="C36" i="36"/>
  <c r="C35" i="36"/>
  <c r="H33" i="36"/>
  <c r="G33" i="36"/>
  <c r="D33" i="36"/>
  <c r="C33" i="36"/>
  <c r="C31" i="36"/>
  <c r="C30" i="36"/>
  <c r="H28" i="36"/>
  <c r="G28" i="36"/>
  <c r="D28" i="36"/>
  <c r="C28" i="36"/>
  <c r="C26" i="36"/>
  <c r="C24" i="36"/>
  <c r="C22" i="36"/>
  <c r="C20" i="36"/>
  <c r="C17" i="36"/>
  <c r="C16" i="36"/>
  <c r="C15" i="36"/>
  <c r="G13" i="36"/>
  <c r="H13" i="36"/>
  <c r="E13" i="36"/>
  <c r="C13" i="36"/>
  <c r="C11" i="36"/>
  <c r="C10" i="36"/>
  <c r="G8" i="36"/>
  <c r="H8" i="36"/>
  <c r="E8" i="36"/>
  <c r="C8" i="36"/>
  <c r="A3" i="36"/>
  <c r="A2" i="36"/>
  <c r="A213" i="35"/>
  <c r="A194" i="35"/>
  <c r="A193" i="35"/>
  <c r="A192" i="35"/>
  <c r="A191" i="35"/>
  <c r="A190" i="35"/>
  <c r="A189" i="35"/>
  <c r="A188" i="35"/>
  <c r="C179" i="35"/>
  <c r="C175" i="35"/>
  <c r="C174" i="35"/>
  <c r="H173" i="35"/>
  <c r="G173" i="35"/>
  <c r="D173" i="35"/>
  <c r="C173" i="35"/>
  <c r="C172" i="35"/>
  <c r="C171" i="35"/>
  <c r="C176" i="35" s="1"/>
  <c r="E170" i="35"/>
  <c r="C170" i="35"/>
  <c r="C164" i="35"/>
  <c r="C162" i="35"/>
  <c r="C161" i="35"/>
  <c r="C159" i="35"/>
  <c r="C158" i="35"/>
  <c r="C157" i="35"/>
  <c r="C156" i="35"/>
  <c r="C155" i="35"/>
  <c r="C154" i="35"/>
  <c r="C153" i="35"/>
  <c r="C152" i="35"/>
  <c r="C151" i="35"/>
  <c r="C150" i="35"/>
  <c r="C149" i="35"/>
  <c r="C148" i="35"/>
  <c r="C147" i="35"/>
  <c r="C146" i="35"/>
  <c r="C145" i="35"/>
  <c r="C144" i="35"/>
  <c r="C143" i="35"/>
  <c r="C142" i="35"/>
  <c r="C141" i="35"/>
  <c r="C139" i="35"/>
  <c r="C138" i="35"/>
  <c r="C137" i="35"/>
  <c r="C136" i="35"/>
  <c r="C135" i="35"/>
  <c r="C134" i="35"/>
  <c r="C133" i="35"/>
  <c r="C132" i="35"/>
  <c r="C131" i="35"/>
  <c r="C129" i="35"/>
  <c r="D128" i="35"/>
  <c r="D126" i="35"/>
  <c r="D124" i="35"/>
  <c r="D122" i="35"/>
  <c r="D125" i="35"/>
  <c r="C120" i="35"/>
  <c r="C117" i="35"/>
  <c r="D106" i="35"/>
  <c r="C108" i="35"/>
  <c r="D55" i="35"/>
  <c r="C56" i="35"/>
  <c r="C53" i="35"/>
  <c r="C52" i="35"/>
  <c r="C50" i="35"/>
  <c r="C49" i="35"/>
  <c r="H48" i="35"/>
  <c r="G48" i="35"/>
  <c r="D48" i="35"/>
  <c r="C48" i="35"/>
  <c r="C46" i="35"/>
  <c r="C45" i="35"/>
  <c r="C43" i="35"/>
  <c r="C41" i="35"/>
  <c r="C39" i="35"/>
  <c r="C36" i="35"/>
  <c r="C35" i="35"/>
  <c r="C34" i="35"/>
  <c r="H32" i="35"/>
  <c r="G32" i="35"/>
  <c r="D32" i="35"/>
  <c r="C32" i="35"/>
  <c r="C30" i="35"/>
  <c r="C29" i="35"/>
  <c r="H27" i="35"/>
  <c r="G27" i="35"/>
  <c r="D27" i="35"/>
  <c r="C27" i="35"/>
  <c r="C25" i="35"/>
  <c r="C23" i="35"/>
  <c r="C21" i="35"/>
  <c r="C19" i="35"/>
  <c r="C16" i="35"/>
  <c r="C15" i="35"/>
  <c r="C14" i="35"/>
  <c r="G12" i="35"/>
  <c r="H12" i="35"/>
  <c r="E12" i="35"/>
  <c r="C12" i="35"/>
  <c r="C10" i="35"/>
  <c r="C9" i="35"/>
  <c r="G7" i="35"/>
  <c r="H7" i="35"/>
  <c r="E7" i="35"/>
  <c r="C7" i="35"/>
  <c r="A3" i="35"/>
  <c r="A2" i="35"/>
  <c r="A167" i="34"/>
  <c r="A152" i="34"/>
  <c r="A151" i="34"/>
  <c r="A150" i="34"/>
  <c r="A149" i="34"/>
  <c r="A148" i="34"/>
  <c r="A147" i="34"/>
  <c r="A146" i="34"/>
  <c r="G139" i="34"/>
  <c r="H139" i="34"/>
  <c r="E139" i="34"/>
  <c r="C139" i="34"/>
  <c r="C138" i="34"/>
  <c r="C137" i="34"/>
  <c r="H136" i="34"/>
  <c r="G136" i="34"/>
  <c r="E136" i="34"/>
  <c r="D136" i="34"/>
  <c r="C136" i="34"/>
  <c r="C135" i="34"/>
  <c r="C134" i="34"/>
  <c r="G133" i="34"/>
  <c r="H133" i="34"/>
  <c r="E133" i="34"/>
  <c r="C133" i="34"/>
  <c r="C127" i="34"/>
  <c r="C125" i="34"/>
  <c r="C124" i="34"/>
  <c r="C122" i="34"/>
  <c r="C121" i="34"/>
  <c r="C120" i="34"/>
  <c r="C119" i="34"/>
  <c r="C118" i="34"/>
  <c r="C117" i="34"/>
  <c r="C116" i="34"/>
  <c r="C115" i="34"/>
  <c r="C114" i="34"/>
  <c r="C113" i="34"/>
  <c r="C112" i="34"/>
  <c r="C111" i="34"/>
  <c r="C110" i="34"/>
  <c r="C109" i="34"/>
  <c r="C108" i="34"/>
  <c r="C107" i="34"/>
  <c r="C106" i="34"/>
  <c r="C105" i="34"/>
  <c r="C104" i="34"/>
  <c r="C102" i="34"/>
  <c r="C101" i="34"/>
  <c r="C100" i="34"/>
  <c r="C99" i="34"/>
  <c r="C98" i="34"/>
  <c r="C97" i="34"/>
  <c r="C96" i="34"/>
  <c r="C95" i="34"/>
  <c r="C94" i="34"/>
  <c r="C92" i="34"/>
  <c r="D90" i="34"/>
  <c r="D86" i="34"/>
  <c r="D89" i="34"/>
  <c r="C83" i="34"/>
  <c r="D81" i="34"/>
  <c r="C80" i="34"/>
  <c r="C71" i="34"/>
  <c r="D69" i="34"/>
  <c r="C70" i="34"/>
  <c r="C49" i="34"/>
  <c r="D48" i="34"/>
  <c r="C46" i="34"/>
  <c r="C45" i="34"/>
  <c r="C43" i="34"/>
  <c r="C41" i="34"/>
  <c r="C39" i="34"/>
  <c r="C36" i="34"/>
  <c r="C35" i="34"/>
  <c r="C34" i="34"/>
  <c r="G32" i="34"/>
  <c r="H32" i="34"/>
  <c r="E32" i="34"/>
  <c r="C32" i="34"/>
  <c r="C30" i="34"/>
  <c r="C29" i="34"/>
  <c r="G27" i="34"/>
  <c r="H27" i="34"/>
  <c r="E27" i="34"/>
  <c r="C27" i="34"/>
  <c r="C25" i="34"/>
  <c r="C23" i="34"/>
  <c r="C21" i="34"/>
  <c r="C19" i="34"/>
  <c r="C16" i="34"/>
  <c r="C15" i="34"/>
  <c r="C14" i="34"/>
  <c r="E12" i="34"/>
  <c r="C12" i="34"/>
  <c r="C10" i="34"/>
  <c r="C9" i="34"/>
  <c r="E7" i="34"/>
  <c r="C7" i="34"/>
  <c r="A3" i="34"/>
  <c r="A2" i="34"/>
  <c r="A173" i="33"/>
  <c r="A158" i="33"/>
  <c r="A157" i="33"/>
  <c r="A156" i="33"/>
  <c r="A155" i="33"/>
  <c r="A154" i="33"/>
  <c r="A153" i="33"/>
  <c r="A152" i="33"/>
  <c r="C142" i="33"/>
  <c r="C139" i="33"/>
  <c r="C138" i="33"/>
  <c r="C137" i="33"/>
  <c r="H136" i="33"/>
  <c r="G136" i="33"/>
  <c r="E136" i="33"/>
  <c r="D136" i="33"/>
  <c r="C136" i="33"/>
  <c r="C135" i="33"/>
  <c r="C134" i="33"/>
  <c r="G133" i="33"/>
  <c r="H133" i="33"/>
  <c r="E133" i="33"/>
  <c r="C133" i="33"/>
  <c r="C127" i="33"/>
  <c r="C125" i="33"/>
  <c r="C124" i="33"/>
  <c r="C122" i="33"/>
  <c r="C121" i="33"/>
  <c r="C120" i="33"/>
  <c r="C119" i="33"/>
  <c r="C118" i="33"/>
  <c r="C117" i="33"/>
  <c r="C116" i="33"/>
  <c r="C115" i="33"/>
  <c r="C114" i="33"/>
  <c r="C113" i="33"/>
  <c r="C112" i="33"/>
  <c r="C111" i="33"/>
  <c r="C110" i="33"/>
  <c r="C109" i="33"/>
  <c r="C108" i="33"/>
  <c r="C107" i="33"/>
  <c r="C106" i="33"/>
  <c r="C105" i="33"/>
  <c r="C104" i="33"/>
  <c r="C102" i="33"/>
  <c r="C101" i="33"/>
  <c r="C100" i="33"/>
  <c r="C99" i="33"/>
  <c r="C98" i="33"/>
  <c r="C97" i="33"/>
  <c r="C96" i="33"/>
  <c r="C95" i="33"/>
  <c r="C94" i="33"/>
  <c r="C92" i="33"/>
  <c r="D90" i="33"/>
  <c r="D86" i="33"/>
  <c r="D89" i="33"/>
  <c r="C83" i="33"/>
  <c r="D81" i="33"/>
  <c r="C80" i="33"/>
  <c r="C71" i="33"/>
  <c r="D69" i="33"/>
  <c r="C70" i="33"/>
  <c r="C49" i="33"/>
  <c r="D48" i="33"/>
  <c r="C46" i="33"/>
  <c r="C45" i="33"/>
  <c r="C43" i="33"/>
  <c r="C41" i="33"/>
  <c r="C39" i="33"/>
  <c r="C36" i="33"/>
  <c r="C35" i="33"/>
  <c r="C34" i="33"/>
  <c r="G32" i="33"/>
  <c r="E32" i="33"/>
  <c r="C32" i="33"/>
  <c r="C30" i="33"/>
  <c r="C29" i="33"/>
  <c r="G27" i="33"/>
  <c r="E27" i="33"/>
  <c r="C27" i="33"/>
  <c r="C25" i="33"/>
  <c r="C23" i="33"/>
  <c r="C21" i="33"/>
  <c r="C19" i="33"/>
  <c r="C16" i="33"/>
  <c r="C15" i="33"/>
  <c r="C14" i="33"/>
  <c r="E12" i="33"/>
  <c r="C12" i="33"/>
  <c r="C10" i="33"/>
  <c r="C9" i="33"/>
  <c r="E7" i="33"/>
  <c r="C7" i="33"/>
  <c r="A3" i="33"/>
  <c r="A2" i="33"/>
  <c r="A181" i="32"/>
  <c r="A166" i="32"/>
  <c r="A165" i="32"/>
  <c r="A164" i="32"/>
  <c r="A163" i="32"/>
  <c r="A162" i="32"/>
  <c r="A161" i="32"/>
  <c r="A160" i="32"/>
  <c r="C150" i="32"/>
  <c r="C147" i="32"/>
  <c r="C146" i="32"/>
  <c r="C145" i="32"/>
  <c r="H144" i="32"/>
  <c r="G144" i="32"/>
  <c r="E144" i="32"/>
  <c r="D144" i="32"/>
  <c r="C144" i="32"/>
  <c r="C143" i="32"/>
  <c r="C142" i="32"/>
  <c r="G141" i="32"/>
  <c r="E141" i="32"/>
  <c r="C141" i="32"/>
  <c r="C135" i="32"/>
  <c r="C133" i="32"/>
  <c r="C132" i="32"/>
  <c r="C130" i="32"/>
  <c r="C129" i="32"/>
  <c r="C128" i="32"/>
  <c r="C127" i="32"/>
  <c r="C126" i="32"/>
  <c r="C125" i="32"/>
  <c r="C124" i="32"/>
  <c r="C123" i="32"/>
  <c r="C122" i="32"/>
  <c r="C121" i="32"/>
  <c r="C120" i="32"/>
  <c r="C119" i="32"/>
  <c r="C118" i="32"/>
  <c r="C117" i="32"/>
  <c r="C116" i="32"/>
  <c r="C115" i="32"/>
  <c r="C114" i="32"/>
  <c r="C113" i="32"/>
  <c r="C112" i="32"/>
  <c r="C110" i="32"/>
  <c r="C109" i="32"/>
  <c r="C108" i="32"/>
  <c r="C107" i="32"/>
  <c r="C106" i="32"/>
  <c r="C105" i="32"/>
  <c r="C104" i="32"/>
  <c r="C103" i="32"/>
  <c r="C102" i="32"/>
  <c r="C100" i="32"/>
  <c r="D99" i="32"/>
  <c r="D98" i="32"/>
  <c r="D97" i="32"/>
  <c r="D95" i="32"/>
  <c r="D94" i="32"/>
  <c r="D93" i="32"/>
  <c r="D96" i="32"/>
  <c r="C91" i="32"/>
  <c r="D89" i="32"/>
  <c r="C88" i="32"/>
  <c r="C79" i="32"/>
  <c r="D77" i="32"/>
  <c r="C78" i="32"/>
  <c r="C57" i="32"/>
  <c r="D56" i="32"/>
  <c r="C53" i="32"/>
  <c r="C52" i="32"/>
  <c r="C50" i="32"/>
  <c r="C49" i="32"/>
  <c r="E48" i="32"/>
  <c r="C48" i="32"/>
  <c r="C46" i="32"/>
  <c r="C45" i="32"/>
  <c r="C43" i="32"/>
  <c r="C41" i="32"/>
  <c r="C39" i="32"/>
  <c r="C36" i="32"/>
  <c r="C35" i="32"/>
  <c r="C34" i="32"/>
  <c r="E32" i="32"/>
  <c r="C32" i="32"/>
  <c r="C30" i="32"/>
  <c r="C29" i="32"/>
  <c r="E27" i="32"/>
  <c r="C27" i="32"/>
  <c r="C25" i="32"/>
  <c r="C23" i="32"/>
  <c r="C21" i="32"/>
  <c r="C19" i="32"/>
  <c r="C16" i="32"/>
  <c r="C15" i="32"/>
  <c r="C14" i="32"/>
  <c r="H12" i="32"/>
  <c r="G12" i="32"/>
  <c r="E12" i="32"/>
  <c r="D12" i="32"/>
  <c r="C12" i="32"/>
  <c r="C10" i="32"/>
  <c r="C9" i="32"/>
  <c r="H7" i="32"/>
  <c r="G7" i="32"/>
  <c r="E7" i="32"/>
  <c r="D7" i="32"/>
  <c r="C7" i="32"/>
  <c r="A3" i="32"/>
  <c r="A2" i="32"/>
  <c r="A199" i="31"/>
  <c r="A185" i="31"/>
  <c r="A184" i="31"/>
  <c r="A183" i="31"/>
  <c r="A182" i="31"/>
  <c r="A181" i="31"/>
  <c r="A180" i="31"/>
  <c r="A179" i="31"/>
  <c r="C169" i="31"/>
  <c r="E166" i="31"/>
  <c r="C165" i="31"/>
  <c r="C164" i="31"/>
  <c r="H163" i="31"/>
  <c r="G163" i="31"/>
  <c r="E163" i="31"/>
  <c r="D163" i="31"/>
  <c r="C163" i="31"/>
  <c r="C162" i="31"/>
  <c r="C161" i="31"/>
  <c r="C166" i="31" s="1"/>
  <c r="E160" i="31"/>
  <c r="C160" i="31"/>
  <c r="C154" i="31"/>
  <c r="C152" i="31"/>
  <c r="C151" i="31"/>
  <c r="C149" i="31"/>
  <c r="C148" i="31"/>
  <c r="C147" i="31"/>
  <c r="C146" i="31"/>
  <c r="C145" i="31"/>
  <c r="C144" i="31"/>
  <c r="C143" i="31"/>
  <c r="C142" i="31"/>
  <c r="C141" i="31"/>
  <c r="C140" i="31"/>
  <c r="C139" i="31"/>
  <c r="C138" i="31"/>
  <c r="C137" i="31"/>
  <c r="C136" i="31"/>
  <c r="C135" i="31"/>
  <c r="C134" i="31"/>
  <c r="C133" i="31"/>
  <c r="C132" i="31"/>
  <c r="C131" i="31"/>
  <c r="C128" i="31"/>
  <c r="C127" i="31"/>
  <c r="C126" i="31"/>
  <c r="C125" i="31"/>
  <c r="C124" i="31"/>
  <c r="C123" i="31"/>
  <c r="C122" i="31"/>
  <c r="C129" i="31" s="1"/>
  <c r="C121" i="31"/>
  <c r="C119" i="31"/>
  <c r="D116" i="31"/>
  <c r="D112" i="31"/>
  <c r="D115" i="31"/>
  <c r="C110" i="31"/>
  <c r="C107" i="31"/>
  <c r="C98" i="31"/>
  <c r="D96" i="31"/>
  <c r="D55" i="31"/>
  <c r="C56" i="31"/>
  <c r="C53" i="31"/>
  <c r="C52" i="31"/>
  <c r="C50" i="31"/>
  <c r="C49" i="31"/>
  <c r="H48" i="31"/>
  <c r="G48" i="31"/>
  <c r="E48" i="31"/>
  <c r="D48" i="31"/>
  <c r="C48" i="31"/>
  <c r="C46" i="31"/>
  <c r="C45" i="31"/>
  <c r="C43" i="31"/>
  <c r="C41" i="31"/>
  <c r="C39" i="31"/>
  <c r="C36" i="31"/>
  <c r="C35" i="31"/>
  <c r="C34" i="31"/>
  <c r="H32" i="31"/>
  <c r="G32" i="31"/>
  <c r="E32" i="31"/>
  <c r="D32" i="31"/>
  <c r="C32" i="31"/>
  <c r="C30" i="31"/>
  <c r="C29" i="31"/>
  <c r="H27" i="31"/>
  <c r="G27" i="31"/>
  <c r="E27" i="31"/>
  <c r="D27" i="31"/>
  <c r="C27" i="31"/>
  <c r="C25" i="31"/>
  <c r="C23" i="31"/>
  <c r="C21" i="31"/>
  <c r="C19" i="31"/>
  <c r="C16" i="31"/>
  <c r="C15" i="31"/>
  <c r="C14" i="31"/>
  <c r="G12" i="31"/>
  <c r="E12" i="31"/>
  <c r="C12" i="31"/>
  <c r="C10" i="31"/>
  <c r="C9" i="31"/>
  <c r="G7" i="31"/>
  <c r="E7" i="31"/>
  <c r="C7" i="31"/>
  <c r="A3" i="31"/>
  <c r="A2" i="31"/>
  <c r="A182" i="30"/>
  <c r="A163" i="30"/>
  <c r="A162" i="30"/>
  <c r="A161" i="30"/>
  <c r="A160" i="30"/>
  <c r="A159" i="30"/>
  <c r="A158" i="30"/>
  <c r="A157" i="30"/>
  <c r="C149" i="30"/>
  <c r="E146" i="30"/>
  <c r="C146" i="30"/>
  <c r="C145" i="30"/>
  <c r="C144" i="30"/>
  <c r="H143" i="30"/>
  <c r="G143" i="30"/>
  <c r="E143" i="30"/>
  <c r="D143" i="30"/>
  <c r="C143" i="30"/>
  <c r="C142" i="30"/>
  <c r="C141" i="30"/>
  <c r="E140" i="30"/>
  <c r="C140" i="30"/>
  <c r="C134" i="30"/>
  <c r="C132" i="30"/>
  <c r="C131" i="30"/>
  <c r="C129" i="30"/>
  <c r="C128" i="30"/>
  <c r="C127" i="30"/>
  <c r="C126" i="30"/>
  <c r="C125" i="30"/>
  <c r="C124" i="30"/>
  <c r="C123" i="30"/>
  <c r="C122" i="30"/>
  <c r="C121" i="30"/>
  <c r="C120" i="30"/>
  <c r="C119" i="30"/>
  <c r="C118" i="30"/>
  <c r="C117" i="30"/>
  <c r="C116" i="30"/>
  <c r="C115" i="30"/>
  <c r="C114" i="30"/>
  <c r="C113" i="30"/>
  <c r="C112" i="30"/>
  <c r="C111" i="30"/>
  <c r="C109" i="30"/>
  <c r="C108" i="30"/>
  <c r="C107" i="30"/>
  <c r="C106" i="30"/>
  <c r="C105" i="30"/>
  <c r="C104" i="30"/>
  <c r="C103" i="30"/>
  <c r="C102" i="30"/>
  <c r="C101" i="30"/>
  <c r="C99" i="30"/>
  <c r="D96" i="30"/>
  <c r="D92" i="30"/>
  <c r="D95" i="30"/>
  <c r="C90" i="30"/>
  <c r="C87" i="30"/>
  <c r="C77" i="30"/>
  <c r="D76" i="30"/>
  <c r="D55" i="30"/>
  <c r="C56" i="30"/>
  <c r="C53" i="30"/>
  <c r="C52" i="30"/>
  <c r="C50" i="30"/>
  <c r="C49" i="30"/>
  <c r="H48" i="30"/>
  <c r="G48" i="30"/>
  <c r="E48" i="30"/>
  <c r="D48" i="30"/>
  <c r="C48" i="30"/>
  <c r="C46" i="30"/>
  <c r="C45" i="30"/>
  <c r="C43" i="30"/>
  <c r="C41" i="30"/>
  <c r="C39" i="30"/>
  <c r="C36" i="30"/>
  <c r="C35" i="30"/>
  <c r="C34" i="30"/>
  <c r="H32" i="30"/>
  <c r="G32" i="30"/>
  <c r="E32" i="30"/>
  <c r="D32" i="30"/>
  <c r="C32" i="30"/>
  <c r="C30" i="30"/>
  <c r="C29" i="30"/>
  <c r="H27" i="30"/>
  <c r="G27" i="30"/>
  <c r="E27" i="30"/>
  <c r="D27" i="30"/>
  <c r="C27" i="30"/>
  <c r="C25" i="30"/>
  <c r="C23" i="30"/>
  <c r="C21" i="30"/>
  <c r="C19" i="30"/>
  <c r="C16" i="30"/>
  <c r="C15" i="30"/>
  <c r="C14" i="30"/>
  <c r="G12" i="30"/>
  <c r="E12" i="30"/>
  <c r="C12" i="30"/>
  <c r="C10" i="30"/>
  <c r="C9" i="30"/>
  <c r="G7" i="30"/>
  <c r="E7" i="30"/>
  <c r="C7" i="30"/>
  <c r="A3" i="30"/>
  <c r="A2" i="30"/>
  <c r="A173" i="29"/>
  <c r="A158" i="29"/>
  <c r="A157" i="29"/>
  <c r="A156" i="29"/>
  <c r="A155" i="29"/>
  <c r="A154" i="29"/>
  <c r="A153" i="29"/>
  <c r="A152" i="29"/>
  <c r="C142" i="29"/>
  <c r="C139" i="29"/>
  <c r="C138" i="29"/>
  <c r="C137" i="29"/>
  <c r="E136" i="29"/>
  <c r="C136" i="29"/>
  <c r="C135" i="29"/>
  <c r="C134" i="29"/>
  <c r="H133" i="29"/>
  <c r="G133" i="29"/>
  <c r="E133" i="29"/>
  <c r="D133" i="29"/>
  <c r="C133" i="29"/>
  <c r="C127" i="29"/>
  <c r="C125" i="29"/>
  <c r="C124" i="29"/>
  <c r="C122" i="29"/>
  <c r="C121" i="29"/>
  <c r="C120" i="29"/>
  <c r="C119" i="29"/>
  <c r="C118" i="29"/>
  <c r="C117" i="29"/>
  <c r="C116" i="29"/>
  <c r="C115" i="29"/>
  <c r="C114" i="29"/>
  <c r="C113" i="29"/>
  <c r="C112" i="29"/>
  <c r="C111" i="29"/>
  <c r="C110" i="29"/>
  <c r="C109" i="29"/>
  <c r="C108" i="29"/>
  <c r="C107" i="29"/>
  <c r="C106" i="29"/>
  <c r="C105" i="29"/>
  <c r="C104" i="29"/>
  <c r="C102" i="29"/>
  <c r="C101" i="29"/>
  <c r="C100" i="29"/>
  <c r="C99" i="29"/>
  <c r="C98" i="29"/>
  <c r="C97" i="29"/>
  <c r="C96" i="29"/>
  <c r="C95" i="29"/>
  <c r="D81" i="29"/>
  <c r="C94" i="29"/>
  <c r="C92" i="29"/>
  <c r="D91" i="29"/>
  <c r="D90" i="29"/>
  <c r="D87" i="29"/>
  <c r="D86" i="29"/>
  <c r="D89" i="29"/>
  <c r="C83" i="29"/>
  <c r="C80" i="29"/>
  <c r="C71" i="29"/>
  <c r="D69" i="29"/>
  <c r="C70" i="29"/>
  <c r="D48" i="29"/>
  <c r="C49" i="29"/>
  <c r="C46" i="29"/>
  <c r="C45" i="29"/>
  <c r="C43" i="29"/>
  <c r="C41" i="29"/>
  <c r="C39" i="29"/>
  <c r="C36" i="29"/>
  <c r="C35" i="29"/>
  <c r="C34" i="29"/>
  <c r="H32" i="29"/>
  <c r="G32" i="29"/>
  <c r="E32" i="29"/>
  <c r="D32" i="29"/>
  <c r="C32" i="29"/>
  <c r="C30" i="29"/>
  <c r="C29" i="29"/>
  <c r="H27" i="29"/>
  <c r="G27" i="29"/>
  <c r="E27" i="29"/>
  <c r="D27" i="29"/>
  <c r="C27" i="29"/>
  <c r="C25" i="29"/>
  <c r="C23" i="29"/>
  <c r="C21" i="29"/>
  <c r="C19" i="29"/>
  <c r="C16" i="29"/>
  <c r="C15" i="29"/>
  <c r="C14" i="29"/>
  <c r="G12" i="29"/>
  <c r="E12" i="29"/>
  <c r="C12" i="29"/>
  <c r="C10" i="29"/>
  <c r="C9" i="29"/>
  <c r="G7" i="29"/>
  <c r="E7" i="29"/>
  <c r="C7" i="29"/>
  <c r="A3" i="29"/>
  <c r="A2" i="29"/>
  <c r="A172" i="28"/>
  <c r="A158" i="28"/>
  <c r="A157" i="28"/>
  <c r="A156" i="28"/>
  <c r="A155" i="28"/>
  <c r="A154" i="28"/>
  <c r="A153" i="28"/>
  <c r="A152" i="28"/>
  <c r="C142" i="28"/>
  <c r="C139" i="28"/>
  <c r="C138" i="28"/>
  <c r="C137" i="28"/>
  <c r="C136" i="28"/>
  <c r="C135" i="28"/>
  <c r="C134" i="28"/>
  <c r="C133" i="28"/>
  <c r="C127" i="28"/>
  <c r="C125" i="28"/>
  <c r="C124" i="28"/>
  <c r="C122" i="28"/>
  <c r="C121" i="28"/>
  <c r="C120" i="28"/>
  <c r="C119" i="28"/>
  <c r="C118" i="28"/>
  <c r="C117" i="28"/>
  <c r="C116" i="28"/>
  <c r="C115" i="28"/>
  <c r="C114" i="28"/>
  <c r="C113" i="28"/>
  <c r="C112" i="28"/>
  <c r="C111" i="28"/>
  <c r="C110" i="28"/>
  <c r="C109" i="28"/>
  <c r="C108" i="28"/>
  <c r="C107" i="28"/>
  <c r="C106" i="28"/>
  <c r="C105" i="28"/>
  <c r="C104" i="28"/>
  <c r="C102" i="28"/>
  <c r="C101" i="28"/>
  <c r="C100" i="28"/>
  <c r="C99" i="28"/>
  <c r="C98" i="28"/>
  <c r="C97" i="28"/>
  <c r="C96" i="28"/>
  <c r="C95" i="28"/>
  <c r="D81" i="28"/>
  <c r="C94" i="28"/>
  <c r="C92" i="28"/>
  <c r="D91" i="28"/>
  <c r="D89" i="28"/>
  <c r="D87" i="28"/>
  <c r="D85" i="28"/>
  <c r="D90" i="28"/>
  <c r="C83" i="28"/>
  <c r="C80" i="28"/>
  <c r="D69" i="28"/>
  <c r="C70" i="28"/>
  <c r="C49" i="28"/>
  <c r="D48" i="28"/>
  <c r="C46" i="28"/>
  <c r="C45" i="28"/>
  <c r="C43" i="28"/>
  <c r="C41" i="28"/>
  <c r="C39" i="28"/>
  <c r="C36" i="28"/>
  <c r="C35" i="28"/>
  <c r="C34" i="28"/>
  <c r="C32" i="28"/>
  <c r="C30" i="28"/>
  <c r="C29" i="28"/>
  <c r="C27" i="28"/>
  <c r="C25" i="28"/>
  <c r="C23" i="28"/>
  <c r="C21" i="28"/>
  <c r="C19" i="28"/>
  <c r="C16" i="28"/>
  <c r="C15" i="28"/>
  <c r="C14" i="28"/>
  <c r="C12" i="28"/>
  <c r="C10" i="28"/>
  <c r="C9" i="28"/>
  <c r="C7" i="28"/>
  <c r="A3" i="28"/>
  <c r="A2" i="28"/>
  <c r="A196" i="27"/>
  <c r="A181" i="27"/>
  <c r="A180" i="27"/>
  <c r="A179" i="27"/>
  <c r="A178" i="27"/>
  <c r="A177" i="27"/>
  <c r="A176" i="27"/>
  <c r="A175" i="27"/>
  <c r="C165" i="27"/>
  <c r="G163" i="27"/>
  <c r="H163" i="27"/>
  <c r="E163" i="27"/>
  <c r="C162" i="27"/>
  <c r="C161" i="27"/>
  <c r="C163" i="27" s="1"/>
  <c r="H160" i="27"/>
  <c r="G160" i="27"/>
  <c r="E160" i="27"/>
  <c r="D160" i="27"/>
  <c r="C160" i="27"/>
  <c r="C154" i="27"/>
  <c r="C152" i="27"/>
  <c r="C151" i="27"/>
  <c r="C149" i="27"/>
  <c r="C148" i="27"/>
  <c r="C147" i="27"/>
  <c r="C146" i="27"/>
  <c r="C145" i="27"/>
  <c r="C144" i="27"/>
  <c r="C143" i="27"/>
  <c r="C142" i="27"/>
  <c r="C141" i="27"/>
  <c r="C140" i="27"/>
  <c r="C139" i="27"/>
  <c r="C138" i="27"/>
  <c r="C137" i="27"/>
  <c r="C136" i="27"/>
  <c r="C135" i="27"/>
  <c r="C134" i="27"/>
  <c r="C133" i="27"/>
  <c r="C132" i="27"/>
  <c r="C131" i="27"/>
  <c r="C129" i="27"/>
  <c r="C128" i="27"/>
  <c r="C127" i="27"/>
  <c r="C126" i="27"/>
  <c r="C125" i="27"/>
  <c r="C124" i="27"/>
  <c r="C123" i="27"/>
  <c r="C122" i="27"/>
  <c r="C121" i="27"/>
  <c r="C119" i="27"/>
  <c r="D118" i="27"/>
  <c r="C110" i="27"/>
  <c r="C107" i="27"/>
  <c r="D96" i="27"/>
  <c r="C97" i="27"/>
  <c r="D55" i="27"/>
  <c r="C56" i="27"/>
  <c r="C53" i="27"/>
  <c r="C52" i="27"/>
  <c r="C50" i="27"/>
  <c r="C49" i="27"/>
  <c r="H48" i="27"/>
  <c r="G48" i="27"/>
  <c r="E48" i="27"/>
  <c r="D48" i="27"/>
  <c r="C48" i="27"/>
  <c r="C46" i="27"/>
  <c r="C45" i="27"/>
  <c r="C43" i="27"/>
  <c r="C41" i="27"/>
  <c r="C39" i="27"/>
  <c r="C36" i="27"/>
  <c r="C35" i="27"/>
  <c r="C34" i="27"/>
  <c r="H32" i="27"/>
  <c r="G32" i="27"/>
  <c r="E32" i="27"/>
  <c r="D32" i="27"/>
  <c r="C32" i="27"/>
  <c r="C30" i="27"/>
  <c r="C29" i="27"/>
  <c r="H27" i="27"/>
  <c r="G27" i="27"/>
  <c r="E27" i="27"/>
  <c r="D27" i="27"/>
  <c r="C27" i="27"/>
  <c r="C25" i="27"/>
  <c r="C23" i="27"/>
  <c r="C21" i="27"/>
  <c r="C19" i="27"/>
  <c r="C16" i="27"/>
  <c r="C15" i="27"/>
  <c r="C14" i="27"/>
  <c r="E12" i="27"/>
  <c r="C12" i="27"/>
  <c r="C10" i="27"/>
  <c r="C9" i="27"/>
  <c r="E7" i="27"/>
  <c r="C7" i="27"/>
  <c r="A3" i="27"/>
  <c r="A2" i="27"/>
  <c r="A308" i="26"/>
  <c r="A289" i="26"/>
  <c r="A288" i="26"/>
  <c r="A287" i="26"/>
  <c r="A286" i="26"/>
  <c r="A285" i="26"/>
  <c r="A284" i="26"/>
  <c r="A283" i="26"/>
  <c r="C275" i="26"/>
  <c r="C274" i="26"/>
  <c r="C273" i="26"/>
  <c r="C272" i="26"/>
  <c r="C241" i="26" s="1"/>
  <c r="C265" i="26"/>
  <c r="C263" i="26"/>
  <c r="C261" i="26"/>
  <c r="C260" i="26"/>
  <c r="C259" i="26"/>
  <c r="C258" i="26"/>
  <c r="C257" i="26"/>
  <c r="C256" i="26"/>
  <c r="C255" i="26"/>
  <c r="C254" i="26"/>
  <c r="C253" i="26"/>
  <c r="C252" i="26"/>
  <c r="C251" i="26"/>
  <c r="C250" i="26"/>
  <c r="C249" i="26"/>
  <c r="C248" i="26"/>
  <c r="C247" i="26"/>
  <c r="C246" i="26"/>
  <c r="C245" i="26"/>
  <c r="C244" i="26"/>
  <c r="C243" i="26"/>
  <c r="C240" i="26"/>
  <c r="C239" i="26"/>
  <c r="C238" i="26"/>
  <c r="C237" i="26"/>
  <c r="C236" i="26"/>
  <c r="C235" i="26"/>
  <c r="C234" i="26"/>
  <c r="C233" i="26"/>
  <c r="C231" i="26"/>
  <c r="D230" i="26"/>
  <c r="D226" i="26"/>
  <c r="D229" i="26"/>
  <c r="C222" i="26"/>
  <c r="C219" i="26"/>
  <c r="D208" i="26"/>
  <c r="C210" i="26"/>
  <c r="C209" i="26"/>
  <c r="D137" i="26"/>
  <c r="C138" i="26"/>
  <c r="C135" i="26"/>
  <c r="C133" i="26"/>
  <c r="C131" i="26"/>
  <c r="C130" i="26"/>
  <c r="C129" i="26"/>
  <c r="E127" i="26"/>
  <c r="C127" i="26"/>
  <c r="C125" i="26"/>
  <c r="C124" i="26"/>
  <c r="E122" i="26"/>
  <c r="C122" i="26"/>
  <c r="D49" i="26"/>
  <c r="C50" i="26"/>
  <c r="C47" i="26"/>
  <c r="C46" i="26"/>
  <c r="C44" i="26"/>
  <c r="C42" i="26"/>
  <c r="C40" i="26"/>
  <c r="C37" i="26"/>
  <c r="C36" i="26"/>
  <c r="C35" i="26"/>
  <c r="E33" i="26"/>
  <c r="C33" i="26"/>
  <c r="C31" i="26"/>
  <c r="C30" i="26"/>
  <c r="E28" i="26"/>
  <c r="C28" i="26"/>
  <c r="C26" i="26"/>
  <c r="C24" i="26"/>
  <c r="C22" i="26"/>
  <c r="C20" i="26"/>
  <c r="C17" i="26"/>
  <c r="C16" i="26"/>
  <c r="C15" i="26"/>
  <c r="H13" i="26"/>
  <c r="E13" i="26"/>
  <c r="C13" i="26"/>
  <c r="C11" i="26"/>
  <c r="C10" i="26"/>
  <c r="H8" i="26"/>
  <c r="E8" i="26"/>
  <c r="C8" i="26"/>
  <c r="A3" i="26"/>
  <c r="A2" i="26"/>
  <c r="A178" i="25"/>
  <c r="A159" i="25"/>
  <c r="A158" i="25"/>
  <c r="A157" i="25"/>
  <c r="A156" i="25"/>
  <c r="A155" i="25"/>
  <c r="A154" i="25"/>
  <c r="A153" i="25"/>
  <c r="H146" i="25"/>
  <c r="E146" i="25"/>
  <c r="C145" i="25"/>
  <c r="C144" i="25"/>
  <c r="H143" i="25"/>
  <c r="G143" i="25"/>
  <c r="E143" i="25"/>
  <c r="D143" i="25"/>
  <c r="C143" i="25"/>
  <c r="C142" i="25"/>
  <c r="C141" i="25"/>
  <c r="C146" i="25" s="1"/>
  <c r="H140" i="25"/>
  <c r="E140" i="25"/>
  <c r="C140" i="25"/>
  <c r="C134" i="25"/>
  <c r="C132" i="25"/>
  <c r="C131" i="25"/>
  <c r="C129" i="25"/>
  <c r="C128" i="25"/>
  <c r="C127" i="25"/>
  <c r="C126" i="25"/>
  <c r="C125" i="25"/>
  <c r="C124" i="25"/>
  <c r="C123" i="25"/>
  <c r="C122" i="25"/>
  <c r="C121" i="25"/>
  <c r="C120" i="25"/>
  <c r="C119" i="25"/>
  <c r="C118" i="25"/>
  <c r="C117" i="25"/>
  <c r="C116" i="25"/>
  <c r="C115" i="25"/>
  <c r="C114" i="25"/>
  <c r="C113" i="25"/>
  <c r="C112" i="25"/>
  <c r="C111" i="25"/>
  <c r="C109" i="25"/>
  <c r="C108" i="25"/>
  <c r="C107" i="25"/>
  <c r="C106" i="25"/>
  <c r="C105" i="25"/>
  <c r="C104" i="25"/>
  <c r="C103" i="25"/>
  <c r="C102" i="25"/>
  <c r="C101" i="25"/>
  <c r="C99" i="25"/>
  <c r="D98" i="25"/>
  <c r="C90" i="25"/>
  <c r="C87" i="25"/>
  <c r="C78" i="25"/>
  <c r="C77" i="25"/>
  <c r="D76" i="25"/>
  <c r="D55" i="25"/>
  <c r="C56" i="25"/>
  <c r="C53" i="25"/>
  <c r="C52" i="25"/>
  <c r="C50" i="25"/>
  <c r="C49" i="25"/>
  <c r="H48" i="25"/>
  <c r="G48" i="25"/>
  <c r="E48" i="25"/>
  <c r="D48" i="25"/>
  <c r="C48" i="25"/>
  <c r="C46" i="25"/>
  <c r="C45" i="25"/>
  <c r="C43" i="25"/>
  <c r="C41" i="25"/>
  <c r="C39" i="25"/>
  <c r="C36" i="25"/>
  <c r="C35" i="25"/>
  <c r="C34" i="25"/>
  <c r="H32" i="25"/>
  <c r="G32" i="25"/>
  <c r="E32" i="25"/>
  <c r="D32" i="25"/>
  <c r="C32" i="25"/>
  <c r="C30" i="25"/>
  <c r="C29" i="25"/>
  <c r="H27" i="25"/>
  <c r="G27" i="25"/>
  <c r="E27" i="25"/>
  <c r="D27" i="25"/>
  <c r="C27" i="25"/>
  <c r="C25" i="25"/>
  <c r="C23" i="25"/>
  <c r="C21" i="25"/>
  <c r="C19" i="25"/>
  <c r="C16" i="25"/>
  <c r="C15" i="25"/>
  <c r="C14" i="25"/>
  <c r="H12" i="25"/>
  <c r="G12" i="25"/>
  <c r="E12" i="25"/>
  <c r="D12" i="25"/>
  <c r="C12" i="25"/>
  <c r="C10" i="25"/>
  <c r="C9" i="25"/>
  <c r="H7" i="25"/>
  <c r="G7" i="25"/>
  <c r="E7" i="25"/>
  <c r="D7" i="25"/>
  <c r="C7" i="25"/>
  <c r="A3" i="25"/>
  <c r="A2" i="25"/>
  <c r="A212" i="24"/>
  <c r="A193" i="24"/>
  <c r="A192" i="24"/>
  <c r="A191" i="24"/>
  <c r="A190" i="24"/>
  <c r="A189" i="24"/>
  <c r="A188" i="24"/>
  <c r="A187" i="24"/>
  <c r="C179" i="24"/>
  <c r="E176" i="24"/>
  <c r="C176" i="24"/>
  <c r="C175" i="24"/>
  <c r="C174" i="24"/>
  <c r="H173" i="24"/>
  <c r="G173" i="24"/>
  <c r="E173" i="24"/>
  <c r="D173" i="24"/>
  <c r="C173" i="24"/>
  <c r="C172" i="24"/>
  <c r="C171" i="24"/>
  <c r="E170" i="24"/>
  <c r="C170" i="24"/>
  <c r="C164" i="24"/>
  <c r="C162" i="24"/>
  <c r="C161" i="24"/>
  <c r="C159" i="24"/>
  <c r="C158" i="24"/>
  <c r="C157" i="24"/>
  <c r="C156" i="24"/>
  <c r="C155" i="24"/>
  <c r="C154" i="24"/>
  <c r="C153" i="24"/>
  <c r="C152" i="24"/>
  <c r="C151" i="24"/>
  <c r="C150" i="24"/>
  <c r="C149" i="24"/>
  <c r="C148" i="24"/>
  <c r="C147" i="24"/>
  <c r="C146" i="24"/>
  <c r="C145" i="24"/>
  <c r="C144" i="24"/>
  <c r="C143" i="24"/>
  <c r="C142" i="24"/>
  <c r="C141" i="24"/>
  <c r="C139" i="24"/>
  <c r="C138" i="24"/>
  <c r="C137" i="24"/>
  <c r="C136" i="24"/>
  <c r="C135" i="24"/>
  <c r="C134" i="24"/>
  <c r="C133" i="24"/>
  <c r="D118" i="24"/>
  <c r="C132" i="24"/>
  <c r="C131" i="24"/>
  <c r="C129" i="24"/>
  <c r="D127" i="24"/>
  <c r="D126" i="24"/>
  <c r="D123" i="24"/>
  <c r="D122" i="24"/>
  <c r="D125" i="24"/>
  <c r="C120" i="24"/>
  <c r="C117" i="24"/>
  <c r="C108" i="24"/>
  <c r="D106" i="24"/>
  <c r="C56" i="24"/>
  <c r="D55" i="24"/>
  <c r="C53" i="24"/>
  <c r="C52" i="24"/>
  <c r="C50" i="24"/>
  <c r="C49" i="24"/>
  <c r="E48" i="24"/>
  <c r="C48" i="24"/>
  <c r="C46" i="24"/>
  <c r="C45" i="24"/>
  <c r="C43" i="24"/>
  <c r="C41" i="24"/>
  <c r="C39" i="24"/>
  <c r="C36" i="24"/>
  <c r="C35" i="24"/>
  <c r="C34" i="24"/>
  <c r="E32" i="24"/>
  <c r="C32" i="24"/>
  <c r="C30" i="24"/>
  <c r="C29" i="24"/>
  <c r="E27" i="24"/>
  <c r="C27" i="24"/>
  <c r="C25" i="24"/>
  <c r="C23" i="24"/>
  <c r="C21" i="24"/>
  <c r="C19" i="24"/>
  <c r="C16" i="24"/>
  <c r="C15" i="24"/>
  <c r="C14" i="24"/>
  <c r="H12" i="24"/>
  <c r="E12" i="24"/>
  <c r="C12" i="24"/>
  <c r="C10" i="24"/>
  <c r="C9" i="24"/>
  <c r="H7" i="24"/>
  <c r="E7" i="24"/>
  <c r="C7" i="24"/>
  <c r="A3" i="24"/>
  <c r="A2" i="24"/>
  <c r="A209" i="23"/>
  <c r="A190" i="23"/>
  <c r="A189" i="23"/>
  <c r="A188" i="23"/>
  <c r="A187" i="23"/>
  <c r="A186" i="23"/>
  <c r="A185" i="23"/>
  <c r="A184" i="23"/>
  <c r="C176" i="23"/>
  <c r="C175" i="23"/>
  <c r="C174" i="23"/>
  <c r="C173" i="23"/>
  <c r="C172" i="23"/>
  <c r="C177" i="23" s="1"/>
  <c r="C171" i="23"/>
  <c r="C165" i="23"/>
  <c r="C163" i="23"/>
  <c r="C161" i="23"/>
  <c r="C160" i="23"/>
  <c r="C159" i="23"/>
  <c r="C158" i="23"/>
  <c r="C157" i="23"/>
  <c r="C156" i="23"/>
  <c r="C155" i="23"/>
  <c r="C154" i="23"/>
  <c r="C153" i="23"/>
  <c r="C152" i="23"/>
  <c r="C151" i="23"/>
  <c r="C150" i="23"/>
  <c r="C149" i="23"/>
  <c r="C148" i="23"/>
  <c r="C147" i="23"/>
  <c r="C146" i="23"/>
  <c r="C145" i="23"/>
  <c r="C144" i="23"/>
  <c r="D120" i="23"/>
  <c r="C143" i="23"/>
  <c r="C141" i="23"/>
  <c r="C140" i="23"/>
  <c r="C139" i="23"/>
  <c r="C138" i="23"/>
  <c r="C137" i="23"/>
  <c r="C136" i="23"/>
  <c r="C135" i="23"/>
  <c r="C134" i="23"/>
  <c r="C133" i="23"/>
  <c r="C131" i="23"/>
  <c r="D130" i="23"/>
  <c r="D129" i="23"/>
  <c r="D128" i="23"/>
  <c r="D126" i="23"/>
  <c r="D125" i="23"/>
  <c r="D124" i="23"/>
  <c r="D127" i="23"/>
  <c r="C122" i="23"/>
  <c r="C119" i="23"/>
  <c r="C110" i="23"/>
  <c r="D108" i="23"/>
  <c r="C109" i="23"/>
  <c r="D87" i="23"/>
  <c r="C85" i="23"/>
  <c r="C83" i="23"/>
  <c r="C81" i="23"/>
  <c r="C80" i="23"/>
  <c r="C79" i="23"/>
  <c r="C77" i="23"/>
  <c r="C75" i="23"/>
  <c r="C74" i="23"/>
  <c r="C72" i="23"/>
  <c r="C50" i="23"/>
  <c r="C47" i="23"/>
  <c r="C46" i="23"/>
  <c r="C44" i="23"/>
  <c r="C42" i="23"/>
  <c r="C40" i="23"/>
  <c r="C37" i="23"/>
  <c r="C36" i="23"/>
  <c r="C35" i="23"/>
  <c r="H33" i="23"/>
  <c r="G33" i="23"/>
  <c r="E33" i="23"/>
  <c r="D33" i="23"/>
  <c r="C33" i="23"/>
  <c r="C31" i="23"/>
  <c r="C30" i="23"/>
  <c r="H28" i="23"/>
  <c r="G28" i="23"/>
  <c r="E28" i="23"/>
  <c r="D28" i="23"/>
  <c r="C28" i="23"/>
  <c r="C26" i="23"/>
  <c r="C24" i="23"/>
  <c r="C22" i="23"/>
  <c r="C20" i="23"/>
  <c r="C17" i="23"/>
  <c r="C16" i="23"/>
  <c r="C15" i="23"/>
  <c r="H13" i="23"/>
  <c r="G13" i="23"/>
  <c r="E13" i="23"/>
  <c r="D13" i="23"/>
  <c r="C13" i="23"/>
  <c r="C11" i="23"/>
  <c r="C10" i="23"/>
  <c r="H8" i="23"/>
  <c r="G8" i="23"/>
  <c r="E8" i="23"/>
  <c r="D8" i="23"/>
  <c r="C8" i="23"/>
  <c r="A3" i="23"/>
  <c r="A2" i="23"/>
  <c r="A185" i="22"/>
  <c r="A166" i="22"/>
  <c r="A165" i="22"/>
  <c r="A164" i="22"/>
  <c r="A163" i="22"/>
  <c r="A162" i="22"/>
  <c r="A161" i="22"/>
  <c r="A160" i="22"/>
  <c r="C149" i="22"/>
  <c r="H146" i="22"/>
  <c r="G146" i="22"/>
  <c r="E146" i="22"/>
  <c r="D146" i="22"/>
  <c r="C145" i="22"/>
  <c r="C144" i="22"/>
  <c r="H143" i="22"/>
  <c r="G143" i="22"/>
  <c r="E143" i="22"/>
  <c r="D143" i="22"/>
  <c r="C143" i="22"/>
  <c r="C142" i="22"/>
  <c r="C141" i="22"/>
  <c r="C146" i="22" s="1"/>
  <c r="H140" i="22"/>
  <c r="G140" i="22"/>
  <c r="E140" i="22"/>
  <c r="D140" i="22"/>
  <c r="C140" i="22"/>
  <c r="C134" i="22"/>
  <c r="C132" i="22"/>
  <c r="C131" i="22"/>
  <c r="C129" i="22"/>
  <c r="C128" i="22"/>
  <c r="C127" i="22"/>
  <c r="C126" i="22"/>
  <c r="C125" i="22"/>
  <c r="C124" i="22"/>
  <c r="C123" i="22"/>
  <c r="C122" i="22"/>
  <c r="C121" i="22"/>
  <c r="C120" i="22"/>
  <c r="C119" i="22"/>
  <c r="C118" i="22"/>
  <c r="C117" i="22"/>
  <c r="C116" i="22"/>
  <c r="C115" i="22"/>
  <c r="C114" i="22"/>
  <c r="C113" i="22"/>
  <c r="C112" i="22"/>
  <c r="C111" i="22"/>
  <c r="C109" i="22"/>
  <c r="C108" i="22"/>
  <c r="C107" i="22"/>
  <c r="C106" i="22"/>
  <c r="C105" i="22"/>
  <c r="C104" i="22"/>
  <c r="C103" i="22"/>
  <c r="C102" i="22"/>
  <c r="C101" i="22"/>
  <c r="C99" i="22"/>
  <c r="D98" i="22"/>
  <c r="D94" i="22"/>
  <c r="D97" i="22"/>
  <c r="C90" i="22"/>
  <c r="C87" i="22"/>
  <c r="C78" i="22"/>
  <c r="C56" i="22"/>
  <c r="D55"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H12" i="22"/>
  <c r="E12" i="22"/>
  <c r="C12" i="22"/>
  <c r="C10" i="22"/>
  <c r="C9" i="22"/>
  <c r="H7" i="22"/>
  <c r="E7" i="22"/>
  <c r="C7" i="22"/>
  <c r="A3" i="22"/>
  <c r="A2" i="22"/>
  <c r="A200" i="21"/>
  <c r="A185" i="21"/>
  <c r="A184" i="21"/>
  <c r="A183" i="21"/>
  <c r="A182" i="21"/>
  <c r="A181" i="21"/>
  <c r="A180" i="21"/>
  <c r="A179" i="21"/>
  <c r="C169" i="21"/>
  <c r="C166" i="21"/>
  <c r="C165" i="21"/>
  <c r="C164" i="21"/>
  <c r="H163" i="21"/>
  <c r="G163" i="21"/>
  <c r="E163" i="21"/>
  <c r="D163" i="21"/>
  <c r="C163" i="21"/>
  <c r="C162" i="21"/>
  <c r="C161" i="21"/>
  <c r="C160" i="21"/>
  <c r="C154" i="21"/>
  <c r="C152" i="21"/>
  <c r="C151" i="21"/>
  <c r="C149" i="21"/>
  <c r="C148" i="21"/>
  <c r="C147" i="21"/>
  <c r="C146" i="21"/>
  <c r="C145" i="21"/>
  <c r="C144" i="21"/>
  <c r="C143" i="21"/>
  <c r="C142" i="21"/>
  <c r="C141" i="21"/>
  <c r="C140" i="21"/>
  <c r="C139" i="21"/>
  <c r="C138" i="21"/>
  <c r="C137" i="21"/>
  <c r="C136" i="21"/>
  <c r="C135" i="21"/>
  <c r="C134" i="21"/>
  <c r="C133" i="21"/>
  <c r="C132" i="21"/>
  <c r="C131" i="21"/>
  <c r="C129" i="21"/>
  <c r="C128" i="21"/>
  <c r="C127" i="21"/>
  <c r="C126" i="21"/>
  <c r="C125" i="21"/>
  <c r="C124" i="21"/>
  <c r="C123" i="21"/>
  <c r="D108" i="21"/>
  <c r="C122" i="21"/>
  <c r="C121" i="21"/>
  <c r="C119" i="21"/>
  <c r="D118" i="21"/>
  <c r="D117" i="21"/>
  <c r="D116" i="21"/>
  <c r="D114" i="21"/>
  <c r="D113" i="21"/>
  <c r="D112" i="21"/>
  <c r="D115" i="21"/>
  <c r="C110" i="21"/>
  <c r="C107" i="21"/>
  <c r="C98" i="21"/>
  <c r="D96" i="21"/>
  <c r="D55" i="21"/>
  <c r="C56" i="21"/>
  <c r="C53" i="21"/>
  <c r="C52" i="21"/>
  <c r="C50" i="21"/>
  <c r="C49" i="21"/>
  <c r="H48" i="21"/>
  <c r="G48" i="21"/>
  <c r="E48" i="21"/>
  <c r="D48" i="21"/>
  <c r="C48" i="21"/>
  <c r="C46" i="21"/>
  <c r="C45" i="21"/>
  <c r="C43" i="21"/>
  <c r="C41" i="21"/>
  <c r="C39" i="21"/>
  <c r="C36" i="21"/>
  <c r="C35" i="21"/>
  <c r="C34" i="21"/>
  <c r="H32" i="21"/>
  <c r="G32" i="21"/>
  <c r="E32" i="21"/>
  <c r="D32" i="21"/>
  <c r="C32" i="21"/>
  <c r="C30" i="21"/>
  <c r="C29" i="21"/>
  <c r="H27" i="21"/>
  <c r="G27" i="21"/>
  <c r="E27" i="21"/>
  <c r="D27" i="21"/>
  <c r="C27" i="21"/>
  <c r="C25" i="21"/>
  <c r="C23" i="21"/>
  <c r="C21" i="21"/>
  <c r="C19" i="21"/>
  <c r="C16" i="21"/>
  <c r="C15" i="21"/>
  <c r="C14" i="21"/>
  <c r="H12" i="21"/>
  <c r="G12" i="21"/>
  <c r="E12" i="21"/>
  <c r="D12" i="21"/>
  <c r="C12" i="21"/>
  <c r="C10" i="21"/>
  <c r="C9" i="21"/>
  <c r="H7" i="21"/>
  <c r="G7" i="21"/>
  <c r="E7" i="21"/>
  <c r="D7" i="21"/>
  <c r="C7" i="21"/>
  <c r="A3" i="21"/>
  <c r="A2" i="21"/>
  <c r="A369" i="20"/>
  <c r="A348" i="20"/>
  <c r="A347" i="20"/>
  <c r="A346" i="20"/>
  <c r="A345" i="20"/>
  <c r="A344" i="20"/>
  <c r="A343" i="20"/>
  <c r="A342" i="20"/>
  <c r="C334" i="20"/>
  <c r="C333" i="20"/>
  <c r="C332" i="20"/>
  <c r="C331" i="20"/>
  <c r="C301" i="20" s="1"/>
  <c r="C325" i="20"/>
  <c r="C323" i="20"/>
  <c r="C321" i="20"/>
  <c r="C320" i="20"/>
  <c r="C319" i="20"/>
  <c r="C318" i="20"/>
  <c r="C317" i="20"/>
  <c r="C316" i="20"/>
  <c r="C315" i="20"/>
  <c r="C314" i="20"/>
  <c r="C313" i="20"/>
  <c r="C312" i="20"/>
  <c r="C311" i="20"/>
  <c r="C310" i="20"/>
  <c r="C309" i="20"/>
  <c r="C308" i="20"/>
  <c r="C307" i="20"/>
  <c r="C306" i="20"/>
  <c r="C305" i="20"/>
  <c r="C304" i="20"/>
  <c r="C303" i="20"/>
  <c r="C300" i="20"/>
  <c r="C299" i="20"/>
  <c r="C298" i="20"/>
  <c r="C297" i="20"/>
  <c r="C296" i="20"/>
  <c r="C295" i="20"/>
  <c r="C294" i="20"/>
  <c r="C293" i="20"/>
  <c r="C291" i="20"/>
  <c r="C282" i="20"/>
  <c r="C279" i="20"/>
  <c r="C270" i="20"/>
  <c r="C269" i="20"/>
  <c r="D268" i="20"/>
  <c r="D167" i="20"/>
  <c r="C168" i="20"/>
  <c r="C165" i="20"/>
  <c r="C163" i="20"/>
  <c r="C161" i="20"/>
  <c r="C160" i="20"/>
  <c r="C159" i="20"/>
  <c r="H157" i="20"/>
  <c r="E157" i="20"/>
  <c r="C157" i="20"/>
  <c r="C155" i="20"/>
  <c r="C154" i="20"/>
  <c r="H152" i="20"/>
  <c r="E152" i="20"/>
  <c r="C152" i="20"/>
  <c r="C50" i="20"/>
  <c r="D49" i="20"/>
  <c r="C47" i="20"/>
  <c r="C46" i="20"/>
  <c r="C44" i="20"/>
  <c r="C42" i="20"/>
  <c r="C40" i="20"/>
  <c r="C37" i="20"/>
  <c r="C36" i="20"/>
  <c r="C35" i="20"/>
  <c r="H33" i="20"/>
  <c r="G33" i="20"/>
  <c r="E33" i="20"/>
  <c r="D33" i="20"/>
  <c r="C33" i="20"/>
  <c r="C31" i="20"/>
  <c r="C30" i="20"/>
  <c r="H28" i="20"/>
  <c r="G28" i="20"/>
  <c r="E28" i="20"/>
  <c r="D28" i="20"/>
  <c r="C28" i="20"/>
  <c r="C26" i="20"/>
  <c r="C24" i="20"/>
  <c r="C22" i="20"/>
  <c r="C20" i="20"/>
  <c r="C17" i="20"/>
  <c r="C16" i="20"/>
  <c r="C15" i="20"/>
  <c r="C13" i="20"/>
  <c r="C11" i="20"/>
  <c r="C10" i="20"/>
  <c r="C8" i="20"/>
  <c r="A3" i="20"/>
  <c r="A2" i="20"/>
  <c r="A172" i="19"/>
  <c r="A152" i="19"/>
  <c r="A151" i="19"/>
  <c r="A150" i="19"/>
  <c r="A149" i="19"/>
  <c r="A148" i="19"/>
  <c r="A147" i="19"/>
  <c r="A146" i="19"/>
  <c r="C139" i="19"/>
  <c r="C138" i="19"/>
  <c r="C137" i="19"/>
  <c r="H136" i="19"/>
  <c r="G136" i="19"/>
  <c r="E136" i="19"/>
  <c r="D136" i="19"/>
  <c r="C136" i="19"/>
  <c r="C135" i="19"/>
  <c r="C134" i="19"/>
  <c r="C133" i="19"/>
  <c r="C127" i="19"/>
  <c r="C125" i="19"/>
  <c r="C124" i="19"/>
  <c r="C122" i="19"/>
  <c r="C121" i="19"/>
  <c r="C120" i="19"/>
  <c r="C119" i="19"/>
  <c r="C118" i="19"/>
  <c r="C117" i="19"/>
  <c r="C116" i="19"/>
  <c r="C115" i="19"/>
  <c r="C114" i="19"/>
  <c r="C113" i="19"/>
  <c r="C112" i="19"/>
  <c r="C111" i="19"/>
  <c r="C110" i="19"/>
  <c r="C109" i="19"/>
  <c r="C108" i="19"/>
  <c r="C107" i="19"/>
  <c r="C106" i="19"/>
  <c r="C105" i="19"/>
  <c r="C104" i="19"/>
  <c r="C102" i="19"/>
  <c r="C101" i="19"/>
  <c r="C100" i="19"/>
  <c r="C99" i="19"/>
  <c r="C98" i="19"/>
  <c r="C97" i="19"/>
  <c r="C96" i="19"/>
  <c r="C95" i="19"/>
  <c r="C94" i="19"/>
  <c r="C92" i="19"/>
  <c r="D90" i="19"/>
  <c r="D89" i="19"/>
  <c r="D86" i="19"/>
  <c r="D85" i="19"/>
  <c r="D88" i="19"/>
  <c r="C83" i="19"/>
  <c r="C80" i="19"/>
  <c r="C71" i="19"/>
  <c r="C70" i="19"/>
  <c r="C49" i="19"/>
  <c r="C46" i="19"/>
  <c r="C45" i="19"/>
  <c r="C43" i="19"/>
  <c r="C41" i="19"/>
  <c r="C39" i="19"/>
  <c r="C36" i="19"/>
  <c r="C35" i="19"/>
  <c r="C34" i="19"/>
  <c r="C32" i="19"/>
  <c r="C30" i="19"/>
  <c r="C29" i="19"/>
  <c r="C27" i="19"/>
  <c r="C25" i="19"/>
  <c r="C23" i="19"/>
  <c r="C21" i="19"/>
  <c r="C19" i="19"/>
  <c r="C16" i="19"/>
  <c r="C15" i="19"/>
  <c r="C14" i="19"/>
  <c r="H12" i="19"/>
  <c r="E12" i="19"/>
  <c r="C12" i="19"/>
  <c r="C10" i="19"/>
  <c r="C9" i="19"/>
  <c r="H7" i="19"/>
  <c r="E7" i="19"/>
  <c r="C7" i="19"/>
  <c r="A3" i="19"/>
  <c r="A2" i="19"/>
  <c r="A171" i="18"/>
  <c r="A158" i="18"/>
  <c r="A157" i="18"/>
  <c r="A156" i="18"/>
  <c r="A155" i="18"/>
  <c r="A154" i="18"/>
  <c r="A153" i="18"/>
  <c r="A152" i="18"/>
  <c r="C142" i="18"/>
  <c r="C139" i="18"/>
  <c r="C138" i="18"/>
  <c r="C137" i="18"/>
  <c r="H136" i="18"/>
  <c r="G136" i="18"/>
  <c r="E136" i="18"/>
  <c r="D136" i="18"/>
  <c r="C136" i="18"/>
  <c r="C135" i="18"/>
  <c r="C134" i="18"/>
  <c r="C133" i="18"/>
  <c r="C127" i="18"/>
  <c r="C125" i="18"/>
  <c r="C124" i="18"/>
  <c r="C122" i="18"/>
  <c r="C121" i="18"/>
  <c r="C120" i="18"/>
  <c r="C119" i="18"/>
  <c r="C118" i="18"/>
  <c r="C117" i="18"/>
  <c r="C116" i="18"/>
  <c r="C115" i="18"/>
  <c r="C114" i="18"/>
  <c r="C113" i="18"/>
  <c r="C112" i="18"/>
  <c r="C111" i="18"/>
  <c r="C110" i="18"/>
  <c r="C109" i="18"/>
  <c r="C108" i="18"/>
  <c r="C107" i="18"/>
  <c r="C106" i="18"/>
  <c r="C105" i="18"/>
  <c r="C104" i="18"/>
  <c r="C102" i="18"/>
  <c r="C101" i="18"/>
  <c r="C100" i="18"/>
  <c r="C99" i="18"/>
  <c r="C98" i="18"/>
  <c r="C97" i="18"/>
  <c r="C96" i="18"/>
  <c r="C95" i="18"/>
  <c r="C94" i="18"/>
  <c r="C92" i="18"/>
  <c r="D90" i="18"/>
  <c r="D89" i="18"/>
  <c r="D86" i="18"/>
  <c r="D85" i="18"/>
  <c r="D88" i="18"/>
  <c r="C83" i="18"/>
  <c r="C80" i="18"/>
  <c r="C71" i="18"/>
  <c r="C70" i="18"/>
  <c r="D48" i="18"/>
  <c r="C49" i="18"/>
  <c r="C46" i="18"/>
  <c r="C45" i="18"/>
  <c r="C43" i="18"/>
  <c r="C41" i="18"/>
  <c r="C39" i="18"/>
  <c r="C36" i="18"/>
  <c r="C35" i="18"/>
  <c r="C34" i="18"/>
  <c r="C32" i="18"/>
  <c r="C30" i="18"/>
  <c r="C29" i="18"/>
  <c r="C27" i="18"/>
  <c r="C25" i="18"/>
  <c r="C23" i="18"/>
  <c r="C21" i="18"/>
  <c r="C19" i="18"/>
  <c r="C16" i="18"/>
  <c r="C15" i="18"/>
  <c r="C14" i="18"/>
  <c r="H12" i="18"/>
  <c r="E12" i="18"/>
  <c r="C12" i="18"/>
  <c r="C10" i="18"/>
  <c r="C9" i="18"/>
  <c r="H7" i="18"/>
  <c r="E7" i="18"/>
  <c r="C7" i="18"/>
  <c r="A3" i="18"/>
  <c r="A2" i="18"/>
  <c r="A173" i="17"/>
  <c r="A158" i="17"/>
  <c r="A157" i="17"/>
  <c r="A156" i="17"/>
  <c r="A155" i="17"/>
  <c r="A154" i="17"/>
  <c r="A153" i="17"/>
  <c r="A152" i="17"/>
  <c r="C142" i="17"/>
  <c r="C139" i="17"/>
  <c r="C138" i="17"/>
  <c r="C137" i="17"/>
  <c r="H136" i="17"/>
  <c r="G136" i="17"/>
  <c r="E136" i="17"/>
  <c r="D136" i="17"/>
  <c r="C136" i="17"/>
  <c r="C135" i="17"/>
  <c r="C134" i="17"/>
  <c r="C133" i="17"/>
  <c r="C127" i="17"/>
  <c r="C125" i="17"/>
  <c r="C124" i="17"/>
  <c r="C122" i="17"/>
  <c r="C121" i="17"/>
  <c r="C120" i="17"/>
  <c r="C119" i="17"/>
  <c r="C118" i="17"/>
  <c r="C117" i="17"/>
  <c r="C116" i="17"/>
  <c r="C115" i="17"/>
  <c r="C114" i="17"/>
  <c r="C113" i="17"/>
  <c r="C112" i="17"/>
  <c r="C111" i="17"/>
  <c r="C110" i="17"/>
  <c r="C109" i="17"/>
  <c r="C108" i="17"/>
  <c r="C107" i="17"/>
  <c r="C106" i="17"/>
  <c r="C105" i="17"/>
  <c r="C104" i="17"/>
  <c r="C102" i="17"/>
  <c r="C101" i="17"/>
  <c r="C100" i="17"/>
  <c r="C99" i="17"/>
  <c r="C98" i="17"/>
  <c r="C97" i="17"/>
  <c r="C96" i="17"/>
  <c r="C95" i="17"/>
  <c r="C94" i="17"/>
  <c r="C92" i="17"/>
  <c r="D90" i="17"/>
  <c r="D89" i="17"/>
  <c r="D86" i="17"/>
  <c r="D85" i="17"/>
  <c r="D88" i="17"/>
  <c r="C83" i="17"/>
  <c r="C80" i="17"/>
  <c r="C71" i="17"/>
  <c r="C70" i="17"/>
  <c r="D48" i="17"/>
  <c r="C49" i="17"/>
  <c r="C46" i="17"/>
  <c r="C45" i="17"/>
  <c r="C43" i="17"/>
  <c r="C41" i="17"/>
  <c r="C39" i="17"/>
  <c r="C36" i="17"/>
  <c r="C35" i="17"/>
  <c r="C34" i="17"/>
  <c r="C32" i="17"/>
  <c r="C30" i="17"/>
  <c r="C29" i="17"/>
  <c r="C27" i="17"/>
  <c r="C25" i="17"/>
  <c r="C23" i="17"/>
  <c r="C21" i="17"/>
  <c r="C19" i="17"/>
  <c r="C16" i="17"/>
  <c r="C15" i="17"/>
  <c r="C14" i="17"/>
  <c r="H12" i="17"/>
  <c r="E12" i="17"/>
  <c r="C12" i="17"/>
  <c r="C10" i="17"/>
  <c r="C9" i="17"/>
  <c r="H7" i="17"/>
  <c r="E7" i="17"/>
  <c r="C7" i="17"/>
  <c r="A3" i="17"/>
  <c r="A2" i="17"/>
  <c r="A172" i="16"/>
  <c r="A159" i="16"/>
  <c r="A158" i="16"/>
  <c r="A157" i="16"/>
  <c r="A156" i="16"/>
  <c r="A155" i="16"/>
  <c r="A154" i="16"/>
  <c r="A153" i="16"/>
  <c r="C142" i="16"/>
  <c r="C139" i="16"/>
  <c r="C138" i="16"/>
  <c r="C137" i="16"/>
  <c r="H136" i="16"/>
  <c r="G136" i="16"/>
  <c r="E136" i="16"/>
  <c r="D136" i="16"/>
  <c r="C136" i="16"/>
  <c r="C135" i="16"/>
  <c r="C134" i="16"/>
  <c r="C133" i="16"/>
  <c r="C127" i="16"/>
  <c r="C125" i="16"/>
  <c r="C124" i="16"/>
  <c r="C122" i="16"/>
  <c r="C121" i="16"/>
  <c r="C120" i="16"/>
  <c r="C119" i="16"/>
  <c r="C118" i="16"/>
  <c r="C117" i="16"/>
  <c r="C116" i="16"/>
  <c r="C115" i="16"/>
  <c r="C114" i="16"/>
  <c r="C113" i="16"/>
  <c r="C112" i="16"/>
  <c r="C111" i="16"/>
  <c r="C110" i="16"/>
  <c r="C109" i="16"/>
  <c r="C108" i="16"/>
  <c r="C107" i="16"/>
  <c r="C106" i="16"/>
  <c r="C105" i="16"/>
  <c r="C104" i="16"/>
  <c r="C102" i="16"/>
  <c r="C101" i="16"/>
  <c r="C100" i="16"/>
  <c r="C99" i="16"/>
  <c r="C98" i="16"/>
  <c r="C97" i="16"/>
  <c r="C96" i="16"/>
  <c r="D81" i="16"/>
  <c r="C95" i="16"/>
  <c r="C94" i="16"/>
  <c r="C92" i="16"/>
  <c r="D90" i="16"/>
  <c r="D89" i="16"/>
  <c r="D86" i="16"/>
  <c r="D85" i="16"/>
  <c r="D88" i="16"/>
  <c r="C83" i="16"/>
  <c r="C80" i="16"/>
  <c r="C71" i="16"/>
  <c r="C70" i="16"/>
  <c r="D48" i="16"/>
  <c r="C49" i="16"/>
  <c r="C46" i="16"/>
  <c r="C45" i="16"/>
  <c r="C43" i="16"/>
  <c r="C41" i="16"/>
  <c r="C39" i="16"/>
  <c r="C36" i="16"/>
  <c r="C35" i="16"/>
  <c r="C34" i="16"/>
  <c r="C32" i="16"/>
  <c r="C30" i="16"/>
  <c r="C29" i="16"/>
  <c r="C27" i="16"/>
  <c r="C25" i="16"/>
  <c r="C23" i="16"/>
  <c r="C21" i="16"/>
  <c r="C19" i="16"/>
  <c r="C16" i="16"/>
  <c r="C15" i="16"/>
  <c r="C14" i="16"/>
  <c r="H12" i="16"/>
  <c r="E12" i="16"/>
  <c r="C12" i="16"/>
  <c r="C10" i="16"/>
  <c r="C9" i="16"/>
  <c r="H7" i="16"/>
  <c r="E7" i="16"/>
  <c r="C7" i="16"/>
  <c r="A2" i="16"/>
  <c r="A200" i="15"/>
  <c r="A185" i="15"/>
  <c r="A184" i="15"/>
  <c r="A183" i="15"/>
  <c r="A182" i="15"/>
  <c r="A181" i="15"/>
  <c r="A180" i="15"/>
  <c r="A179" i="15"/>
  <c r="C169" i="15"/>
  <c r="H166" i="15"/>
  <c r="E166" i="15"/>
  <c r="C165" i="15"/>
  <c r="C164" i="15"/>
  <c r="H163" i="15"/>
  <c r="G163" i="15"/>
  <c r="E163" i="15"/>
  <c r="D163" i="15"/>
  <c r="C163" i="15"/>
  <c r="C162" i="15"/>
  <c r="C161" i="15"/>
  <c r="C166" i="15" s="1"/>
  <c r="H160" i="15"/>
  <c r="E160" i="15"/>
  <c r="C160" i="15"/>
  <c r="C154" i="15"/>
  <c r="C152" i="15"/>
  <c r="C151" i="15"/>
  <c r="C149" i="15"/>
  <c r="C148" i="15"/>
  <c r="C147" i="15"/>
  <c r="C146" i="15"/>
  <c r="C145" i="15"/>
  <c r="C144" i="15"/>
  <c r="C143" i="15"/>
  <c r="C142" i="15"/>
  <c r="C141" i="15"/>
  <c r="C140" i="15"/>
  <c r="C139" i="15"/>
  <c r="C138" i="15"/>
  <c r="C137" i="15"/>
  <c r="C136" i="15"/>
  <c r="C135" i="15"/>
  <c r="C134" i="15"/>
  <c r="C133" i="15"/>
  <c r="C132" i="15"/>
  <c r="C131" i="15"/>
  <c r="C129" i="15"/>
  <c r="C128" i="15"/>
  <c r="C127" i="15"/>
  <c r="C126" i="15"/>
  <c r="C125" i="15"/>
  <c r="C124" i="15"/>
  <c r="C123" i="15"/>
  <c r="C122" i="15"/>
  <c r="C121" i="15"/>
  <c r="C119" i="15"/>
  <c r="D115" i="15"/>
  <c r="C110" i="15"/>
  <c r="C107" i="15"/>
  <c r="D96" i="15"/>
  <c r="C98" i="15"/>
  <c r="C56" i="15"/>
  <c r="C53" i="15"/>
  <c r="C52" i="15"/>
  <c r="C50" i="15"/>
  <c r="C49" i="15"/>
  <c r="H48" i="15"/>
  <c r="G48" i="15"/>
  <c r="E48" i="15"/>
  <c r="D48" i="15"/>
  <c r="C48" i="15"/>
  <c r="C46" i="15"/>
  <c r="C45" i="15"/>
  <c r="C43" i="15"/>
  <c r="C41" i="15"/>
  <c r="C39" i="15"/>
  <c r="C36" i="15"/>
  <c r="C35" i="15"/>
  <c r="C34" i="15"/>
  <c r="H32" i="15"/>
  <c r="G32" i="15"/>
  <c r="E32" i="15"/>
  <c r="D32" i="15"/>
  <c r="C32" i="15"/>
  <c r="C30" i="15"/>
  <c r="C29" i="15"/>
  <c r="H27" i="15"/>
  <c r="G27" i="15"/>
  <c r="E27" i="15"/>
  <c r="D27" i="15"/>
  <c r="C27" i="15"/>
  <c r="C25" i="15"/>
  <c r="C23" i="15"/>
  <c r="C21" i="15"/>
  <c r="C19" i="15"/>
  <c r="C16" i="15"/>
  <c r="C15" i="15"/>
  <c r="C14" i="15"/>
  <c r="C12" i="15"/>
  <c r="C10" i="15"/>
  <c r="C9" i="15"/>
  <c r="C7" i="15"/>
  <c r="A3" i="15"/>
  <c r="A2" i="15"/>
  <c r="A177" i="14"/>
  <c r="A158" i="14"/>
  <c r="A157" i="14"/>
  <c r="A156" i="14"/>
  <c r="A155" i="14"/>
  <c r="A154" i="14"/>
  <c r="A153" i="14"/>
  <c r="A152" i="14"/>
  <c r="C142" i="14"/>
  <c r="C139" i="14"/>
  <c r="C138" i="14"/>
  <c r="C137" i="14"/>
  <c r="H136" i="14"/>
  <c r="E136" i="14"/>
  <c r="C136" i="14"/>
  <c r="C135" i="14"/>
  <c r="C134" i="14"/>
  <c r="H133" i="14"/>
  <c r="G133" i="14"/>
  <c r="E133" i="14"/>
  <c r="D133" i="14"/>
  <c r="C133" i="14"/>
  <c r="C127" i="14"/>
  <c r="C125" i="14"/>
  <c r="C124" i="14"/>
  <c r="C122" i="14"/>
  <c r="C121" i="14"/>
  <c r="C120" i="14"/>
  <c r="C119" i="14"/>
  <c r="C118" i="14"/>
  <c r="C117" i="14"/>
  <c r="C116" i="14"/>
  <c r="C115" i="14"/>
  <c r="C114" i="14"/>
  <c r="C113" i="14"/>
  <c r="C112" i="14"/>
  <c r="C111" i="14"/>
  <c r="C110" i="14"/>
  <c r="C109" i="14"/>
  <c r="C108" i="14"/>
  <c r="C107" i="14"/>
  <c r="C106" i="14"/>
  <c r="C105" i="14"/>
  <c r="C104" i="14"/>
  <c r="C102" i="14"/>
  <c r="C101" i="14"/>
  <c r="C100" i="14"/>
  <c r="C99" i="14"/>
  <c r="C98" i="14"/>
  <c r="C97" i="14"/>
  <c r="C96" i="14"/>
  <c r="C95" i="14"/>
  <c r="C94" i="14"/>
  <c r="C92" i="14"/>
  <c r="D91" i="14"/>
  <c r="D90" i="14"/>
  <c r="D89" i="14"/>
  <c r="D87" i="14"/>
  <c r="D86" i="14"/>
  <c r="D85" i="14"/>
  <c r="D88" i="14"/>
  <c r="C83" i="14"/>
  <c r="D81" i="14"/>
  <c r="C80" i="14"/>
  <c r="C71" i="14"/>
  <c r="D69" i="14"/>
  <c r="C70" i="14"/>
  <c r="C49" i="14"/>
  <c r="D48" i="14"/>
  <c r="C46" i="14"/>
  <c r="C45" i="14"/>
  <c r="C43" i="14"/>
  <c r="C41" i="14"/>
  <c r="C39" i="14"/>
  <c r="C36" i="14"/>
  <c r="C35" i="14"/>
  <c r="C34" i="14"/>
  <c r="H32" i="14"/>
  <c r="G32" i="14"/>
  <c r="E32" i="14"/>
  <c r="D32" i="14"/>
  <c r="C32" i="14"/>
  <c r="C30" i="14"/>
  <c r="C29" i="14"/>
  <c r="H27" i="14"/>
  <c r="G27" i="14"/>
  <c r="E27" i="14"/>
  <c r="D27" i="14"/>
  <c r="C27" i="14"/>
  <c r="C25" i="14"/>
  <c r="C23" i="14"/>
  <c r="C21" i="14"/>
  <c r="C19" i="14"/>
  <c r="C16" i="14"/>
  <c r="C15" i="14"/>
  <c r="C14" i="14"/>
  <c r="C12" i="14"/>
  <c r="C10" i="14"/>
  <c r="C9" i="14"/>
  <c r="C7" i="14"/>
  <c r="A3" i="14"/>
  <c r="A2" i="14"/>
  <c r="A177" i="13"/>
  <c r="A162" i="13"/>
  <c r="A161" i="13"/>
  <c r="A160" i="13"/>
  <c r="A159" i="13"/>
  <c r="A158" i="13"/>
  <c r="A157" i="13"/>
  <c r="A156" i="13"/>
  <c r="C148" i="13"/>
  <c r="E145" i="13"/>
  <c r="C144" i="13"/>
  <c r="C143" i="13"/>
  <c r="H142" i="13"/>
  <c r="G142" i="13"/>
  <c r="E142" i="13"/>
  <c r="D142" i="13"/>
  <c r="C142" i="13"/>
  <c r="C141" i="13"/>
  <c r="C140" i="13"/>
  <c r="C145" i="13" s="1"/>
  <c r="C134" i="13"/>
  <c r="C132" i="13"/>
  <c r="C131" i="13"/>
  <c r="C129" i="13"/>
  <c r="C128" i="13"/>
  <c r="C127" i="13"/>
  <c r="C126" i="13"/>
  <c r="C125" i="13"/>
  <c r="C124" i="13"/>
  <c r="C123" i="13"/>
  <c r="C122" i="13"/>
  <c r="C121" i="13"/>
  <c r="C120" i="13"/>
  <c r="C119" i="13"/>
  <c r="C118" i="13"/>
  <c r="C117" i="13"/>
  <c r="C116" i="13"/>
  <c r="C115" i="13"/>
  <c r="C114" i="13"/>
  <c r="C113" i="13"/>
  <c r="C112" i="13"/>
  <c r="C111" i="13"/>
  <c r="C109" i="13"/>
  <c r="C108" i="13"/>
  <c r="C107" i="13"/>
  <c r="C106" i="13"/>
  <c r="C105" i="13"/>
  <c r="C104" i="13"/>
  <c r="C103" i="13"/>
  <c r="C102" i="13"/>
  <c r="C101" i="13"/>
  <c r="C99" i="13"/>
  <c r="D98" i="13"/>
  <c r="D97" i="13"/>
  <c r="D96" i="13"/>
  <c r="D94" i="13"/>
  <c r="D93" i="13"/>
  <c r="D92" i="13"/>
  <c r="D95" i="13"/>
  <c r="C90" i="13"/>
  <c r="D88" i="13"/>
  <c r="C87" i="13"/>
  <c r="C78" i="13"/>
  <c r="D76" i="13"/>
  <c r="D55" i="13"/>
  <c r="C56" i="13"/>
  <c r="C53" i="13"/>
  <c r="C52" i="13"/>
  <c r="C50" i="13"/>
  <c r="C49" i="13"/>
  <c r="C48" i="13"/>
  <c r="C46" i="13"/>
  <c r="C45" i="13"/>
  <c r="C43" i="13"/>
  <c r="C41" i="13"/>
  <c r="C39" i="13"/>
  <c r="C36" i="13"/>
  <c r="C35" i="13"/>
  <c r="C34" i="13"/>
  <c r="E32" i="13"/>
  <c r="C32" i="13"/>
  <c r="C30" i="13"/>
  <c r="C29" i="13"/>
  <c r="E27" i="13"/>
  <c r="C27" i="13"/>
  <c r="C25" i="13"/>
  <c r="C23" i="13"/>
  <c r="C21" i="13"/>
  <c r="C19" i="13"/>
  <c r="C16" i="13"/>
  <c r="C15" i="13"/>
  <c r="C14" i="13"/>
  <c r="H12" i="13"/>
  <c r="G12" i="13"/>
  <c r="E12" i="13"/>
  <c r="D12" i="13"/>
  <c r="C12" i="13"/>
  <c r="C10" i="13"/>
  <c r="C9" i="13"/>
  <c r="H7" i="13"/>
  <c r="G7" i="13"/>
  <c r="E7" i="13"/>
  <c r="D7" i="13"/>
  <c r="C7" i="13"/>
  <c r="A3" i="13"/>
  <c r="A2" i="13"/>
  <c r="A178" i="12"/>
  <c r="A163" i="12"/>
  <c r="A162" i="12"/>
  <c r="A161" i="12"/>
  <c r="A160" i="12"/>
  <c r="A159" i="12"/>
  <c r="A158" i="12"/>
  <c r="A157" i="12"/>
  <c r="C147" i="12"/>
  <c r="C143" i="12"/>
  <c r="C142" i="12"/>
  <c r="H141" i="12"/>
  <c r="G141" i="12"/>
  <c r="E141" i="12"/>
  <c r="D141" i="12"/>
  <c r="C141" i="12"/>
  <c r="C140" i="12"/>
  <c r="C139" i="12"/>
  <c r="C144" i="12" s="1"/>
  <c r="C138" i="12"/>
  <c r="C132" i="12"/>
  <c r="C130" i="12"/>
  <c r="C129" i="12"/>
  <c r="C127" i="12"/>
  <c r="C126" i="12"/>
  <c r="C125" i="12"/>
  <c r="C124" i="12"/>
  <c r="C123" i="12"/>
  <c r="C122" i="12"/>
  <c r="C121" i="12"/>
  <c r="C120" i="12"/>
  <c r="C119" i="12"/>
  <c r="C118" i="12"/>
  <c r="C117" i="12"/>
  <c r="C116" i="12"/>
  <c r="C115" i="12"/>
  <c r="C114" i="12"/>
  <c r="C113" i="12"/>
  <c r="C112" i="12"/>
  <c r="C111" i="12"/>
  <c r="C110" i="12"/>
  <c r="C109" i="12"/>
  <c r="C107" i="12"/>
  <c r="C106" i="12"/>
  <c r="C105" i="12"/>
  <c r="C104" i="12"/>
  <c r="C103" i="12"/>
  <c r="C102" i="12"/>
  <c r="C101" i="12"/>
  <c r="C100" i="12"/>
  <c r="C99" i="12"/>
  <c r="C97" i="12"/>
  <c r="C88" i="12"/>
  <c r="C85" i="12"/>
  <c r="C76" i="12"/>
  <c r="C75" i="12"/>
  <c r="D74" i="12"/>
  <c r="D48" i="12"/>
  <c r="C49" i="12"/>
  <c r="C46" i="12"/>
  <c r="C45" i="12"/>
  <c r="C43" i="12"/>
  <c r="C41" i="12"/>
  <c r="C39" i="12"/>
  <c r="C36" i="12"/>
  <c r="C35" i="12"/>
  <c r="C34" i="12"/>
  <c r="C32" i="12"/>
  <c r="C30" i="12"/>
  <c r="C29" i="12"/>
  <c r="C27" i="12"/>
  <c r="C25" i="12"/>
  <c r="C23" i="12"/>
  <c r="C21" i="12"/>
  <c r="C19" i="12"/>
  <c r="C16" i="12"/>
  <c r="C15" i="12"/>
  <c r="C14" i="12"/>
  <c r="E12" i="12"/>
  <c r="C12" i="12"/>
  <c r="C10" i="12"/>
  <c r="C9" i="12"/>
  <c r="H7" i="12"/>
  <c r="G7" i="12"/>
  <c r="E7" i="12"/>
  <c r="D7" i="12"/>
  <c r="C7" i="12"/>
  <c r="A3" i="12"/>
  <c r="A2" i="12"/>
  <c r="A192" i="11"/>
  <c r="A177" i="11"/>
  <c r="A176" i="11"/>
  <c r="A175" i="11"/>
  <c r="A174" i="11"/>
  <c r="A173" i="11"/>
  <c r="A172" i="11"/>
  <c r="A171" i="11"/>
  <c r="C162" i="11"/>
  <c r="C158" i="11"/>
  <c r="C157" i="11"/>
  <c r="E156" i="11"/>
  <c r="C156" i="11"/>
  <c r="C155" i="11"/>
  <c r="C154" i="11"/>
  <c r="C159" i="11" s="1"/>
  <c r="H153" i="11"/>
  <c r="G153" i="11"/>
  <c r="E153" i="11"/>
  <c r="D153" i="11"/>
  <c r="C153" i="11"/>
  <c r="C147" i="11"/>
  <c r="C145" i="11"/>
  <c r="C144" i="11"/>
  <c r="C142" i="11"/>
  <c r="C141" i="11"/>
  <c r="C140" i="11"/>
  <c r="C139" i="11"/>
  <c r="C138" i="11"/>
  <c r="C137" i="11"/>
  <c r="C136" i="11"/>
  <c r="C135" i="11"/>
  <c r="C134" i="11"/>
  <c r="C133" i="11"/>
  <c r="C132" i="11"/>
  <c r="C131" i="11"/>
  <c r="C130" i="11"/>
  <c r="C129" i="11"/>
  <c r="C128" i="11"/>
  <c r="C127" i="11"/>
  <c r="C126" i="11"/>
  <c r="C125" i="11"/>
  <c r="C124" i="11"/>
  <c r="C122" i="11"/>
  <c r="C121" i="11"/>
  <c r="C120" i="11"/>
  <c r="C119" i="11"/>
  <c r="C118" i="11"/>
  <c r="C117" i="11"/>
  <c r="C116" i="11"/>
  <c r="C115" i="11"/>
  <c r="C114" i="11"/>
  <c r="C112" i="11"/>
  <c r="D111" i="11"/>
  <c r="D107" i="11"/>
  <c r="D110" i="11"/>
  <c r="C103" i="11"/>
  <c r="C100" i="11"/>
  <c r="D89" i="11"/>
  <c r="C91" i="11"/>
  <c r="C49" i="11"/>
  <c r="D48" i="11"/>
  <c r="C46" i="11"/>
  <c r="C45" i="11"/>
  <c r="C43" i="11"/>
  <c r="C41" i="11"/>
  <c r="C39" i="11"/>
  <c r="C36" i="11"/>
  <c r="C35" i="11"/>
  <c r="C34" i="11"/>
  <c r="H32" i="11"/>
  <c r="G32" i="11"/>
  <c r="E32" i="11"/>
  <c r="D32" i="11"/>
  <c r="C32" i="11"/>
  <c r="C30" i="11"/>
  <c r="C29" i="11"/>
  <c r="H27" i="11"/>
  <c r="G27" i="11"/>
  <c r="E27" i="11"/>
  <c r="D27" i="11"/>
  <c r="C27" i="11"/>
  <c r="C25" i="11"/>
  <c r="C23" i="11"/>
  <c r="C21" i="11"/>
  <c r="C19" i="11"/>
  <c r="C16" i="11"/>
  <c r="C15" i="11"/>
  <c r="C14" i="11"/>
  <c r="E12" i="11"/>
  <c r="C12" i="11"/>
  <c r="C10" i="11"/>
  <c r="C9" i="11"/>
  <c r="E7" i="11"/>
  <c r="C7" i="11"/>
  <c r="A3" i="11"/>
  <c r="A2" i="11"/>
  <c r="A180" i="10"/>
  <c r="A165" i="10"/>
  <c r="A164" i="10"/>
  <c r="A163" i="10"/>
  <c r="A162" i="10"/>
  <c r="A161" i="10"/>
  <c r="A160" i="10"/>
  <c r="A159" i="10"/>
  <c r="C149" i="10"/>
  <c r="H146" i="10"/>
  <c r="G146" i="10"/>
  <c r="E146" i="10"/>
  <c r="D146" i="10"/>
  <c r="C146" i="10"/>
  <c r="C145" i="10"/>
  <c r="C144" i="10"/>
  <c r="H143" i="10"/>
  <c r="E143" i="10"/>
  <c r="C143" i="10"/>
  <c r="C142" i="10"/>
  <c r="C141" i="10"/>
  <c r="H140" i="10"/>
  <c r="G140" i="10"/>
  <c r="E140" i="10"/>
  <c r="D140" i="10"/>
  <c r="C140" i="10"/>
  <c r="C134" i="10"/>
  <c r="C132" i="10"/>
  <c r="C131" i="10"/>
  <c r="C129" i="10"/>
  <c r="C128" i="10"/>
  <c r="C127" i="10"/>
  <c r="C126" i="10"/>
  <c r="C125" i="10"/>
  <c r="C124" i="10"/>
  <c r="C123" i="10"/>
  <c r="C122" i="10"/>
  <c r="C121" i="10"/>
  <c r="C120" i="10"/>
  <c r="C119" i="10"/>
  <c r="C118" i="10"/>
  <c r="C117" i="10"/>
  <c r="C116" i="10"/>
  <c r="C115" i="10"/>
  <c r="C114" i="10"/>
  <c r="C113" i="10"/>
  <c r="C112" i="10"/>
  <c r="C111" i="10"/>
  <c r="C109" i="10"/>
  <c r="C108" i="10"/>
  <c r="C107" i="10"/>
  <c r="C106" i="10"/>
  <c r="C105" i="10"/>
  <c r="C104" i="10"/>
  <c r="C103" i="10"/>
  <c r="C102" i="10"/>
  <c r="C101" i="10"/>
  <c r="C99" i="10"/>
  <c r="D98" i="10"/>
  <c r="D97" i="10"/>
  <c r="D94" i="10"/>
  <c r="D93" i="10"/>
  <c r="D96" i="10"/>
  <c r="C90" i="10"/>
  <c r="D88" i="10"/>
  <c r="C87" i="10"/>
  <c r="C78" i="10"/>
  <c r="D76" i="10"/>
  <c r="D55" i="10"/>
  <c r="C56" i="10"/>
  <c r="C53" i="10"/>
  <c r="C52" i="10"/>
  <c r="C50" i="10"/>
  <c r="C49" i="10"/>
  <c r="H48" i="10"/>
  <c r="E48" i="10"/>
  <c r="C48" i="10"/>
  <c r="C46" i="10"/>
  <c r="C45" i="10"/>
  <c r="C43" i="10"/>
  <c r="C41" i="10"/>
  <c r="C39" i="10"/>
  <c r="C36" i="10"/>
  <c r="C35" i="10"/>
  <c r="C34" i="10"/>
  <c r="H32" i="10"/>
  <c r="E32" i="10"/>
  <c r="C32" i="10"/>
  <c r="C30" i="10"/>
  <c r="C29" i="10"/>
  <c r="H27" i="10"/>
  <c r="E27" i="10"/>
  <c r="C27" i="10"/>
  <c r="C25" i="10"/>
  <c r="C23" i="10"/>
  <c r="C21" i="10"/>
  <c r="C19" i="10"/>
  <c r="C16" i="10"/>
  <c r="C15" i="10"/>
  <c r="C14" i="10"/>
  <c r="H12" i="10"/>
  <c r="G12" i="10"/>
  <c r="E12" i="10"/>
  <c r="D12" i="10"/>
  <c r="C12" i="10"/>
  <c r="C10" i="10"/>
  <c r="C9" i="10"/>
  <c r="H7" i="10"/>
  <c r="G7" i="10"/>
  <c r="E7" i="10"/>
  <c r="D7" i="10"/>
  <c r="C7" i="10"/>
  <c r="A3" i="10"/>
  <c r="A2" i="10"/>
  <c r="A192" i="9"/>
  <c r="A177" i="9"/>
  <c r="A176" i="9"/>
  <c r="A175" i="9"/>
  <c r="A174" i="9"/>
  <c r="A173" i="9"/>
  <c r="A172" i="9"/>
  <c r="A171" i="9"/>
  <c r="C160" i="9"/>
  <c r="H157" i="9"/>
  <c r="E157" i="9"/>
  <c r="C156" i="9"/>
  <c r="C155" i="9"/>
  <c r="H154" i="9"/>
  <c r="G154" i="9"/>
  <c r="E154" i="9"/>
  <c r="D154" i="9"/>
  <c r="C154" i="9"/>
  <c r="C153" i="9"/>
  <c r="C152" i="9"/>
  <c r="C157" i="9" s="1"/>
  <c r="H151" i="9"/>
  <c r="E151" i="9"/>
  <c r="C151" i="9"/>
  <c r="C145" i="9"/>
  <c r="C142" i="9"/>
  <c r="C141" i="9"/>
  <c r="C139" i="9"/>
  <c r="C138" i="9"/>
  <c r="C137" i="9"/>
  <c r="C136" i="9"/>
  <c r="C135" i="9"/>
  <c r="C134" i="9"/>
  <c r="C133" i="9"/>
  <c r="C132" i="9"/>
  <c r="C131" i="9"/>
  <c r="C130" i="9"/>
  <c r="C129" i="9"/>
  <c r="C128" i="9"/>
  <c r="C127" i="9"/>
  <c r="C126" i="9"/>
  <c r="C125" i="9"/>
  <c r="C124" i="9"/>
  <c r="C123" i="9"/>
  <c r="C122" i="9"/>
  <c r="C121" i="9"/>
  <c r="C119" i="9"/>
  <c r="C118" i="9"/>
  <c r="C117" i="9"/>
  <c r="C116" i="9"/>
  <c r="C115" i="9"/>
  <c r="C114" i="9"/>
  <c r="C113" i="9"/>
  <c r="C112" i="9"/>
  <c r="C111" i="9"/>
  <c r="C109" i="9"/>
  <c r="D108" i="9"/>
  <c r="C100" i="9"/>
  <c r="C97" i="9"/>
  <c r="D86" i="9"/>
  <c r="C88" i="9"/>
  <c r="D55" i="9"/>
  <c r="C56" i="9"/>
  <c r="C53" i="9"/>
  <c r="C52" i="9"/>
  <c r="C50" i="9"/>
  <c r="C49" i="9"/>
  <c r="H48" i="9"/>
  <c r="E48" i="9"/>
  <c r="C48" i="9"/>
  <c r="C46" i="9"/>
  <c r="C45" i="9"/>
  <c r="C43" i="9"/>
  <c r="C41" i="9"/>
  <c r="C39" i="9"/>
  <c r="C36" i="9"/>
  <c r="C35" i="9"/>
  <c r="C34" i="9"/>
  <c r="H32" i="9"/>
  <c r="E32" i="9"/>
  <c r="C32" i="9"/>
  <c r="C30" i="9"/>
  <c r="C29" i="9"/>
  <c r="H27" i="9"/>
  <c r="E27" i="9"/>
  <c r="C27" i="9"/>
  <c r="C25" i="9"/>
  <c r="C23" i="9"/>
  <c r="C21" i="9"/>
  <c r="C19" i="9"/>
  <c r="C16" i="9"/>
  <c r="C15" i="9"/>
  <c r="C14" i="9"/>
  <c r="H12" i="9"/>
  <c r="G12" i="9"/>
  <c r="E12" i="9"/>
  <c r="D12" i="9"/>
  <c r="C12" i="9"/>
  <c r="C10" i="9"/>
  <c r="C9" i="9"/>
  <c r="H7" i="9"/>
  <c r="G7" i="9"/>
  <c r="E7" i="9"/>
  <c r="D7" i="9"/>
  <c r="C7" i="9"/>
  <c r="A3" i="9"/>
  <c r="A2" i="9"/>
  <c r="A183" i="8"/>
  <c r="A168" i="8"/>
  <c r="A167" i="8"/>
  <c r="A166" i="8"/>
  <c r="A165" i="8"/>
  <c r="A164" i="8"/>
  <c r="A163" i="8"/>
  <c r="A162" i="8"/>
  <c r="C152" i="8"/>
  <c r="H149" i="8"/>
  <c r="E149" i="8"/>
  <c r="C148" i="8"/>
  <c r="C147" i="8"/>
  <c r="H146" i="8"/>
  <c r="G146" i="8"/>
  <c r="E146" i="8"/>
  <c r="D146" i="8"/>
  <c r="C146" i="8"/>
  <c r="C145" i="8"/>
  <c r="C144" i="8"/>
  <c r="C149" i="8" s="1"/>
  <c r="H143" i="8"/>
  <c r="E143" i="8"/>
  <c r="C143" i="8"/>
  <c r="C137" i="8"/>
  <c r="C135" i="8"/>
  <c r="C134" i="8"/>
  <c r="C132" i="8"/>
  <c r="C131" i="8"/>
  <c r="C130" i="8"/>
  <c r="C129" i="8"/>
  <c r="C128" i="8"/>
  <c r="C127" i="8"/>
  <c r="C126" i="8"/>
  <c r="C125" i="8"/>
  <c r="C124" i="8"/>
  <c r="C123" i="8"/>
  <c r="C122" i="8"/>
  <c r="C121" i="8"/>
  <c r="C120" i="8"/>
  <c r="C119" i="8"/>
  <c r="C118" i="8"/>
  <c r="C117" i="8"/>
  <c r="C116" i="8"/>
  <c r="C115" i="8"/>
  <c r="C114" i="8"/>
  <c r="C112" i="8"/>
  <c r="C111" i="8"/>
  <c r="C110" i="8"/>
  <c r="C109" i="8"/>
  <c r="C108" i="8"/>
  <c r="C107" i="8"/>
  <c r="C106" i="8"/>
  <c r="C105" i="8"/>
  <c r="C104" i="8"/>
  <c r="C102" i="8"/>
  <c r="D101" i="8"/>
  <c r="C93" i="8"/>
  <c r="C90" i="8"/>
  <c r="C81" i="8"/>
  <c r="C80" i="8"/>
  <c r="D79" i="8"/>
  <c r="C49" i="8"/>
  <c r="D48" i="8"/>
  <c r="C46" i="8"/>
  <c r="C45" i="8"/>
  <c r="C43" i="8"/>
  <c r="C41" i="8"/>
  <c r="C39" i="8"/>
  <c r="C36" i="8"/>
  <c r="C35" i="8"/>
  <c r="C34" i="8"/>
  <c r="H32" i="8"/>
  <c r="G32" i="8"/>
  <c r="E32" i="8"/>
  <c r="D32" i="8"/>
  <c r="C32" i="8"/>
  <c r="C30" i="8"/>
  <c r="C29" i="8"/>
  <c r="H27" i="8"/>
  <c r="G27" i="8"/>
  <c r="E27" i="8"/>
  <c r="D27" i="8"/>
  <c r="C27" i="8"/>
  <c r="C25" i="8"/>
  <c r="C23" i="8"/>
  <c r="C21" i="8"/>
  <c r="C19" i="8"/>
  <c r="C16" i="8"/>
  <c r="C15" i="8"/>
  <c r="C14" i="8"/>
  <c r="E12" i="8"/>
  <c r="C12" i="8"/>
  <c r="C10" i="8"/>
  <c r="C9" i="8"/>
  <c r="E7" i="8"/>
  <c r="C7" i="8"/>
  <c r="A3" i="8"/>
  <c r="A2" i="8"/>
  <c r="A183" i="7"/>
  <c r="A168" i="7"/>
  <c r="A167" i="7"/>
  <c r="A166" i="7"/>
  <c r="A165" i="7"/>
  <c r="A164" i="7"/>
  <c r="A163" i="7"/>
  <c r="A162" i="7"/>
  <c r="C152" i="7"/>
  <c r="C149" i="7"/>
  <c r="C148" i="7"/>
  <c r="C147" i="7"/>
  <c r="H146" i="7"/>
  <c r="E146" i="7"/>
  <c r="C146" i="7"/>
  <c r="C145" i="7"/>
  <c r="C144" i="7"/>
  <c r="H143" i="7"/>
  <c r="G143" i="7"/>
  <c r="E143" i="7"/>
  <c r="D143" i="7"/>
  <c r="C143" i="7"/>
  <c r="C137" i="7"/>
  <c r="C135" i="7"/>
  <c r="C134" i="7"/>
  <c r="C132" i="7"/>
  <c r="C131" i="7"/>
  <c r="C130" i="7"/>
  <c r="C129" i="7"/>
  <c r="C128" i="7"/>
  <c r="C127" i="7"/>
  <c r="C126" i="7"/>
  <c r="C125" i="7"/>
  <c r="C124" i="7"/>
  <c r="C123" i="7"/>
  <c r="C122" i="7"/>
  <c r="C121" i="7"/>
  <c r="C120" i="7"/>
  <c r="C119" i="7"/>
  <c r="C118" i="7"/>
  <c r="C117" i="7"/>
  <c r="C116" i="7"/>
  <c r="C115" i="7"/>
  <c r="C114" i="7"/>
  <c r="C112" i="7"/>
  <c r="C111" i="7"/>
  <c r="C110" i="7"/>
  <c r="C109" i="7"/>
  <c r="C108" i="7"/>
  <c r="C107" i="7"/>
  <c r="C106" i="7"/>
  <c r="C105" i="7"/>
  <c r="C104" i="7"/>
  <c r="C102" i="7"/>
  <c r="D101" i="7"/>
  <c r="D100" i="7"/>
  <c r="D99" i="7"/>
  <c r="D97" i="7"/>
  <c r="D96" i="7"/>
  <c r="D95" i="7"/>
  <c r="D98" i="7"/>
  <c r="C93" i="7"/>
  <c r="D91" i="7"/>
  <c r="C90" i="7"/>
  <c r="C81" i="7"/>
  <c r="D79" i="7"/>
  <c r="C80" i="7"/>
  <c r="D48" i="7"/>
  <c r="C49" i="7"/>
  <c r="C46" i="7"/>
  <c r="C45" i="7"/>
  <c r="C43" i="7"/>
  <c r="C41" i="7"/>
  <c r="C39" i="7"/>
  <c r="C36" i="7"/>
  <c r="C35" i="7"/>
  <c r="C34" i="7"/>
  <c r="H32" i="7"/>
  <c r="E32" i="7"/>
  <c r="C32" i="7"/>
  <c r="C30" i="7"/>
  <c r="C29" i="7"/>
  <c r="H27" i="7"/>
  <c r="E27" i="7"/>
  <c r="C27" i="7"/>
  <c r="C25" i="7"/>
  <c r="C23" i="7"/>
  <c r="C21" i="7"/>
  <c r="C19" i="7"/>
  <c r="C16" i="7"/>
  <c r="C15" i="7"/>
  <c r="C14" i="7"/>
  <c r="H12" i="7"/>
  <c r="G12" i="7"/>
  <c r="E12" i="7"/>
  <c r="D12" i="7"/>
  <c r="C12" i="7"/>
  <c r="C10" i="7"/>
  <c r="C9" i="7"/>
  <c r="H7" i="7"/>
  <c r="G7" i="7"/>
  <c r="E7" i="7"/>
  <c r="D7" i="7"/>
  <c r="C7" i="7"/>
  <c r="A3" i="7"/>
  <c r="A2" i="7"/>
  <c r="A195" i="6"/>
  <c r="A176" i="6"/>
  <c r="A175" i="6"/>
  <c r="A174" i="6"/>
  <c r="A173" i="6"/>
  <c r="A172" i="6"/>
  <c r="A171" i="6"/>
  <c r="A170" i="6"/>
  <c r="C162" i="6"/>
  <c r="H159" i="6"/>
  <c r="G159" i="6"/>
  <c r="E159" i="6"/>
  <c r="D159" i="6"/>
  <c r="C159" i="6"/>
  <c r="C158" i="6"/>
  <c r="C157" i="6"/>
  <c r="H156" i="6"/>
  <c r="E156" i="6"/>
  <c r="C156" i="6"/>
  <c r="C155" i="6"/>
  <c r="C154" i="6"/>
  <c r="H153" i="6"/>
  <c r="G153" i="6"/>
  <c r="E153" i="6"/>
  <c r="D153" i="6"/>
  <c r="C153" i="6"/>
  <c r="C147" i="6"/>
  <c r="C145" i="6"/>
  <c r="C144" i="6"/>
  <c r="C142" i="6"/>
  <c r="C141" i="6"/>
  <c r="C140" i="6"/>
  <c r="C139" i="6"/>
  <c r="C138" i="6"/>
  <c r="C137" i="6"/>
  <c r="C136" i="6"/>
  <c r="C135" i="6"/>
  <c r="C134" i="6"/>
  <c r="C133" i="6"/>
  <c r="C132" i="6"/>
  <c r="C131" i="6"/>
  <c r="C130" i="6"/>
  <c r="C129" i="6"/>
  <c r="C128" i="6"/>
  <c r="C127" i="6"/>
  <c r="C126" i="6"/>
  <c r="C125" i="6"/>
  <c r="C124" i="6"/>
  <c r="C122" i="6"/>
  <c r="C121" i="6"/>
  <c r="C120" i="6"/>
  <c r="C119" i="6"/>
  <c r="C118" i="6"/>
  <c r="C117" i="6"/>
  <c r="C116" i="6"/>
  <c r="C115" i="6"/>
  <c r="C114" i="6"/>
  <c r="C112" i="6"/>
  <c r="D111" i="6"/>
  <c r="D110" i="6"/>
  <c r="D109" i="6"/>
  <c r="D107" i="6"/>
  <c r="D106" i="6"/>
  <c r="D105" i="6"/>
  <c r="D108" i="6"/>
  <c r="C103" i="6"/>
  <c r="D101" i="6"/>
  <c r="C100" i="6"/>
  <c r="C91" i="6"/>
  <c r="D89" i="6"/>
  <c r="C90" i="6"/>
  <c r="C49" i="6"/>
  <c r="D48" i="6"/>
  <c r="C46" i="6"/>
  <c r="C45" i="6"/>
  <c r="C43" i="6"/>
  <c r="C41" i="6"/>
  <c r="C39" i="6"/>
  <c r="C36" i="6"/>
  <c r="C35" i="6"/>
  <c r="C34" i="6"/>
  <c r="H32" i="6"/>
  <c r="G32" i="6"/>
  <c r="E32" i="6"/>
  <c r="D32" i="6"/>
  <c r="C32" i="6"/>
  <c r="C30" i="6"/>
  <c r="C29" i="6"/>
  <c r="H27" i="6"/>
  <c r="G27" i="6"/>
  <c r="E27" i="6"/>
  <c r="D27" i="6"/>
  <c r="C27" i="6"/>
  <c r="C25" i="6"/>
  <c r="C23" i="6"/>
  <c r="C21" i="6"/>
  <c r="C19" i="6"/>
  <c r="C16" i="6"/>
  <c r="C15" i="6"/>
  <c r="C14" i="6"/>
  <c r="E12" i="6"/>
  <c r="C12" i="6"/>
  <c r="C10" i="6"/>
  <c r="C9" i="6"/>
  <c r="E7" i="6"/>
  <c r="C7" i="6"/>
  <c r="A3" i="6"/>
  <c r="A2" i="6"/>
  <c r="A183" i="5"/>
  <c r="A168" i="5"/>
  <c r="A167" i="5"/>
  <c r="A166" i="5"/>
  <c r="A165" i="5"/>
  <c r="A164" i="5"/>
  <c r="A163" i="5"/>
  <c r="A162" i="5"/>
  <c r="C155" i="5"/>
  <c r="C154" i="5"/>
  <c r="C153" i="5"/>
  <c r="H152" i="5"/>
  <c r="G152" i="5"/>
  <c r="E152" i="5"/>
  <c r="D152" i="5"/>
  <c r="C152" i="5"/>
  <c r="C151" i="5"/>
  <c r="C150" i="5"/>
  <c r="E149" i="5"/>
  <c r="C149" i="5"/>
  <c r="C143" i="5"/>
  <c r="C141" i="5"/>
  <c r="C140" i="5"/>
  <c r="C138" i="5"/>
  <c r="C137" i="5"/>
  <c r="C136" i="5"/>
  <c r="C135" i="5"/>
  <c r="C134" i="5"/>
  <c r="C133" i="5"/>
  <c r="C132" i="5"/>
  <c r="C131" i="5"/>
  <c r="C130" i="5"/>
  <c r="C129" i="5"/>
  <c r="C128" i="5"/>
  <c r="C127" i="5"/>
  <c r="C126" i="5"/>
  <c r="C125" i="5"/>
  <c r="C124" i="5"/>
  <c r="C123" i="5"/>
  <c r="C122" i="5"/>
  <c r="C121" i="5"/>
  <c r="C120" i="5"/>
  <c r="C118" i="5"/>
  <c r="C117" i="5"/>
  <c r="C116" i="5"/>
  <c r="C115" i="5"/>
  <c r="C114" i="5"/>
  <c r="C113" i="5"/>
  <c r="C112" i="5"/>
  <c r="D97" i="5"/>
  <c r="C111" i="5"/>
  <c r="C110" i="5"/>
  <c r="C108" i="5"/>
  <c r="D106" i="5"/>
  <c r="D105" i="5"/>
  <c r="D102" i="5"/>
  <c r="D101" i="5"/>
  <c r="D104" i="5"/>
  <c r="C99" i="5"/>
  <c r="C96" i="5"/>
  <c r="C87" i="5"/>
  <c r="D85" i="5"/>
  <c r="C55" i="5"/>
  <c r="C53" i="5"/>
  <c r="C52" i="5"/>
  <c r="C50" i="5"/>
  <c r="C49" i="5"/>
  <c r="H48" i="5"/>
  <c r="E48" i="5"/>
  <c r="C48" i="5"/>
  <c r="C46" i="5"/>
  <c r="C45" i="5"/>
  <c r="C43" i="5"/>
  <c r="C41" i="5"/>
  <c r="C39" i="5"/>
  <c r="C36" i="5"/>
  <c r="C35" i="5"/>
  <c r="C34" i="5"/>
  <c r="H32" i="5"/>
  <c r="E32" i="5"/>
  <c r="C32" i="5"/>
  <c r="C30" i="5"/>
  <c r="C29" i="5"/>
  <c r="H27" i="5"/>
  <c r="E27" i="5"/>
  <c r="C27" i="5"/>
  <c r="C25" i="5"/>
  <c r="C23" i="5"/>
  <c r="C21" i="5"/>
  <c r="C19" i="5"/>
  <c r="C16" i="5"/>
  <c r="C15" i="5"/>
  <c r="C14" i="5"/>
  <c r="H12" i="5"/>
  <c r="G12" i="5"/>
  <c r="E12" i="5"/>
  <c r="D12" i="5"/>
  <c r="C12" i="5"/>
  <c r="C10" i="5"/>
  <c r="C9" i="5"/>
  <c r="H7" i="5"/>
  <c r="G7" i="5"/>
  <c r="E7" i="5"/>
  <c r="D7" i="5"/>
  <c r="C7" i="5"/>
  <c r="A3" i="5"/>
  <c r="A2" i="5"/>
  <c r="A173" i="4"/>
  <c r="A158" i="4"/>
  <c r="A157" i="4"/>
  <c r="A156" i="4"/>
  <c r="A155" i="4"/>
  <c r="A154" i="4"/>
  <c r="A153" i="4"/>
  <c r="A152" i="4"/>
  <c r="C142" i="4"/>
  <c r="H139" i="4"/>
  <c r="E139" i="4"/>
  <c r="C138" i="4"/>
  <c r="C137" i="4"/>
  <c r="H136" i="4"/>
  <c r="G136" i="4"/>
  <c r="E136" i="4"/>
  <c r="D136" i="4"/>
  <c r="C136" i="4"/>
  <c r="C135" i="4"/>
  <c r="C134" i="4"/>
  <c r="C139" i="4" s="1"/>
  <c r="H133" i="4"/>
  <c r="E133" i="4"/>
  <c r="C133" i="4"/>
  <c r="C127" i="4"/>
  <c r="C125" i="4"/>
  <c r="C124" i="4"/>
  <c r="C122" i="4"/>
  <c r="C121" i="4"/>
  <c r="C120" i="4"/>
  <c r="C119" i="4"/>
  <c r="C118" i="4"/>
  <c r="C117" i="4"/>
  <c r="C116" i="4"/>
  <c r="C115" i="4"/>
  <c r="C114" i="4"/>
  <c r="C113" i="4"/>
  <c r="C112" i="4"/>
  <c r="C111" i="4"/>
  <c r="C110" i="4"/>
  <c r="C109" i="4"/>
  <c r="C108" i="4"/>
  <c r="C107" i="4"/>
  <c r="C106" i="4"/>
  <c r="C105" i="4"/>
  <c r="C104" i="4"/>
  <c r="C102" i="4"/>
  <c r="C101" i="4"/>
  <c r="C100" i="4"/>
  <c r="C99" i="4"/>
  <c r="C98" i="4"/>
  <c r="C97" i="4"/>
  <c r="C96" i="4"/>
  <c r="C95" i="4"/>
  <c r="C94" i="4"/>
  <c r="C92" i="4"/>
  <c r="D91" i="4"/>
  <c r="C83" i="4"/>
  <c r="C80" i="4"/>
  <c r="C71" i="4"/>
  <c r="C70" i="4"/>
  <c r="D69" i="4"/>
  <c r="D48" i="4"/>
  <c r="C49" i="4"/>
  <c r="C46" i="4"/>
  <c r="C45" i="4"/>
  <c r="C43" i="4"/>
  <c r="C41" i="4"/>
  <c r="C39" i="4"/>
  <c r="C36" i="4"/>
  <c r="C35" i="4"/>
  <c r="C34" i="4"/>
  <c r="H32" i="4"/>
  <c r="E32" i="4"/>
  <c r="C32" i="4"/>
  <c r="C30" i="4"/>
  <c r="C29" i="4"/>
  <c r="H27" i="4"/>
  <c r="E27" i="4"/>
  <c r="C27" i="4"/>
  <c r="C25" i="4"/>
  <c r="C23" i="4"/>
  <c r="C21" i="4"/>
  <c r="C19" i="4"/>
  <c r="C16" i="4"/>
  <c r="C15" i="4"/>
  <c r="C14" i="4"/>
  <c r="H12" i="4"/>
  <c r="G12" i="4"/>
  <c r="E12" i="4"/>
  <c r="D12" i="4"/>
  <c r="C12" i="4"/>
  <c r="C10" i="4"/>
  <c r="C9" i="4"/>
  <c r="H7" i="4"/>
  <c r="G7" i="4"/>
  <c r="E7" i="4"/>
  <c r="D7" i="4"/>
  <c r="C7" i="4"/>
  <c r="A3" i="4"/>
  <c r="A2" i="4"/>
  <c r="A162" i="3"/>
  <c r="A149" i="3"/>
  <c r="A148" i="3"/>
  <c r="A147" i="3"/>
  <c r="A146" i="3"/>
  <c r="A145" i="3"/>
  <c r="A144" i="3"/>
  <c r="A143" i="3"/>
  <c r="C136" i="3"/>
  <c r="C135" i="3"/>
  <c r="H134" i="3"/>
  <c r="G134" i="3"/>
  <c r="E134" i="3"/>
  <c r="D134" i="3"/>
  <c r="C134" i="3"/>
  <c r="C133" i="3"/>
  <c r="C132" i="3"/>
  <c r="E131" i="3"/>
  <c r="C131" i="3"/>
  <c r="C125" i="3"/>
  <c r="C123" i="3"/>
  <c r="C122" i="3"/>
  <c r="C120" i="3"/>
  <c r="C119" i="3"/>
  <c r="C118" i="3"/>
  <c r="C117" i="3"/>
  <c r="C116" i="3"/>
  <c r="C115" i="3"/>
  <c r="C114" i="3"/>
  <c r="C113" i="3"/>
  <c r="C112" i="3"/>
  <c r="C111" i="3"/>
  <c r="C110" i="3"/>
  <c r="C109" i="3"/>
  <c r="C108" i="3"/>
  <c r="C107" i="3"/>
  <c r="C106" i="3"/>
  <c r="C105" i="3"/>
  <c r="C104" i="3"/>
  <c r="C102" i="3"/>
  <c r="C101" i="3"/>
  <c r="C100" i="3"/>
  <c r="C99" i="3"/>
  <c r="C98" i="3"/>
  <c r="C97" i="3"/>
  <c r="C96" i="3"/>
  <c r="D81" i="3"/>
  <c r="C95" i="3"/>
  <c r="C94" i="3"/>
  <c r="C92" i="3"/>
  <c r="D90" i="3"/>
  <c r="D89" i="3"/>
  <c r="D86" i="3"/>
  <c r="D85" i="3"/>
  <c r="D88" i="3"/>
  <c r="C83" i="3"/>
  <c r="C80" i="3"/>
  <c r="C71" i="3"/>
  <c r="D69" i="3"/>
  <c r="D48" i="3"/>
  <c r="C49" i="3"/>
  <c r="C46" i="3"/>
  <c r="C45" i="3"/>
  <c r="C43" i="3"/>
  <c r="C41" i="3"/>
  <c r="C39" i="3"/>
  <c r="C36" i="3"/>
  <c r="C35" i="3"/>
  <c r="C34" i="3"/>
  <c r="H32" i="3"/>
  <c r="E32" i="3"/>
  <c r="C32" i="3"/>
  <c r="C30" i="3"/>
  <c r="C29" i="3"/>
  <c r="H27" i="3"/>
  <c r="E27" i="3"/>
  <c r="C27" i="3"/>
  <c r="C25" i="3"/>
  <c r="C23" i="3"/>
  <c r="C21" i="3"/>
  <c r="C19" i="3"/>
  <c r="C16" i="3"/>
  <c r="C15" i="3"/>
  <c r="C14" i="3"/>
  <c r="H12" i="3"/>
  <c r="G12" i="3"/>
  <c r="E12" i="3"/>
  <c r="D12" i="3"/>
  <c r="C12" i="3"/>
  <c r="C10" i="3"/>
  <c r="C9" i="3"/>
  <c r="H7" i="3"/>
  <c r="G7" i="3"/>
  <c r="E7" i="3"/>
  <c r="D7" i="3"/>
  <c r="C7" i="3"/>
  <c r="A3" i="3"/>
  <c r="A2" i="3"/>
  <c r="X1" i="3"/>
  <c r="A171" i="2"/>
  <c r="A153" i="2"/>
  <c r="A152" i="2"/>
  <c r="A151" i="2"/>
  <c r="A150" i="2"/>
  <c r="A149" i="2"/>
  <c r="A148" i="2"/>
  <c r="A147" i="2"/>
  <c r="C139" i="2"/>
  <c r="C138" i="2"/>
  <c r="C137" i="2"/>
  <c r="C136" i="2"/>
  <c r="C135" i="2"/>
  <c r="C140" i="2" s="1"/>
  <c r="C134" i="2"/>
  <c r="C128" i="2"/>
  <c r="C126" i="2"/>
  <c r="C125" i="2"/>
  <c r="C123" i="2"/>
  <c r="C122" i="2"/>
  <c r="C121" i="2"/>
  <c r="C120" i="2"/>
  <c r="C119" i="2"/>
  <c r="C118" i="2"/>
  <c r="C117" i="2"/>
  <c r="C116" i="2"/>
  <c r="C115" i="2"/>
  <c r="C114" i="2"/>
  <c r="C113" i="2"/>
  <c r="C112" i="2"/>
  <c r="C111" i="2"/>
  <c r="C110" i="2"/>
  <c r="C109" i="2"/>
  <c r="C108" i="2"/>
  <c r="C107" i="2"/>
  <c r="C106" i="2"/>
  <c r="C105" i="2"/>
  <c r="C103" i="2"/>
  <c r="C102" i="2"/>
  <c r="C101" i="2"/>
  <c r="C100" i="2"/>
  <c r="C99" i="2"/>
  <c r="C98" i="2"/>
  <c r="C97" i="2"/>
  <c r="C96" i="2"/>
  <c r="C95" i="2"/>
  <c r="C93" i="2"/>
  <c r="D92" i="2"/>
  <c r="C84" i="2"/>
  <c r="C81" i="2"/>
  <c r="C71" i="2"/>
  <c r="D69" i="2"/>
  <c r="C70" i="2"/>
  <c r="D48" i="2"/>
  <c r="C49" i="2"/>
  <c r="C46" i="2"/>
  <c r="C45" i="2"/>
  <c r="C43" i="2"/>
  <c r="C41" i="2"/>
  <c r="C39" i="2"/>
  <c r="C36" i="2"/>
  <c r="C35" i="2"/>
  <c r="C34" i="2"/>
  <c r="C32" i="2"/>
  <c r="C30" i="2"/>
  <c r="C29" i="2"/>
  <c r="C27" i="2"/>
  <c r="C25" i="2"/>
  <c r="C23" i="2"/>
  <c r="C21" i="2"/>
  <c r="C19" i="2"/>
  <c r="C16" i="2"/>
  <c r="C15" i="2"/>
  <c r="C14" i="2"/>
  <c r="C12" i="2"/>
  <c r="C10" i="2"/>
  <c r="C9" i="2"/>
  <c r="C7" i="2"/>
  <c r="A3" i="2"/>
  <c r="A2" i="2"/>
  <c r="H139" i="1"/>
  <c r="E139" i="1"/>
  <c r="C138" i="1"/>
  <c r="C137" i="1"/>
  <c r="H136" i="1"/>
  <c r="G136" i="1"/>
  <c r="E136" i="1"/>
  <c r="D136" i="1"/>
  <c r="C136" i="1"/>
  <c r="C135" i="1"/>
  <c r="C134" i="1"/>
  <c r="C139" i="1" s="1"/>
  <c r="H133" i="1"/>
  <c r="E133" i="1"/>
  <c r="C133" i="1"/>
  <c r="C127" i="1"/>
  <c r="C125" i="1"/>
  <c r="C124" i="1"/>
  <c r="C122" i="1"/>
  <c r="C121" i="1"/>
  <c r="C120" i="1"/>
  <c r="C119" i="1"/>
  <c r="C118" i="1"/>
  <c r="C117" i="1"/>
  <c r="C116" i="1"/>
  <c r="C115" i="1"/>
  <c r="C114" i="1"/>
  <c r="C113" i="1"/>
  <c r="C112" i="1"/>
  <c r="C111" i="1"/>
  <c r="C110" i="1"/>
  <c r="C109" i="1"/>
  <c r="C108" i="1"/>
  <c r="C107" i="1"/>
  <c r="C106" i="1"/>
  <c r="C105" i="1"/>
  <c r="C104" i="1"/>
  <c r="C102" i="1"/>
  <c r="C101" i="1"/>
  <c r="C100" i="1"/>
  <c r="C99" i="1"/>
  <c r="C98" i="1"/>
  <c r="C97" i="1"/>
  <c r="C96" i="1"/>
  <c r="C95" i="1"/>
  <c r="C94" i="1"/>
  <c r="C92" i="1"/>
  <c r="D91" i="1"/>
  <c r="C83" i="1"/>
  <c r="C80" i="1"/>
  <c r="C70" i="1"/>
  <c r="D68" i="1"/>
  <c r="C69" i="1"/>
  <c r="D47" i="1"/>
  <c r="C48" i="1"/>
  <c r="C45" i="1"/>
  <c r="C44" i="1"/>
  <c r="C42" i="1"/>
  <c r="C40" i="1"/>
  <c r="C38" i="1"/>
  <c r="C35" i="1"/>
  <c r="C34" i="1"/>
  <c r="C33" i="1"/>
  <c r="E31" i="1"/>
  <c r="C31" i="1"/>
  <c r="C29" i="1"/>
  <c r="C28" i="1"/>
  <c r="E26" i="1"/>
  <c r="C26" i="1"/>
  <c r="C24" i="1"/>
  <c r="C22" i="1"/>
  <c r="C20" i="1"/>
  <c r="C18" i="1"/>
  <c r="C15" i="1"/>
  <c r="C14" i="1"/>
  <c r="C13" i="1"/>
  <c r="H11" i="1"/>
  <c r="E11" i="1"/>
  <c r="C11" i="1"/>
  <c r="C9" i="1"/>
  <c r="C8" i="1"/>
  <c r="H6" i="1"/>
  <c r="E6" i="1"/>
  <c r="C6" i="1"/>
  <c r="D88" i="1" l="1"/>
  <c r="D88" i="4"/>
  <c r="D98" i="8"/>
  <c r="D105" i="9"/>
  <c r="D96" i="12"/>
  <c r="D92" i="12"/>
  <c r="D95" i="12"/>
  <c r="D91" i="12"/>
  <c r="D86" i="12"/>
  <c r="H138" i="12"/>
  <c r="D138" i="12"/>
  <c r="G138" i="12"/>
  <c r="H48" i="13"/>
  <c r="D48" i="13"/>
  <c r="G48" i="13"/>
  <c r="E7" i="14"/>
  <c r="H7" i="14"/>
  <c r="D7" i="14"/>
  <c r="E133" i="16"/>
  <c r="H133" i="16"/>
  <c r="D133" i="16"/>
  <c r="G133" i="16"/>
  <c r="E133" i="17"/>
  <c r="H133" i="17"/>
  <c r="D133" i="17"/>
  <c r="G133" i="17"/>
  <c r="E133" i="18"/>
  <c r="H133" i="18"/>
  <c r="D133" i="18"/>
  <c r="G133" i="18"/>
  <c r="E133" i="19"/>
  <c r="H133" i="19"/>
  <c r="D133" i="19"/>
  <c r="G133" i="19"/>
  <c r="E139" i="19"/>
  <c r="H139" i="19"/>
  <c r="D139" i="19"/>
  <c r="G139" i="19"/>
  <c r="E8" i="20"/>
  <c r="H8" i="20"/>
  <c r="D8" i="20"/>
  <c r="G8" i="20"/>
  <c r="E13" i="20"/>
  <c r="H13" i="20"/>
  <c r="D13" i="20"/>
  <c r="G13" i="20"/>
  <c r="D290" i="20"/>
  <c r="D286" i="20"/>
  <c r="D289" i="20"/>
  <c r="D285" i="20"/>
  <c r="D280" i="20"/>
  <c r="D288" i="20"/>
  <c r="D284" i="20"/>
  <c r="D86" i="2"/>
  <c r="D85" i="4"/>
  <c r="D89" i="4"/>
  <c r="G149" i="5"/>
  <c r="G7" i="6"/>
  <c r="G12" i="6"/>
  <c r="G7" i="8"/>
  <c r="G12" i="8"/>
  <c r="D95" i="8"/>
  <c r="D99" i="8"/>
  <c r="D102" i="9"/>
  <c r="D106" i="9"/>
  <c r="G7" i="11"/>
  <c r="G12" i="11"/>
  <c r="D108" i="11"/>
  <c r="G156" i="11"/>
  <c r="E27" i="12"/>
  <c r="H27" i="12"/>
  <c r="D27" i="12"/>
  <c r="D90" i="12"/>
  <c r="H145" i="13"/>
  <c r="D145" i="13"/>
  <c r="G145" i="13"/>
  <c r="G7" i="14"/>
  <c r="E12" i="14"/>
  <c r="H12" i="14"/>
  <c r="D12" i="14"/>
  <c r="G12" i="14"/>
  <c r="D287" i="20"/>
  <c r="C335" i="20"/>
  <c r="D49" i="23"/>
  <c r="D85" i="1"/>
  <c r="G11" i="1"/>
  <c r="D26" i="1"/>
  <c r="H26" i="1"/>
  <c r="D31" i="1"/>
  <c r="H31" i="1"/>
  <c r="D81" i="1"/>
  <c r="D86" i="1"/>
  <c r="D90" i="1"/>
  <c r="G133" i="1"/>
  <c r="G139" i="1"/>
  <c r="D82" i="2"/>
  <c r="D87" i="2"/>
  <c r="D91" i="2"/>
  <c r="G27" i="3"/>
  <c r="G32" i="3"/>
  <c r="D87" i="3"/>
  <c r="D91" i="3"/>
  <c r="D131" i="3"/>
  <c r="H131" i="3"/>
  <c r="G27" i="4"/>
  <c r="G32" i="4"/>
  <c r="D81" i="4"/>
  <c r="D86" i="4"/>
  <c r="D90" i="4"/>
  <c r="G133" i="4"/>
  <c r="G139" i="4"/>
  <c r="G27" i="5"/>
  <c r="G32" i="5"/>
  <c r="G48" i="5"/>
  <c r="D103" i="5"/>
  <c r="D107" i="5"/>
  <c r="D149" i="5"/>
  <c r="H149" i="5"/>
  <c r="D7" i="6"/>
  <c r="H7" i="6"/>
  <c r="D12" i="6"/>
  <c r="H12" i="6"/>
  <c r="G156" i="6"/>
  <c r="G27" i="7"/>
  <c r="G32" i="7"/>
  <c r="G146" i="7"/>
  <c r="D7" i="8"/>
  <c r="H7" i="8"/>
  <c r="D12" i="8"/>
  <c r="H12" i="8"/>
  <c r="D91" i="8"/>
  <c r="D96" i="8"/>
  <c r="D100" i="8"/>
  <c r="G143" i="8"/>
  <c r="G149" i="8"/>
  <c r="G27" i="9"/>
  <c r="G32" i="9"/>
  <c r="G48" i="9"/>
  <c r="D98" i="9"/>
  <c r="D103" i="9"/>
  <c r="D107" i="9"/>
  <c r="G151" i="9"/>
  <c r="G157" i="9"/>
  <c r="G27" i="10"/>
  <c r="G32" i="10"/>
  <c r="G48" i="10"/>
  <c r="D95" i="10"/>
  <c r="G143" i="10"/>
  <c r="D7" i="11"/>
  <c r="H7" i="11"/>
  <c r="D12" i="11"/>
  <c r="H12" i="11"/>
  <c r="D105" i="11"/>
  <c r="D109" i="11"/>
  <c r="D156" i="11"/>
  <c r="H156" i="11"/>
  <c r="H12" i="12"/>
  <c r="D12" i="12"/>
  <c r="G12" i="12"/>
  <c r="G27" i="12"/>
  <c r="E32" i="12"/>
  <c r="H32" i="12"/>
  <c r="D32" i="12"/>
  <c r="D93" i="12"/>
  <c r="H27" i="13"/>
  <c r="D27" i="13"/>
  <c r="G27" i="13"/>
  <c r="E7" i="15"/>
  <c r="H7" i="15"/>
  <c r="D7" i="15"/>
  <c r="G7" i="15"/>
  <c r="E12" i="15"/>
  <c r="H12" i="15"/>
  <c r="D12" i="15"/>
  <c r="G12" i="15"/>
  <c r="D55" i="15"/>
  <c r="E27" i="16"/>
  <c r="H27" i="16"/>
  <c r="D27" i="16"/>
  <c r="G27" i="16"/>
  <c r="E32" i="16"/>
  <c r="H32" i="16"/>
  <c r="D32" i="16"/>
  <c r="G32" i="16"/>
  <c r="E27" i="17"/>
  <c r="H27" i="17"/>
  <c r="D27" i="17"/>
  <c r="G27" i="17"/>
  <c r="E32" i="17"/>
  <c r="H32" i="17"/>
  <c r="D32" i="17"/>
  <c r="G32" i="17"/>
  <c r="D81" i="17"/>
  <c r="E27" i="18"/>
  <c r="H27" i="18"/>
  <c r="D27" i="18"/>
  <c r="G27" i="18"/>
  <c r="E32" i="18"/>
  <c r="H32" i="18"/>
  <c r="D32" i="18"/>
  <c r="G32" i="18"/>
  <c r="D81" i="18"/>
  <c r="E27" i="19"/>
  <c r="H27" i="19"/>
  <c r="D27" i="19"/>
  <c r="G27" i="19"/>
  <c r="E32" i="19"/>
  <c r="H32" i="19"/>
  <c r="D32" i="19"/>
  <c r="G32" i="19"/>
  <c r="D81" i="19"/>
  <c r="E72" i="23"/>
  <c r="H72" i="23"/>
  <c r="D72" i="23"/>
  <c r="G72" i="23"/>
  <c r="E77" i="23"/>
  <c r="H77" i="23"/>
  <c r="D77" i="23"/>
  <c r="G77" i="23"/>
  <c r="D89" i="2"/>
  <c r="G26" i="1"/>
  <c r="G31" i="1"/>
  <c r="D89" i="1"/>
  <c r="D90" i="2"/>
  <c r="G131" i="3"/>
  <c r="G6" i="1"/>
  <c r="D6" i="1"/>
  <c r="D11" i="1"/>
  <c r="D87" i="1"/>
  <c r="D133" i="1"/>
  <c r="D139" i="1"/>
  <c r="D88" i="2"/>
  <c r="D27" i="3"/>
  <c r="D32" i="3"/>
  <c r="D27" i="4"/>
  <c r="D32" i="4"/>
  <c r="D87" i="4"/>
  <c r="D133" i="4"/>
  <c r="D139" i="4"/>
  <c r="D27" i="5"/>
  <c r="D32" i="5"/>
  <c r="D48" i="5"/>
  <c r="D156" i="6"/>
  <c r="D27" i="7"/>
  <c r="D32" i="7"/>
  <c r="D146" i="7"/>
  <c r="D97" i="8"/>
  <c r="D143" i="8"/>
  <c r="D149" i="8"/>
  <c r="D27" i="9"/>
  <c r="D32" i="9"/>
  <c r="D48" i="9"/>
  <c r="D104" i="9"/>
  <c r="D151" i="9"/>
  <c r="D157" i="9"/>
  <c r="D27" i="10"/>
  <c r="D32" i="10"/>
  <c r="D48" i="10"/>
  <c r="D92" i="10"/>
  <c r="D143" i="10"/>
  <c r="D101" i="11"/>
  <c r="D106" i="11"/>
  <c r="G32" i="12"/>
  <c r="D94" i="12"/>
  <c r="E138" i="12"/>
  <c r="H32" i="13"/>
  <c r="D32" i="13"/>
  <c r="G32" i="13"/>
  <c r="E48" i="13"/>
  <c r="D118" i="15"/>
  <c r="D114" i="15"/>
  <c r="D117" i="15"/>
  <c r="D113" i="15"/>
  <c r="D108" i="15"/>
  <c r="D116" i="15"/>
  <c r="D112" i="15"/>
  <c r="D69" i="16"/>
  <c r="D69" i="17"/>
  <c r="D69" i="18"/>
  <c r="D48" i="19"/>
  <c r="D69" i="19"/>
  <c r="E160" i="21"/>
  <c r="H160" i="21"/>
  <c r="D160" i="21"/>
  <c r="G160" i="21"/>
  <c r="E166" i="21"/>
  <c r="H166" i="21"/>
  <c r="D166" i="21"/>
  <c r="G166" i="21"/>
  <c r="D76" i="22"/>
  <c r="D95" i="25"/>
  <c r="D115" i="27"/>
  <c r="D98" i="39"/>
  <c r="D94" i="39"/>
  <c r="D96" i="39"/>
  <c r="E146" i="43"/>
  <c r="H146" i="43"/>
  <c r="D146" i="43"/>
  <c r="G146" i="43"/>
  <c r="E140" i="44"/>
  <c r="H140" i="44"/>
  <c r="D140" i="44"/>
  <c r="G140" i="44"/>
  <c r="E146" i="44"/>
  <c r="H146" i="44"/>
  <c r="D146" i="44"/>
  <c r="G146" i="44"/>
  <c r="E133" i="45"/>
  <c r="H133" i="45"/>
  <c r="D133" i="45"/>
  <c r="G133" i="45"/>
  <c r="E139" i="45"/>
  <c r="H139" i="45"/>
  <c r="D139" i="45"/>
  <c r="G139" i="45"/>
  <c r="D95" i="22"/>
  <c r="G27" i="24"/>
  <c r="G32" i="24"/>
  <c r="G48" i="24"/>
  <c r="G170" i="24"/>
  <c r="G176" i="24"/>
  <c r="D92" i="25"/>
  <c r="D96" i="25"/>
  <c r="G28" i="26"/>
  <c r="G33" i="26"/>
  <c r="G122" i="26"/>
  <c r="G127" i="26"/>
  <c r="D227" i="26"/>
  <c r="C276" i="26"/>
  <c r="G7" i="27"/>
  <c r="G12" i="27"/>
  <c r="D112" i="27"/>
  <c r="D116" i="27"/>
  <c r="D163" i="27"/>
  <c r="D88" i="28"/>
  <c r="D7" i="29"/>
  <c r="H7" i="29"/>
  <c r="D12" i="29"/>
  <c r="H12" i="29"/>
  <c r="D88" i="29"/>
  <c r="G136" i="29"/>
  <c r="D7" i="30"/>
  <c r="H7" i="30"/>
  <c r="D12" i="30"/>
  <c r="H12" i="30"/>
  <c r="D88" i="30"/>
  <c r="D93" i="30"/>
  <c r="D97" i="30"/>
  <c r="G140" i="30"/>
  <c r="G146" i="30"/>
  <c r="D7" i="31"/>
  <c r="H7" i="31"/>
  <c r="D12" i="31"/>
  <c r="H12" i="31"/>
  <c r="D108" i="31"/>
  <c r="D113" i="31"/>
  <c r="D117" i="31"/>
  <c r="G160" i="31"/>
  <c r="G166" i="31"/>
  <c r="G27" i="32"/>
  <c r="G32" i="32"/>
  <c r="G48" i="32"/>
  <c r="D141" i="32"/>
  <c r="H141" i="32"/>
  <c r="G7" i="33"/>
  <c r="G12" i="33"/>
  <c r="D27" i="33"/>
  <c r="H27" i="33"/>
  <c r="D32" i="33"/>
  <c r="H32" i="33"/>
  <c r="D87" i="33"/>
  <c r="D91" i="33"/>
  <c r="D133" i="33"/>
  <c r="G7" i="34"/>
  <c r="G12" i="34"/>
  <c r="D27" i="34"/>
  <c r="D32" i="34"/>
  <c r="D87" i="34"/>
  <c r="D91" i="34"/>
  <c r="D133" i="34"/>
  <c r="D139" i="34"/>
  <c r="D7" i="35"/>
  <c r="D12" i="35"/>
  <c r="E27" i="35"/>
  <c r="E32" i="35"/>
  <c r="E48" i="35"/>
  <c r="D118" i="35"/>
  <c r="D123" i="35"/>
  <c r="D127" i="35"/>
  <c r="G170" i="35"/>
  <c r="E173" i="35"/>
  <c r="D8" i="36"/>
  <c r="D13" i="36"/>
  <c r="E28" i="36"/>
  <c r="E33" i="36"/>
  <c r="G152" i="36"/>
  <c r="G157" i="36"/>
  <c r="D280" i="36"/>
  <c r="D285" i="36"/>
  <c r="D289" i="36"/>
  <c r="C301" i="36"/>
  <c r="G27" i="37"/>
  <c r="G32" i="37"/>
  <c r="G48" i="37"/>
  <c r="D115" i="37"/>
  <c r="E160" i="37"/>
  <c r="E162" i="37"/>
  <c r="E164" i="37"/>
  <c r="D7" i="38"/>
  <c r="D12" i="38"/>
  <c r="E27" i="38"/>
  <c r="E32" i="38"/>
  <c r="E48" i="38"/>
  <c r="D96" i="38"/>
  <c r="D92" i="38"/>
  <c r="D97" i="38"/>
  <c r="H143" i="38"/>
  <c r="D143" i="38"/>
  <c r="D7" i="39"/>
  <c r="D55" i="39"/>
  <c r="D92" i="39"/>
  <c r="D97" i="39"/>
  <c r="E27" i="42"/>
  <c r="H27" i="42"/>
  <c r="D27" i="42"/>
  <c r="G27" i="42"/>
  <c r="E32" i="42"/>
  <c r="H32" i="42"/>
  <c r="D32" i="42"/>
  <c r="G32" i="42"/>
  <c r="E146" i="46"/>
  <c r="H146" i="46"/>
  <c r="D146" i="46"/>
  <c r="G146" i="46"/>
  <c r="E28" i="48"/>
  <c r="H28" i="48"/>
  <c r="D28" i="48"/>
  <c r="G28" i="48"/>
  <c r="E33" i="48"/>
  <c r="H33" i="48"/>
  <c r="D33" i="48"/>
  <c r="G33" i="48"/>
  <c r="E49" i="48"/>
  <c r="H49" i="48"/>
  <c r="D49" i="48"/>
  <c r="G49" i="48"/>
  <c r="G136" i="14"/>
  <c r="G160" i="15"/>
  <c r="G166" i="15"/>
  <c r="G7" i="16"/>
  <c r="G12" i="16"/>
  <c r="D87" i="16"/>
  <c r="D91" i="16"/>
  <c r="G7" i="17"/>
  <c r="G12" i="17"/>
  <c r="D87" i="17"/>
  <c r="D91" i="17"/>
  <c r="G7" i="18"/>
  <c r="G12" i="18"/>
  <c r="D87" i="18"/>
  <c r="D91" i="18"/>
  <c r="G7" i="19"/>
  <c r="G12" i="19"/>
  <c r="D87" i="19"/>
  <c r="D91" i="19"/>
  <c r="G152" i="20"/>
  <c r="G157" i="20"/>
  <c r="G7" i="22"/>
  <c r="G12" i="22"/>
  <c r="D92" i="22"/>
  <c r="D96" i="22"/>
  <c r="G7" i="24"/>
  <c r="G12" i="24"/>
  <c r="D27" i="24"/>
  <c r="H27" i="24"/>
  <c r="D32" i="24"/>
  <c r="H32" i="24"/>
  <c r="D48" i="24"/>
  <c r="H48" i="24"/>
  <c r="D124" i="24"/>
  <c r="D128" i="24"/>
  <c r="D170" i="24"/>
  <c r="H170" i="24"/>
  <c r="D176" i="24"/>
  <c r="H176" i="24"/>
  <c r="D88" i="25"/>
  <c r="D93" i="25"/>
  <c r="D97" i="25"/>
  <c r="G140" i="25"/>
  <c r="G146" i="25"/>
  <c r="G8" i="26"/>
  <c r="G13" i="26"/>
  <c r="D28" i="26"/>
  <c r="H28" i="26"/>
  <c r="D33" i="26"/>
  <c r="H33" i="26"/>
  <c r="D122" i="26"/>
  <c r="H122" i="26"/>
  <c r="D127" i="26"/>
  <c r="H127" i="26"/>
  <c r="D224" i="26"/>
  <c r="D228" i="26"/>
  <c r="D7" i="27"/>
  <c r="H7" i="27"/>
  <c r="D12" i="27"/>
  <c r="H12" i="27"/>
  <c r="D108" i="27"/>
  <c r="D113" i="27"/>
  <c r="D117" i="27"/>
  <c r="D85" i="29"/>
  <c r="D136" i="29"/>
  <c r="H136" i="29"/>
  <c r="D94" i="30"/>
  <c r="D98" i="30"/>
  <c r="D140" i="30"/>
  <c r="H140" i="30"/>
  <c r="D146" i="30"/>
  <c r="H146" i="30"/>
  <c r="D114" i="31"/>
  <c r="D118" i="31"/>
  <c r="D160" i="31"/>
  <c r="H160" i="31"/>
  <c r="D166" i="31"/>
  <c r="H166" i="31"/>
  <c r="D27" i="32"/>
  <c r="H27" i="32"/>
  <c r="D32" i="32"/>
  <c r="H32" i="32"/>
  <c r="D48" i="32"/>
  <c r="H48" i="32"/>
  <c r="D7" i="33"/>
  <c r="H7" i="33"/>
  <c r="D12" i="33"/>
  <c r="H12" i="33"/>
  <c r="D88" i="33"/>
  <c r="D7" i="34"/>
  <c r="H7" i="34"/>
  <c r="D12" i="34"/>
  <c r="H12" i="34"/>
  <c r="D88" i="34"/>
  <c r="D170" i="35"/>
  <c r="H170" i="35"/>
  <c r="D152" i="36"/>
  <c r="H152" i="36"/>
  <c r="D157" i="36"/>
  <c r="H157" i="36"/>
  <c r="D27" i="37"/>
  <c r="H27" i="37"/>
  <c r="D32" i="37"/>
  <c r="H32" i="37"/>
  <c r="D48" i="37"/>
  <c r="H48" i="37"/>
  <c r="D88" i="39"/>
  <c r="D93" i="39"/>
  <c r="H140" i="39"/>
  <c r="D140" i="39"/>
  <c r="E7" i="43"/>
  <c r="H7" i="43"/>
  <c r="D7" i="43"/>
  <c r="G7" i="43"/>
  <c r="E12" i="43"/>
  <c r="H12" i="43"/>
  <c r="D12" i="43"/>
  <c r="G12" i="43"/>
  <c r="D88" i="44"/>
  <c r="E27" i="45"/>
  <c r="H27" i="45"/>
  <c r="D27" i="45"/>
  <c r="G27" i="45"/>
  <c r="E32" i="45"/>
  <c r="H32" i="45"/>
  <c r="D32" i="45"/>
  <c r="G32" i="45"/>
  <c r="E27" i="46"/>
  <c r="H27" i="46"/>
  <c r="D27" i="46"/>
  <c r="G27" i="46"/>
  <c r="E32" i="46"/>
  <c r="H32" i="46"/>
  <c r="D32" i="46"/>
  <c r="G32" i="46"/>
  <c r="E27" i="47"/>
  <c r="H27" i="47"/>
  <c r="D27" i="47"/>
  <c r="G27" i="47"/>
  <c r="E32" i="47"/>
  <c r="H32" i="47"/>
  <c r="D32" i="47"/>
  <c r="G32" i="47"/>
  <c r="E48" i="47"/>
  <c r="H48" i="47"/>
  <c r="D48" i="47"/>
  <c r="G48" i="47"/>
  <c r="D136" i="14"/>
  <c r="D160" i="15"/>
  <c r="D166" i="15"/>
  <c r="D7" i="16"/>
  <c r="D12" i="16"/>
  <c r="D7" i="17"/>
  <c r="D12" i="17"/>
  <c r="D7" i="18"/>
  <c r="D12" i="18"/>
  <c r="D7" i="19"/>
  <c r="D12" i="19"/>
  <c r="D152" i="20"/>
  <c r="D157" i="20"/>
  <c r="D7" i="22"/>
  <c r="D12" i="22"/>
  <c r="D88" i="22"/>
  <c r="D93" i="22"/>
  <c r="D7" i="24"/>
  <c r="D12" i="24"/>
  <c r="D94" i="25"/>
  <c r="D140" i="25"/>
  <c r="D146" i="25"/>
  <c r="D8" i="26"/>
  <c r="D13" i="26"/>
  <c r="D220" i="26"/>
  <c r="D225" i="26"/>
  <c r="D114" i="27"/>
  <c r="D86" i="28"/>
  <c r="D85" i="33"/>
  <c r="D85" i="34"/>
  <c r="D7" i="37"/>
  <c r="D12" i="37"/>
  <c r="D113" i="37"/>
  <c r="G48" i="38"/>
  <c r="D76" i="38"/>
  <c r="G7" i="39"/>
  <c r="H12" i="39"/>
  <c r="D95" i="39"/>
  <c r="G140" i="39"/>
  <c r="E146" i="39"/>
  <c r="H146" i="39"/>
  <c r="D146" i="39"/>
  <c r="D90" i="40"/>
  <c r="D86" i="40"/>
  <c r="D81" i="40"/>
  <c r="D89" i="40"/>
  <c r="D85" i="40"/>
  <c r="E136" i="40"/>
  <c r="H136" i="40"/>
  <c r="D136" i="40"/>
  <c r="D69" i="45"/>
  <c r="E143" i="47"/>
  <c r="H143" i="47"/>
  <c r="D143" i="47"/>
  <c r="G143" i="47"/>
  <c r="D98" i="51"/>
  <c r="D95" i="56"/>
  <c r="H80" i="57"/>
  <c r="D80" i="57"/>
  <c r="G80" i="57"/>
  <c r="D146" i="57"/>
  <c r="D142" i="57"/>
  <c r="D145" i="57"/>
  <c r="D141" i="57"/>
  <c r="D136" i="57"/>
  <c r="D91" i="58"/>
  <c r="D87" i="58"/>
  <c r="D90" i="58"/>
  <c r="D86" i="58"/>
  <c r="D81" i="58"/>
  <c r="D89" i="58"/>
  <c r="D85" i="58"/>
  <c r="D98" i="43"/>
  <c r="D98" i="46"/>
  <c r="D96" i="48"/>
  <c r="G144" i="48"/>
  <c r="G28" i="49"/>
  <c r="G33" i="49"/>
  <c r="G102" i="49"/>
  <c r="G107" i="49"/>
  <c r="D180" i="49"/>
  <c r="D185" i="49"/>
  <c r="D189" i="49"/>
  <c r="C201" i="49"/>
  <c r="D140" i="50"/>
  <c r="H140" i="50"/>
  <c r="G7" i="51"/>
  <c r="G12" i="51"/>
  <c r="D27" i="51"/>
  <c r="H27" i="51"/>
  <c r="D32" i="51"/>
  <c r="H32" i="51"/>
  <c r="D95" i="51"/>
  <c r="D99" i="51"/>
  <c r="D146" i="51"/>
  <c r="H146" i="51"/>
  <c r="G7" i="52"/>
  <c r="G12" i="52"/>
  <c r="D27" i="52"/>
  <c r="H27" i="52"/>
  <c r="D32" i="52"/>
  <c r="H32" i="52"/>
  <c r="D91" i="52"/>
  <c r="D96" i="52"/>
  <c r="D100" i="52"/>
  <c r="G141" i="52"/>
  <c r="G22" i="53"/>
  <c r="G40" i="53"/>
  <c r="G45" i="53"/>
  <c r="G114" i="53"/>
  <c r="G119" i="53"/>
  <c r="D199" i="53"/>
  <c r="E7" i="54"/>
  <c r="E12" i="54"/>
  <c r="D93" i="54"/>
  <c r="D97" i="54"/>
  <c r="G140" i="54"/>
  <c r="E143" i="54"/>
  <c r="G27" i="55"/>
  <c r="G32" i="55"/>
  <c r="D98" i="55"/>
  <c r="E143" i="55"/>
  <c r="G146" i="55"/>
  <c r="E149" i="55"/>
  <c r="D7" i="56"/>
  <c r="D12" i="56"/>
  <c r="E27" i="56"/>
  <c r="E32" i="56"/>
  <c r="E48" i="56"/>
  <c r="D92" i="56"/>
  <c r="D96" i="56"/>
  <c r="H85" i="57"/>
  <c r="D85" i="57"/>
  <c r="G85" i="57"/>
  <c r="D95" i="57"/>
  <c r="D140" i="57"/>
  <c r="D88" i="58"/>
  <c r="G27" i="41"/>
  <c r="G32" i="41"/>
  <c r="G48" i="41"/>
  <c r="G144" i="41"/>
  <c r="G7" i="42"/>
  <c r="G12" i="42"/>
  <c r="G134" i="42"/>
  <c r="D95" i="43"/>
  <c r="D99" i="43"/>
  <c r="D94" i="44"/>
  <c r="D98" i="44"/>
  <c r="G7" i="45"/>
  <c r="G12" i="45"/>
  <c r="D87" i="45"/>
  <c r="D91" i="45"/>
  <c r="G7" i="46"/>
  <c r="G12" i="46"/>
  <c r="D95" i="46"/>
  <c r="D99" i="46"/>
  <c r="G7" i="47"/>
  <c r="G12" i="47"/>
  <c r="D93" i="48"/>
  <c r="D144" i="48"/>
  <c r="H144" i="48"/>
  <c r="D28" i="49"/>
  <c r="H28" i="49"/>
  <c r="D33" i="49"/>
  <c r="H33" i="49"/>
  <c r="D102" i="49"/>
  <c r="H102" i="49"/>
  <c r="D107" i="49"/>
  <c r="H107" i="49"/>
  <c r="D186" i="49"/>
  <c r="D190" i="49"/>
  <c r="D7" i="51"/>
  <c r="H7" i="51"/>
  <c r="D12" i="51"/>
  <c r="H12" i="51"/>
  <c r="D91" i="51"/>
  <c r="D96" i="51"/>
  <c r="D100" i="51"/>
  <c r="D7" i="52"/>
  <c r="H7" i="52"/>
  <c r="D12" i="52"/>
  <c r="H12" i="52"/>
  <c r="D97" i="52"/>
  <c r="D101" i="52"/>
  <c r="D141" i="52"/>
  <c r="H141" i="52"/>
  <c r="G8" i="53"/>
  <c r="G13" i="53"/>
  <c r="D22" i="53"/>
  <c r="H22" i="53"/>
  <c r="D40" i="53"/>
  <c r="H40" i="53"/>
  <c r="D45" i="53"/>
  <c r="H45" i="53"/>
  <c r="D114" i="53"/>
  <c r="H114" i="53"/>
  <c r="D119" i="53"/>
  <c r="H119" i="53"/>
  <c r="D196" i="53"/>
  <c r="D200" i="53"/>
  <c r="D140" i="54"/>
  <c r="H140" i="54"/>
  <c r="D27" i="55"/>
  <c r="H27" i="55"/>
  <c r="D32" i="55"/>
  <c r="H32" i="55"/>
  <c r="D146" i="55"/>
  <c r="H146" i="55"/>
  <c r="D88" i="56"/>
  <c r="D93" i="56"/>
  <c r="D97" i="56"/>
  <c r="H143" i="56"/>
  <c r="D143" i="56"/>
  <c r="E8" i="57"/>
  <c r="H8" i="57"/>
  <c r="D8" i="57"/>
  <c r="D143" i="57"/>
  <c r="D27" i="41"/>
  <c r="D32" i="41"/>
  <c r="D48" i="41"/>
  <c r="D144" i="41"/>
  <c r="D7" i="42"/>
  <c r="D12" i="42"/>
  <c r="D134" i="42"/>
  <c r="D91" i="43"/>
  <c r="D96" i="43"/>
  <c r="D7" i="45"/>
  <c r="D12" i="45"/>
  <c r="D7" i="46"/>
  <c r="D12" i="46"/>
  <c r="D91" i="46"/>
  <c r="D96" i="46"/>
  <c r="D7" i="47"/>
  <c r="D12" i="47"/>
  <c r="D97" i="51"/>
  <c r="D8" i="53"/>
  <c r="D13" i="53"/>
  <c r="D192" i="53"/>
  <c r="D197" i="53"/>
  <c r="D27" i="54"/>
  <c r="D32" i="54"/>
  <c r="D48" i="54"/>
  <c r="D7" i="55"/>
  <c r="D12" i="55"/>
  <c r="D91" i="55"/>
  <c r="D96" i="55"/>
  <c r="D94" i="56"/>
  <c r="D140" i="56"/>
  <c r="G143" i="56"/>
  <c r="G8" i="57"/>
  <c r="E13" i="57"/>
  <c r="H13" i="57"/>
  <c r="D13" i="57"/>
  <c r="E80" i="57"/>
  <c r="D144" i="57"/>
  <c r="C191" i="57"/>
  <c r="C157" i="57"/>
  <c r="E36" i="69"/>
  <c r="E41" i="69"/>
  <c r="E7" i="70"/>
  <c r="E12" i="70"/>
  <c r="E135" i="70"/>
  <c r="D115" i="71"/>
  <c r="E160" i="71"/>
  <c r="E166" i="71"/>
  <c r="D7" i="72"/>
  <c r="H7" i="72"/>
  <c r="D12" i="72"/>
  <c r="H12" i="72"/>
  <c r="E27" i="72"/>
  <c r="E32" i="72"/>
  <c r="D88" i="72"/>
  <c r="E133" i="72"/>
  <c r="D136" i="72"/>
  <c r="D27" i="73"/>
  <c r="E32" i="73"/>
  <c r="H12" i="75"/>
  <c r="D12" i="75"/>
  <c r="G12" i="75"/>
  <c r="E32" i="75"/>
  <c r="H32" i="75"/>
  <c r="D32" i="75"/>
  <c r="H32" i="77"/>
  <c r="D32" i="77"/>
  <c r="G32" i="77"/>
  <c r="H153" i="78"/>
  <c r="D153" i="78"/>
  <c r="G153" i="78"/>
  <c r="E12" i="82"/>
  <c r="H12" i="82"/>
  <c r="D12" i="82"/>
  <c r="G12" i="82"/>
  <c r="H72" i="83"/>
  <c r="D72" i="83"/>
  <c r="G72" i="83"/>
  <c r="G8" i="61"/>
  <c r="G17" i="61"/>
  <c r="D36" i="61"/>
  <c r="D41" i="61"/>
  <c r="G111" i="61"/>
  <c r="G116" i="61"/>
  <c r="D196" i="61"/>
  <c r="G27" i="62"/>
  <c r="G32" i="62"/>
  <c r="D86" i="62"/>
  <c r="D90" i="62"/>
  <c r="G133" i="62"/>
  <c r="E136" i="62"/>
  <c r="G27" i="63"/>
  <c r="G32" i="63"/>
  <c r="D86" i="63"/>
  <c r="D81" i="63" s="1"/>
  <c r="D90" i="63"/>
  <c r="G133" i="63"/>
  <c r="G27" i="64"/>
  <c r="G32" i="64"/>
  <c r="D81" i="64"/>
  <c r="D86" i="64"/>
  <c r="D90" i="64"/>
  <c r="G133" i="64"/>
  <c r="G139" i="64"/>
  <c r="G27" i="65"/>
  <c r="G32" i="65"/>
  <c r="D118" i="65"/>
  <c r="G166" i="65"/>
  <c r="D108" i="66"/>
  <c r="G152" i="66"/>
  <c r="G154" i="66"/>
  <c r="G160" i="67"/>
  <c r="G166" i="67"/>
  <c r="G28" i="68"/>
  <c r="G33" i="68"/>
  <c r="E155" i="73"/>
  <c r="H155" i="73"/>
  <c r="D155" i="73"/>
  <c r="E148" i="74"/>
  <c r="H148" i="74"/>
  <c r="D148" i="74"/>
  <c r="D106" i="76"/>
  <c r="D102" i="76"/>
  <c r="D105" i="76"/>
  <c r="D101" i="76"/>
  <c r="D96" i="76"/>
  <c r="H148" i="76"/>
  <c r="D148" i="76"/>
  <c r="G148" i="76"/>
  <c r="H48" i="77"/>
  <c r="D48" i="77"/>
  <c r="G48" i="77"/>
  <c r="E7" i="78"/>
  <c r="H7" i="78"/>
  <c r="D7" i="78"/>
  <c r="D92" i="81"/>
  <c r="D88" i="81"/>
  <c r="D83" i="81"/>
  <c r="D91" i="81"/>
  <c r="D87" i="81"/>
  <c r="G27" i="58"/>
  <c r="G32" i="58"/>
  <c r="G133" i="58"/>
  <c r="G27" i="59"/>
  <c r="G32" i="59"/>
  <c r="G48" i="59"/>
  <c r="G150" i="59"/>
  <c r="D88" i="60"/>
  <c r="D8" i="61"/>
  <c r="H8" i="61"/>
  <c r="D17" i="61"/>
  <c r="H17" i="61"/>
  <c r="D111" i="61"/>
  <c r="H111" i="61"/>
  <c r="D116" i="61"/>
  <c r="H116" i="61"/>
  <c r="G7" i="62"/>
  <c r="G12" i="62"/>
  <c r="D27" i="62"/>
  <c r="H27" i="62"/>
  <c r="D32" i="62"/>
  <c r="H32" i="62"/>
  <c r="D133" i="62"/>
  <c r="H133" i="62"/>
  <c r="D27" i="63"/>
  <c r="H27" i="63"/>
  <c r="D32" i="63"/>
  <c r="H32" i="63"/>
  <c r="D87" i="63"/>
  <c r="D91" i="63"/>
  <c r="D133" i="63"/>
  <c r="H133" i="63"/>
  <c r="G7" i="64"/>
  <c r="G12" i="64"/>
  <c r="D27" i="64"/>
  <c r="H27" i="64"/>
  <c r="D32" i="64"/>
  <c r="H32" i="64"/>
  <c r="D87" i="64"/>
  <c r="D91" i="64"/>
  <c r="D133" i="64"/>
  <c r="H133" i="64"/>
  <c r="D139" i="64"/>
  <c r="H139" i="64"/>
  <c r="G7" i="65"/>
  <c r="G12" i="65"/>
  <c r="D27" i="65"/>
  <c r="H27" i="65"/>
  <c r="D32" i="65"/>
  <c r="H32" i="65"/>
  <c r="D115" i="65"/>
  <c r="D119" i="65"/>
  <c r="D166" i="65"/>
  <c r="H166" i="65"/>
  <c r="D105" i="66"/>
  <c r="D109" i="66"/>
  <c r="D152" i="66"/>
  <c r="H152" i="66"/>
  <c r="D154" i="66"/>
  <c r="H154" i="66"/>
  <c r="D160" i="67"/>
  <c r="H160" i="67"/>
  <c r="D166" i="67"/>
  <c r="H166" i="67"/>
  <c r="G8" i="68"/>
  <c r="G13" i="68"/>
  <c r="D28" i="68"/>
  <c r="H28" i="68"/>
  <c r="D33" i="68"/>
  <c r="H33" i="68"/>
  <c r="G36" i="69"/>
  <c r="G41" i="69"/>
  <c r="D129" i="69"/>
  <c r="H129" i="69"/>
  <c r="D134" i="69"/>
  <c r="H134" i="69"/>
  <c r="D199" i="69"/>
  <c r="G7" i="70"/>
  <c r="G12" i="70"/>
  <c r="D27" i="70"/>
  <c r="H27" i="70"/>
  <c r="D32" i="70"/>
  <c r="H32" i="70"/>
  <c r="D87" i="70"/>
  <c r="G135" i="70"/>
  <c r="D7" i="71"/>
  <c r="H7" i="71"/>
  <c r="D12" i="71"/>
  <c r="H12" i="71"/>
  <c r="D108" i="71"/>
  <c r="D113" i="71"/>
  <c r="D117" i="71"/>
  <c r="G160" i="71"/>
  <c r="G166" i="71"/>
  <c r="G27" i="72"/>
  <c r="G32" i="72"/>
  <c r="H133" i="72"/>
  <c r="G136" i="72"/>
  <c r="H32" i="73"/>
  <c r="G155" i="73"/>
  <c r="G148" i="74"/>
  <c r="D100" i="76"/>
  <c r="H163" i="77"/>
  <c r="D163" i="77"/>
  <c r="G163" i="77"/>
  <c r="G7" i="78"/>
  <c r="E12" i="78"/>
  <c r="H12" i="78"/>
  <c r="D12" i="78"/>
  <c r="H7" i="81"/>
  <c r="D7" i="81"/>
  <c r="G7" i="81"/>
  <c r="E27" i="81"/>
  <c r="H27" i="81"/>
  <c r="D27" i="81"/>
  <c r="D89" i="81"/>
  <c r="E8" i="83"/>
  <c r="H8" i="83"/>
  <c r="D8" i="83"/>
  <c r="G8" i="83"/>
  <c r="C175" i="83"/>
  <c r="D27" i="58"/>
  <c r="D32" i="58"/>
  <c r="D133" i="58"/>
  <c r="D27" i="59"/>
  <c r="D32" i="59"/>
  <c r="D48" i="59"/>
  <c r="D150" i="59"/>
  <c r="D85" i="60"/>
  <c r="D189" i="61"/>
  <c r="D194" i="61"/>
  <c r="D7" i="62"/>
  <c r="D12" i="62"/>
  <c r="D7" i="63"/>
  <c r="D12" i="63"/>
  <c r="D7" i="64"/>
  <c r="D12" i="64"/>
  <c r="D7" i="65"/>
  <c r="D12" i="65"/>
  <c r="D111" i="65"/>
  <c r="D116" i="65"/>
  <c r="D101" i="66"/>
  <c r="D106" i="66"/>
  <c r="D8" i="68"/>
  <c r="D13" i="68"/>
  <c r="D36" i="69"/>
  <c r="D41" i="69"/>
  <c r="D196" i="69"/>
  <c r="D192" i="69" s="1"/>
  <c r="D7" i="70"/>
  <c r="D12" i="70"/>
  <c r="D84" i="70"/>
  <c r="D135" i="70"/>
  <c r="D114" i="71"/>
  <c r="D160" i="71"/>
  <c r="D166" i="71"/>
  <c r="D27" i="72"/>
  <c r="D32" i="72"/>
  <c r="D87" i="72"/>
  <c r="D133" i="72"/>
  <c r="D81" i="72" s="1"/>
  <c r="H136" i="72"/>
  <c r="H27" i="73"/>
  <c r="D32" i="73"/>
  <c r="E48" i="73"/>
  <c r="H7" i="75"/>
  <c r="D7" i="75"/>
  <c r="G7" i="75"/>
  <c r="E12" i="75"/>
  <c r="E27" i="75"/>
  <c r="H27" i="75"/>
  <c r="D27" i="75"/>
  <c r="D69" i="75"/>
  <c r="D48" i="76"/>
  <c r="D103" i="76"/>
  <c r="H27" i="77"/>
  <c r="D27" i="77"/>
  <c r="G27" i="77"/>
  <c r="E32" i="77"/>
  <c r="G12" i="78"/>
  <c r="D86" i="78"/>
  <c r="E153" i="78"/>
  <c r="D98" i="79"/>
  <c r="D94" i="79"/>
  <c r="D97" i="79"/>
  <c r="D93" i="79"/>
  <c r="D88" i="79"/>
  <c r="E160" i="80"/>
  <c r="H160" i="80"/>
  <c r="D160" i="80"/>
  <c r="E166" i="80"/>
  <c r="H166" i="80"/>
  <c r="D166" i="80"/>
  <c r="H12" i="81"/>
  <c r="D12" i="81"/>
  <c r="G12" i="81"/>
  <c r="G27" i="81"/>
  <c r="E32" i="81"/>
  <c r="H32" i="81"/>
  <c r="D32" i="81"/>
  <c r="D90" i="81"/>
  <c r="E7" i="82"/>
  <c r="H7" i="82"/>
  <c r="D7" i="82"/>
  <c r="E72" i="83"/>
  <c r="E12" i="85"/>
  <c r="H12" i="85"/>
  <c r="D12" i="85"/>
  <c r="G12" i="85"/>
  <c r="D118" i="87"/>
  <c r="D114" i="87"/>
  <c r="D117" i="87"/>
  <c r="D113" i="87"/>
  <c r="D108" i="87"/>
  <c r="D116" i="87"/>
  <c r="D112" i="87"/>
  <c r="H166" i="85"/>
  <c r="D166" i="85"/>
  <c r="G166" i="85"/>
  <c r="H27" i="86"/>
  <c r="D27" i="86"/>
  <c r="G27" i="86"/>
  <c r="D115" i="87"/>
  <c r="D115" i="77"/>
  <c r="D105" i="78"/>
  <c r="D98" i="82"/>
  <c r="D94" i="82"/>
  <c r="D97" i="82"/>
  <c r="D93" i="82"/>
  <c r="D88" i="82"/>
  <c r="H140" i="82"/>
  <c r="D140" i="82"/>
  <c r="G140" i="82"/>
  <c r="H146" i="82"/>
  <c r="D146" i="82"/>
  <c r="G146" i="82"/>
  <c r="E13" i="83"/>
  <c r="H13" i="83"/>
  <c r="D13" i="83"/>
  <c r="H77" i="83"/>
  <c r="D77" i="83"/>
  <c r="G77" i="83"/>
  <c r="D129" i="83"/>
  <c r="D125" i="83"/>
  <c r="D120" i="83"/>
  <c r="D128" i="83"/>
  <c r="D124" i="83"/>
  <c r="E7" i="84"/>
  <c r="H7" i="84"/>
  <c r="D7" i="84"/>
  <c r="D98" i="84"/>
  <c r="D94" i="84"/>
  <c r="D97" i="84"/>
  <c r="D93" i="84"/>
  <c r="D88" i="84"/>
  <c r="D118" i="85"/>
  <c r="D114" i="85"/>
  <c r="D117" i="85"/>
  <c r="D113" i="85"/>
  <c r="D108" i="85"/>
  <c r="H160" i="85"/>
  <c r="D160" i="85"/>
  <c r="G160" i="85"/>
  <c r="H32" i="86"/>
  <c r="D32" i="86"/>
  <c r="G32" i="86"/>
  <c r="E7" i="87"/>
  <c r="H7" i="87"/>
  <c r="D7" i="87"/>
  <c r="D55" i="87"/>
  <c r="E146" i="89"/>
  <c r="H146" i="89"/>
  <c r="D146" i="89"/>
  <c r="G146" i="89"/>
  <c r="E8" i="91"/>
  <c r="H8" i="91"/>
  <c r="D8" i="91"/>
  <c r="G8" i="91"/>
  <c r="E13" i="91"/>
  <c r="H13" i="91"/>
  <c r="D13" i="91"/>
  <c r="G13" i="91"/>
  <c r="D112" i="77"/>
  <c r="D102" i="78"/>
  <c r="H138" i="81"/>
  <c r="D138" i="81"/>
  <c r="D92" i="82"/>
  <c r="G13" i="83"/>
  <c r="D87" i="83"/>
  <c r="D126" i="83"/>
  <c r="G7" i="84"/>
  <c r="E12" i="84"/>
  <c r="H12" i="84"/>
  <c r="D12" i="84"/>
  <c r="D92" i="84"/>
  <c r="E7" i="85"/>
  <c r="H7" i="85"/>
  <c r="D7" i="85"/>
  <c r="D112" i="85"/>
  <c r="H48" i="86"/>
  <c r="D48" i="86"/>
  <c r="G48" i="86"/>
  <c r="D128" i="86"/>
  <c r="D124" i="86"/>
  <c r="D127" i="86"/>
  <c r="D123" i="86"/>
  <c r="D118" i="86"/>
  <c r="H170" i="86"/>
  <c r="D170" i="86"/>
  <c r="G170" i="86"/>
  <c r="H176" i="86"/>
  <c r="D176" i="86"/>
  <c r="G176" i="86"/>
  <c r="G7" i="87"/>
  <c r="E12" i="87"/>
  <c r="H12" i="87"/>
  <c r="D12" i="87"/>
  <c r="E154" i="88"/>
  <c r="H154" i="88"/>
  <c r="D154" i="88"/>
  <c r="G154" i="88"/>
  <c r="E140" i="89"/>
  <c r="H140" i="89"/>
  <c r="D140" i="89"/>
  <c r="G140" i="89"/>
  <c r="E7" i="88"/>
  <c r="E12" i="88"/>
  <c r="D106" i="88"/>
  <c r="E157" i="88"/>
  <c r="D7" i="89"/>
  <c r="H7" i="89"/>
  <c r="D12" i="89"/>
  <c r="H12" i="89"/>
  <c r="D88" i="89"/>
  <c r="D93" i="89"/>
  <c r="D97" i="89"/>
  <c r="D7" i="90"/>
  <c r="H7" i="90"/>
  <c r="D12" i="90"/>
  <c r="H12" i="90"/>
  <c r="D96" i="90"/>
  <c r="D100" i="90"/>
  <c r="D142" i="90"/>
  <c r="H142" i="90"/>
  <c r="D148" i="90"/>
  <c r="H148" i="90"/>
  <c r="D28" i="91"/>
  <c r="H28" i="91"/>
  <c r="D33" i="91"/>
  <c r="H33" i="91"/>
  <c r="E102" i="91"/>
  <c r="G102" i="91"/>
  <c r="D117" i="91"/>
  <c r="D94" i="89"/>
  <c r="D98" i="89"/>
  <c r="D49" i="91"/>
  <c r="H102" i="91"/>
  <c r="D168" i="91"/>
  <c r="D160" i="87"/>
  <c r="D166" i="87"/>
  <c r="D27" i="88"/>
  <c r="D32" i="88"/>
  <c r="D48" i="88"/>
  <c r="D104" i="88"/>
  <c r="E107" i="91"/>
  <c r="G107" i="91"/>
  <c r="G48" i="94"/>
  <c r="D98" i="94"/>
  <c r="D103" i="94"/>
  <c r="D107" i="94"/>
  <c r="G156" i="94"/>
  <c r="G28" i="95"/>
  <c r="G33" i="95"/>
  <c r="G102" i="95"/>
  <c r="D107" i="95"/>
  <c r="H107" i="95"/>
  <c r="G7" i="96"/>
  <c r="G12" i="96"/>
  <c r="D27" i="96"/>
  <c r="H27" i="96"/>
  <c r="D32" i="96"/>
  <c r="H32" i="96"/>
  <c r="D48" i="96"/>
  <c r="H48" i="96"/>
  <c r="D98" i="96"/>
  <c r="D103" i="96"/>
  <c r="D107" i="96"/>
  <c r="G150" i="96"/>
  <c r="G156" i="96"/>
  <c r="D81" i="97"/>
  <c r="D86" i="97"/>
  <c r="D90" i="97"/>
  <c r="D27" i="98"/>
  <c r="H27" i="98"/>
  <c r="D32" i="98"/>
  <c r="H32" i="98"/>
  <c r="D87" i="98"/>
  <c r="D91" i="98"/>
  <c r="D133" i="98"/>
  <c r="H133" i="98"/>
  <c r="D139" i="98"/>
  <c r="H139" i="98"/>
  <c r="D27" i="99"/>
  <c r="H27" i="99"/>
  <c r="D32" i="99"/>
  <c r="H32" i="99"/>
  <c r="D48" i="99"/>
  <c r="H48" i="99"/>
  <c r="E152" i="99"/>
  <c r="E158" i="99"/>
  <c r="D7" i="100"/>
  <c r="H7" i="100"/>
  <c r="D12" i="100"/>
  <c r="H12" i="100"/>
  <c r="E27" i="100"/>
  <c r="E32" i="100"/>
  <c r="D91" i="100"/>
  <c r="D96" i="100"/>
  <c r="D100" i="100"/>
  <c r="E146" i="100"/>
  <c r="D142" i="101"/>
  <c r="H142" i="101"/>
  <c r="D147" i="101"/>
  <c r="H147" i="101"/>
  <c r="D273" i="101"/>
  <c r="D277" i="101"/>
  <c r="D187" i="91"/>
  <c r="G7" i="92"/>
  <c r="G12" i="92"/>
  <c r="D27" i="92"/>
  <c r="D32" i="92"/>
  <c r="D48" i="92"/>
  <c r="D108" i="92"/>
  <c r="D112" i="92"/>
  <c r="G155" i="92"/>
  <c r="E158" i="92"/>
  <c r="G161" i="92"/>
  <c r="G27" i="93"/>
  <c r="G32" i="93"/>
  <c r="G48" i="93"/>
  <c r="D106" i="93"/>
  <c r="D110" i="93"/>
  <c r="D153" i="93"/>
  <c r="D159" i="93"/>
  <c r="G7" i="94"/>
  <c r="G12" i="94"/>
  <c r="D27" i="94"/>
  <c r="D32" i="94"/>
  <c r="D48" i="94"/>
  <c r="D104" i="94"/>
  <c r="D108" i="94"/>
  <c r="D150" i="94"/>
  <c r="D156" i="94"/>
  <c r="D28" i="95"/>
  <c r="D33" i="95"/>
  <c r="D102" i="95"/>
  <c r="E107" i="95"/>
  <c r="D7" i="96"/>
  <c r="D12" i="96"/>
  <c r="E27" i="96"/>
  <c r="E32" i="96"/>
  <c r="E48" i="96"/>
  <c r="D104" i="96"/>
  <c r="D108" i="96"/>
  <c r="D150" i="96"/>
  <c r="D156" i="96"/>
  <c r="D87" i="97"/>
  <c r="D91" i="97"/>
  <c r="E27" i="98"/>
  <c r="E32" i="98"/>
  <c r="D88" i="98"/>
  <c r="E133" i="98"/>
  <c r="E139" i="98"/>
  <c r="E27" i="99"/>
  <c r="E32" i="99"/>
  <c r="E48" i="99"/>
  <c r="E7" i="100"/>
  <c r="E12" i="100"/>
  <c r="D97" i="100"/>
  <c r="D101" i="100"/>
  <c r="E142" i="101"/>
  <c r="E147" i="101"/>
  <c r="D274" i="101"/>
  <c r="D7" i="92"/>
  <c r="H7" i="92"/>
  <c r="D12" i="92"/>
  <c r="H12" i="92"/>
  <c r="D155" i="92"/>
  <c r="H155" i="92"/>
  <c r="D161" i="92"/>
  <c r="H161" i="92"/>
  <c r="D27" i="93"/>
  <c r="H27" i="93"/>
  <c r="D32" i="93"/>
  <c r="H32" i="93"/>
  <c r="D48" i="93"/>
  <c r="H48" i="93"/>
  <c r="D107" i="93"/>
  <c r="D7" i="94"/>
  <c r="H7" i="94"/>
  <c r="D12" i="94"/>
  <c r="H12" i="94"/>
  <c r="D105" i="94"/>
  <c r="D105" i="96"/>
  <c r="D88" i="97"/>
  <c r="D98" i="100"/>
  <c r="D185" i="91"/>
  <c r="D7" i="93"/>
  <c r="D12" i="93"/>
  <c r="D104" i="93"/>
  <c r="D102" i="94"/>
  <c r="D102" i="96"/>
  <c r="D85" i="97"/>
  <c r="D81" i="98"/>
  <c r="D86" i="98"/>
  <c r="D152" i="99"/>
  <c r="D158" i="99"/>
  <c r="D27" i="100"/>
  <c r="D32" i="100"/>
  <c r="D95" i="100"/>
  <c r="D146" i="100"/>
  <c r="D267" i="101"/>
  <c r="D272" i="101"/>
</calcChain>
</file>

<file path=xl/sharedStrings.xml><?xml version="1.0" encoding="utf-8"?>
<sst xmlns="http://schemas.openxmlformats.org/spreadsheetml/2006/main" count="20962" uniqueCount="741">
  <si>
    <t>ПРАЙС-ЛИСТ</t>
  </si>
  <si>
    <t>Введен в действие с "01" ноября 2023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</si>
  <si>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</si>
  <si>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</si>
  <si>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</si>
  <si>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</si>
  <si>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</si>
  <si>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</si>
  <si>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</si>
  <si>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</si>
  <si>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</si>
  <si>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</si>
  <si>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</si>
  <si>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</si>
  <si>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</si>
  <si>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</si>
  <si>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</si>
  <si>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</si>
  <si>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</si>
  <si>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</si>
  <si>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</si>
  <si>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</si>
  <si>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</si>
  <si>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</si>
  <si>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</si>
  <si>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</si>
  <si>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</si>
  <si>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</si>
  <si>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</si>
  <si>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</si>
  <si>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</si>
  <si>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</si>
  <si>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</si>
  <si>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</si>
  <si>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</si>
  <si>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</si>
  <si>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</si>
  <si>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</si>
  <si>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</si>
  <si>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</si>
  <si>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</si>
  <si>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</si>
  <si>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</si>
  <si>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</si>
  <si>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</si>
  <si>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</si>
  <si>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</si>
  <si>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</si>
  <si>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</si>
  <si>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</si>
  <si>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</si>
  <si>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</si>
  <si>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</si>
  <si>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</si>
  <si>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</si>
  <si>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</si>
  <si>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</si>
  <si>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</si>
  <si>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</si>
  <si>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</si>
  <si>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</si>
  <si>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</si>
  <si>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</si>
  <si>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</si>
  <si>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</si>
  <si>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</si>
  <si>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</si>
  <si>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</si>
  <si>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</si>
  <si>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</si>
  <si>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</si>
  <si>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</si>
  <si>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</si>
  <si>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</si>
  <si>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</si>
  <si>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</si>
  <si>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</si>
  <si>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</si>
  <si>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</si>
  <si>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</si>
  <si>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</si>
  <si>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</si>
  <si>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</si>
  <si>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</si>
  <si>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</si>
  <si>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</si>
  <si>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</si>
  <si>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</si>
  <si>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</si>
  <si>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</si>
  <si>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</si>
  <si>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</si>
  <si>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</si>
  <si>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</si>
  <si>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</si>
  <si>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</si>
  <si>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</si>
  <si>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</si>
  <si>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</si>
  <si>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</si>
  <si>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</si>
  <si>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</si>
  <si>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</si>
  <si>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</si>
  <si>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</si>
  <si>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</si>
  <si>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</si>
  <si>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</si>
  <si>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</si>
  <si>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</si>
  <si>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</si>
  <si>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</si>
  <si>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</si>
  <si>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</si>
  <si>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</si>
  <si>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</si>
  <si>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</si>
  <si>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</si>
  <si>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</si>
  <si>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</si>
  <si>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</si>
  <si>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</si>
  <si>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</si>
  <si>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</si>
  <si>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</si>
  <si>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</si>
  <si>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</si>
  <si>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0,3909 гривен</t>
  </si>
  <si>
    <t>По соглашению сторон в качестве валюты платежа могут выступать дирхамы ОАЭ, в этом случае курс следующий: 1 руб. = 0,0394 дирхам</t>
  </si>
  <si>
    <t>По соглашению сторон в качестве валюты платежа могут выступать доллары США, в этом случае курс следующий: 1 руб. = 0,0107 доллара</t>
  </si>
  <si>
    <t>По соглашению сторон в качестве валюты платежа могут выступать евро, в этом случае курс следующий: 1 руб. = 0,0101 евро</t>
  </si>
  <si>
    <t>По соглашению сторон в качестве валюты платежа могут выступать чешские кроны, в этом случае курс следующий: 1 руб. = 0,2496 крона</t>
  </si>
  <si>
    <t>По соглашению сторон в качестве валюты платежа могут выступать киргизские сомы, в этом случае курс следующий: 1 руб. = 0,9546 сом</t>
  </si>
  <si>
    <t>По соглашению сторон в качестве валюты платежа могут выступать казахстанские тенге, в этом случае курс следующий: 1 руб. = 5,1087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</si>
  <si>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</si>
  <si>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</si>
  <si>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</si>
  <si>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</si>
  <si>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</si>
  <si>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</si>
  <si>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</si>
  <si>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</si>
  <si>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</si>
  <si>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</si>
  <si>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</si>
  <si>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</si>
  <si>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</si>
  <si>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</si>
  <si>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</si>
  <si>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</si>
  <si>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</si>
  <si>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</si>
  <si>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</si>
  <si>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</si>
  <si>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</si>
  <si>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</si>
  <si>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</si>
  <si>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</si>
  <si>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</si>
  <si>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</si>
  <si>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"2ГИС.АЛЬМЕТЬЕВСК"</t>
  </si>
  <si>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</si>
  <si>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</si>
  <si>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Контекстный рекламный блок в выдаче VIP2</t>
  </si>
  <si>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</si>
  <si>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</si>
  <si>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</si>
  <si>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</si>
  <si>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</si>
  <si>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</si>
  <si>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</si>
  <si>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</si>
  <si>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"2ГИС.АРМАВИР"</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</si>
  <si>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</si>
  <si>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</si>
  <si>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</si>
  <si>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</si>
  <si>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</si>
  <si>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</si>
  <si>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</si>
  <si>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</si>
  <si>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</si>
  <si>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СПЕЦПРЕДЛОЖЕНИЯ</t>
  </si>
  <si>
    <t>Реклама в карточках компаний до 100 адресов</t>
  </si>
  <si>
    <t>Реклама в карточках компаний свыше 100 адресов</t>
  </si>
  <si>
    <t>Кнопка действия в карточках партнеров и выдаче до 100 адресов</t>
  </si>
  <si>
    <t xml:space="preserve"> Кнопка действия в карточках партнеров и выдаче свыше 100 адресов</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</si>
  <si>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</si>
  <si>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</si>
  <si>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</si>
  <si>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</si>
  <si>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</si>
  <si>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</si>
  <si>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</si>
  <si>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</si>
  <si>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</si>
  <si>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</si>
  <si>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</si>
  <si>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</si>
  <si>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</si>
  <si>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</si>
  <si>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</si>
  <si>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</si>
  <si>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</si>
  <si>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</si>
  <si>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</si>
  <si>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Интернет-площадка account.2Fis.com</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</si>
  <si>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</si>
  <si>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</si>
  <si>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</si>
  <si>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</si>
  <si>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</si>
  <si>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</si>
  <si>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</si>
  <si>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</si>
  <si>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</si>
  <si>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</si>
  <si>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</si>
  <si>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</si>
  <si>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</si>
  <si>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</si>
  <si>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</si>
  <si>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</si>
  <si>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</si>
  <si>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</si>
  <si>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</si>
  <si>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</si>
  <si>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</si>
  <si>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</si>
  <si>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</si>
  <si>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</si>
  <si>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</si>
  <si>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</si>
  <si>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</si>
  <si>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</si>
  <si>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</si>
  <si>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</si>
  <si>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</si>
  <si>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</si>
  <si>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</si>
  <si>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</si>
  <si>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</si>
  <si>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</si>
  <si>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</si>
  <si>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</si>
  <si>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</si>
  <si>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</si>
  <si>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</si>
  <si>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</si>
  <si>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</si>
  <si>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</si>
  <si>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</si>
  <si>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</si>
  <si>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</si>
  <si>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</si>
  <si>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</si>
  <si>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</si>
  <si>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</si>
  <si>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</si>
  <si>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</si>
  <si>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</si>
  <si>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</si>
  <si>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</si>
  <si>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</si>
  <si>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</si>
  <si>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</si>
  <si>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</si>
  <si>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</si>
  <si>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</si>
  <si>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</si>
  <si>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</si>
  <si>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</si>
  <si>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</si>
  <si>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</si>
  <si>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</si>
  <si>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</si>
  <si>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</si>
  <si>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</si>
  <si>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</si>
  <si>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</si>
  <si>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</si>
  <si>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</si>
  <si>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</si>
  <si>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</si>
  <si>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</si>
  <si>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</si>
  <si>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</si>
  <si>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</si>
  <si>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</si>
  <si>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</si>
  <si>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Пофилиальное ценообразование (цена за 1 филиал)*</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</si>
  <si>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</si>
  <si>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</si>
  <si>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</si>
  <si>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</si>
  <si>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</si>
  <si>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</si>
  <si>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</si>
  <si>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</si>
  <si>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</si>
  <si>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</si>
  <si>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</si>
  <si>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</si>
  <si>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</si>
  <si>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</si>
  <si>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</si>
  <si>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</si>
  <si>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</si>
  <si>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</si>
  <si>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</si>
  <si>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</si>
  <si>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</si>
  <si>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</si>
  <si>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</si>
  <si>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</si>
  <si>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</si>
  <si>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</si>
  <si>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</si>
  <si>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</si>
  <si>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</si>
  <si>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</si>
  <si>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</si>
  <si>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</si>
  <si>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</si>
  <si>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</si>
  <si>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</si>
  <si>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</si>
  <si>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</si>
  <si>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</si>
  <si>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</si>
  <si>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</si>
  <si>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</si>
  <si>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</si>
  <si>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</si>
  <si>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</si>
  <si>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</si>
  <si>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</si>
  <si>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</si>
  <si>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</si>
  <si>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</si>
  <si>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</si>
  <si>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</si>
  <si>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</si>
  <si>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</si>
  <si>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</si>
  <si>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</si>
  <si>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</si>
  <si>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</si>
  <si>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</si>
  <si>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</si>
  <si>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</si>
  <si>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</si>
  <si>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</si>
  <si>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</si>
  <si>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</si>
  <si>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</si>
  <si>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</si>
  <si>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</si>
  <si>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</si>
  <si>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</si>
  <si>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</si>
  <si>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</si>
  <si>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</si>
  <si>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</si>
  <si>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</si>
  <si>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</si>
  <si>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</si>
  <si>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</si>
  <si>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</si>
  <si>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</si>
  <si>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</si>
  <si>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</si>
  <si>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</si>
  <si>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</si>
  <si>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</si>
  <si>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</si>
  <si>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</si>
  <si>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</si>
  <si>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</si>
  <si>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</si>
  <si>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</si>
  <si>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</si>
  <si>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</si>
  <si>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</si>
  <si>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</si>
  <si>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</si>
  <si>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</si>
  <si>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</si>
  <si>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</si>
  <si>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</si>
  <si>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</si>
  <si>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</si>
  <si>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</si>
  <si>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</si>
  <si>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</si>
  <si>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</si>
  <si>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</si>
  <si>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</si>
  <si>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</si>
  <si>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</si>
  <si>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</si>
  <si>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</si>
  <si>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</si>
  <si>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</si>
  <si>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</si>
  <si>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</si>
  <si>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</si>
  <si>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</si>
  <si>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</si>
  <si>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</si>
  <si>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</si>
  <si>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</si>
  <si>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</si>
  <si>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</si>
  <si>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</si>
  <si>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</si>
  <si>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</si>
  <si>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</si>
  <si>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</si>
  <si>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</si>
  <si>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</si>
  <si>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</si>
  <si>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</si>
  <si>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</si>
  <si>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</si>
  <si>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</si>
  <si>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</si>
  <si>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</si>
  <si>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</si>
  <si>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</si>
  <si>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</si>
  <si>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</si>
  <si>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</si>
  <si>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</si>
  <si>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</si>
  <si>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</si>
  <si>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</si>
  <si>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</si>
  <si>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</si>
  <si>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</si>
  <si>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</si>
  <si>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</si>
  <si>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</si>
  <si>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</si>
  <si>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</si>
  <si>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</si>
  <si>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</si>
  <si>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</si>
  <si>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</si>
  <si>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</si>
  <si>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</si>
  <si>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</si>
  <si>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</si>
  <si>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</si>
  <si>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</si>
  <si>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</si>
  <si>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</si>
  <si>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</si>
  <si>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</si>
  <si>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</si>
  <si>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</si>
  <si>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</si>
  <si>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</si>
  <si>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</si>
  <si>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</si>
  <si>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</si>
  <si>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</si>
  <si>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</si>
  <si>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</si>
  <si>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</si>
  <si>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</si>
  <si>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</si>
  <si>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</si>
  <si>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</si>
  <si>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</si>
  <si>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</si>
  <si>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</si>
  <si>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</si>
  <si>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</si>
  <si>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</si>
  <si>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</si>
  <si>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</si>
  <si>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</si>
  <si>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</si>
  <si>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</si>
  <si>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</si>
  <si>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</si>
  <si>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</si>
  <si>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</si>
  <si>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</si>
  <si>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</si>
  <si>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</si>
  <si>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</si>
  <si>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</si>
  <si>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</si>
  <si>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</si>
  <si>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</si>
  <si>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</si>
  <si>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</si>
  <si>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</si>
  <si>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</si>
  <si>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</si>
  <si>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</si>
  <si>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</si>
  <si>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</si>
  <si>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</si>
  <si>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</si>
  <si>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</si>
  <si>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</si>
  <si>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</si>
  <si>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</si>
  <si>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</si>
  <si>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</si>
  <si>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</si>
  <si>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</si>
  <si>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</si>
  <si>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</si>
  <si>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</si>
  <si>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</si>
  <si>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</si>
  <si>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</si>
  <si>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</si>
  <si>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</si>
  <si>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</si>
  <si>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</si>
  <si>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</si>
  <si>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</si>
  <si>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</si>
  <si>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</si>
  <si>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</si>
  <si>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</si>
  <si>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</si>
  <si>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</si>
  <si>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</si>
  <si>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</si>
  <si>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</si>
  <si>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</si>
  <si>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</si>
  <si>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</si>
  <si>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</si>
  <si>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</si>
  <si>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</si>
  <si>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</si>
  <si>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</si>
  <si>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</si>
  <si>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</si>
  <si>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</si>
  <si>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</si>
  <si>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</si>
  <si>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</si>
  <si>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</si>
  <si>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</si>
  <si>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</si>
  <si>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</si>
  <si>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</si>
  <si>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</si>
  <si>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</si>
  <si>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</si>
  <si>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</si>
  <si>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</si>
  <si>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</si>
  <si>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</si>
  <si>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</si>
  <si>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</si>
  <si>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</si>
  <si>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</si>
  <si>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</si>
  <si>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</si>
  <si>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</si>
  <si>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</si>
  <si>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</si>
  <si>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</si>
  <si>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</si>
  <si>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</si>
  <si>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</si>
  <si>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</si>
  <si>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</si>
  <si>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</si>
  <si>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</si>
  <si>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</si>
  <si>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</si>
  <si>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</si>
  <si>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</si>
  <si>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</si>
  <si>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</si>
  <si>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</si>
  <si>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</si>
  <si>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</si>
  <si>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</si>
  <si>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</si>
  <si>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</si>
  <si>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</si>
  <si>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</si>
  <si>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</si>
  <si>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</si>
  <si>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</si>
  <si>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</si>
  <si>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</si>
  <si>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</si>
  <si>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</si>
  <si>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</si>
  <si>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</si>
  <si>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</si>
  <si>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</si>
  <si>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</si>
  <si>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</si>
  <si>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</si>
  <si>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</si>
  <si>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</si>
  <si>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</si>
  <si>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</si>
  <si>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</si>
  <si>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</si>
  <si>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</si>
  <si>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</si>
  <si>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</si>
  <si>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</si>
  <si>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</si>
  <si>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</si>
  <si>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</si>
  <si>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</si>
  <si>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</si>
  <si>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</si>
  <si>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</si>
  <si>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</si>
  <si>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</si>
  <si>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</si>
  <si>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</si>
  <si>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</si>
  <si>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</si>
  <si>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r>
      <t>Брендирование</t>
    </r>
    <r>
      <rPr>
        <vertAlign val="superscript"/>
        <sz val="16"/>
        <rFont val="Calibri"/>
        <family val="2"/>
        <charset val="204"/>
        <scheme val="minor"/>
      </rPr>
      <t>5</t>
    </r>
  </si>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</sst>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4"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vertAlign val="superscript"/>
      <sz val="14"/>
      <name val="Calibri"/>
      <family val="2"/>
      <charset val="204"/>
      <scheme val="minor"/>
    </font>
    <font>
      <sz val="20"/>
      <name val="Arial"/>
      <family val="2"/>
      <charset val="204"/>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6"/>
      <color theme="1"/>
      <name val="Calibri"/>
      <family val="2"/>
      <charset val="204"/>
      <scheme val="minor"/>
    </font>
    <font>
      <sz val="14"/>
      <name val="Calibri"/>
      <family val="2"/>
      <charset val="204"/>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theme="9" tint="0.79998168889431442"/>
        <bgColor indexed="64"/>
      </patternFill>
    </fill>
    <fill>
      <patternFill patternType="solid">
        <fgColor rgb="FFFFFF00"/>
        <bgColor rgb="FFFFFF00"/>
      </patternFill>
    </fill>
    <fill>
      <patternFill patternType="solid">
        <fgColor rgb="FFFFFFFF"/>
        <bgColor rgb="FFCCFFFF"/>
      </patternFill>
    </fill>
  </fills>
  <borders count="143">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8"/>
      </right>
      <top/>
      <bottom style="medium">
        <color indexed="8"/>
      </bottom>
      <diagonal/>
    </border>
    <border>
      <left style="medium">
        <color indexed="64"/>
      </left>
      <right/>
      <top style="thin">
        <color indexed="64"/>
      </top>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top/>
      <bottom style="thin">
        <color indexed="8"/>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8"/>
      </left>
      <right/>
      <top style="medium">
        <color indexed="64"/>
      </top>
      <bottom style="medium">
        <color indexed="64"/>
      </bottom>
      <diagonal/>
    </border>
    <border>
      <left/>
      <right/>
      <top style="medium">
        <color indexed="64"/>
      </top>
      <bottom style="thin">
        <color indexed="64"/>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style="medium">
        <color indexed="8"/>
      </left>
      <right/>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thin">
        <color indexed="64"/>
      </left>
      <right/>
      <top style="medium">
        <color indexed="64"/>
      </top>
      <bottom style="thin">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right style="medium">
        <color indexed="8"/>
      </right>
      <top style="medium">
        <color indexed="64"/>
      </top>
      <bottom style="thin">
        <color indexed="8"/>
      </bottom>
      <diagonal/>
    </border>
    <border>
      <left style="thin">
        <color indexed="64"/>
      </left>
      <right/>
      <top style="medium">
        <color indexed="64"/>
      </top>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style="medium">
        <color indexed="8"/>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762">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6" fillId="2" borderId="8"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center" vertical="center" wrapText="1"/>
      <protection locked="0"/>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0" fontId="6" fillId="2" borderId="13"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9"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0" fontId="6" fillId="2" borderId="30" xfId="3" applyNumberFormat="1" applyFont="1" applyFill="1" applyBorder="1" applyAlignment="1" applyProtection="1">
      <alignment horizontal="center" vertical="center" wrapText="1"/>
      <protection locked="0"/>
    </xf>
    <xf numFmtId="4" fontId="6" fillId="2" borderId="31" xfId="1" applyNumberFormat="1" applyFont="1" applyFill="1" applyBorder="1" applyAlignment="1">
      <alignment horizontal="center" vertical="center"/>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0" fontId="6" fillId="2" borderId="32" xfId="3" applyNumberFormat="1" applyFont="1" applyFill="1" applyBorder="1" applyAlignment="1" applyProtection="1">
      <alignment horizontal="center" vertical="center" wrapText="1"/>
      <protection locked="0"/>
    </xf>
    <xf numFmtId="3" fontId="11" fillId="2" borderId="20" xfId="3" applyNumberFormat="1" applyFont="1" applyFill="1" applyBorder="1" applyAlignment="1" applyProtection="1">
      <alignment horizontal="center" vertical="center" wrapText="1"/>
    </xf>
    <xf numFmtId="4" fontId="6" fillId="2" borderId="33" xfId="1" applyNumberFormat="1" applyFont="1" applyFill="1" applyBorder="1" applyAlignment="1">
      <alignment horizontal="center" vertical="center"/>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0" fontId="6" fillId="2" borderId="24"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6" fillId="2" borderId="40"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11" fillId="2" borderId="47"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24"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4" fontId="6" fillId="7" borderId="40"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165" fontId="6" fillId="6" borderId="61"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6" fillId="4" borderId="5" xfId="1" applyFont="1" applyFill="1" applyBorder="1" applyAlignment="1">
      <alignment horizontal="left" vertical="center"/>
    </xf>
    <xf numFmtId="0" fontId="6" fillId="4" borderId="61" xfId="1" applyFont="1" applyFill="1" applyBorder="1" applyAlignment="1">
      <alignment horizontal="left" vertical="center"/>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0" fontId="11" fillId="2" borderId="62" xfId="3" applyNumberFormat="1" applyFont="1" applyFill="1" applyBorder="1" applyAlignment="1" applyProtection="1">
      <alignment horizontal="left" vertical="center" wrapText="1"/>
      <protection locked="0"/>
    </xf>
    <xf numFmtId="0" fontId="11" fillId="2" borderId="63"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0" fontId="11" fillId="2" borderId="65" xfId="3" applyNumberFormat="1" applyFont="1" applyFill="1" applyBorder="1" applyAlignment="1" applyProtection="1">
      <alignment horizontal="left" vertical="center" wrapText="1"/>
      <protection locked="0"/>
    </xf>
    <xf numFmtId="0" fontId="11" fillId="2" borderId="66" xfId="3" applyNumberFormat="1" applyFont="1" applyFill="1" applyBorder="1" applyAlignment="1" applyProtection="1">
      <alignment horizontal="left" vertical="center" wrapText="1"/>
      <protection locked="0"/>
    </xf>
    <xf numFmtId="0" fontId="11" fillId="0" borderId="24" xfId="5" applyNumberFormat="1" applyFont="1" applyBorder="1" applyAlignment="1">
      <alignment horizontal="left" vertical="center" wrapText="1"/>
    </xf>
    <xf numFmtId="0" fontId="11" fillId="0" borderId="67"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4" fontId="6" fillId="2" borderId="68" xfId="1" applyNumberFormat="1" applyFont="1" applyFill="1" applyBorder="1" applyAlignment="1">
      <alignment horizontal="center" vertical="center"/>
    </xf>
    <xf numFmtId="4" fontId="6" fillId="2" borderId="69" xfId="1" applyNumberFormat="1" applyFont="1" applyFill="1" applyBorder="1" applyAlignment="1">
      <alignment horizontal="center" vertical="center"/>
    </xf>
    <xf numFmtId="3" fontId="11" fillId="2" borderId="70" xfId="3" applyNumberFormat="1" applyFont="1" applyFill="1" applyBorder="1" applyAlignment="1" applyProtection="1">
      <alignment horizontal="left" vertical="center" wrapText="1"/>
    </xf>
    <xf numFmtId="3" fontId="11" fillId="2" borderId="71" xfId="3" applyNumberFormat="1" applyFont="1" applyFill="1" applyBorder="1" applyAlignment="1" applyProtection="1">
      <alignment horizontal="left" vertical="center" wrapText="1"/>
    </xf>
    <xf numFmtId="0" fontId="11" fillId="8" borderId="39" xfId="3" applyNumberFormat="1" applyFont="1" applyFill="1" applyBorder="1" applyAlignment="1" applyProtection="1">
      <alignment horizontal="center" vertical="center" wrapText="1"/>
      <protection locked="0"/>
    </xf>
    <xf numFmtId="4" fontId="6" fillId="2" borderId="72"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0" fontId="11" fillId="8" borderId="30" xfId="3" applyNumberFormat="1" applyFont="1" applyFill="1" applyBorder="1" applyAlignment="1" applyProtection="1">
      <alignment horizontal="center" vertical="center" wrapText="1"/>
      <protection locked="0"/>
    </xf>
    <xf numFmtId="3" fontId="11" fillId="2" borderId="65" xfId="3" applyNumberFormat="1" applyFont="1" applyFill="1" applyBorder="1" applyAlignment="1" applyProtection="1">
      <alignment horizontal="left" vertical="center" wrapText="1"/>
    </xf>
    <xf numFmtId="3" fontId="11" fillId="2" borderId="73" xfId="3" applyNumberFormat="1" applyFont="1" applyFill="1" applyBorder="1" applyAlignment="1" applyProtection="1">
      <alignment horizontal="left" vertical="center" wrapText="1"/>
    </xf>
    <xf numFmtId="3" fontId="11" fillId="2" borderId="74" xfId="3" applyNumberFormat="1" applyFont="1" applyFill="1" applyBorder="1" applyAlignment="1" applyProtection="1">
      <alignment horizontal="left" vertical="center" wrapText="1"/>
    </xf>
    <xf numFmtId="3" fontId="11" fillId="2" borderId="75" xfId="3" applyNumberFormat="1" applyFont="1" applyFill="1" applyBorder="1" applyAlignment="1" applyProtection="1">
      <alignment horizontal="left" vertical="center" wrapText="1"/>
    </xf>
    <xf numFmtId="0" fontId="11" fillId="8" borderId="32" xfId="3" applyNumberFormat="1" applyFont="1" applyFill="1" applyBorder="1" applyAlignment="1" applyProtection="1">
      <alignment horizontal="center" vertical="center" wrapText="1"/>
      <protection locked="0"/>
    </xf>
    <xf numFmtId="4" fontId="6" fillId="2" borderId="76"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8" fillId="4" borderId="78" xfId="2"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0" fontId="11" fillId="8" borderId="80"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2" fillId="2" borderId="65" xfId="3" applyNumberFormat="1" applyFont="1" applyFill="1" applyBorder="1" applyAlignment="1">
      <alignment horizontal="left" vertical="center" wrapText="1"/>
    </xf>
    <xf numFmtId="3" fontId="2" fillId="2" borderId="73" xfId="3" applyNumberFormat="1" applyFont="1" applyFill="1" applyBorder="1" applyAlignment="1">
      <alignment horizontal="left" vertical="center" wrapText="1"/>
    </xf>
    <xf numFmtId="3" fontId="11" fillId="2" borderId="9" xfId="3" applyNumberFormat="1" applyFont="1" applyFill="1" applyBorder="1" applyAlignment="1">
      <alignment horizontal="center" vertical="center" wrapText="1"/>
    </xf>
    <xf numFmtId="4" fontId="19" fillId="2" borderId="72"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3" fontId="11" fillId="2" borderId="32" xfId="3" applyNumberFormat="1" applyFont="1" applyFill="1" applyBorder="1" applyAlignment="1">
      <alignment horizontal="center" vertical="center" wrapText="1"/>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4" fontId="6" fillId="2" borderId="81" xfId="1" applyNumberFormat="1" applyFont="1" applyFill="1" applyBorder="1" applyAlignment="1">
      <alignment horizontal="center" vertical="center"/>
    </xf>
    <xf numFmtId="4" fontId="6" fillId="2" borderId="82" xfId="1" applyNumberFormat="1" applyFont="1" applyFill="1" applyBorder="1" applyAlignment="1">
      <alignment horizontal="center" vertical="center"/>
    </xf>
    <xf numFmtId="4" fontId="6" fillId="2" borderId="83" xfId="1" applyNumberFormat="1" applyFont="1" applyFill="1" applyBorder="1" applyAlignment="1">
      <alignment horizontal="center" vertical="center"/>
    </xf>
    <xf numFmtId="3" fontId="11" fillId="2" borderId="18" xfId="3" applyNumberFormat="1" applyFont="1" applyFill="1" applyBorder="1" applyAlignment="1" applyProtection="1">
      <alignment horizontal="center" vertical="center" wrapText="1"/>
    </xf>
    <xf numFmtId="3" fontId="11" fillId="2" borderId="84" xfId="3" applyNumberFormat="1" applyFont="1" applyFill="1" applyBorder="1" applyAlignment="1" applyProtection="1">
      <alignment horizontal="left" vertical="center" wrapText="1"/>
    </xf>
    <xf numFmtId="0" fontId="13" fillId="5" borderId="3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85" xfId="3" applyNumberFormat="1" applyFont="1" applyFill="1" applyBorder="1" applyAlignment="1" applyProtection="1">
      <alignment horizontal="left" vertical="center" wrapText="1"/>
    </xf>
    <xf numFmtId="3" fontId="11" fillId="2" borderId="86" xfId="3" applyNumberFormat="1" applyFont="1" applyFill="1" applyBorder="1" applyAlignment="1" applyProtection="1">
      <alignment horizontal="left" vertical="center" wrapText="1"/>
    </xf>
    <xf numFmtId="3" fontId="11" fillId="2" borderId="30" xfId="3" applyNumberFormat="1" applyFont="1" applyFill="1" applyBorder="1" applyAlignment="1" applyProtection="1">
      <alignment horizontal="center" vertical="center" wrapText="1"/>
    </xf>
    <xf numFmtId="4" fontId="6" fillId="2" borderId="87"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protection locked="0"/>
    </xf>
    <xf numFmtId="0" fontId="20" fillId="2" borderId="0" xfId="1" applyNumberFormat="1" applyFont="1" applyFill="1" applyAlignment="1">
      <alignment horizontal="left" vertical="center"/>
    </xf>
    <xf numFmtId="0" fontId="20" fillId="2" borderId="0" xfId="1" applyFont="1" applyFill="1" applyAlignment="1">
      <alignment horizontal="left" vertical="center"/>
    </xf>
    <xf numFmtId="0" fontId="20" fillId="2" borderId="0" xfId="1" applyFont="1" applyFill="1" applyAlignment="1">
      <alignment horizontal="center" vertical="center"/>
    </xf>
    <xf numFmtId="0" fontId="20"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6" fillId="0" borderId="0" xfId="1" applyFont="1" applyBorder="1" applyAlignment="1">
      <alignment horizontal="left" vertical="center" wrapText="1"/>
    </xf>
    <xf numFmtId="0" fontId="11" fillId="2" borderId="0" xfId="1" applyFont="1" applyFill="1" applyBorder="1" applyAlignment="1">
      <alignment horizontal="left" vertical="center"/>
    </xf>
    <xf numFmtId="0" fontId="11"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20" fillId="0" borderId="0" xfId="1" applyFont="1" applyFill="1" applyAlignment="1">
      <alignment vertical="center"/>
    </xf>
    <xf numFmtId="0" fontId="21" fillId="2" borderId="0" xfId="2" applyNumberFormat="1" applyFont="1" applyFill="1" applyBorder="1" applyAlignment="1" applyProtection="1">
      <alignment horizontal="left" vertical="center" wrapText="1"/>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2"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1" fillId="2" borderId="0" xfId="2" applyNumberFormat="1" applyFont="1" applyFill="1" applyBorder="1" applyAlignment="1" applyProtection="1">
      <alignment horizontal="left" vertical="center" wrapText="1"/>
    </xf>
    <xf numFmtId="0" fontId="21"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10" borderId="89" xfId="0" applyFont="1" applyFill="1" applyBorder="1" applyAlignment="1">
      <alignment horizontal="center" vertical="center" wrapText="1"/>
    </xf>
    <xf numFmtId="0" fontId="22" fillId="10" borderId="90" xfId="0" applyFont="1" applyFill="1" applyBorder="1" applyAlignment="1">
      <alignment horizontal="center" vertical="center" wrapText="1"/>
    </xf>
    <xf numFmtId="0" fontId="22" fillId="10" borderId="91" xfId="0" applyFont="1" applyFill="1" applyBorder="1" applyAlignment="1">
      <alignment horizontal="center" vertical="center" wrapText="1"/>
    </xf>
    <xf numFmtId="0" fontId="21" fillId="2" borderId="0" xfId="1" applyFont="1" applyFill="1" applyAlignment="1">
      <alignment horizontal="left" vertical="center" wrapText="1"/>
    </xf>
    <xf numFmtId="0" fontId="21" fillId="2" borderId="0" xfId="1" applyFont="1" applyFill="1" applyAlignment="1">
      <alignment vertical="center" wrapText="1"/>
    </xf>
    <xf numFmtId="0" fontId="6" fillId="10" borderId="89"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0" xfId="0" applyFont="1" applyFill="1" applyBorder="1" applyAlignment="1">
      <alignment horizontal="center" vertical="center" wrapText="1"/>
    </xf>
    <xf numFmtId="0" fontId="6" fillId="10" borderId="91" xfId="0" applyFont="1" applyFill="1" applyBorder="1" applyAlignment="1">
      <alignment horizontal="center" vertical="center" wrapText="1"/>
    </xf>
    <xf numFmtId="0" fontId="21" fillId="2" borderId="0" xfId="1" applyFont="1" applyFill="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4" fillId="2" borderId="0" xfId="1" applyFont="1" applyFill="1" applyAlignment="1">
      <alignment horizontal="left" vertical="center" wrapText="1"/>
    </xf>
    <xf numFmtId="0" fontId="11" fillId="2" borderId="0" xfId="1" applyFont="1" applyFill="1" applyAlignment="1">
      <alignment horizontal="left" vertical="top" wrapText="1"/>
    </xf>
    <xf numFmtId="0" fontId="20" fillId="2" borderId="0" xfId="1" applyFont="1" applyFill="1" applyAlignment="1">
      <alignment vertical="center" wrapText="1"/>
    </xf>
    <xf numFmtId="0" fontId="8" fillId="2" borderId="0" xfId="2" applyNumberFormat="1" applyFont="1" applyFill="1" applyBorder="1" applyAlignment="1" applyProtection="1">
      <alignment horizontal="left" vertical="center" wrapText="1"/>
    </xf>
    <xf numFmtId="0" fontId="8" fillId="4" borderId="9" xfId="2" applyNumberFormat="1" applyFont="1" applyFill="1" applyBorder="1" applyAlignment="1" applyProtection="1">
      <alignment horizontal="center" vertical="center" wrapText="1"/>
    </xf>
    <xf numFmtId="0" fontId="6" fillId="6" borderId="92"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0" fontId="6" fillId="2" borderId="0" xfId="1" applyFont="1" applyFill="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7" borderId="93" xfId="1" applyNumberFormat="1" applyFont="1" applyFill="1" applyBorder="1" applyAlignment="1">
      <alignment horizontal="center" vertical="center"/>
    </xf>
    <xf numFmtId="4" fontId="6" fillId="7" borderId="88"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94" xfId="3" applyNumberFormat="1" applyFont="1" applyFill="1" applyBorder="1" applyAlignment="1" applyProtection="1">
      <alignment horizontal="left" vertical="center" wrapText="1"/>
    </xf>
    <xf numFmtId="3" fontId="11" fillId="2" borderId="95" xfId="3" applyNumberFormat="1" applyFont="1" applyFill="1" applyBorder="1" applyAlignment="1" applyProtection="1">
      <alignment horizontal="left" vertical="center" wrapText="1"/>
    </xf>
    <xf numFmtId="3" fontId="11" fillId="2" borderId="96" xfId="3" applyNumberFormat="1" applyFont="1" applyFill="1" applyBorder="1" applyAlignment="1" applyProtection="1">
      <alignment horizontal="left" vertical="center" wrapText="1"/>
    </xf>
    <xf numFmtId="3" fontId="11" fillId="2" borderId="97" xfId="3" applyNumberFormat="1" applyFont="1" applyFill="1" applyBorder="1" applyAlignment="1" applyProtection="1">
      <alignment horizontal="left" vertical="center" wrapText="1"/>
    </xf>
    <xf numFmtId="4" fontId="6" fillId="2" borderId="56" xfId="1" applyNumberFormat="1" applyFont="1" applyFill="1" applyBorder="1" applyAlignment="1">
      <alignment horizontal="center" vertical="center"/>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4" fontId="6" fillId="2" borderId="57" xfId="1" applyNumberFormat="1" applyFont="1" applyFill="1" applyBorder="1" applyAlignment="1">
      <alignment horizontal="center" vertical="center"/>
    </xf>
    <xf numFmtId="0" fontId="8" fillId="4" borderId="7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4" fontId="6" fillId="6" borderId="16" xfId="3" applyNumberFormat="1" applyFont="1" applyFill="1" applyBorder="1" applyAlignment="1" applyProtection="1">
      <alignment vertical="center" wrapText="1"/>
    </xf>
    <xf numFmtId="3" fontId="11" fillId="2" borderId="35" xfId="3" applyNumberFormat="1" applyFont="1" applyFill="1" applyBorder="1" applyAlignment="1">
      <alignment horizontal="center" vertical="center" wrapText="1"/>
    </xf>
    <xf numFmtId="4" fontId="19" fillId="2" borderId="16" xfId="1" applyNumberFormat="1" applyFont="1" applyFill="1" applyBorder="1" applyAlignment="1">
      <alignment horizontal="center" vertical="center"/>
    </xf>
    <xf numFmtId="3" fontId="11" fillId="2" borderId="24"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3" fontId="11" fillId="2" borderId="40" xfId="3" applyNumberFormat="1" applyFont="1" applyFill="1" applyBorder="1" applyAlignment="1">
      <alignment horizontal="center" vertical="center" wrapText="1"/>
    </xf>
    <xf numFmtId="0" fontId="11" fillId="2" borderId="19" xfId="3" applyNumberFormat="1" applyFont="1" applyFill="1" applyBorder="1" applyAlignment="1" applyProtection="1">
      <alignment vertical="center" wrapText="1"/>
      <protection locked="0"/>
    </xf>
    <xf numFmtId="4" fontId="6" fillId="6" borderId="42" xfId="3" applyNumberFormat="1" applyFont="1" applyFill="1" applyBorder="1" applyAlignment="1" applyProtection="1">
      <alignment vertical="center" wrapText="1"/>
    </xf>
    <xf numFmtId="3" fontId="11" fillId="2" borderId="36" xfId="3"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3" fontId="11" fillId="2" borderId="39" xfId="3" applyNumberFormat="1" applyFont="1" applyFill="1" applyBorder="1" applyAlignment="1" applyProtection="1">
      <alignment horizontal="center" vertical="center" wrapText="1"/>
    </xf>
    <xf numFmtId="4" fontId="6" fillId="2" borderId="39"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protection locked="0"/>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vertical="center" wrapText="1"/>
    </xf>
    <xf numFmtId="0" fontId="23" fillId="0" borderId="0" xfId="1" applyFont="1" applyBorder="1" applyAlignment="1">
      <alignment horizontal="left" vertical="center" wrapText="1"/>
    </xf>
    <xf numFmtId="0" fontId="6" fillId="10" borderId="5" xfId="0" applyFont="1" applyFill="1" applyBorder="1" applyAlignment="1">
      <alignment horizontal="center" vertical="center" wrapText="1"/>
    </xf>
    <xf numFmtId="0" fontId="6" fillId="10" borderId="98" xfId="0" applyFont="1" applyFill="1" applyBorder="1" applyAlignment="1">
      <alignment horizontal="center" vertical="center" wrapText="1"/>
    </xf>
    <xf numFmtId="0" fontId="6" fillId="10" borderId="91"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0" borderId="0" xfId="1" applyFont="1" applyFill="1" applyAlignment="1">
      <alignment horizontal="left" vertical="center" wrapText="1"/>
    </xf>
    <xf numFmtId="3" fontId="11" fillId="2" borderId="18" xfId="3" applyNumberFormat="1" applyFont="1" applyFill="1" applyBorder="1" applyAlignment="1" applyProtection="1">
      <alignment horizontal="left" vertical="center" wrapText="1"/>
    </xf>
    <xf numFmtId="0" fontId="6" fillId="11" borderId="0" xfId="0" applyFont="1" applyFill="1" applyBorder="1" applyAlignment="1">
      <alignment horizontal="center" vertical="center"/>
    </xf>
    <xf numFmtId="0" fontId="6" fillId="11" borderId="80" xfId="0" applyFont="1" applyFill="1" applyBorder="1" applyAlignment="1">
      <alignment horizontal="center" vertical="center"/>
    </xf>
    <xf numFmtId="0" fontId="6" fillId="11" borderId="34" xfId="0" applyFont="1" applyFill="1" applyBorder="1" applyAlignment="1">
      <alignment horizontal="center" vertical="center"/>
    </xf>
    <xf numFmtId="4" fontId="6" fillId="7" borderId="99" xfId="1" applyNumberFormat="1" applyFont="1" applyFill="1" applyBorder="1" applyAlignment="1">
      <alignment horizontal="center" vertical="center"/>
    </xf>
    <xf numFmtId="4" fontId="6" fillId="7" borderId="87" xfId="1" applyNumberFormat="1" applyFont="1" applyFill="1" applyBorder="1" applyAlignment="1">
      <alignment horizontal="center" vertical="center"/>
    </xf>
    <xf numFmtId="4" fontId="6" fillId="7" borderId="100" xfId="1" applyNumberFormat="1" applyFont="1" applyFill="1" applyBorder="1" applyAlignment="1">
      <alignment horizontal="center" vertical="center"/>
    </xf>
    <xf numFmtId="4" fontId="6" fillId="7" borderId="68" xfId="1" applyNumberFormat="1" applyFont="1" applyFill="1" applyBorder="1" applyAlignment="1">
      <alignment horizontal="center" vertical="center"/>
    </xf>
    <xf numFmtId="4" fontId="6" fillId="7" borderId="101" xfId="1" applyNumberFormat="1" applyFont="1" applyFill="1" applyBorder="1" applyAlignment="1">
      <alignment horizontal="center" vertical="center"/>
    </xf>
    <xf numFmtId="0" fontId="11" fillId="2" borderId="14" xfId="3" applyNumberFormat="1" applyFont="1" applyFill="1" applyBorder="1" applyAlignment="1" applyProtection="1">
      <alignment horizontal="center" vertical="center" wrapText="1"/>
      <protection locked="0"/>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8" borderId="22" xfId="3" applyNumberFormat="1" applyFont="1" applyFill="1" applyBorder="1" applyAlignment="1" applyProtection="1">
      <alignment horizontal="center" vertical="center" wrapText="1"/>
      <protection locked="0"/>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80" xfId="3" applyNumberFormat="1" applyFont="1" applyFill="1" applyBorder="1" applyAlignment="1" applyProtection="1">
      <alignment horizontal="center" vertical="center" wrapText="1"/>
    </xf>
    <xf numFmtId="4" fontId="6" fillId="2" borderId="13" xfId="1" applyNumberFormat="1" applyFont="1" applyFill="1" applyBorder="1" applyAlignment="1">
      <alignment horizontal="center" vertical="center"/>
    </xf>
    <xf numFmtId="0" fontId="6" fillId="10" borderId="102"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3" fontId="11" fillId="2" borderId="15" xfId="3" applyNumberFormat="1" applyFont="1" applyFill="1" applyBorder="1" applyAlignment="1" applyProtection="1">
      <alignment horizontal="left" vertical="center" wrapText="1"/>
    </xf>
    <xf numFmtId="0" fontId="11" fillId="8" borderId="16"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4" fontId="6" fillId="2" borderId="19" xfId="1" applyNumberFormat="1" applyFont="1" applyFill="1" applyBorder="1" applyAlignment="1">
      <alignment horizontal="center" vertical="center"/>
    </xf>
    <xf numFmtId="0" fontId="6" fillId="2" borderId="104"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2" borderId="105" xfId="3" applyNumberFormat="1" applyFont="1" applyFill="1" applyBorder="1" applyAlignment="1" applyProtection="1">
      <alignment horizontal="center" vertical="center" wrapText="1"/>
      <protection locked="0"/>
    </xf>
    <xf numFmtId="0" fontId="11" fillId="2" borderId="106" xfId="3" applyNumberFormat="1" applyFont="1" applyFill="1" applyBorder="1" applyAlignment="1" applyProtection="1">
      <alignment horizontal="left" vertical="center" wrapText="1"/>
      <protection locked="0"/>
    </xf>
    <xf numFmtId="4" fontId="6" fillId="2" borderId="101" xfId="1" applyNumberFormat="1" applyFont="1" applyFill="1" applyBorder="1" applyAlignment="1">
      <alignment horizontal="center" vertical="center"/>
    </xf>
    <xf numFmtId="0" fontId="11" fillId="2" borderId="73"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11" fillId="2" borderId="11" xfId="3" applyNumberFormat="1" applyFont="1" applyFill="1" applyBorder="1" applyAlignment="1" applyProtection="1">
      <alignment horizontal="center" vertical="center" wrapText="1"/>
      <protection locked="0"/>
    </xf>
    <xf numFmtId="4" fontId="11" fillId="3" borderId="11" xfId="0" applyNumberFormat="1"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2" borderId="43" xfId="3" applyNumberFormat="1" applyFont="1" applyFill="1" applyBorder="1" applyAlignment="1" applyProtection="1">
      <alignment horizontal="center" vertical="center" wrapText="1"/>
      <protection locked="0"/>
    </xf>
    <xf numFmtId="0" fontId="11" fillId="3" borderId="81" xfId="0" applyFont="1" applyFill="1" applyBorder="1" applyAlignment="1">
      <alignment horizontal="left" vertical="center" wrapText="1"/>
    </xf>
    <xf numFmtId="0" fontId="11" fillId="3" borderId="82" xfId="0" applyFont="1" applyFill="1" applyBorder="1" applyAlignment="1">
      <alignment horizontal="left" vertical="center" wrapText="1"/>
    </xf>
    <xf numFmtId="0" fontId="11" fillId="3" borderId="82"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11" fillId="3" borderId="83" xfId="0" applyFont="1" applyFill="1" applyBorder="1" applyAlignment="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8" xfId="2" applyNumberFormat="1" applyFont="1" applyFill="1" applyBorder="1" applyAlignment="1" applyProtection="1">
      <alignment horizontal="center" vertical="center" wrapText="1"/>
    </xf>
    <xf numFmtId="0" fontId="8" fillId="4" borderId="90" xfId="2" applyNumberFormat="1" applyFont="1" applyFill="1" applyBorder="1" applyAlignment="1" applyProtection="1">
      <alignment horizontal="center" vertical="center" wrapText="1"/>
    </xf>
    <xf numFmtId="0" fontId="14" fillId="12" borderId="9" xfId="2" applyNumberFormat="1" applyFont="1" applyFill="1" applyBorder="1" applyAlignment="1" applyProtection="1">
      <alignment horizontal="center" vertical="center" wrapText="1"/>
    </xf>
    <xf numFmtId="0" fontId="14" fillId="12" borderId="30" xfId="2" applyNumberFormat="1" applyFont="1" applyFill="1" applyBorder="1" applyAlignment="1" applyProtection="1">
      <alignment horizontal="center" vertical="center" wrapText="1"/>
    </xf>
    <xf numFmtId="0" fontId="14" fillId="12" borderId="32" xfId="2" applyNumberFormat="1" applyFont="1" applyFill="1" applyBorder="1" applyAlignment="1" applyProtection="1">
      <alignment horizontal="center" vertical="center" wrapText="1"/>
    </xf>
    <xf numFmtId="3" fontId="11" fillId="2" borderId="38" xfId="3" applyNumberFormat="1" applyFont="1" applyFill="1" applyBorder="1" applyAlignment="1" applyProtection="1">
      <alignment horizontal="center" vertical="center" wrapText="1"/>
    </xf>
    <xf numFmtId="3" fontId="11" fillId="2" borderId="34" xfId="3" applyNumberFormat="1" applyFont="1" applyFill="1" applyBorder="1" applyAlignment="1" applyProtection="1">
      <alignment horizontal="center" vertical="center" wrapText="1"/>
    </xf>
    <xf numFmtId="3" fontId="11" fillId="2" borderId="69" xfId="3" applyNumberFormat="1" applyFont="1" applyFill="1" applyBorder="1" applyAlignment="1" applyProtection="1">
      <alignment horizontal="center" vertical="center" wrapText="1"/>
    </xf>
    <xf numFmtId="0" fontId="11" fillId="0" borderId="0" xfId="1" applyFont="1" applyBorder="1" applyAlignment="1">
      <alignment horizontal="left" vertical="center" wrapText="1"/>
    </xf>
    <xf numFmtId="3" fontId="11" fillId="2" borderId="14" xfId="3" applyNumberFormat="1" applyFont="1" applyFill="1" applyBorder="1" applyAlignment="1" applyProtection="1">
      <alignment horizontal="center" vertical="center" wrapText="1"/>
    </xf>
    <xf numFmtId="0" fontId="20" fillId="13" borderId="5" xfId="1" applyNumberFormat="1" applyFont="1" applyFill="1" applyBorder="1" applyAlignment="1">
      <alignment horizontal="left" vertical="center"/>
    </xf>
    <xf numFmtId="0" fontId="20" fillId="13" borderId="6" xfId="1" applyFont="1" applyFill="1" applyBorder="1" applyAlignment="1">
      <alignment horizontal="left" vertical="center"/>
    </xf>
    <xf numFmtId="0" fontId="20" fillId="13" borderId="6" xfId="1" applyFont="1" applyFill="1" applyBorder="1" applyAlignment="1">
      <alignment horizontal="center" vertical="center"/>
    </xf>
    <xf numFmtId="0" fontId="20" fillId="13" borderId="7" xfId="1" applyFont="1" applyFill="1" applyBorder="1" applyAlignment="1">
      <alignment vertical="center"/>
    </xf>
    <xf numFmtId="0" fontId="11" fillId="2" borderId="85" xfId="3" applyNumberFormat="1" applyFont="1" applyFill="1" applyBorder="1" applyAlignment="1" applyProtection="1">
      <alignment horizontal="left" vertical="center" wrapText="1"/>
      <protection locked="0"/>
    </xf>
    <xf numFmtId="0" fontId="11" fillId="2" borderId="86" xfId="3" applyNumberFormat="1" applyFont="1" applyFill="1" applyBorder="1" applyAlignment="1" applyProtection="1">
      <alignment horizontal="left" vertical="center" wrapText="1"/>
      <protection locked="0"/>
    </xf>
    <xf numFmtId="0" fontId="14" fillId="2" borderId="0" xfId="2" applyNumberFormat="1" applyFont="1" applyFill="1" applyBorder="1" applyAlignment="1" applyProtection="1">
      <alignment horizontal="right" vertical="center" wrapText="1"/>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07" xfId="1" applyNumberFormat="1" applyFont="1" applyFill="1" applyBorder="1" applyAlignment="1">
      <alignment horizontal="center" vertical="center"/>
    </xf>
    <xf numFmtId="4" fontId="6" fillId="2" borderId="108" xfId="1" applyNumberFormat="1" applyFont="1" applyFill="1" applyBorder="1" applyAlignment="1">
      <alignment horizontal="center" vertical="center"/>
    </xf>
    <xf numFmtId="4" fontId="6" fillId="2" borderId="109" xfId="1" applyNumberFormat="1" applyFont="1" applyFill="1" applyBorder="1" applyAlignment="1">
      <alignment horizontal="center" vertical="center"/>
    </xf>
    <xf numFmtId="4" fontId="6" fillId="2" borderId="110"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6" borderId="7" xfId="3" applyNumberFormat="1" applyFont="1" applyFill="1" applyBorder="1" applyAlignment="1" applyProtection="1">
      <alignment vertical="center" wrapText="1"/>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11" fillId="2" borderId="49"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center" vertical="center" wrapText="1"/>
      <protection locked="0"/>
    </xf>
    <xf numFmtId="0" fontId="11" fillId="8" borderId="93"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left" vertical="center" wrapText="1"/>
    </xf>
    <xf numFmtId="0" fontId="11" fillId="8" borderId="40"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165" fontId="6" fillId="6" borderId="7" xfId="3" applyNumberFormat="1" applyFont="1" applyFill="1" applyBorder="1" applyAlignment="1" applyProtection="1">
      <alignment horizontal="center" vertical="center" wrapText="1"/>
    </xf>
    <xf numFmtId="0" fontId="11" fillId="2" borderId="13" xfId="3" applyNumberFormat="1" applyFont="1" applyFill="1" applyBorder="1" applyAlignment="1" applyProtection="1">
      <alignment horizontal="center" vertical="center" wrapText="1"/>
      <protection locked="0"/>
    </xf>
    <xf numFmtId="0" fontId="13" fillId="5" borderId="40"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88"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3" fillId="14" borderId="0" xfId="1" applyFont="1" applyFill="1" applyBorder="1" applyAlignment="1">
      <alignment horizontal="left" vertical="center" wrapText="1"/>
    </xf>
    <xf numFmtId="0" fontId="11" fillId="14" borderId="0" xfId="1" applyFont="1" applyFill="1" applyBorder="1" applyAlignment="1">
      <alignment horizontal="left" vertical="center" wrapText="1"/>
    </xf>
    <xf numFmtId="0" fontId="8" fillId="4" borderId="78" xfId="2" applyNumberFormat="1" applyFont="1" applyFill="1" applyBorder="1" applyAlignment="1" applyProtection="1">
      <alignment horizontal="center" vertical="center" wrapText="1"/>
    </xf>
    <xf numFmtId="0" fontId="8" fillId="4" borderId="114" xfId="2" applyNumberFormat="1" applyFont="1" applyFill="1" applyBorder="1" applyAlignment="1" applyProtection="1">
      <alignment horizontal="center" vertical="center" wrapText="1"/>
    </xf>
    <xf numFmtId="0" fontId="6" fillId="11" borderId="5"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4" fontId="6" fillId="6" borderId="115" xfId="3" applyNumberFormat="1" applyFont="1" applyFill="1" applyBorder="1" applyAlignment="1" applyProtection="1">
      <alignment horizontal="center" vertical="center" wrapText="1"/>
    </xf>
    <xf numFmtId="4" fontId="6" fillId="6" borderId="113"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3" fontId="11" fillId="2" borderId="116" xfId="3" applyNumberFormat="1" applyFont="1" applyFill="1" applyBorder="1" applyAlignment="1" applyProtection="1">
      <alignment horizontal="left" vertical="center" wrapText="1"/>
    </xf>
    <xf numFmtId="3" fontId="11" fillId="2" borderId="117" xfId="3" applyNumberFormat="1" applyFont="1" applyFill="1" applyBorder="1" applyAlignment="1" applyProtection="1">
      <alignment horizontal="left" vertical="center" wrapText="1"/>
    </xf>
    <xf numFmtId="0" fontId="21" fillId="2" borderId="0" xfId="1" applyFont="1" applyFill="1" applyAlignment="1">
      <alignment horizontal="left" vertical="center" wrapText="1"/>
    </xf>
    <xf numFmtId="0" fontId="21" fillId="2" borderId="0" xfId="1" applyFont="1" applyFill="1" applyAlignment="1">
      <alignment horizontal="left" vertical="center"/>
    </xf>
    <xf numFmtId="0" fontId="21"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left" vertical="center" wrapText="1"/>
    </xf>
    <xf numFmtId="0" fontId="6" fillId="6" borderId="6"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horizontal="center" vertical="center" wrapText="1"/>
    </xf>
    <xf numFmtId="0" fontId="6" fillId="6" borderId="40" xfId="3" applyNumberFormat="1" applyFont="1" applyFill="1" applyBorder="1" applyAlignment="1" applyProtection="1">
      <alignment horizontal="left" vertical="center" wrapText="1"/>
    </xf>
    <xf numFmtId="165" fontId="6" fillId="6" borderId="118"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11" fillId="2" borderId="35" xfId="3" applyNumberFormat="1" applyFont="1" applyFill="1" applyBorder="1" applyAlignment="1" applyProtection="1">
      <alignment horizontal="center" vertical="center" wrapText="1"/>
      <protection locked="0"/>
    </xf>
    <xf numFmtId="3" fontId="11" fillId="2" borderId="62" xfId="3" applyNumberFormat="1" applyFont="1" applyFill="1" applyBorder="1" applyAlignment="1" applyProtection="1">
      <alignment horizontal="left" vertical="center" wrapText="1"/>
    </xf>
    <xf numFmtId="3" fontId="11" fillId="2" borderId="106" xfId="3" applyNumberFormat="1" applyFont="1" applyFill="1" applyBorder="1" applyAlignment="1" applyProtection="1">
      <alignment horizontal="left" vertical="center" wrapText="1"/>
    </xf>
    <xf numFmtId="4" fontId="6" fillId="2" borderId="88" xfId="1" applyNumberFormat="1" applyFont="1" applyFill="1" applyBorder="1" applyAlignment="1">
      <alignment horizontal="center" vertical="center"/>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0"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4" fillId="0" borderId="0" xfId="1" applyFont="1" applyFill="1" applyAlignment="1">
      <alignment horizontal="left" vertical="center" wrapText="1"/>
    </xf>
    <xf numFmtId="0" fontId="26" fillId="15" borderId="54" xfId="0" applyFont="1" applyFill="1" applyBorder="1" applyAlignment="1">
      <alignment horizontal="center"/>
    </xf>
    <xf numFmtId="0" fontId="26" fillId="15" borderId="31" xfId="0" applyFont="1" applyFill="1" applyBorder="1" applyAlignment="1">
      <alignment horizontal="center"/>
    </xf>
    <xf numFmtId="0" fontId="26" fillId="15" borderId="16" xfId="0" applyFont="1" applyFill="1" applyBorder="1" applyAlignment="1">
      <alignment horizontal="left"/>
    </xf>
    <xf numFmtId="0" fontId="26" fillId="0" borderId="54" xfId="0" applyFont="1" applyBorder="1" applyAlignment="1">
      <alignment horizontal="center"/>
    </xf>
    <xf numFmtId="0" fontId="26" fillId="0" borderId="31" xfId="0" applyFont="1" applyBorder="1" applyAlignment="1">
      <alignment horizontal="center"/>
    </xf>
    <xf numFmtId="0" fontId="26" fillId="0" borderId="16" xfId="0" applyFont="1" applyBorder="1" applyAlignment="1">
      <alignment horizontal="center"/>
    </xf>
    <xf numFmtId="3" fontId="11" fillId="2" borderId="119" xfId="3" applyNumberFormat="1" applyFont="1" applyFill="1" applyBorder="1" applyAlignment="1" applyProtection="1">
      <alignment horizontal="left" vertical="center" wrapText="1"/>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0" fontId="6" fillId="6" borderId="5"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123" xfId="3" applyNumberFormat="1" applyFont="1" applyFill="1" applyBorder="1" applyAlignment="1" applyProtection="1">
      <alignment horizontal="left" vertical="center" wrapText="1"/>
      <protection locked="0"/>
    </xf>
    <xf numFmtId="0" fontId="11" fillId="2" borderId="74" xfId="3" applyNumberFormat="1" applyFont="1" applyFill="1" applyBorder="1" applyAlignment="1" applyProtection="1">
      <alignment horizontal="left" vertical="center" wrapText="1"/>
      <protection locked="0"/>
    </xf>
    <xf numFmtId="0" fontId="11" fillId="2" borderId="124" xfId="3" applyNumberFormat="1" applyFont="1" applyFill="1" applyBorder="1" applyAlignment="1" applyProtection="1">
      <alignment horizontal="left"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5" xfId="4" applyFont="1" applyBorder="1" applyAlignment="1">
      <alignment horizontal="justify" vertical="center" wrapText="1"/>
    </xf>
    <xf numFmtId="3" fontId="11" fillId="2" borderId="126" xfId="3" applyNumberFormat="1" applyFont="1" applyFill="1" applyBorder="1" applyAlignment="1" applyProtection="1">
      <alignment horizontal="left" vertical="center" wrapText="1"/>
    </xf>
    <xf numFmtId="3" fontId="11" fillId="2" borderId="127" xfId="3" applyNumberFormat="1" applyFont="1" applyFill="1" applyBorder="1" applyAlignment="1" applyProtection="1">
      <alignment horizontal="left" vertical="center" wrapText="1"/>
    </xf>
    <xf numFmtId="3" fontId="11" fillId="2" borderId="128"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0" fontId="11" fillId="8" borderId="14" xfId="3" applyNumberFormat="1" applyFont="1" applyFill="1" applyBorder="1" applyAlignment="1" applyProtection="1">
      <alignment horizontal="center" vertical="center" wrapText="1"/>
      <protection locked="0"/>
    </xf>
    <xf numFmtId="0" fontId="11" fillId="2" borderId="71" xfId="3" applyNumberFormat="1" applyFont="1" applyFill="1" applyBorder="1" applyAlignment="1" applyProtection="1">
      <alignment horizontal="left" vertical="center" wrapText="1"/>
      <protection locked="0"/>
    </xf>
    <xf numFmtId="0" fontId="11" fillId="2" borderId="22" xfId="3" applyNumberFormat="1" applyFont="1" applyFill="1" applyBorder="1" applyAlignment="1" applyProtection="1">
      <alignment vertical="center" wrapText="1"/>
      <protection locked="0"/>
    </xf>
    <xf numFmtId="0" fontId="11" fillId="8" borderId="9" xfId="3" applyNumberFormat="1" applyFont="1" applyFill="1" applyBorder="1" applyAlignment="1" applyProtection="1">
      <alignment horizontal="center" vertical="center" wrapText="1"/>
      <protection locked="0"/>
    </xf>
    <xf numFmtId="4" fontId="6" fillId="4" borderId="38" xfId="1" applyNumberFormat="1" applyFont="1" applyFill="1" applyBorder="1" applyAlignment="1">
      <alignment horizontal="center" vertical="center"/>
    </xf>
    <xf numFmtId="0" fontId="11" fillId="8" borderId="11" xfId="3" applyNumberFormat="1" applyFont="1" applyFill="1" applyBorder="1" applyAlignment="1" applyProtection="1">
      <alignment horizontal="center" vertical="center" wrapText="1"/>
      <protection locked="0"/>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80" xfId="3" applyNumberFormat="1" applyFont="1" applyFill="1" applyBorder="1" applyAlignment="1">
      <alignment horizontal="center" vertical="center" wrapText="1"/>
    </xf>
    <xf numFmtId="0" fontId="8" fillId="4" borderId="103"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0" fontId="13" fillId="5" borderId="0"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27"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3" fillId="5" borderId="5"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8" fillId="4" borderId="47" xfId="2"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horizontal="center" vertical="center" wrapText="1"/>
    </xf>
    <xf numFmtId="0" fontId="22" fillId="10" borderId="5" xfId="0" applyFont="1" applyFill="1" applyBorder="1" applyAlignment="1">
      <alignment horizontal="center" vertical="center" wrapText="1"/>
    </xf>
    <xf numFmtId="0" fontId="22" fillId="10" borderId="6"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11" fillId="3" borderId="50" xfId="0" applyFont="1" applyFill="1" applyBorder="1" applyAlignment="1">
      <alignment horizontal="center" vertical="center" wrapText="1"/>
    </xf>
    <xf numFmtId="4" fontId="6" fillId="2" borderId="54" xfId="1" applyNumberFormat="1" applyFont="1" applyFill="1" applyBorder="1" applyAlignment="1">
      <alignment horizontal="center" vertical="center"/>
    </xf>
    <xf numFmtId="0" fontId="11" fillId="3" borderId="22" xfId="0" applyFont="1" applyFill="1" applyBorder="1" applyAlignment="1">
      <alignment horizontal="left" vertical="center" wrapText="1"/>
    </xf>
    <xf numFmtId="0" fontId="11" fillId="3" borderId="23" xfId="0" applyFont="1" applyFill="1" applyBorder="1" applyAlignment="1">
      <alignment horizontal="left" vertical="center" wrapText="1"/>
    </xf>
    <xf numFmtId="0" fontId="11" fillId="2" borderId="9" xfId="3" applyNumberFormat="1" applyFont="1" applyFill="1" applyBorder="1" applyAlignment="1" applyProtection="1">
      <alignment horizontal="center" vertical="center" wrapText="1"/>
      <protection locked="0"/>
    </xf>
    <xf numFmtId="3" fontId="11" fillId="2" borderId="74" xfId="3" applyNumberFormat="1" applyFont="1" applyFill="1" applyBorder="1" applyAlignment="1" applyProtection="1">
      <alignment horizontal="center" vertical="center" wrapText="1"/>
    </xf>
    <xf numFmtId="3" fontId="11" fillId="2" borderId="130" xfId="3" applyNumberFormat="1" applyFont="1" applyFill="1" applyBorder="1" applyAlignment="1" applyProtection="1">
      <alignment horizontal="center" vertical="center" wrapText="1"/>
    </xf>
    <xf numFmtId="0" fontId="27" fillId="16" borderId="102" xfId="0" applyFont="1" applyFill="1" applyBorder="1" applyAlignment="1">
      <alignment horizontal="center" vertical="center" wrapText="1"/>
    </xf>
    <xf numFmtId="0" fontId="27" fillId="16" borderId="6" xfId="0" applyFont="1" applyFill="1" applyBorder="1" applyAlignment="1">
      <alignment horizontal="center" vertical="center" wrapText="1"/>
    </xf>
    <xf numFmtId="0" fontId="27" fillId="16" borderId="131" xfId="0" applyFont="1" applyFill="1" applyBorder="1" applyAlignment="1">
      <alignment horizontal="center" vertical="center" wrapText="1"/>
    </xf>
    <xf numFmtId="0" fontId="28" fillId="0" borderId="5" xfId="0" applyFont="1" applyBorder="1" applyAlignment="1">
      <alignment horizontal="center" vertical="center" wrapText="1"/>
    </xf>
    <xf numFmtId="0" fontId="28" fillId="0" borderId="131" xfId="0" applyFont="1" applyBorder="1" applyAlignment="1">
      <alignment horizontal="center" vertical="center" wrapText="1"/>
    </xf>
    <xf numFmtId="4" fontId="29" fillId="17" borderId="5" xfId="0" applyNumberFormat="1" applyFont="1" applyFill="1" applyBorder="1" applyAlignment="1">
      <alignment horizontal="center" vertical="center"/>
    </xf>
    <xf numFmtId="4" fontId="29" fillId="17" borderId="6" xfId="0" applyNumberFormat="1" applyFont="1" applyFill="1" applyBorder="1" applyAlignment="1">
      <alignment horizontal="center" vertical="center"/>
    </xf>
    <xf numFmtId="4" fontId="29" fillId="17" borderId="131" xfId="0" applyNumberFormat="1" applyFont="1" applyFill="1" applyBorder="1" applyAlignment="1">
      <alignment horizontal="center" vertical="center"/>
    </xf>
    <xf numFmtId="0" fontId="6" fillId="4" borderId="5" xfId="1" applyFont="1" applyFill="1" applyBorder="1" applyAlignment="1">
      <alignment vertical="center"/>
    </xf>
    <xf numFmtId="0" fontId="6" fillId="4" borderId="61" xfId="1" applyFont="1" applyFill="1" applyBorder="1" applyAlignment="1">
      <alignment vertical="center"/>
    </xf>
    <xf numFmtId="0" fontId="6" fillId="4" borderId="43" xfId="1" applyFont="1" applyFill="1" applyBorder="1" applyAlignment="1">
      <alignment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3" fontId="11" fillId="2" borderId="130"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center" vertical="center" wrapText="1"/>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93"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88" xfId="3" applyNumberFormat="1" applyFont="1" applyFill="1" applyBorder="1" applyAlignment="1" applyProtection="1">
      <alignment horizontal="left" vertical="center" wrapText="1"/>
      <protection locked="0"/>
    </xf>
    <xf numFmtId="0" fontId="11" fillId="2" borderId="118" xfId="3" applyNumberFormat="1" applyFont="1" applyFill="1" applyBorder="1" applyAlignment="1" applyProtection="1">
      <alignment horizontal="center" vertical="center" wrapText="1"/>
      <protection locked="0"/>
    </xf>
    <xf numFmtId="0" fontId="11" fillId="2" borderId="0" xfId="1" applyFont="1" applyFill="1" applyBorder="1" applyAlignment="1">
      <alignment horizontal="left" vertical="top"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2" fillId="10" borderId="0"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33"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3"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64"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vertical="center" wrapText="1"/>
      <protection locked="0"/>
    </xf>
    <xf numFmtId="4" fontId="6" fillId="2" borderId="99" xfId="1" applyNumberFormat="1" applyFont="1" applyFill="1" applyBorder="1" applyAlignment="1">
      <alignment horizontal="center" vertical="center"/>
    </xf>
    <xf numFmtId="4" fontId="6" fillId="2" borderId="132" xfId="1" applyNumberFormat="1" applyFont="1" applyFill="1" applyBorder="1" applyAlignment="1">
      <alignment horizontal="center" vertical="center"/>
    </xf>
    <xf numFmtId="0" fontId="11" fillId="2" borderId="134" xfId="3" applyNumberFormat="1" applyFont="1" applyFill="1" applyBorder="1" applyAlignment="1" applyProtection="1">
      <alignment horizontal="left" vertical="center" wrapText="1"/>
      <protection locked="0"/>
    </xf>
    <xf numFmtId="0" fontId="6" fillId="4" borderId="6" xfId="1" applyFont="1" applyFill="1" applyBorder="1" applyAlignment="1">
      <alignment horizontal="left" vertical="center"/>
    </xf>
    <xf numFmtId="0" fontId="6" fillId="10" borderId="135"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5" fillId="0" borderId="0" xfId="2" applyNumberFormat="1" applyFont="1" applyFill="1" applyBorder="1" applyAlignment="1" applyProtection="1">
      <alignment horizontal="center" vertical="center" wrapText="1"/>
    </xf>
    <xf numFmtId="0" fontId="8" fillId="4" borderId="89" xfId="2" applyNumberFormat="1" applyFont="1" applyFill="1" applyBorder="1" applyAlignment="1" applyProtection="1">
      <alignment horizontal="center" vertical="center" wrapText="1"/>
    </xf>
    <xf numFmtId="0" fontId="8" fillId="4" borderId="102"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0" fontId="11" fillId="2" borderId="35" xfId="3" applyNumberFormat="1" applyFont="1" applyFill="1" applyBorder="1" applyAlignment="1" applyProtection="1">
      <alignment horizontal="center" vertical="center" wrapText="1"/>
      <protection locked="0"/>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0" fontId="11" fillId="0" borderId="39" xfId="4" applyFont="1" applyBorder="1" applyAlignment="1">
      <alignment horizontal="center" vertical="center" wrapText="1"/>
    </xf>
    <xf numFmtId="4" fontId="6" fillId="6" borderId="99" xfId="3" applyNumberFormat="1" applyFont="1" applyFill="1" applyBorder="1" applyAlignment="1" applyProtection="1">
      <alignment horizontal="center" vertical="center" wrapText="1"/>
    </xf>
    <xf numFmtId="4" fontId="6" fillId="6" borderId="132" xfId="3" applyNumberFormat="1" applyFont="1" applyFill="1" applyBorder="1" applyAlignment="1" applyProtection="1">
      <alignment horizontal="center" vertical="center" wrapText="1"/>
    </xf>
    <xf numFmtId="0" fontId="11" fillId="0" borderId="32" xfId="4" applyFont="1" applyBorder="1" applyAlignment="1">
      <alignment horizontal="center" vertical="center" wrapText="1"/>
    </xf>
    <xf numFmtId="0" fontId="11" fillId="2" borderId="38" xfId="3" applyNumberFormat="1" applyFont="1" applyFill="1" applyBorder="1" applyAlignment="1" applyProtection="1">
      <alignment horizontal="center" vertical="center" wrapText="1"/>
      <protection locked="0"/>
    </xf>
    <xf numFmtId="4" fontId="6" fillId="2" borderId="82" xfId="1" applyNumberFormat="1" applyFont="1" applyFill="1" applyBorder="1" applyAlignment="1">
      <alignment horizontal="center" vertical="center"/>
    </xf>
    <xf numFmtId="0" fontId="11" fillId="0" borderId="39" xfId="4" applyFont="1" applyBorder="1" applyAlignment="1">
      <alignment horizontal="left" vertical="center" wrapText="1"/>
    </xf>
    <xf numFmtId="0" fontId="11" fillId="2" borderId="34" xfId="3" applyNumberFormat="1" applyFont="1" applyFill="1" applyBorder="1" applyAlignment="1" applyProtection="1">
      <alignment horizontal="center" vertical="center" wrapText="1"/>
      <protection locked="0"/>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0" fontId="11" fillId="0" borderId="14" xfId="4" applyFont="1" applyBorder="1" applyAlignment="1">
      <alignment horizontal="left" vertical="center" wrapText="1"/>
    </xf>
    <xf numFmtId="4" fontId="6" fillId="2" borderId="5" xfId="1" applyNumberFormat="1" applyFont="1" applyFill="1" applyBorder="1" applyAlignment="1">
      <alignment horizontal="center" vertical="center"/>
    </xf>
    <xf numFmtId="0" fontId="11" fillId="2" borderId="42" xfId="3" applyNumberFormat="1" applyFont="1" applyFill="1" applyBorder="1" applyAlignment="1" applyProtection="1">
      <alignment horizontal="center" vertical="center" wrapText="1"/>
      <protection locked="0"/>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84" xfId="3" applyNumberFormat="1" applyFont="1" applyFill="1" applyBorder="1" applyAlignment="1" applyProtection="1">
      <alignment horizontal="left" vertical="center" wrapText="1"/>
      <protection locked="0"/>
    </xf>
    <xf numFmtId="3" fontId="11" fillId="2" borderId="39" xfId="3"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0" fontId="8" fillId="4" borderId="91"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31" fillId="2" borderId="50" xfId="3" applyNumberFormat="1" applyFont="1" applyFill="1" applyBorder="1" applyAlignment="1" applyProtection="1">
      <alignment horizontal="center" vertical="center" wrapText="1"/>
      <protection locked="0"/>
    </xf>
    <xf numFmtId="0" fontId="31" fillId="2" borderId="14"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vertical="center" wrapText="1"/>
      <protection locked="0"/>
    </xf>
    <xf numFmtId="0" fontId="31" fillId="2" borderId="17" xfId="3" applyNumberFormat="1" applyFont="1" applyFill="1" applyBorder="1" applyAlignment="1" applyProtection="1">
      <alignment horizontal="center" vertical="center" wrapText="1"/>
      <protection locked="0"/>
    </xf>
    <xf numFmtId="0" fontId="31" fillId="2" borderId="18" xfId="3" applyNumberFormat="1" applyFont="1" applyFill="1" applyBorder="1" applyAlignment="1" applyProtection="1">
      <alignment horizontal="center" vertical="center" wrapText="1"/>
      <protection locked="0"/>
    </xf>
    <xf numFmtId="0" fontId="11" fillId="2" borderId="81" xfId="3" applyNumberFormat="1" applyFont="1" applyFill="1" applyBorder="1" applyAlignment="1" applyProtection="1">
      <alignment vertical="center" wrapText="1"/>
      <protection locked="0"/>
    </xf>
    <xf numFmtId="0" fontId="31" fillId="2" borderId="83" xfId="3" applyNumberFormat="1" applyFont="1" applyFill="1" applyBorder="1" applyAlignment="1" applyProtection="1">
      <alignment horizontal="center" vertical="center" wrapText="1"/>
      <protection locked="0"/>
    </xf>
    <xf numFmtId="0" fontId="31" fillId="2" borderId="20" xfId="3" applyNumberFormat="1" applyFont="1" applyFill="1" applyBorder="1" applyAlignment="1" applyProtection="1">
      <alignment horizontal="center" vertical="center" wrapText="1"/>
      <protection locked="0"/>
    </xf>
    <xf numFmtId="16" fontId="21" fillId="0" borderId="0" xfId="2" applyNumberFormat="1" applyFont="1" applyFill="1" applyBorder="1" applyAlignment="1" applyProtection="1">
      <alignment horizontal="left" vertical="top" wrapText="1"/>
    </xf>
    <xf numFmtId="0" fontId="21" fillId="0" borderId="0" xfId="2" applyNumberFormat="1" applyFont="1" applyFill="1" applyBorder="1" applyAlignment="1" applyProtection="1">
      <alignment horizontal="left" vertical="top" wrapText="1"/>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15" xfId="3" applyNumberFormat="1" applyFont="1" applyFill="1" applyBorder="1" applyAlignment="1" applyProtection="1">
      <alignment horizontal="center" vertical="center" wrapText="1"/>
    </xf>
    <xf numFmtId="4" fontId="6" fillId="6" borderId="76" xfId="3" applyNumberFormat="1" applyFont="1" applyFill="1" applyBorder="1" applyAlignment="1" applyProtection="1">
      <alignment horizontal="center" vertical="center" wrapText="1"/>
    </xf>
    <xf numFmtId="0" fontId="11" fillId="8" borderId="55" xfId="3" applyNumberFormat="1" applyFont="1" applyFill="1" applyBorder="1" applyAlignment="1" applyProtection="1">
      <alignment horizontal="center" vertical="center" wrapText="1"/>
      <protection locked="0"/>
    </xf>
    <xf numFmtId="4" fontId="6" fillId="2" borderId="80" xfId="1" applyNumberFormat="1" applyFont="1" applyFill="1" applyBorder="1" applyAlignment="1">
      <alignment horizontal="center" vertical="center"/>
    </xf>
    <xf numFmtId="4" fontId="6" fillId="2" borderId="31" xfId="1" applyNumberFormat="1" applyFont="1" applyFill="1" applyBorder="1" applyAlignment="1">
      <alignment horizontal="center" vertical="center"/>
    </xf>
    <xf numFmtId="0" fontId="8" fillId="4" borderId="80" xfId="2" applyNumberFormat="1" applyFont="1" applyFill="1" applyBorder="1" applyAlignment="1" applyProtection="1">
      <alignment horizontal="center" vertical="center" wrapText="1"/>
    </xf>
    <xf numFmtId="0" fontId="11" fillId="2" borderId="107" xfId="3" applyNumberFormat="1" applyFont="1" applyFill="1" applyBorder="1" applyAlignment="1" applyProtection="1">
      <alignment horizontal="center" vertical="center" wrapText="1"/>
      <protection locked="0"/>
    </xf>
    <xf numFmtId="0" fontId="11" fillId="2" borderId="109" xfId="3" applyNumberFormat="1" applyFont="1" applyFill="1" applyBorder="1" applyAlignment="1" applyProtection="1">
      <alignment horizontal="center" vertical="center" wrapText="1"/>
      <protection locked="0"/>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81" xfId="4" applyFont="1" applyBorder="1" applyAlignment="1">
      <alignment horizontal="center" vertical="center" wrapText="1"/>
    </xf>
    <xf numFmtId="0" fontId="11" fillId="2" borderId="83" xfId="3" applyNumberFormat="1" applyFont="1" applyFill="1" applyBorder="1" applyAlignment="1" applyProtection="1">
      <alignment horizontal="center" vertical="center" wrapText="1"/>
      <protection locked="0"/>
    </xf>
    <xf numFmtId="0" fontId="11" fillId="0" borderId="110" xfId="4" applyFont="1" applyBorder="1" applyAlignment="1">
      <alignment horizontal="center" vertical="center" wrapText="1"/>
    </xf>
    <xf numFmtId="0" fontId="11" fillId="2" borderId="112"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02" xfId="2" applyNumberFormat="1" applyFont="1" applyFill="1" applyBorder="1" applyAlignment="1" applyProtection="1">
      <alignment horizontal="center" vertical="center" wrapText="1"/>
    </xf>
    <xf numFmtId="4" fontId="6" fillId="2" borderId="98" xfId="1" applyNumberFormat="1" applyFont="1" applyFill="1" applyBorder="1" applyAlignment="1">
      <alignment horizontal="center" vertical="center"/>
    </xf>
    <xf numFmtId="4" fontId="6" fillId="2" borderId="90" xfId="1" applyNumberFormat="1" applyFont="1" applyFill="1" applyBorder="1" applyAlignment="1">
      <alignment horizontal="center" vertical="center"/>
    </xf>
    <xf numFmtId="4" fontId="6" fillId="2" borderId="91" xfId="1" applyNumberFormat="1" applyFont="1" applyFill="1" applyBorder="1" applyAlignment="1">
      <alignment horizontal="center" vertical="center"/>
    </xf>
    <xf numFmtId="0" fontId="6" fillId="10" borderId="6" xfId="0" applyFont="1" applyFill="1" applyBorder="1" applyAlignment="1">
      <alignment horizontal="center" vertical="center" wrapText="1"/>
    </xf>
    <xf numFmtId="4" fontId="11" fillId="3" borderId="125" xfId="0" applyNumberFormat="1" applyFont="1" applyFill="1" applyBorder="1" applyAlignment="1">
      <alignment horizontal="center" vertical="center" wrapText="1"/>
    </xf>
    <xf numFmtId="4" fontId="11" fillId="3" borderId="115" xfId="0" applyNumberFormat="1" applyFont="1" applyFill="1" applyBorder="1" applyAlignment="1">
      <alignment horizontal="center" vertical="center" wrapText="1"/>
    </xf>
    <xf numFmtId="4" fontId="11" fillId="3" borderId="113" xfId="0" applyNumberFormat="1"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2"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11" fillId="3" borderId="72" xfId="0" applyFont="1" applyFill="1" applyBorder="1" applyAlignment="1">
      <alignment horizontal="center" vertical="center" wrapText="1"/>
    </xf>
    <xf numFmtId="0" fontId="11" fillId="3" borderId="76" xfId="0" applyFont="1" applyFill="1" applyBorder="1" applyAlignment="1">
      <alignment horizontal="center" vertical="center" wrapText="1"/>
    </xf>
    <xf numFmtId="0" fontId="11" fillId="3" borderId="102"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32" fillId="0" borderId="0" xfId="0" applyFont="1" applyAlignment="1">
      <alignment horizontal="left" vertical="top" wrapText="1"/>
    </xf>
    <xf numFmtId="0" fontId="11" fillId="3" borderId="0" xfId="0" applyFont="1" applyFill="1" applyBorder="1" applyAlignment="1">
      <alignment horizontal="left" vertical="center" wrapText="1"/>
    </xf>
    <xf numFmtId="0" fontId="11" fillId="2" borderId="119" xfId="3" applyNumberFormat="1" applyFont="1" applyFill="1" applyBorder="1" applyAlignment="1" applyProtection="1">
      <alignment horizontal="left" vertical="center" wrapText="1"/>
      <protection locked="0"/>
    </xf>
    <xf numFmtId="0" fontId="11" fillId="2" borderId="136" xfId="3" applyNumberFormat="1" applyFont="1" applyFill="1" applyBorder="1" applyAlignment="1" applyProtection="1">
      <alignment horizontal="left" vertical="center" wrapText="1"/>
      <protection locked="0"/>
    </xf>
    <xf numFmtId="0" fontId="11" fillId="2" borderId="116" xfId="3" applyNumberFormat="1" applyFont="1" applyFill="1" applyBorder="1" applyAlignment="1" applyProtection="1">
      <alignment horizontal="left" vertical="center" wrapText="1"/>
      <protection locked="0"/>
    </xf>
    <xf numFmtId="0" fontId="11" fillId="2" borderId="121" xfId="3" applyNumberFormat="1" applyFont="1" applyFill="1" applyBorder="1" applyAlignment="1" applyProtection="1">
      <alignment horizontal="left" vertical="center" wrapText="1"/>
      <protection locked="0"/>
    </xf>
    <xf numFmtId="0" fontId="11" fillId="2" borderId="126" xfId="3" applyNumberFormat="1" applyFont="1" applyFill="1" applyBorder="1" applyAlignment="1" applyProtection="1">
      <alignment horizontal="left" vertical="center" wrapText="1"/>
      <protection locked="0"/>
    </xf>
    <xf numFmtId="3" fontId="11" fillId="2" borderId="70" xfId="3" applyNumberFormat="1" applyFont="1" applyFill="1" applyBorder="1" applyAlignment="1" applyProtection="1">
      <alignment horizontal="left" vertical="center" wrapText="1"/>
    </xf>
    <xf numFmtId="3" fontId="11" fillId="2" borderId="84" xfId="3" applyNumberFormat="1" applyFont="1" applyFill="1" applyBorder="1" applyAlignment="1" applyProtection="1">
      <alignment horizontal="left" vertical="center" wrapText="1"/>
    </xf>
    <xf numFmtId="165" fontId="6" fillId="6" borderId="38"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79" xfId="2" applyNumberFormat="1" applyFont="1" applyFill="1" applyBorder="1" applyAlignment="1" applyProtection="1">
      <alignment horizontal="center" vertical="center" wrapText="1"/>
    </xf>
    <xf numFmtId="0" fontId="8" fillId="4" borderId="137" xfId="2" applyNumberFormat="1" applyFont="1" applyFill="1" applyBorder="1" applyAlignment="1" applyProtection="1">
      <alignment horizontal="center" vertical="center" wrapText="1"/>
    </xf>
    <xf numFmtId="0" fontId="31" fillId="2" borderId="24" xfId="3" applyNumberFormat="1" applyFont="1" applyFill="1" applyBorder="1" applyAlignment="1" applyProtection="1">
      <alignment horizontal="center" vertical="center" wrapText="1"/>
      <protection locked="0"/>
    </xf>
    <xf numFmtId="0" fontId="6" fillId="0" borderId="0" xfId="1" applyFont="1" applyFill="1" applyBorder="1" applyAlignment="1">
      <alignment horizontal="left" vertical="center" wrapText="1"/>
    </xf>
    <xf numFmtId="4" fontId="6" fillId="6" borderId="38" xfId="3" applyNumberFormat="1" applyFont="1" applyFill="1" applyBorder="1" applyAlignment="1" applyProtection="1">
      <alignment horizontal="center" vertical="center" wrapText="1"/>
    </xf>
    <xf numFmtId="0" fontId="33" fillId="0" borderId="0" xfId="0" applyFont="1" applyAlignment="1">
      <alignment horizontal="left" vertical="center" wrapText="1"/>
    </xf>
    <xf numFmtId="0" fontId="11" fillId="3" borderId="54" xfId="0" applyFont="1" applyFill="1" applyBorder="1" applyAlignment="1">
      <alignment horizontal="left" vertical="center" wrapText="1"/>
    </xf>
    <xf numFmtId="0" fontId="11" fillId="3" borderId="36"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5" xfId="0" applyFont="1" applyFill="1" applyBorder="1" applyAlignment="1">
      <alignment horizontal="center" vertical="center" wrapText="1"/>
    </xf>
    <xf numFmtId="0" fontId="11" fillId="3" borderId="113" xfId="0" applyFont="1" applyFill="1" applyBorder="1" applyAlignment="1">
      <alignment horizontal="center"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3" fontId="11" fillId="2" borderId="138" xfId="3" applyNumberFormat="1" applyFont="1" applyFill="1" applyBorder="1" applyAlignment="1" applyProtection="1">
      <alignment horizontal="left" vertical="center" wrapText="1"/>
    </xf>
    <xf numFmtId="3" fontId="11" fillId="2" borderId="139" xfId="3" applyNumberFormat="1" applyFont="1" applyFill="1" applyBorder="1" applyAlignment="1" applyProtection="1">
      <alignment horizontal="left" vertical="center" wrapText="1"/>
    </xf>
    <xf numFmtId="0" fontId="6" fillId="2" borderId="140" xfId="3" applyNumberFormat="1" applyFont="1" applyFill="1" applyBorder="1" applyAlignment="1" applyProtection="1">
      <alignment horizontal="center"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88" xfId="3" applyNumberFormat="1" applyFont="1" applyFill="1" applyBorder="1" applyAlignment="1" applyProtection="1">
      <alignment horizontal="center" vertical="center" wrapText="1"/>
      <protection locked="0"/>
    </xf>
    <xf numFmtId="3" fontId="11" fillId="2" borderId="19" xfId="3" applyNumberFormat="1" applyFont="1" applyFill="1" applyBorder="1" applyAlignment="1" applyProtection="1">
      <alignment horizontal="center" vertical="center" wrapText="1"/>
    </xf>
    <xf numFmtId="0" fontId="11" fillId="2" borderId="138" xfId="3" applyNumberFormat="1" applyFont="1" applyFill="1" applyBorder="1" applyAlignment="1" applyProtection="1">
      <alignment horizontal="left" vertical="center" wrapText="1"/>
      <protection locked="0"/>
    </xf>
    <xf numFmtId="0" fontId="11" fillId="2" borderId="141" xfId="3" applyNumberFormat="1" applyFont="1" applyFill="1" applyBorder="1" applyAlignment="1" applyProtection="1">
      <alignment horizontal="left" vertical="center" wrapText="1"/>
      <protection locked="0"/>
    </xf>
    <xf numFmtId="3" fontId="11" fillId="2" borderId="31"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1" fillId="8" borderId="108" xfId="3" applyNumberFormat="1" applyFont="1" applyFill="1" applyBorder="1" applyAlignment="1" applyProtection="1">
      <alignment horizontal="center" vertical="center" wrapText="1"/>
      <protection locked="0"/>
    </xf>
    <xf numFmtId="0" fontId="11" fillId="8" borderId="64" xfId="3" applyNumberFormat="1" applyFont="1" applyFill="1" applyBorder="1" applyAlignment="1" applyProtection="1">
      <alignment horizontal="center" vertical="center" wrapText="1"/>
      <protection locked="0"/>
    </xf>
    <xf numFmtId="3" fontId="11" fillId="2" borderId="93" xfId="3" applyNumberFormat="1" applyFont="1" applyFill="1" applyBorder="1" applyAlignment="1" applyProtection="1">
      <alignment horizontal="left" vertical="center" wrapText="1"/>
    </xf>
    <xf numFmtId="3" fontId="11" fillId="2" borderId="87" xfId="3" applyNumberFormat="1" applyFont="1" applyFill="1" applyBorder="1" applyAlignment="1" applyProtection="1">
      <alignment horizontal="left" vertical="center" wrapText="1"/>
    </xf>
    <xf numFmtId="0" fontId="11" fillId="8" borderId="82" xfId="3" applyNumberFormat="1" applyFont="1" applyFill="1" applyBorder="1" applyAlignment="1" applyProtection="1">
      <alignment horizontal="center" vertical="center" wrapText="1"/>
      <protection locked="0"/>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3" fontId="11" fillId="2" borderId="93" xfId="3" applyNumberFormat="1" applyFont="1" applyFill="1" applyBorder="1" applyAlignment="1" applyProtection="1">
      <alignment horizontal="center" vertical="center" wrapText="1"/>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3" borderId="5" xfId="0" applyFont="1" applyFill="1" applyBorder="1" applyAlignment="1">
      <alignment horizontal="left" vertical="center" wrapText="1"/>
    </xf>
    <xf numFmtId="0" fontId="11" fillId="3" borderId="98" xfId="0" applyFont="1" applyFill="1" applyBorder="1" applyAlignment="1">
      <alignment horizontal="left" vertical="center" wrapText="1"/>
    </xf>
    <xf numFmtId="0" fontId="14" fillId="2" borderId="37" xfId="1" applyFont="1" applyFill="1" applyBorder="1" applyAlignment="1">
      <alignment horizontal="left"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3" borderId="49" xfId="0" applyFont="1" applyFill="1" applyBorder="1" applyAlignment="1">
      <alignment horizontal="left" vertical="center" wrapText="1"/>
    </xf>
    <xf numFmtId="0" fontId="11" fillId="3" borderId="64" xfId="0" applyFont="1" applyFill="1" applyBorder="1" applyAlignment="1">
      <alignment horizontal="left" vertical="center" wrapText="1"/>
    </xf>
    <xf numFmtId="0" fontId="11" fillId="3" borderId="103" xfId="0" applyFont="1" applyFill="1" applyBorder="1" applyAlignment="1">
      <alignment horizontal="center" vertical="center" wrapText="1"/>
    </xf>
    <xf numFmtId="4" fontId="11" fillId="3" borderId="64" xfId="0" applyNumberFormat="1" applyFont="1" applyFill="1" applyBorder="1" applyAlignment="1">
      <alignment horizontal="center" vertical="center" wrapText="1"/>
    </xf>
    <xf numFmtId="0" fontId="11" fillId="3" borderId="108" xfId="0" applyFont="1" applyFill="1" applyBorder="1" applyAlignment="1">
      <alignment horizontal="center" vertical="center" wrapText="1"/>
    </xf>
    <xf numFmtId="0" fontId="11" fillId="2" borderId="36" xfId="3" applyNumberFormat="1" applyFont="1" applyFill="1" applyBorder="1" applyAlignment="1" applyProtection="1">
      <alignment horizontal="left" vertical="center" wrapText="1"/>
      <protection locked="0"/>
    </xf>
    <xf numFmtId="0" fontId="11" fillId="2" borderId="40" xfId="3" applyNumberFormat="1" applyFont="1" applyFill="1" applyBorder="1" applyAlignment="1" applyProtection="1">
      <alignment horizontal="center"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6" fillId="6" borderId="92"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11" fillId="2" borderId="142" xfId="3" applyNumberFormat="1" applyFont="1" applyFill="1" applyBorder="1" applyAlignment="1" applyProtection="1">
      <alignment horizontal="left" vertical="center" wrapText="1"/>
      <protection locked="0"/>
    </xf>
    <xf numFmtId="0" fontId="20" fillId="2" borderId="0" xfId="1" applyNumberFormat="1" applyFont="1" applyFill="1" applyAlignment="1">
      <alignment vertical="center"/>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theme" Target="theme/theme1.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mailto:inf@abakan.2gis.ru"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72"/>
  <sheetViews>
    <sheetView tabSelected="1" view="pageBreakPreview" zoomScale="40" zoomScaleNormal="60" zoomScaleSheetLayoutView="40" workbookViewId="0">
      <pane ySplit="4" topLeftCell="A125" activePane="bottomLeft" state="frozen"/>
      <selection activeCell="C158" sqref="C158:C257"/>
      <selection pane="bottomLeft" activeCell="A158" sqref="A158:H257"/>
    </sheetView>
  </sheetViews>
  <sheetFormatPr defaultColWidth="9.140625" defaultRowHeight="12.75" outlineLevelRow="1" x14ac:dyDescent="0.2"/>
  <cols>
    <col min="1" max="1" width="69"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48" customHeight="1" x14ac:dyDescent="0.2">
      <c r="A6" s="29" t="s">
        <v>10</v>
      </c>
      <c r="B6" s="30" t="s">
        <v>11</v>
      </c>
      <c r="C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1">
        <f>F6*1.2</f>
        <v>10440</v>
      </c>
      <c r="E6" s="32">
        <f>F6*1.1</f>
        <v>9570</v>
      </c>
      <c r="F6" s="32">
        <v>8700</v>
      </c>
      <c r="G6" s="32">
        <f>F6*0.75</f>
        <v>6525</v>
      </c>
      <c r="H6" s="33">
        <f>F6*0.5</f>
        <v>4350</v>
      </c>
    </row>
    <row r="7" spans="1:8" s="16" customFormat="1" ht="132" customHeight="1" x14ac:dyDescent="0.2">
      <c r="A7" s="34"/>
      <c r="B7" s="35"/>
      <c r="C7" s="35"/>
      <c r="D7" s="36"/>
      <c r="E7" s="37"/>
      <c r="F7" s="37"/>
      <c r="G7" s="37"/>
      <c r="H7" s="38"/>
    </row>
    <row r="8" spans="1:8" s="16" customFormat="1" ht="97.5" customHeight="1" x14ac:dyDescent="0.2">
      <c r="A8" s="34"/>
      <c r="B8" s="39" t="s">
        <v>12</v>
      </c>
      <c r="C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6"/>
      <c r="E8" s="37"/>
      <c r="F8" s="37"/>
      <c r="G8" s="37"/>
      <c r="H8" s="38"/>
    </row>
    <row r="9" spans="1:8" s="16" customFormat="1" ht="166.5" customHeight="1" thickBot="1" x14ac:dyDescent="0.25">
      <c r="A9" s="41"/>
      <c r="B9" s="42" t="s">
        <v>13</v>
      </c>
      <c r="C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44"/>
      <c r="E9" s="45"/>
      <c r="F9" s="45"/>
      <c r="G9" s="45"/>
      <c r="H9" s="46"/>
    </row>
    <row r="10" spans="1:8" s="16" customFormat="1" ht="24.95" customHeight="1" thickBot="1" x14ac:dyDescent="0.25">
      <c r="A10" s="47"/>
      <c r="B10" s="48"/>
      <c r="C10" s="49"/>
      <c r="D10" s="50"/>
      <c r="E10" s="51"/>
      <c r="F10" s="51"/>
      <c r="G10" s="51"/>
      <c r="H10" s="52"/>
    </row>
    <row r="11" spans="1:8" s="16" customFormat="1" ht="48" customHeight="1" x14ac:dyDescent="0.2">
      <c r="A11" s="53" t="s">
        <v>14</v>
      </c>
      <c r="B11" s="30" t="s">
        <v>15</v>
      </c>
      <c r="C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54">
        <f>F11*1.2</f>
        <v>11520</v>
      </c>
      <c r="E11" s="32">
        <f>F11*1.1</f>
        <v>10560</v>
      </c>
      <c r="F11" s="32">
        <v>9600</v>
      </c>
      <c r="G11" s="32">
        <f>F11*0.75</f>
        <v>7200</v>
      </c>
      <c r="H11" s="33">
        <f>F11*0.5</f>
        <v>4800</v>
      </c>
    </row>
    <row r="12" spans="1:8" s="16" customFormat="1" ht="132" customHeight="1" x14ac:dyDescent="0.2">
      <c r="A12" s="55"/>
      <c r="B12" s="35"/>
      <c r="C12" s="35"/>
      <c r="D12" s="56"/>
      <c r="E12" s="37"/>
      <c r="F12" s="37"/>
      <c r="G12" s="37"/>
      <c r="H12" s="38"/>
    </row>
    <row r="13" spans="1:8" s="16" customFormat="1" ht="97.5" customHeight="1" x14ac:dyDescent="0.2">
      <c r="A13" s="55"/>
      <c r="B13" s="39" t="s">
        <v>12</v>
      </c>
      <c r="C13"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56"/>
      <c r="E13" s="37"/>
      <c r="F13" s="37"/>
      <c r="G13" s="37"/>
      <c r="H13" s="38"/>
    </row>
    <row r="14" spans="1:8" s="16" customFormat="1" ht="166.5" customHeight="1" x14ac:dyDescent="0.2">
      <c r="A14" s="55"/>
      <c r="B14" s="57" t="s">
        <v>13</v>
      </c>
      <c r="C14"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56"/>
      <c r="E14" s="37"/>
      <c r="F14" s="37"/>
      <c r="G14" s="37"/>
      <c r="H14" s="38"/>
    </row>
    <row r="15" spans="1:8" s="16" customFormat="1" ht="92.25" customHeight="1" thickBot="1" x14ac:dyDescent="0.25">
      <c r="A15" s="59"/>
      <c r="B15" s="42" t="s">
        <v>16</v>
      </c>
      <c r="C15"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61"/>
      <c r="E15" s="45"/>
      <c r="F15" s="45"/>
      <c r="G15" s="45"/>
      <c r="H15" s="46"/>
    </row>
    <row r="16" spans="1:8" s="16" customFormat="1" ht="24.95" customHeight="1" thickBot="1" x14ac:dyDescent="0.25">
      <c r="A16" s="47"/>
      <c r="B16" s="62"/>
      <c r="C16" s="49"/>
      <c r="D16" s="63"/>
      <c r="E16" s="63"/>
      <c r="F16" s="63"/>
      <c r="G16" s="63"/>
      <c r="H16" s="64"/>
    </row>
    <row r="17" spans="1:8" s="16" customFormat="1" ht="112.5" customHeight="1" x14ac:dyDescent="0.2">
      <c r="A17" s="65" t="s">
        <v>17</v>
      </c>
      <c r="B17" s="66" t="s">
        <v>18</v>
      </c>
      <c r="C17" s="67"/>
      <c r="D17" s="68">
        <v>1476</v>
      </c>
      <c r="E17" s="69"/>
      <c r="F17" s="69"/>
      <c r="G17" s="69"/>
      <c r="H17" s="70"/>
    </row>
    <row r="18" spans="1:8" s="16" customFormat="1" ht="50.1" customHeight="1" x14ac:dyDescent="0.2">
      <c r="A18" s="71"/>
      <c r="B18" s="72" t="s">
        <v>19</v>
      </c>
      <c r="C18" s="73" t="str">
        <f>"Электронный справочник "&amp;$C$2&amp;" (версия для ПК)"</f>
        <v>Электронный справочник "2ГИС.АБАКАН" (версия для ПК)</v>
      </c>
      <c r="D18" s="74"/>
      <c r="E18" s="75"/>
      <c r="F18" s="75"/>
      <c r="G18" s="75"/>
      <c r="H18" s="76"/>
    </row>
    <row r="19" spans="1:8" s="16" customFormat="1" ht="40.5" customHeight="1" x14ac:dyDescent="0.2">
      <c r="A19" s="71"/>
      <c r="B19" s="72" t="s">
        <v>20</v>
      </c>
      <c r="C19" s="35"/>
      <c r="D19" s="74"/>
      <c r="E19" s="75"/>
      <c r="F19" s="75"/>
      <c r="G19" s="75"/>
      <c r="H19" s="76"/>
    </row>
    <row r="20" spans="1:8" s="16" customFormat="1" ht="75" customHeight="1" thickBot="1" x14ac:dyDescent="0.25">
      <c r="A20" s="77"/>
      <c r="B20" s="72" t="s">
        <v>21</v>
      </c>
      <c r="C2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78"/>
      <c r="E20" s="79"/>
      <c r="F20" s="79"/>
      <c r="G20" s="79"/>
      <c r="H20" s="80"/>
    </row>
    <row r="21" spans="1:8" s="16" customFormat="1" ht="24.95" customHeight="1" thickBot="1" x14ac:dyDescent="0.25">
      <c r="A21" s="81"/>
      <c r="B21" s="82"/>
      <c r="C21" s="83"/>
      <c r="D21" s="84"/>
      <c r="E21" s="85"/>
      <c r="F21" s="85"/>
      <c r="G21" s="85"/>
      <c r="H21" s="86"/>
    </row>
    <row r="22" spans="1:8" s="16" customFormat="1" ht="50.1" customHeight="1" x14ac:dyDescent="0.2">
      <c r="A22" s="65" t="s">
        <v>22</v>
      </c>
      <c r="B22" s="87" t="s">
        <v>23</v>
      </c>
      <c r="C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89">
        <v>360</v>
      </c>
      <c r="E22" s="90"/>
      <c r="F22" s="90"/>
      <c r="G22" s="90"/>
      <c r="H22" s="91"/>
    </row>
    <row r="23" spans="1:8" s="16" customFormat="1" ht="94.5" customHeight="1" x14ac:dyDescent="0.2">
      <c r="A23" s="71"/>
      <c r="B23" s="92"/>
      <c r="C23" s="93"/>
      <c r="D23" s="94"/>
      <c r="E23" s="95"/>
      <c r="F23" s="95"/>
      <c r="G23" s="95"/>
      <c r="H23" s="96"/>
    </row>
    <row r="24" spans="1:8" s="16" customFormat="1" ht="163.5" customHeight="1" thickBot="1" x14ac:dyDescent="0.25">
      <c r="A24" s="77"/>
      <c r="B24" s="97" t="s">
        <v>13</v>
      </c>
      <c r="C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99"/>
      <c r="E24" s="100"/>
      <c r="F24" s="100"/>
      <c r="G24" s="100"/>
      <c r="H24" s="101"/>
    </row>
    <row r="25" spans="1:8" s="16" customFormat="1" ht="24.95" customHeight="1" thickBot="1" x14ac:dyDescent="0.25">
      <c r="A25" s="81"/>
      <c r="B25" s="48"/>
      <c r="C25" s="49"/>
      <c r="D25" s="102"/>
      <c r="E25" s="103"/>
      <c r="F25" s="103"/>
      <c r="G25" s="103"/>
      <c r="H25" s="104"/>
    </row>
    <row r="26" spans="1:8" s="16" customFormat="1" ht="50.1" customHeight="1" x14ac:dyDescent="0.2">
      <c r="A26" s="65" t="s">
        <v>24</v>
      </c>
      <c r="B26" s="30" t="s">
        <v>25</v>
      </c>
      <c r="C2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1">
        <f>F26*1.2</f>
        <v>19843.2</v>
      </c>
      <c r="E26" s="32">
        <f>F26*1.1</f>
        <v>18189.600000000002</v>
      </c>
      <c r="F26" s="32">
        <v>16536</v>
      </c>
      <c r="G26" s="32">
        <f>F26*0.75</f>
        <v>12402</v>
      </c>
      <c r="H26" s="33">
        <f>F26*0.5</f>
        <v>8268</v>
      </c>
    </row>
    <row r="27" spans="1:8" s="16" customFormat="1" ht="99.95" customHeight="1" x14ac:dyDescent="0.2">
      <c r="A27" s="71"/>
      <c r="B27" s="35"/>
      <c r="C27" s="35"/>
      <c r="D27" s="36"/>
      <c r="E27" s="37"/>
      <c r="F27" s="37"/>
      <c r="G27" s="37"/>
      <c r="H27" s="38"/>
    </row>
    <row r="28" spans="1:8" s="16" customFormat="1" ht="99.95" customHeight="1" x14ac:dyDescent="0.2">
      <c r="A28" s="71"/>
      <c r="B28" s="105" t="s">
        <v>12</v>
      </c>
      <c r="C2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6"/>
      <c r="E28" s="37"/>
      <c r="F28" s="37"/>
      <c r="G28" s="37"/>
      <c r="H28" s="38"/>
    </row>
    <row r="29" spans="1:8" s="16" customFormat="1" ht="156.75" customHeight="1" thickBot="1" x14ac:dyDescent="0.25">
      <c r="A29" s="77"/>
      <c r="B29" s="107" t="s">
        <v>13</v>
      </c>
      <c r="C2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44"/>
      <c r="E29" s="45"/>
      <c r="F29" s="45"/>
      <c r="G29" s="45"/>
      <c r="H29" s="46"/>
    </row>
    <row r="30" spans="1:8" s="16" customFormat="1" ht="24.95" customHeight="1" thickBot="1" x14ac:dyDescent="0.25">
      <c r="A30" s="81"/>
      <c r="B30" s="48"/>
      <c r="C30" s="49"/>
      <c r="D30" s="50"/>
      <c r="E30" s="51"/>
      <c r="F30" s="51"/>
      <c r="G30" s="51"/>
      <c r="H30" s="52"/>
    </row>
    <row r="31" spans="1:8" s="16" customFormat="1" ht="50.1" customHeight="1" x14ac:dyDescent="0.2">
      <c r="A31" s="65" t="s">
        <v>26</v>
      </c>
      <c r="B31" s="30" t="s">
        <v>27</v>
      </c>
      <c r="C3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54">
        <f>F31*1.2</f>
        <v>21888</v>
      </c>
      <c r="E31" s="32">
        <f>F31*1.1</f>
        <v>20064</v>
      </c>
      <c r="F31" s="32">
        <v>18240</v>
      </c>
      <c r="G31" s="32">
        <f>F31*0.75</f>
        <v>13680</v>
      </c>
      <c r="H31" s="33">
        <f>F31*0.5</f>
        <v>9120</v>
      </c>
    </row>
    <row r="32" spans="1:8" s="16" customFormat="1" ht="99.95" customHeight="1" x14ac:dyDescent="0.2">
      <c r="A32" s="71"/>
      <c r="B32" s="35"/>
      <c r="C32" s="35"/>
      <c r="D32" s="56"/>
      <c r="E32" s="37"/>
      <c r="F32" s="37"/>
      <c r="G32" s="37"/>
      <c r="H32" s="38"/>
    </row>
    <row r="33" spans="1:8" s="16" customFormat="1" ht="99.95" customHeight="1" x14ac:dyDescent="0.2">
      <c r="A33" s="71"/>
      <c r="B33" s="39" t="s">
        <v>12</v>
      </c>
      <c r="C3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56"/>
      <c r="E33" s="37"/>
      <c r="F33" s="37"/>
      <c r="G33" s="37"/>
      <c r="H33" s="38"/>
    </row>
    <row r="34" spans="1:8" s="16" customFormat="1" ht="156.75" customHeight="1" x14ac:dyDescent="0.2">
      <c r="A34" s="71"/>
      <c r="B34" s="57" t="s">
        <v>13</v>
      </c>
      <c r="C3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56"/>
      <c r="E34" s="37"/>
      <c r="F34" s="37"/>
      <c r="G34" s="37"/>
      <c r="H34" s="38"/>
    </row>
    <row r="35" spans="1:8" s="16" customFormat="1" ht="92.25" customHeight="1" thickBot="1" x14ac:dyDescent="0.25">
      <c r="A35" s="77"/>
      <c r="B35" s="42" t="s">
        <v>16</v>
      </c>
      <c r="C3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61"/>
      <c r="E35" s="45"/>
      <c r="F35" s="45"/>
      <c r="G35" s="45"/>
      <c r="H35" s="46"/>
    </row>
    <row r="36" spans="1:8" s="16" customFormat="1" ht="24.95" customHeight="1" thickBot="1" x14ac:dyDescent="0.25">
      <c r="A36" s="112"/>
      <c r="B36" s="62"/>
      <c r="C36" s="49"/>
      <c r="D36" s="63"/>
      <c r="E36" s="63"/>
      <c r="F36" s="63"/>
      <c r="G36" s="63"/>
      <c r="H36" s="64"/>
    </row>
    <row r="37" spans="1:8" s="16" customFormat="1" ht="125.1" customHeight="1" x14ac:dyDescent="0.2">
      <c r="A37" s="65" t="s">
        <v>28</v>
      </c>
      <c r="B37" s="66" t="s">
        <v>29</v>
      </c>
      <c r="C37" s="67"/>
      <c r="D37" s="68">
        <v>2880</v>
      </c>
      <c r="E37" s="69"/>
      <c r="F37" s="69"/>
      <c r="G37" s="69"/>
      <c r="H37" s="70"/>
    </row>
    <row r="38" spans="1:8" s="16" customFormat="1" ht="50.1" customHeight="1" x14ac:dyDescent="0.2">
      <c r="A38" s="71"/>
      <c r="B38" s="72" t="s">
        <v>19</v>
      </c>
      <c r="C38" s="73" t="str">
        <f>"Электронный справочник "&amp;$C$2&amp;" (версия для ПК)"</f>
        <v>Электронный справочник "2ГИС.АБАКАН" (версия для ПК)</v>
      </c>
      <c r="D38" s="74"/>
      <c r="E38" s="75"/>
      <c r="F38" s="75"/>
      <c r="G38" s="75"/>
      <c r="H38" s="76"/>
    </row>
    <row r="39" spans="1:8" s="16" customFormat="1" ht="50.1" customHeight="1" x14ac:dyDescent="0.2">
      <c r="A39" s="71"/>
      <c r="B39" s="72" t="s">
        <v>20</v>
      </c>
      <c r="C39" s="35"/>
      <c r="D39" s="74"/>
      <c r="E39" s="75"/>
      <c r="F39" s="75"/>
      <c r="G39" s="75"/>
      <c r="H39" s="76"/>
    </row>
    <row r="40" spans="1:8" s="16" customFormat="1" ht="75" customHeight="1" thickBot="1" x14ac:dyDescent="0.25">
      <c r="A40" s="77"/>
      <c r="B40" s="72" t="s">
        <v>21</v>
      </c>
      <c r="C4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78"/>
      <c r="E40" s="79"/>
      <c r="F40" s="79"/>
      <c r="G40" s="79"/>
      <c r="H40" s="80"/>
    </row>
    <row r="41" spans="1:8" s="16" customFormat="1" ht="24.95" customHeight="1" thickBot="1" x14ac:dyDescent="0.25">
      <c r="A41" s="81"/>
      <c r="B41" s="82"/>
      <c r="C41" s="83"/>
      <c r="D41" s="113"/>
      <c r="E41" s="114"/>
      <c r="F41" s="114"/>
      <c r="G41" s="114"/>
      <c r="H41" s="115"/>
    </row>
    <row r="42" spans="1:8" s="16" customFormat="1" ht="50.1" customHeight="1" x14ac:dyDescent="0.2">
      <c r="A42" s="65" t="s">
        <v>30</v>
      </c>
      <c r="B42" s="87" t="s">
        <v>23</v>
      </c>
      <c r="C4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89">
        <v>360</v>
      </c>
      <c r="E42" s="90"/>
      <c r="F42" s="90"/>
      <c r="G42" s="90"/>
      <c r="H42" s="91"/>
    </row>
    <row r="43" spans="1:8" s="16" customFormat="1" ht="69.75" customHeight="1" x14ac:dyDescent="0.2">
      <c r="A43" s="71"/>
      <c r="B43" s="92"/>
      <c r="C43" s="93"/>
      <c r="D43" s="94"/>
      <c r="E43" s="95"/>
      <c r="F43" s="95"/>
      <c r="G43" s="95"/>
      <c r="H43" s="96"/>
    </row>
    <row r="44" spans="1:8" s="16" customFormat="1" ht="155.25" customHeight="1" x14ac:dyDescent="0.2">
      <c r="A44" s="71"/>
      <c r="B44" s="105" t="s">
        <v>13</v>
      </c>
      <c r="C4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94"/>
      <c r="E44" s="95"/>
      <c r="F44" s="95"/>
      <c r="G44" s="95"/>
      <c r="H44" s="96"/>
    </row>
    <row r="45" spans="1:8" s="16" customFormat="1" ht="168.75" customHeight="1" thickBot="1" x14ac:dyDescent="0.25">
      <c r="A45" s="77"/>
      <c r="B45" s="107" t="s">
        <v>13</v>
      </c>
      <c r="C4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99"/>
      <c r="E45" s="100"/>
      <c r="F45" s="100"/>
      <c r="G45" s="100"/>
      <c r="H45" s="101"/>
    </row>
    <row r="46" spans="1:8" s="16" customFormat="1" ht="24.95" customHeight="1" thickBot="1" x14ac:dyDescent="0.25">
      <c r="A46" s="81"/>
      <c r="B46" s="117"/>
      <c r="C46" s="118"/>
      <c r="D46" s="113"/>
      <c r="E46" s="114"/>
      <c r="F46" s="114"/>
      <c r="G46" s="114"/>
      <c r="H46" s="115"/>
    </row>
    <row r="47" spans="1:8" s="16" customFormat="1" ht="50.1" customHeight="1" thickBot="1" x14ac:dyDescent="0.25">
      <c r="A47" s="119" t="s">
        <v>31</v>
      </c>
      <c r="B47" s="120"/>
      <c r="C47" s="120"/>
      <c r="D47" s="121" t="str">
        <f>"от "&amp;MIN(D48:D67)&amp;" до "&amp;MAX(D48:D67)</f>
        <v>от 1500 до 30000</v>
      </c>
      <c r="E47" s="122"/>
      <c r="F47" s="122"/>
      <c r="G47" s="122"/>
      <c r="H47" s="123"/>
    </row>
    <row r="48" spans="1:8" s="16" customFormat="1" ht="37.5" customHeight="1" outlineLevel="1" x14ac:dyDescent="0.2">
      <c r="A48" s="124" t="s">
        <v>32</v>
      </c>
      <c r="B48" s="125"/>
      <c r="C48" s="12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48" s="127">
        <v>1500</v>
      </c>
      <c r="E48" s="128"/>
      <c r="F48" s="128"/>
      <c r="G48" s="128"/>
      <c r="H48" s="129"/>
    </row>
    <row r="49" spans="1:8" s="16" customFormat="1" ht="37.5" customHeight="1" outlineLevel="1" x14ac:dyDescent="0.2">
      <c r="A49" s="130" t="s">
        <v>33</v>
      </c>
      <c r="B49" s="131"/>
      <c r="C49" s="126"/>
      <c r="D49" s="36">
        <v>3000</v>
      </c>
      <c r="E49" s="37"/>
      <c r="F49" s="37"/>
      <c r="G49" s="37"/>
      <c r="H49" s="38"/>
    </row>
    <row r="50" spans="1:8" s="16" customFormat="1" ht="37.5" customHeight="1" outlineLevel="1" x14ac:dyDescent="0.2">
      <c r="A50" s="130" t="s">
        <v>34</v>
      </c>
      <c r="B50" s="131"/>
      <c r="C50" s="126"/>
      <c r="D50" s="36">
        <v>4500</v>
      </c>
      <c r="E50" s="37"/>
      <c r="F50" s="37"/>
      <c r="G50" s="37"/>
      <c r="H50" s="38"/>
    </row>
    <row r="51" spans="1:8" s="16" customFormat="1" ht="37.5" customHeight="1" outlineLevel="1" x14ac:dyDescent="0.2">
      <c r="A51" s="130" t="s">
        <v>35</v>
      </c>
      <c r="B51" s="131"/>
      <c r="C51" s="126"/>
      <c r="D51" s="36">
        <v>6000</v>
      </c>
      <c r="E51" s="37"/>
      <c r="F51" s="37"/>
      <c r="G51" s="37"/>
      <c r="H51" s="38"/>
    </row>
    <row r="52" spans="1:8" s="16" customFormat="1" ht="37.5" customHeight="1" outlineLevel="1" x14ac:dyDescent="0.2">
      <c r="A52" s="130" t="s">
        <v>36</v>
      </c>
      <c r="B52" s="131"/>
      <c r="C52" s="126"/>
      <c r="D52" s="36">
        <v>7500</v>
      </c>
      <c r="E52" s="37"/>
      <c r="F52" s="37"/>
      <c r="G52" s="37"/>
      <c r="H52" s="38"/>
    </row>
    <row r="53" spans="1:8" s="16" customFormat="1" ht="37.5" customHeight="1" outlineLevel="1" x14ac:dyDescent="0.2">
      <c r="A53" s="130" t="s">
        <v>37</v>
      </c>
      <c r="B53" s="131"/>
      <c r="C53" s="126"/>
      <c r="D53" s="36">
        <v>9000</v>
      </c>
      <c r="E53" s="37"/>
      <c r="F53" s="37"/>
      <c r="G53" s="37"/>
      <c r="H53" s="38"/>
    </row>
    <row r="54" spans="1:8" s="16" customFormat="1" ht="37.5" customHeight="1" outlineLevel="1" x14ac:dyDescent="0.2">
      <c r="A54" s="130" t="s">
        <v>38</v>
      </c>
      <c r="B54" s="131"/>
      <c r="C54" s="126"/>
      <c r="D54" s="36">
        <v>10500</v>
      </c>
      <c r="E54" s="37"/>
      <c r="F54" s="37"/>
      <c r="G54" s="37"/>
      <c r="H54" s="38"/>
    </row>
    <row r="55" spans="1:8" s="16" customFormat="1" ht="37.5" customHeight="1" outlineLevel="1" x14ac:dyDescent="0.2">
      <c r="A55" s="130" t="s">
        <v>39</v>
      </c>
      <c r="B55" s="131"/>
      <c r="C55" s="126"/>
      <c r="D55" s="36">
        <v>12000</v>
      </c>
      <c r="E55" s="37"/>
      <c r="F55" s="37"/>
      <c r="G55" s="37"/>
      <c r="H55" s="38"/>
    </row>
    <row r="56" spans="1:8" s="16" customFormat="1" ht="37.5" customHeight="1" outlineLevel="1" x14ac:dyDescent="0.2">
      <c r="A56" s="130" t="s">
        <v>40</v>
      </c>
      <c r="B56" s="131"/>
      <c r="C56" s="126"/>
      <c r="D56" s="36">
        <v>13500</v>
      </c>
      <c r="E56" s="37"/>
      <c r="F56" s="37"/>
      <c r="G56" s="37"/>
      <c r="H56" s="38"/>
    </row>
    <row r="57" spans="1:8" s="16" customFormat="1" ht="37.5" customHeight="1" outlineLevel="1" x14ac:dyDescent="0.2">
      <c r="A57" s="130" t="s">
        <v>41</v>
      </c>
      <c r="B57" s="131"/>
      <c r="C57" s="126"/>
      <c r="D57" s="36">
        <v>15000</v>
      </c>
      <c r="E57" s="37"/>
      <c r="F57" s="37"/>
      <c r="G57" s="37"/>
      <c r="H57" s="38"/>
    </row>
    <row r="58" spans="1:8" s="16" customFormat="1" ht="37.5" customHeight="1" outlineLevel="1" x14ac:dyDescent="0.2">
      <c r="A58" s="130" t="s">
        <v>42</v>
      </c>
      <c r="B58" s="131"/>
      <c r="C58" s="126"/>
      <c r="D58" s="36">
        <v>16500</v>
      </c>
      <c r="E58" s="37"/>
      <c r="F58" s="37"/>
      <c r="G58" s="37"/>
      <c r="H58" s="38"/>
    </row>
    <row r="59" spans="1:8" s="16" customFormat="1" ht="37.5" customHeight="1" outlineLevel="1" x14ac:dyDescent="0.2">
      <c r="A59" s="130" t="s">
        <v>43</v>
      </c>
      <c r="B59" s="131"/>
      <c r="C59" s="126"/>
      <c r="D59" s="36">
        <v>18000</v>
      </c>
      <c r="E59" s="37"/>
      <c r="F59" s="37"/>
      <c r="G59" s="37"/>
      <c r="H59" s="38"/>
    </row>
    <row r="60" spans="1:8" s="16" customFormat="1" ht="37.5" customHeight="1" outlineLevel="1" x14ac:dyDescent="0.2">
      <c r="A60" s="130" t="s">
        <v>44</v>
      </c>
      <c r="B60" s="131"/>
      <c r="C60" s="126"/>
      <c r="D60" s="36">
        <v>19500</v>
      </c>
      <c r="E60" s="37"/>
      <c r="F60" s="37"/>
      <c r="G60" s="37"/>
      <c r="H60" s="38"/>
    </row>
    <row r="61" spans="1:8" s="16" customFormat="1" ht="37.5" customHeight="1" outlineLevel="1" x14ac:dyDescent="0.2">
      <c r="A61" s="130" t="s">
        <v>45</v>
      </c>
      <c r="B61" s="131"/>
      <c r="C61" s="126"/>
      <c r="D61" s="36">
        <v>21000</v>
      </c>
      <c r="E61" s="37"/>
      <c r="F61" s="37"/>
      <c r="G61" s="37"/>
      <c r="H61" s="38"/>
    </row>
    <row r="62" spans="1:8" s="16" customFormat="1" ht="37.5" customHeight="1" outlineLevel="1" x14ac:dyDescent="0.2">
      <c r="A62" s="130" t="s">
        <v>46</v>
      </c>
      <c r="B62" s="131"/>
      <c r="C62" s="126"/>
      <c r="D62" s="36">
        <v>22500</v>
      </c>
      <c r="E62" s="37"/>
      <c r="F62" s="37"/>
      <c r="G62" s="37"/>
      <c r="H62" s="38"/>
    </row>
    <row r="63" spans="1:8" s="16" customFormat="1" ht="37.5" customHeight="1" outlineLevel="1" x14ac:dyDescent="0.2">
      <c r="A63" s="130" t="s">
        <v>47</v>
      </c>
      <c r="B63" s="131"/>
      <c r="C63" s="126"/>
      <c r="D63" s="36">
        <v>24000</v>
      </c>
      <c r="E63" s="37"/>
      <c r="F63" s="37"/>
      <c r="G63" s="37"/>
      <c r="H63" s="38"/>
    </row>
    <row r="64" spans="1:8" s="16" customFormat="1" ht="37.5" customHeight="1" outlineLevel="1" x14ac:dyDescent="0.2">
      <c r="A64" s="130" t="s">
        <v>48</v>
      </c>
      <c r="B64" s="131"/>
      <c r="C64" s="126"/>
      <c r="D64" s="36">
        <v>25500</v>
      </c>
      <c r="E64" s="37"/>
      <c r="F64" s="37"/>
      <c r="G64" s="37"/>
      <c r="H64" s="38"/>
    </row>
    <row r="65" spans="1:8" s="16" customFormat="1" ht="37.5" customHeight="1" outlineLevel="1" x14ac:dyDescent="0.2">
      <c r="A65" s="130" t="s">
        <v>49</v>
      </c>
      <c r="B65" s="131"/>
      <c r="C65" s="126"/>
      <c r="D65" s="36">
        <v>27000</v>
      </c>
      <c r="E65" s="37"/>
      <c r="F65" s="37"/>
      <c r="G65" s="37"/>
      <c r="H65" s="38"/>
    </row>
    <row r="66" spans="1:8" s="16" customFormat="1" ht="37.5" customHeight="1" outlineLevel="1" x14ac:dyDescent="0.2">
      <c r="A66" s="130" t="s">
        <v>50</v>
      </c>
      <c r="B66" s="131"/>
      <c r="C66" s="126"/>
      <c r="D66" s="36">
        <v>28500</v>
      </c>
      <c r="E66" s="37"/>
      <c r="F66" s="37"/>
      <c r="G66" s="37"/>
      <c r="H66" s="38"/>
    </row>
    <row r="67" spans="1:8" s="16" customFormat="1" ht="37.5" customHeight="1" outlineLevel="1" thickBot="1" x14ac:dyDescent="0.25">
      <c r="A67" s="130" t="s">
        <v>51</v>
      </c>
      <c r="B67" s="131"/>
      <c r="C67" s="126"/>
      <c r="D67" s="36">
        <v>30000</v>
      </c>
      <c r="E67" s="37"/>
      <c r="F67" s="37"/>
      <c r="G67" s="37"/>
      <c r="H67" s="38"/>
    </row>
    <row r="68" spans="1:8" s="16" customFormat="1" ht="50.1" customHeight="1" thickBot="1" x14ac:dyDescent="0.25">
      <c r="A68" s="119" t="s">
        <v>52</v>
      </c>
      <c r="B68" s="120"/>
      <c r="C68" s="120"/>
      <c r="D68" s="121" t="str">
        <f>"от "&amp;MIN(D69:D78)&amp;" до "&amp;MAX(D69:D78)</f>
        <v>от 90 до 4782</v>
      </c>
      <c r="E68" s="122"/>
      <c r="F68" s="122"/>
      <c r="G68" s="122"/>
      <c r="H68" s="123"/>
    </row>
    <row r="69" spans="1:8" s="16" customFormat="1" ht="159" customHeight="1" x14ac:dyDescent="0.2">
      <c r="A69" s="132" t="s">
        <v>53</v>
      </c>
      <c r="B69" s="133" t="s">
        <v>13</v>
      </c>
      <c r="C69" s="13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9" s="135">
        <v>768</v>
      </c>
      <c r="E69" s="135"/>
      <c r="F69" s="135"/>
      <c r="G69" s="135"/>
      <c r="H69" s="136"/>
    </row>
    <row r="70" spans="1:8" s="16" customFormat="1" ht="37.5" customHeight="1" x14ac:dyDescent="0.2">
      <c r="A70" s="137" t="s">
        <v>54</v>
      </c>
      <c r="B70" s="138"/>
      <c r="C70" s="139"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70" s="140">
        <v>180</v>
      </c>
      <c r="E70" s="140"/>
      <c r="F70" s="140"/>
      <c r="G70" s="140"/>
      <c r="H70" s="141"/>
    </row>
    <row r="71" spans="1:8" s="16" customFormat="1" ht="37.5" customHeight="1" x14ac:dyDescent="0.2">
      <c r="A71" s="137" t="s">
        <v>55</v>
      </c>
      <c r="B71" s="138"/>
      <c r="C71" s="142"/>
      <c r="D71" s="140">
        <v>1302</v>
      </c>
      <c r="E71" s="140"/>
      <c r="F71" s="140"/>
      <c r="G71" s="140"/>
      <c r="H71" s="141"/>
    </row>
    <row r="72" spans="1:8" s="16" customFormat="1" ht="37.5" customHeight="1" x14ac:dyDescent="0.2">
      <c r="A72" s="137" t="s">
        <v>56</v>
      </c>
      <c r="B72" s="138"/>
      <c r="C72" s="142"/>
      <c r="D72" s="140">
        <v>594</v>
      </c>
      <c r="E72" s="140"/>
      <c r="F72" s="140"/>
      <c r="G72" s="140"/>
      <c r="H72" s="141"/>
    </row>
    <row r="73" spans="1:8" s="16" customFormat="1" ht="37.5" customHeight="1" x14ac:dyDescent="0.2">
      <c r="A73" s="143" t="s">
        <v>57</v>
      </c>
      <c r="B73" s="144"/>
      <c r="C73" s="142"/>
      <c r="D73" s="140">
        <v>4782</v>
      </c>
      <c r="E73" s="140"/>
      <c r="F73" s="140"/>
      <c r="G73" s="140"/>
      <c r="H73" s="141"/>
    </row>
    <row r="74" spans="1:8" s="16" customFormat="1" ht="37.5" customHeight="1" x14ac:dyDescent="0.2">
      <c r="A74" s="137" t="s">
        <v>58</v>
      </c>
      <c r="B74" s="138"/>
      <c r="C74" s="142"/>
      <c r="D74" s="140">
        <v>90</v>
      </c>
      <c r="E74" s="140"/>
      <c r="F74" s="140"/>
      <c r="G74" s="140"/>
      <c r="H74" s="141"/>
    </row>
    <row r="75" spans="1:8" s="16" customFormat="1" ht="37.5" customHeight="1" x14ac:dyDescent="0.2">
      <c r="A75" s="137" t="s">
        <v>59</v>
      </c>
      <c r="B75" s="138"/>
      <c r="C75" s="142"/>
      <c r="D75" s="140">
        <v>90</v>
      </c>
      <c r="E75" s="140"/>
      <c r="F75" s="140"/>
      <c r="G75" s="140"/>
      <c r="H75" s="141"/>
    </row>
    <row r="76" spans="1:8" s="16" customFormat="1" ht="37.5" customHeight="1" x14ac:dyDescent="0.2">
      <c r="A76" s="137" t="s">
        <v>60</v>
      </c>
      <c r="B76" s="138"/>
      <c r="C76" s="142"/>
      <c r="D76" s="140">
        <v>180</v>
      </c>
      <c r="E76" s="140"/>
      <c r="F76" s="140"/>
      <c r="G76" s="140"/>
      <c r="H76" s="141"/>
    </row>
    <row r="77" spans="1:8" s="16" customFormat="1" ht="37.5" customHeight="1" x14ac:dyDescent="0.2">
      <c r="A77" s="137" t="s">
        <v>61</v>
      </c>
      <c r="B77" s="138"/>
      <c r="C77" s="142"/>
      <c r="D77" s="140">
        <v>270</v>
      </c>
      <c r="E77" s="140"/>
      <c r="F77" s="140"/>
      <c r="G77" s="140"/>
      <c r="H77" s="141"/>
    </row>
    <row r="78" spans="1:8" s="16" customFormat="1" ht="37.5" customHeight="1" thickBot="1" x14ac:dyDescent="0.25">
      <c r="A78" s="145" t="s">
        <v>62</v>
      </c>
      <c r="B78" s="146"/>
      <c r="C78" s="147"/>
      <c r="D78" s="148">
        <v>594</v>
      </c>
      <c r="E78" s="148"/>
      <c r="F78" s="148"/>
      <c r="G78" s="148"/>
      <c r="H78" s="149"/>
    </row>
    <row r="79" spans="1:8" s="16" customFormat="1" ht="27" customHeight="1" thickBot="1" x14ac:dyDescent="0.25">
      <c r="A79" s="119"/>
      <c r="B79" s="120"/>
      <c r="C79" s="120"/>
      <c r="D79" s="150" t="s">
        <v>63</v>
      </c>
      <c r="E79" s="151"/>
      <c r="F79" s="151"/>
      <c r="G79" s="151"/>
      <c r="H79" s="152"/>
    </row>
    <row r="80" spans="1:8" s="16" customFormat="1" ht="117.75" customHeight="1" thickBot="1" x14ac:dyDescent="0.25">
      <c r="A80" s="153" t="s">
        <v>64</v>
      </c>
      <c r="B80" s="154"/>
      <c r="C80"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0" s="148">
        <v>150</v>
      </c>
      <c r="E80" s="148"/>
      <c r="F80" s="148"/>
      <c r="G80" s="148"/>
      <c r="H80" s="149"/>
    </row>
    <row r="81" spans="1:8" s="28" customFormat="1" ht="50.1" customHeight="1" thickBot="1" x14ac:dyDescent="0.25">
      <c r="A81" s="24" t="s">
        <v>65</v>
      </c>
      <c r="B81" s="25"/>
      <c r="C81" s="26"/>
      <c r="D81" s="156" t="str">
        <f>"от "&amp;MIN(D83,D94:H95,F133,D96:H110)&amp;" до "&amp;MAX(D83,D94:H95,F133,D96:H110)</f>
        <v>от 480 до 11100</v>
      </c>
      <c r="E81" s="156"/>
      <c r="F81" s="156"/>
      <c r="G81" s="156"/>
      <c r="H81" s="157"/>
    </row>
    <row r="82" spans="1:8" s="16" customFormat="1" ht="24.95" customHeight="1" thickBot="1" x14ac:dyDescent="0.25">
      <c r="A82" s="158"/>
      <c r="B82" s="159"/>
      <c r="C82" s="83"/>
      <c r="D82" s="160"/>
      <c r="E82" s="160"/>
      <c r="F82" s="160"/>
      <c r="G82" s="160"/>
      <c r="H82" s="161"/>
    </row>
    <row r="83" spans="1:8" s="16" customFormat="1" ht="62.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83" s="165">
        <v>5160</v>
      </c>
      <c r="E83" s="165"/>
      <c r="F83" s="165"/>
      <c r="G83" s="165"/>
      <c r="H83" s="166"/>
    </row>
    <row r="84" spans="1:8" s="16" customFormat="1" ht="62.45" customHeight="1" thickBot="1" x14ac:dyDescent="0.25">
      <c r="A84" s="167" t="s">
        <v>67</v>
      </c>
      <c r="B84" s="168"/>
      <c r="C84" s="169"/>
      <c r="D84" s="170" t="s">
        <v>68</v>
      </c>
      <c r="E84" s="171"/>
      <c r="F84" s="171"/>
      <c r="G84" s="171"/>
      <c r="H84" s="172"/>
    </row>
    <row r="85" spans="1:8" s="16" customFormat="1" ht="62.45" customHeight="1" x14ac:dyDescent="0.2">
      <c r="A85" s="173" t="s">
        <v>69</v>
      </c>
      <c r="B85" s="174"/>
      <c r="C85" s="169"/>
      <c r="D85" s="140">
        <f>D83/4</f>
        <v>1290</v>
      </c>
      <c r="E85" s="140"/>
      <c r="F85" s="140"/>
      <c r="G85" s="140"/>
      <c r="H85" s="141"/>
    </row>
    <row r="86" spans="1:8" s="16" customFormat="1" ht="62.45" customHeight="1" x14ac:dyDescent="0.2">
      <c r="A86" s="173" t="s">
        <v>70</v>
      </c>
      <c r="B86" s="174"/>
      <c r="C86" s="169"/>
      <c r="D86" s="140">
        <f>D83/5</f>
        <v>1032</v>
      </c>
      <c r="E86" s="140"/>
      <c r="F86" s="140"/>
      <c r="G86" s="140"/>
      <c r="H86" s="141"/>
    </row>
    <row r="87" spans="1:8" s="16" customFormat="1" ht="62.45" customHeight="1" x14ac:dyDescent="0.2">
      <c r="A87" s="173" t="s">
        <v>71</v>
      </c>
      <c r="B87" s="174"/>
      <c r="C87" s="169"/>
      <c r="D87" s="140">
        <f>D83/6</f>
        <v>860</v>
      </c>
      <c r="E87" s="140"/>
      <c r="F87" s="140"/>
      <c r="G87" s="140"/>
      <c r="H87" s="141"/>
    </row>
    <row r="88" spans="1:8" s="16" customFormat="1" ht="62.45" customHeight="1" x14ac:dyDescent="0.2">
      <c r="A88" s="173" t="s">
        <v>72</v>
      </c>
      <c r="B88" s="174"/>
      <c r="C88" s="169"/>
      <c r="D88" s="140">
        <f>D83/7</f>
        <v>737.14285714285711</v>
      </c>
      <c r="E88" s="140"/>
      <c r="F88" s="140"/>
      <c r="G88" s="140"/>
      <c r="H88" s="141"/>
    </row>
    <row r="89" spans="1:8" s="16" customFormat="1" ht="62.45" customHeight="1" x14ac:dyDescent="0.2">
      <c r="A89" s="173" t="s">
        <v>73</v>
      </c>
      <c r="B89" s="174"/>
      <c r="C89" s="169"/>
      <c r="D89" s="140">
        <f>D83/8</f>
        <v>645</v>
      </c>
      <c r="E89" s="140"/>
      <c r="F89" s="140"/>
      <c r="G89" s="140"/>
      <c r="H89" s="141"/>
    </row>
    <row r="90" spans="1:8" s="16" customFormat="1" ht="62.45" customHeight="1" x14ac:dyDescent="0.2">
      <c r="A90" s="173" t="s">
        <v>74</v>
      </c>
      <c r="B90" s="174"/>
      <c r="C90" s="169"/>
      <c r="D90" s="140">
        <f>D83/9</f>
        <v>573.33333333333337</v>
      </c>
      <c r="E90" s="140"/>
      <c r="F90" s="140"/>
      <c r="G90" s="140"/>
      <c r="H90" s="141"/>
    </row>
    <row r="91" spans="1:8" s="16" customFormat="1" ht="62.45" customHeight="1" thickBot="1" x14ac:dyDescent="0.25">
      <c r="A91" s="173" t="s">
        <v>75</v>
      </c>
      <c r="B91" s="174"/>
      <c r="C91" s="175"/>
      <c r="D91" s="140">
        <f>D83/10</f>
        <v>516</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2" s="56">
        <v>15000</v>
      </c>
      <c r="E92" s="37"/>
      <c r="F92" s="37"/>
      <c r="G92" s="37"/>
      <c r="H92" s="37"/>
    </row>
    <row r="93" spans="1:8" s="16" customFormat="1" ht="24.95" customHeight="1" thickBot="1" x14ac:dyDescent="0.25">
      <c r="A93" s="178"/>
      <c r="B93" s="179"/>
      <c r="C93" s="180"/>
      <c r="D93" s="181"/>
      <c r="E93" s="181"/>
      <c r="F93" s="181"/>
      <c r="G93" s="181"/>
      <c r="H93" s="182"/>
    </row>
    <row r="94" spans="1:8" s="16" customFormat="1"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"2ГИС.АБАКАН"</v>
      </c>
      <c r="D94" s="31">
        <v>6990</v>
      </c>
      <c r="E94" s="32"/>
      <c r="F94" s="32"/>
      <c r="G94" s="32"/>
      <c r="H94" s="33"/>
    </row>
    <row r="95" spans="1:8" s="16" customFormat="1"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95" s="185">
        <v>2124</v>
      </c>
      <c r="E95" s="186"/>
      <c r="F95" s="186"/>
      <c r="G95" s="186"/>
      <c r="H95" s="187"/>
    </row>
    <row r="96" spans="1:8" s="16" customFormat="1"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96" s="36">
        <v>3306</v>
      </c>
      <c r="E96" s="37"/>
      <c r="F96" s="37"/>
      <c r="G96" s="37"/>
      <c r="H96" s="38"/>
    </row>
    <row r="97" spans="1:8" s="16" customFormat="1"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"2ГИС.АБАКАН"</v>
      </c>
      <c r="D97" s="36">
        <v>9000</v>
      </c>
      <c r="E97" s="37"/>
      <c r="F97" s="37"/>
      <c r="G97" s="37"/>
      <c r="H97" s="38"/>
    </row>
    <row r="98" spans="1:8" s="16" customFormat="1"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"2ГИС.АБАКАН"</v>
      </c>
      <c r="D98" s="36">
        <v>10800</v>
      </c>
      <c r="E98" s="37"/>
      <c r="F98" s="37"/>
      <c r="G98" s="37"/>
      <c r="H98" s="38"/>
    </row>
    <row r="99" spans="1:8" s="16" customFormat="1"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99" s="36">
        <v>2124</v>
      </c>
      <c r="E99" s="37"/>
      <c r="F99" s="37"/>
      <c r="G99" s="37"/>
      <c r="H99" s="38"/>
    </row>
    <row r="100" spans="1:8" s="16" customFormat="1"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0" s="36">
        <v>2124</v>
      </c>
      <c r="E100" s="37"/>
      <c r="F100" s="37"/>
      <c r="G100" s="37"/>
      <c r="H100" s="38"/>
    </row>
    <row r="101" spans="1:8" s="16" customFormat="1"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01" s="36">
        <v>3540</v>
      </c>
      <c r="E101" s="37"/>
      <c r="F101" s="37"/>
      <c r="G101" s="37"/>
      <c r="H101" s="38"/>
    </row>
    <row r="102" spans="1:8" s="16" customFormat="1"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02" s="36">
        <v>4500</v>
      </c>
      <c r="E102" s="37"/>
      <c r="F102" s="37"/>
      <c r="G102" s="37"/>
      <c r="H102" s="38"/>
    </row>
    <row r="103" spans="1:8" s="16" customFormat="1" ht="50.1" customHeight="1" x14ac:dyDescent="0.2">
      <c r="A103" s="143" t="s">
        <v>86</v>
      </c>
      <c r="B103" s="144"/>
      <c r="C103" s="184" t="s">
        <v>87</v>
      </c>
      <c r="D103" s="36">
        <v>3600</v>
      </c>
      <c r="E103" s="37"/>
      <c r="F103" s="37"/>
      <c r="G103" s="37"/>
      <c r="H103" s="38"/>
    </row>
    <row r="104" spans="1:8" s="16" customFormat="1" ht="67.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4" s="36">
        <v>1200</v>
      </c>
      <c r="E104" s="37"/>
      <c r="F104" s="37"/>
      <c r="G104" s="37"/>
      <c r="H104" s="38"/>
    </row>
    <row r="105" spans="1:8" s="16" customFormat="1" ht="67.5"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5" s="36">
        <v>960</v>
      </c>
      <c r="E105" s="37"/>
      <c r="F105" s="37"/>
      <c r="G105" s="37"/>
      <c r="H105" s="38"/>
    </row>
    <row r="106" spans="1:8" s="16" customFormat="1" ht="64.5" customHeight="1" x14ac:dyDescent="0.2">
      <c r="A106" s="143" t="s">
        <v>90</v>
      </c>
      <c r="B106" s="144"/>
      <c r="C106" s="184"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6" s="36">
        <v>720</v>
      </c>
      <c r="E106" s="37"/>
      <c r="F106" s="37"/>
      <c r="G106" s="37"/>
      <c r="H106" s="38"/>
    </row>
    <row r="107" spans="1:8" s="16" customFormat="1" ht="64.5" customHeight="1" x14ac:dyDescent="0.2">
      <c r="A107" s="143" t="s">
        <v>91</v>
      </c>
      <c r="B107" s="144"/>
      <c r="C107" s="184"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7" s="36">
        <v>480</v>
      </c>
      <c r="E107" s="37"/>
      <c r="F107" s="37"/>
      <c r="G107" s="37"/>
      <c r="H107" s="38"/>
    </row>
    <row r="108" spans="1:8" s="16" customFormat="1" ht="7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8" s="36">
        <v>11100</v>
      </c>
      <c r="E108" s="37"/>
      <c r="F108" s="37"/>
      <c r="G108" s="37"/>
      <c r="H108" s="38"/>
    </row>
    <row r="109" spans="1:8" s="16" customFormat="1" ht="7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09" s="36">
        <v>4002</v>
      </c>
      <c r="E109" s="37"/>
      <c r="F109" s="37"/>
      <c r="G109" s="37"/>
      <c r="H109" s="38"/>
    </row>
    <row r="110" spans="1:8" s="16" customFormat="1" ht="50.1" customHeight="1" x14ac:dyDescent="0.2">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0" s="36">
        <v>1182</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1" s="36">
        <v>1500</v>
      </c>
      <c r="E111" s="37"/>
      <c r="F111" s="37"/>
      <c r="G111" s="37"/>
      <c r="H111" s="38"/>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2" s="36">
        <v>5505</v>
      </c>
      <c r="E112" s="37"/>
      <c r="F112" s="37"/>
      <c r="G112" s="37"/>
      <c r="H112" s="38"/>
    </row>
    <row r="113" spans="1:8" s="16" customFormat="1" ht="12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3" s="36">
        <v>5010</v>
      </c>
      <c r="E113" s="37"/>
      <c r="F113" s="37"/>
      <c r="G113" s="37"/>
      <c r="H113" s="38"/>
    </row>
    <row r="114" spans="1:8" s="16" customFormat="1" ht="12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14" s="36">
        <v>6000</v>
      </c>
      <c r="E114" s="37"/>
      <c r="F114" s="37"/>
      <c r="G114" s="37"/>
      <c r="H114" s="38"/>
    </row>
    <row r="115" spans="1:8" s="16" customFormat="1"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"2ГИС.АБАКАН"</v>
      </c>
      <c r="D115" s="36">
        <v>13320</v>
      </c>
      <c r="E115" s="37"/>
      <c r="F115" s="37"/>
      <c r="G115" s="37"/>
      <c r="H115" s="38"/>
    </row>
    <row r="116" spans="1:8" s="16" customFormat="1" ht="50.1" customHeight="1" x14ac:dyDescent="0.2">
      <c r="A116" s="143" t="s">
        <v>99</v>
      </c>
      <c r="B116" s="144"/>
      <c r="C116" s="184"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16" s="36">
        <v>4080</v>
      </c>
      <c r="E116" s="37"/>
      <c r="F116" s="37"/>
      <c r="G116" s="37"/>
      <c r="H116" s="38"/>
    </row>
    <row r="117" spans="1:8" s="16" customFormat="1" ht="50.1" customHeight="1" x14ac:dyDescent="0.2">
      <c r="A117" s="143" t="s">
        <v>100</v>
      </c>
      <c r="B117" s="144"/>
      <c r="C117" s="184" t="str">
        <f t="shared" si="1"/>
        <v>Электронный справочник на основе Справочника организаций "2ГИС.АБАКАН" (версия для ПК)</v>
      </c>
      <c r="D117" s="36">
        <v>6360</v>
      </c>
      <c r="E117" s="37"/>
      <c r="F117" s="37"/>
      <c r="G117" s="37"/>
      <c r="H117" s="38"/>
    </row>
    <row r="118" spans="1:8" s="16" customFormat="1"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"2ГИС.АБАКАН"</v>
      </c>
      <c r="D118" s="36">
        <v>17160</v>
      </c>
      <c r="E118" s="37"/>
      <c r="F118" s="37"/>
      <c r="G118" s="37"/>
      <c r="H118" s="38"/>
    </row>
    <row r="119" spans="1:8" s="16" customFormat="1"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"2ГИС.АБАКАН"</v>
      </c>
      <c r="D119" s="36">
        <v>20592</v>
      </c>
      <c r="E119" s="37"/>
      <c r="F119" s="37"/>
      <c r="G119" s="37"/>
      <c r="H119" s="38"/>
    </row>
    <row r="120" spans="1:8" s="16" customFormat="1" ht="50.1" customHeight="1" x14ac:dyDescent="0.2">
      <c r="A120" s="143" t="s">
        <v>103</v>
      </c>
      <c r="B120" s="144"/>
      <c r="C120" s="184" t="str">
        <f t="shared" si="1"/>
        <v>Электронный справочник на основе Справочника организаций "2ГИС.АБАКАН" (версия для ПК)</v>
      </c>
      <c r="D120" s="36">
        <v>4080</v>
      </c>
      <c r="E120" s="37"/>
      <c r="F120" s="37"/>
      <c r="G120" s="37"/>
      <c r="H120" s="38"/>
    </row>
    <row r="121" spans="1:8" s="16" customFormat="1" ht="50.1" customHeight="1" x14ac:dyDescent="0.2">
      <c r="A121" s="143" t="s">
        <v>104</v>
      </c>
      <c r="B121" s="144"/>
      <c r="C121" s="184" t="str">
        <f t="shared" si="1"/>
        <v>Электронный справочник на основе Справочника организаций "2ГИС.АБАКАН" (версия для ПК)</v>
      </c>
      <c r="D121" s="36">
        <v>4080</v>
      </c>
      <c r="E121" s="37"/>
      <c r="F121" s="37"/>
      <c r="G121" s="37"/>
      <c r="H121" s="38"/>
    </row>
    <row r="122" spans="1:8" s="16" customFormat="1" ht="50.1" customHeight="1" x14ac:dyDescent="0.2">
      <c r="A122" s="143" t="s">
        <v>105</v>
      </c>
      <c r="B122" s="144"/>
      <c r="C122" s="184" t="str">
        <f t="shared" si="1"/>
        <v>Электронный справочник на основе Справочника организаций "2ГИС.АБАКАН" (версия для ПК)</v>
      </c>
      <c r="D122" s="36">
        <v>6840</v>
      </c>
      <c r="E122" s="37"/>
      <c r="F122" s="37"/>
      <c r="G122" s="37"/>
      <c r="H122" s="38"/>
    </row>
    <row r="123" spans="1:8" s="16" customFormat="1" ht="50.1" customHeight="1" x14ac:dyDescent="0.2">
      <c r="A123" s="143" t="s">
        <v>106</v>
      </c>
      <c r="B123" s="144"/>
      <c r="C123" s="184" t="s">
        <v>87</v>
      </c>
      <c r="D123" s="36">
        <v>6840</v>
      </c>
      <c r="E123" s="37"/>
      <c r="F123" s="37"/>
      <c r="G123" s="37"/>
      <c r="H123" s="38"/>
    </row>
    <row r="124" spans="1:8" s="16" customFormat="1" ht="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4" s="36">
        <v>21120</v>
      </c>
      <c r="E124" s="37"/>
      <c r="F124" s="37"/>
      <c r="G124" s="37"/>
      <c r="H124" s="38"/>
    </row>
    <row r="125" spans="1:8" s="16" customFormat="1" ht="50.1" customHeight="1" thickBot="1" x14ac:dyDescent="0.25">
      <c r="A125" s="143" t="s">
        <v>108</v>
      </c>
      <c r="B125" s="144"/>
      <c r="C125" s="184" t="str">
        <f t="shared" si="1"/>
        <v>Электронный справочник на основе Справочника организаций "2ГИС.АБАКАН" (версия для ПК)</v>
      </c>
      <c r="D125" s="44">
        <v>2280</v>
      </c>
      <c r="E125" s="45"/>
      <c r="F125" s="45"/>
      <c r="G125" s="45"/>
      <c r="H125" s="46"/>
    </row>
    <row r="126" spans="1:8" s="28" customFormat="1" ht="50.1" customHeight="1" thickBot="1" x14ac:dyDescent="0.25">
      <c r="A126" s="24" t="s">
        <v>109</v>
      </c>
      <c r="B126" s="25"/>
      <c r="C126" s="190"/>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27" s="56">
        <v>2004</v>
      </c>
      <c r="E127" s="37"/>
      <c r="F127" s="37"/>
      <c r="G127" s="37"/>
      <c r="H127" s="38"/>
    </row>
    <row r="128" spans="1:8" s="16" customFormat="1" ht="50.1" customHeight="1" x14ac:dyDescent="0.2">
      <c r="A128" s="192" t="s">
        <v>111</v>
      </c>
      <c r="B128" s="193"/>
      <c r="C128" s="194"/>
      <c r="D128" s="195">
        <v>2004</v>
      </c>
      <c r="E128" s="186"/>
      <c r="F128" s="186"/>
      <c r="G128" s="186"/>
      <c r="H128" s="187"/>
    </row>
    <row r="129" spans="1:8" s="16" customFormat="1" ht="50.1" customHeight="1" x14ac:dyDescent="0.2">
      <c r="A129" s="192" t="s">
        <v>112</v>
      </c>
      <c r="B129" s="193"/>
      <c r="C129" s="194"/>
      <c r="D129" s="56">
        <v>1500</v>
      </c>
      <c r="E129" s="37"/>
      <c r="F129" s="37"/>
      <c r="G129" s="37"/>
      <c r="H129" s="37"/>
    </row>
    <row r="130" spans="1:8" s="16" customFormat="1" ht="50.1" customHeight="1" x14ac:dyDescent="0.2">
      <c r="A130" s="192" t="s">
        <v>113</v>
      </c>
      <c r="B130" s="193"/>
      <c r="C130" s="194"/>
      <c r="D130" s="56">
        <v>150</v>
      </c>
      <c r="E130" s="37"/>
      <c r="F130" s="37"/>
      <c r="G130" s="37"/>
      <c r="H130" s="37"/>
    </row>
    <row r="131" spans="1:8" s="16" customFormat="1" ht="50.1" customHeight="1" thickBot="1" x14ac:dyDescent="0.25">
      <c r="A131" s="192" t="s">
        <v>114</v>
      </c>
      <c r="B131" s="193"/>
      <c r="C131" s="196"/>
      <c r="D131" s="56">
        <v>510</v>
      </c>
      <c r="E131" s="37"/>
      <c r="F131" s="37"/>
      <c r="G131" s="37"/>
      <c r="H131" s="37"/>
    </row>
    <row r="132" spans="1:8" s="16" customFormat="1" ht="50.1" customHeight="1" thickBot="1" x14ac:dyDescent="0.25">
      <c r="A132" s="24" t="s">
        <v>115</v>
      </c>
      <c r="B132" s="25"/>
      <c r="C132" s="197"/>
      <c r="D132" s="156"/>
      <c r="E132" s="156"/>
      <c r="F132" s="156"/>
      <c r="G132" s="156"/>
      <c r="H132" s="157"/>
    </row>
    <row r="133" spans="1:8" s="16" customFormat="1"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33" s="198">
        <f>F133*1.2</f>
        <v>6120</v>
      </c>
      <c r="E133" s="199">
        <f>F133*1.1</f>
        <v>5610</v>
      </c>
      <c r="F133" s="199">
        <v>5100</v>
      </c>
      <c r="G133" s="199">
        <f>F133*0.75</f>
        <v>3825</v>
      </c>
      <c r="H133" s="200">
        <f>F133*0.5</f>
        <v>2550</v>
      </c>
    </row>
    <row r="134" spans="1:8" s="16" customFormat="1"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"2ГИС.АБАКАН"</v>
      </c>
      <c r="D134" s="36">
        <v>3000</v>
      </c>
      <c r="E134" s="37"/>
      <c r="F134" s="37"/>
      <c r="G134" s="37"/>
      <c r="H134" s="38"/>
    </row>
    <row r="135" spans="1:8" s="16" customFormat="1"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6">
        <v>594</v>
      </c>
      <c r="E135" s="37"/>
      <c r="F135" s="37"/>
      <c r="G135" s="37"/>
      <c r="H135" s="38"/>
    </row>
    <row r="136" spans="1:8" s="16" customFormat="1"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36" s="198">
        <f>F136*1.2</f>
        <v>11664</v>
      </c>
      <c r="E136" s="199">
        <f>F136*1.1</f>
        <v>10692</v>
      </c>
      <c r="F136" s="199">
        <v>9720</v>
      </c>
      <c r="G136" s="199">
        <f>F136*0.75</f>
        <v>7290</v>
      </c>
      <c r="H136" s="200">
        <f>F136*0.5</f>
        <v>4860</v>
      </c>
    </row>
    <row r="137" spans="1:8" s="16" customFormat="1" ht="50.1" customHeight="1" x14ac:dyDescent="0.2">
      <c r="A137" s="143" t="s">
        <v>120</v>
      </c>
      <c r="B137" s="144"/>
      <c r="C137" s="184" t="str">
        <f>"Интернет-площадка 2gis.ru на основе Cправочника организаций "&amp;$C$2&amp;""</f>
        <v>Интернет-площадка 2gis.ru на основе Cправочника организаций "2ГИС.АБАКАН"</v>
      </c>
      <c r="D137" s="36">
        <v>5760</v>
      </c>
      <c r="E137" s="37"/>
      <c r="F137" s="37"/>
      <c r="G137" s="37"/>
      <c r="H137" s="38"/>
    </row>
    <row r="138" spans="1:8" s="16" customFormat="1"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8" s="36">
        <v>1200</v>
      </c>
      <c r="E138" s="37"/>
      <c r="F138" s="37"/>
      <c r="G138" s="37"/>
      <c r="H138" s="38"/>
    </row>
    <row r="139" spans="1:8" s="16" customFormat="1" ht="93" customHeight="1" x14ac:dyDescent="0.2">
      <c r="A139" s="143" t="s">
        <v>122</v>
      </c>
      <c r="B139" s="144"/>
      <c r="C139" s="201" t="str">
        <f>C134</f>
        <v>Интернет-площадка 2gis.ru на основе Cправочника организаций "2ГИС.АБАКАН"</v>
      </c>
      <c r="D139" s="198">
        <f>F139*1.2</f>
        <v>1699.2</v>
      </c>
      <c r="E139" s="199">
        <f>F139*1.1</f>
        <v>1557.6000000000001</v>
      </c>
      <c r="F139" s="199">
        <v>1416</v>
      </c>
      <c r="G139" s="199">
        <f>F139*0.75</f>
        <v>1062</v>
      </c>
      <c r="H139" s="200">
        <f>F139*0.5</f>
        <v>708</v>
      </c>
    </row>
    <row r="140" spans="1:8" s="16" customFormat="1" ht="21.75" thickBot="1" x14ac:dyDescent="0.25">
      <c r="A140" s="178"/>
      <c r="B140" s="179"/>
      <c r="C140" s="180"/>
      <c r="D140" s="181"/>
      <c r="E140" s="181"/>
      <c r="F140" s="181"/>
      <c r="G140" s="181"/>
      <c r="H140" s="182"/>
    </row>
    <row r="141" spans="1:8" ht="12.6" customHeight="1" x14ac:dyDescent="0.2"/>
    <row r="142" spans="1:8" s="209" customFormat="1" ht="24.95" customHeight="1" x14ac:dyDescent="0.2">
      <c r="A142" s="206"/>
      <c r="B142" s="207" t="s">
        <v>123</v>
      </c>
      <c r="C142" s="208" t="s">
        <v>124</v>
      </c>
      <c r="D142" s="208"/>
    </row>
    <row r="143" spans="1:8" s="209" customFormat="1" ht="24.95" customHeight="1" x14ac:dyDescent="0.2">
      <c r="A143" s="206"/>
      <c r="C143" s="210" t="s">
        <v>125</v>
      </c>
      <c r="D143" s="210"/>
    </row>
    <row r="144" spans="1:8" s="209" customFormat="1" ht="24.75" customHeight="1" x14ac:dyDescent="0.2">
      <c r="A144" s="206"/>
      <c r="C144" s="208" t="s">
        <v>126</v>
      </c>
      <c r="D144" s="210"/>
    </row>
    <row r="145" spans="1:8" s="212" customFormat="1" ht="8.25" customHeight="1" x14ac:dyDescent="0.2">
      <c r="A145" s="211"/>
      <c r="B145" s="211"/>
      <c r="C145" s="211"/>
      <c r="D145" s="211"/>
      <c r="E145" s="211"/>
      <c r="F145" s="211"/>
      <c r="G145" s="211"/>
      <c r="H145" s="211"/>
    </row>
    <row r="146" spans="1:8" s="203" customFormat="1" ht="12.6" customHeight="1" x14ac:dyDescent="0.2">
      <c r="A146" s="202"/>
      <c r="C146" s="210"/>
      <c r="D146" s="210"/>
      <c r="E146" s="209"/>
      <c r="F146" s="209"/>
      <c r="G146" s="209"/>
    </row>
    <row r="147" spans="1:8" s="217" customFormat="1" ht="24.95" customHeight="1" x14ac:dyDescent="0.2">
      <c r="A147" s="213" t="s">
        <v>127</v>
      </c>
      <c r="B147" s="213"/>
      <c r="C147" s="213"/>
      <c r="D147" s="214"/>
      <c r="E147" s="214"/>
      <c r="F147" s="215"/>
      <c r="G147" s="216"/>
      <c r="H147" s="216"/>
    </row>
    <row r="148" spans="1:8" s="217" customFormat="1" ht="24.95" customHeight="1" x14ac:dyDescent="0.2">
      <c r="A148" s="213" t="s">
        <v>128</v>
      </c>
      <c r="B148" s="213"/>
      <c r="C148" s="213"/>
      <c r="D148" s="214"/>
      <c r="E148" s="214"/>
      <c r="F148" s="215"/>
      <c r="G148" s="218"/>
      <c r="H148" s="218"/>
    </row>
    <row r="149" spans="1:8" s="217" customFormat="1" ht="24.95" customHeight="1" x14ac:dyDescent="0.2">
      <c r="A149" s="213" t="s">
        <v>129</v>
      </c>
      <c r="B149" s="213"/>
      <c r="C149" s="213"/>
      <c r="D149" s="214"/>
      <c r="E149" s="214"/>
      <c r="F149" s="215"/>
      <c r="G149" s="218"/>
      <c r="H149" s="218"/>
    </row>
    <row r="150" spans="1:8" s="217" customFormat="1" ht="24.95" customHeight="1" x14ac:dyDescent="0.2">
      <c r="A150" s="213" t="s">
        <v>130</v>
      </c>
      <c r="B150" s="213"/>
      <c r="C150" s="213"/>
      <c r="D150" s="214"/>
      <c r="E150" s="215"/>
      <c r="F150" s="215"/>
      <c r="G150" s="218"/>
      <c r="H150" s="218"/>
    </row>
    <row r="151" spans="1:8" s="217" customFormat="1" ht="24.95" customHeight="1" x14ac:dyDescent="0.2">
      <c r="A151" s="213" t="s">
        <v>131</v>
      </c>
      <c r="B151" s="213"/>
      <c r="C151" s="213"/>
      <c r="D151" s="214"/>
      <c r="E151" s="215"/>
      <c r="F151" s="215"/>
      <c r="G151" s="218"/>
      <c r="H151" s="218"/>
    </row>
    <row r="152" spans="1:8" s="217" customFormat="1" ht="24.95" customHeight="1" x14ac:dyDescent="0.2">
      <c r="A152" s="213" t="s">
        <v>132</v>
      </c>
      <c r="B152" s="213"/>
      <c r="C152" s="213"/>
      <c r="D152" s="214"/>
      <c r="E152" s="214"/>
      <c r="F152" s="215"/>
      <c r="G152" s="218"/>
      <c r="H152" s="218"/>
    </row>
    <row r="153" spans="1:8" s="217" customFormat="1" ht="24.95" customHeight="1" x14ac:dyDescent="0.2">
      <c r="A153" s="213" t="s">
        <v>133</v>
      </c>
      <c r="B153" s="213"/>
      <c r="C153" s="213"/>
      <c r="D153" s="214"/>
      <c r="E153" s="214"/>
      <c r="F153" s="215"/>
      <c r="G153" s="218"/>
      <c r="H153" s="218"/>
    </row>
    <row r="154" spans="1:8" s="224" customFormat="1" ht="12.6" customHeight="1" x14ac:dyDescent="0.2">
      <c r="A154" s="219"/>
      <c r="B154" s="219"/>
      <c r="C154" s="220"/>
      <c r="D154" s="221"/>
      <c r="E154" s="221"/>
      <c r="F154" s="222"/>
      <c r="G154" s="223"/>
      <c r="H154" s="223"/>
    </row>
    <row r="155" spans="1:8" ht="24.95" customHeight="1" x14ac:dyDescent="0.2">
      <c r="A155" s="225" t="s">
        <v>134</v>
      </c>
      <c r="B155" s="225"/>
      <c r="C155" s="225"/>
      <c r="D155" s="225"/>
      <c r="E155" s="225"/>
      <c r="F155" s="225"/>
      <c r="G155" s="225"/>
      <c r="H155" s="225"/>
    </row>
    <row r="156" spans="1:8" ht="24.95" customHeight="1" x14ac:dyDescent="0.2">
      <c r="A156" s="225" t="s">
        <v>135</v>
      </c>
      <c r="B156" s="225"/>
      <c r="C156" s="225"/>
      <c r="D156" s="225"/>
      <c r="E156" s="225"/>
      <c r="F156" s="225"/>
      <c r="G156" s="225"/>
      <c r="H156" s="225"/>
    </row>
    <row r="157" spans="1:8" s="224" customFormat="1" ht="12" customHeight="1" x14ac:dyDescent="0.2">
      <c r="A157" s="219"/>
      <c r="B157" s="219"/>
      <c r="C157" s="220"/>
      <c r="D157" s="221"/>
      <c r="E157" s="221"/>
      <c r="F157" s="222"/>
      <c r="G157" s="223"/>
      <c r="H157" s="223"/>
    </row>
    <row r="158" spans="1:8" s="228" customFormat="1" ht="50.1" customHeight="1" thickBot="1" x14ac:dyDescent="0.25">
      <c r="A158" s="226" t="s">
        <v>136</v>
      </c>
      <c r="B158" s="226"/>
      <c r="C158" s="226"/>
      <c r="D158" s="226"/>
      <c r="E158" s="226"/>
      <c r="F158" s="227"/>
      <c r="G158" s="217"/>
    </row>
    <row r="159" spans="1:8" s="233" customFormat="1" ht="50.1" customHeight="1" thickBot="1" x14ac:dyDescent="0.25">
      <c r="A159" s="229" t="s">
        <v>137</v>
      </c>
      <c r="B159" s="230"/>
      <c r="C159" s="230"/>
      <c r="D159" s="230"/>
      <c r="E159" s="231"/>
      <c r="F159" s="232"/>
      <c r="G159" s="203"/>
    </row>
    <row r="160" spans="1:8" ht="103.5" customHeight="1" thickBot="1" x14ac:dyDescent="0.25">
      <c r="A160" s="234" t="s">
        <v>138</v>
      </c>
      <c r="B160" s="235"/>
      <c r="C160" s="236" t="s">
        <v>139</v>
      </c>
      <c r="D160" s="235" t="s">
        <v>140</v>
      </c>
      <c r="E160" s="237"/>
      <c r="F160" s="238"/>
      <c r="G160" s="238"/>
      <c r="H160" s="238"/>
    </row>
    <row r="161" spans="1:8" ht="99.95" customHeight="1" x14ac:dyDescent="0.2">
      <c r="A161" s="239" t="s">
        <v>141</v>
      </c>
      <c r="B161" s="240"/>
      <c r="C161" s="241" t="s">
        <v>142</v>
      </c>
      <c r="D161" s="242" t="s">
        <v>143</v>
      </c>
      <c r="E161" s="243"/>
      <c r="F161" s="238"/>
      <c r="G161" s="238"/>
      <c r="H161" s="238"/>
    </row>
    <row r="162" spans="1:8" ht="75" customHeight="1" x14ac:dyDescent="0.2">
      <c r="A162" s="244" t="s">
        <v>144</v>
      </c>
      <c r="B162" s="245"/>
      <c r="C162" s="246" t="s">
        <v>145</v>
      </c>
      <c r="D162" s="247" t="s">
        <v>146</v>
      </c>
      <c r="E162" s="248"/>
      <c r="F162" s="238"/>
      <c r="G162" s="238"/>
      <c r="H162" s="238"/>
    </row>
    <row r="163" spans="1:8" ht="141.75" customHeight="1" x14ac:dyDescent="0.2">
      <c r="A163" s="249" t="s">
        <v>147</v>
      </c>
      <c r="B163" s="247"/>
      <c r="C163" s="246" t="s">
        <v>148</v>
      </c>
      <c r="D163" s="247" t="s">
        <v>146</v>
      </c>
      <c r="E163" s="248"/>
      <c r="F163" s="238"/>
      <c r="G163" s="238" t="s">
        <v>149</v>
      </c>
      <c r="H163" s="238"/>
    </row>
    <row r="164" spans="1:8" ht="125.25" customHeight="1" x14ac:dyDescent="0.2">
      <c r="A164" s="249" t="s">
        <v>150</v>
      </c>
      <c r="B164" s="247"/>
      <c r="C164" s="246" t="s">
        <v>151</v>
      </c>
      <c r="D164" s="247" t="s">
        <v>146</v>
      </c>
      <c r="E164" s="248"/>
      <c r="F164" s="238"/>
      <c r="G164" s="238"/>
      <c r="H164" s="238"/>
    </row>
    <row r="165" spans="1:8" s="224" customFormat="1" ht="250.5" customHeight="1" x14ac:dyDescent="0.2">
      <c r="A165" s="249" t="s">
        <v>152</v>
      </c>
      <c r="B165" s="247"/>
      <c r="C165" s="246" t="s">
        <v>153</v>
      </c>
      <c r="D165" s="247" t="s">
        <v>146</v>
      </c>
      <c r="E165" s="248"/>
      <c r="F165" s="222"/>
      <c r="G165" s="223"/>
      <c r="H165" s="223"/>
    </row>
    <row r="166" spans="1:8" ht="24.95" customHeight="1" x14ac:dyDescent="0.2">
      <c r="A166" s="250" t="s">
        <v>154</v>
      </c>
      <c r="B166" s="250"/>
      <c r="C166" s="250"/>
      <c r="D166" s="250"/>
      <c r="E166" s="250"/>
      <c r="F166" s="250"/>
      <c r="G166" s="250"/>
      <c r="H166" s="250"/>
    </row>
    <row r="167" spans="1:8" ht="24.95" customHeight="1" x14ac:dyDescent="0.2">
      <c r="A167" s="250" t="s">
        <v>155</v>
      </c>
      <c r="B167" s="250"/>
      <c r="C167" s="250"/>
      <c r="D167" s="250"/>
      <c r="E167" s="250"/>
      <c r="F167" s="250"/>
      <c r="G167" s="250"/>
      <c r="H167" s="250"/>
    </row>
    <row r="168" spans="1:8" s="16" customFormat="1" ht="177" customHeight="1" x14ac:dyDescent="0.2">
      <c r="A168" s="251" t="s">
        <v>156</v>
      </c>
      <c r="B168" s="251"/>
      <c r="C168" s="251"/>
      <c r="D168" s="251"/>
      <c r="E168" s="251"/>
      <c r="F168" s="251"/>
      <c r="G168" s="251"/>
      <c r="H168" s="251"/>
    </row>
    <row r="169" spans="1:8" s="16" customFormat="1" ht="65.25" customHeight="1" x14ac:dyDescent="0.2">
      <c r="A169" s="251" t="s">
        <v>157</v>
      </c>
      <c r="B169" s="251"/>
      <c r="C169" s="251"/>
      <c r="D169" s="251"/>
      <c r="E169" s="251"/>
      <c r="F169" s="251"/>
      <c r="G169" s="251"/>
      <c r="H169" s="251"/>
    </row>
    <row r="170" spans="1:8" ht="24.95" customHeight="1" x14ac:dyDescent="0.2">
      <c r="A170" s="250" t="s">
        <v>158</v>
      </c>
      <c r="B170" s="250"/>
      <c r="C170" s="250"/>
      <c r="D170" s="250"/>
      <c r="E170" s="250"/>
      <c r="F170" s="250"/>
      <c r="G170" s="250"/>
      <c r="H170" s="250"/>
    </row>
    <row r="171" spans="1:8" ht="2.25" customHeight="1" x14ac:dyDescent="0.2"/>
    <row r="172" spans="1:8" s="252" customFormat="1" ht="103.5" customHeight="1" x14ac:dyDescent="0.2">
      <c r="A172" s="250" t="s">
        <v>159</v>
      </c>
      <c r="B172" s="250"/>
      <c r="C172" s="250"/>
      <c r="D172" s="250"/>
      <c r="E172" s="250"/>
      <c r="F172" s="250"/>
      <c r="G172" s="250"/>
      <c r="H172" s="250"/>
    </row>
  </sheetData>
  <sheetProtection selectLockedCells="1" selectUnlockedCells="1"/>
  <mergeCells count="277">
    <mergeCell ref="A170:H170"/>
    <mergeCell ref="A172:H172"/>
    <mergeCell ref="A165:B165"/>
    <mergeCell ref="D165:E165"/>
    <mergeCell ref="A166:H166"/>
    <mergeCell ref="A167:H167"/>
    <mergeCell ref="A168:H168"/>
    <mergeCell ref="A169:H169"/>
    <mergeCell ref="A162:B162"/>
    <mergeCell ref="D162:E162"/>
    <mergeCell ref="A163:B163"/>
    <mergeCell ref="D163:E163"/>
    <mergeCell ref="A164:B164"/>
    <mergeCell ref="D164:E164"/>
    <mergeCell ref="A158:E158"/>
    <mergeCell ref="A159:E159"/>
    <mergeCell ref="A160:B160"/>
    <mergeCell ref="D160:E160"/>
    <mergeCell ref="A161:B161"/>
    <mergeCell ref="D161:E161"/>
    <mergeCell ref="A150:C150"/>
    <mergeCell ref="A151:C151"/>
    <mergeCell ref="A152:C152"/>
    <mergeCell ref="A153:C153"/>
    <mergeCell ref="A155:H155"/>
    <mergeCell ref="A156:H156"/>
    <mergeCell ref="A145:H145"/>
    <mergeCell ref="C146:D146"/>
    <mergeCell ref="A147:C147"/>
    <mergeCell ref="G147:H147"/>
    <mergeCell ref="A148:C148"/>
    <mergeCell ref="A149:C149"/>
    <mergeCell ref="A139:B139"/>
    <mergeCell ref="A140:B140"/>
    <mergeCell ref="D140:H140"/>
    <mergeCell ref="C142:D142"/>
    <mergeCell ref="C143:D143"/>
    <mergeCell ref="C144:D144"/>
    <mergeCell ref="A135:B135"/>
    <mergeCell ref="D135:H135"/>
    <mergeCell ref="A136:B136"/>
    <mergeCell ref="A137:B137"/>
    <mergeCell ref="D137:H137"/>
    <mergeCell ref="A138:B138"/>
    <mergeCell ref="D138:H138"/>
    <mergeCell ref="D131:H131"/>
    <mergeCell ref="A132:B132"/>
    <mergeCell ref="D132:H132"/>
    <mergeCell ref="A133:B133"/>
    <mergeCell ref="A134:B134"/>
    <mergeCell ref="D134:H134"/>
    <mergeCell ref="A127:B127"/>
    <mergeCell ref="C127:C131"/>
    <mergeCell ref="D127:H127"/>
    <mergeCell ref="A128:B128"/>
    <mergeCell ref="D128:H128"/>
    <mergeCell ref="A129:B129"/>
    <mergeCell ref="D129:H129"/>
    <mergeCell ref="A130:B130"/>
    <mergeCell ref="D130:H130"/>
    <mergeCell ref="A131:B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A83:B83"/>
    <mergeCell ref="C83:C91"/>
    <mergeCell ref="D83:H83"/>
    <mergeCell ref="A84:B84"/>
    <mergeCell ref="D84:H84"/>
    <mergeCell ref="A85:B85"/>
    <mergeCell ref="D85:H85"/>
    <mergeCell ref="A86:B86"/>
    <mergeCell ref="D86:H86"/>
    <mergeCell ref="A87:B87"/>
    <mergeCell ref="A80:B80"/>
    <mergeCell ref="D80:H80"/>
    <mergeCell ref="A81:B81"/>
    <mergeCell ref="D81:H81"/>
    <mergeCell ref="A82:B82"/>
    <mergeCell ref="D82:H82"/>
    <mergeCell ref="A77:B77"/>
    <mergeCell ref="D77:H77"/>
    <mergeCell ref="A78:B78"/>
    <mergeCell ref="D78:H78"/>
    <mergeCell ref="A79:C79"/>
    <mergeCell ref="D79:H79"/>
    <mergeCell ref="A74:B74"/>
    <mergeCell ref="D74:H74"/>
    <mergeCell ref="A75:B75"/>
    <mergeCell ref="D75:H75"/>
    <mergeCell ref="A76:B76"/>
    <mergeCell ref="D76:H76"/>
    <mergeCell ref="D69:H69"/>
    <mergeCell ref="A70:B70"/>
    <mergeCell ref="C70:C78"/>
    <mergeCell ref="D70:H70"/>
    <mergeCell ref="A71:B71"/>
    <mergeCell ref="D71:H71"/>
    <mergeCell ref="A72:B72"/>
    <mergeCell ref="D72:H72"/>
    <mergeCell ref="A73:B73"/>
    <mergeCell ref="D73:H73"/>
    <mergeCell ref="A66:B66"/>
    <mergeCell ref="D66:H66"/>
    <mergeCell ref="A67:B67"/>
    <mergeCell ref="D67:H67"/>
    <mergeCell ref="A68:C68"/>
    <mergeCell ref="D68:H68"/>
    <mergeCell ref="A63:B63"/>
    <mergeCell ref="D63:H63"/>
    <mergeCell ref="A64:B64"/>
    <mergeCell ref="D64:H64"/>
    <mergeCell ref="A65:B65"/>
    <mergeCell ref="D65:H65"/>
    <mergeCell ref="A60:B60"/>
    <mergeCell ref="D60:H60"/>
    <mergeCell ref="A61:B61"/>
    <mergeCell ref="D61:H61"/>
    <mergeCell ref="A62:B62"/>
    <mergeCell ref="D62:H62"/>
    <mergeCell ref="A57:B57"/>
    <mergeCell ref="D57:H57"/>
    <mergeCell ref="A58:B58"/>
    <mergeCell ref="D58:H58"/>
    <mergeCell ref="A59:B59"/>
    <mergeCell ref="D59:H59"/>
    <mergeCell ref="A54:B54"/>
    <mergeCell ref="D54:H54"/>
    <mergeCell ref="A55:B55"/>
    <mergeCell ref="D55:H55"/>
    <mergeCell ref="A56:B56"/>
    <mergeCell ref="D56:H56"/>
    <mergeCell ref="A51:B51"/>
    <mergeCell ref="D51:H51"/>
    <mergeCell ref="A52:B52"/>
    <mergeCell ref="D52:H52"/>
    <mergeCell ref="A53:B53"/>
    <mergeCell ref="D53:H53"/>
    <mergeCell ref="D46:H46"/>
    <mergeCell ref="A47:C47"/>
    <mergeCell ref="D47:H47"/>
    <mergeCell ref="A48:B48"/>
    <mergeCell ref="C48:C67"/>
    <mergeCell ref="D48:H48"/>
    <mergeCell ref="A49:B49"/>
    <mergeCell ref="D49:H49"/>
    <mergeCell ref="A50:B50"/>
    <mergeCell ref="D50:H50"/>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25:H25"/>
    <mergeCell ref="A26:A29"/>
    <mergeCell ref="B26:B27"/>
    <mergeCell ref="C26:C27"/>
    <mergeCell ref="D26:D29"/>
    <mergeCell ref="E26:E29"/>
    <mergeCell ref="F26:F29"/>
    <mergeCell ref="G26:G29"/>
    <mergeCell ref="H26:H2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4:H4"/>
    <mergeCell ref="A5:B5"/>
    <mergeCell ref="A6:A9"/>
    <mergeCell ref="B6:B7"/>
    <mergeCell ref="C6:C7"/>
    <mergeCell ref="D6:D9"/>
    <mergeCell ref="E6:E9"/>
    <mergeCell ref="F6:F9"/>
    <mergeCell ref="G6:G9"/>
    <mergeCell ref="H6:H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68"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1">
        <f>F7*1.2</f>
        <v>10440</v>
      </c>
      <c r="E7" s="32">
        <f>F7*1.1</f>
        <v>9570</v>
      </c>
      <c r="F7" s="32">
        <v>8700</v>
      </c>
      <c r="G7" s="32">
        <f>F7*0.75</f>
        <v>6525</v>
      </c>
      <c r="H7" s="33">
        <f>F7*0.5</f>
        <v>4350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54">
        <f>F12*1.2</f>
        <v>10576.8</v>
      </c>
      <c r="E12" s="32">
        <f>F12*1.1</f>
        <v>9695.4000000000015</v>
      </c>
      <c r="F12" s="32">
        <v>8814</v>
      </c>
      <c r="G12" s="32">
        <f>F12*0.75</f>
        <v>6610.5</v>
      </c>
      <c r="H12" s="33">
        <f>F12*0.5</f>
        <v>4407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"2ГИС.БРАТСК"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262">
        <v>330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1">
        <f>F27*1.2</f>
        <v>14616</v>
      </c>
      <c r="E27" s="32">
        <f>F27*1.1</f>
        <v>13398.000000000002</v>
      </c>
      <c r="F27" s="32">
        <v>12180</v>
      </c>
      <c r="G27" s="32">
        <f>F27*0.75</f>
        <v>9135</v>
      </c>
      <c r="H27" s="33">
        <f>F27*0.5</f>
        <v>6090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54">
        <f>F32*1.2</f>
        <v>14817.599999999999</v>
      </c>
      <c r="E32" s="32">
        <f>F32*1.1</f>
        <v>13582.800000000001</v>
      </c>
      <c r="F32" s="32">
        <v>12348</v>
      </c>
      <c r="G32" s="32">
        <f>F32*0.75</f>
        <v>9261</v>
      </c>
      <c r="H32" s="33">
        <f>F32*0.5</f>
        <v>6174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"2ГИС.БРАТСК"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358">
        <f>F48*1.2</f>
        <v>504</v>
      </c>
      <c r="E48" s="358">
        <f>F48*1.1</f>
        <v>462.00000000000006</v>
      </c>
      <c r="F48" s="358">
        <v>420</v>
      </c>
      <c r="G48" s="358">
        <f>F48*0.75</f>
        <v>315</v>
      </c>
      <c r="H48" s="358">
        <f>F48*0.5</f>
        <v>210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89">
        <v>840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1260 до 25200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6" s="127">
        <v>1260</v>
      </c>
      <c r="E56" s="128"/>
      <c r="F56" s="128"/>
      <c r="G56" s="128"/>
      <c r="H56" s="129"/>
    </row>
    <row r="57" spans="1:8" ht="37.5" customHeight="1" outlineLevel="1" x14ac:dyDescent="0.2">
      <c r="A57" s="130" t="s">
        <v>33</v>
      </c>
      <c r="B57" s="131"/>
      <c r="C57" s="126"/>
      <c r="D57" s="36">
        <v>2520</v>
      </c>
      <c r="E57" s="37"/>
      <c r="F57" s="37"/>
      <c r="G57" s="37"/>
      <c r="H57" s="38"/>
    </row>
    <row r="58" spans="1:8" ht="37.5" customHeight="1" outlineLevel="1" x14ac:dyDescent="0.2">
      <c r="A58" s="130" t="s">
        <v>34</v>
      </c>
      <c r="B58" s="131"/>
      <c r="C58" s="126"/>
      <c r="D58" s="36">
        <v>3780</v>
      </c>
      <c r="E58" s="37"/>
      <c r="F58" s="37"/>
      <c r="G58" s="37"/>
      <c r="H58" s="38"/>
    </row>
    <row r="59" spans="1:8" ht="37.5" customHeight="1" outlineLevel="1" x14ac:dyDescent="0.2">
      <c r="A59" s="130" t="s">
        <v>35</v>
      </c>
      <c r="B59" s="131"/>
      <c r="C59" s="126"/>
      <c r="D59" s="36">
        <v>5040</v>
      </c>
      <c r="E59" s="37"/>
      <c r="F59" s="37"/>
      <c r="G59" s="37"/>
      <c r="H59" s="38"/>
    </row>
    <row r="60" spans="1:8" ht="37.5" customHeight="1" outlineLevel="1" x14ac:dyDescent="0.2">
      <c r="A60" s="130" t="s">
        <v>36</v>
      </c>
      <c r="B60" s="131"/>
      <c r="C60" s="126"/>
      <c r="D60" s="36">
        <v>6300</v>
      </c>
      <c r="E60" s="37"/>
      <c r="F60" s="37"/>
      <c r="G60" s="37"/>
      <c r="H60" s="38"/>
    </row>
    <row r="61" spans="1:8" ht="37.5" customHeight="1" outlineLevel="1" x14ac:dyDescent="0.2">
      <c r="A61" s="130" t="s">
        <v>37</v>
      </c>
      <c r="B61" s="131"/>
      <c r="C61" s="126"/>
      <c r="D61" s="36">
        <v>7560</v>
      </c>
      <c r="E61" s="37"/>
      <c r="F61" s="37"/>
      <c r="G61" s="37"/>
      <c r="H61" s="38"/>
    </row>
    <row r="62" spans="1:8" ht="37.5" customHeight="1" outlineLevel="1" x14ac:dyDescent="0.2">
      <c r="A62" s="130" t="s">
        <v>38</v>
      </c>
      <c r="B62" s="131"/>
      <c r="C62" s="126"/>
      <c r="D62" s="36">
        <v>8820</v>
      </c>
      <c r="E62" s="37"/>
      <c r="F62" s="37"/>
      <c r="G62" s="37"/>
      <c r="H62" s="38"/>
    </row>
    <row r="63" spans="1:8" ht="37.5" customHeight="1" outlineLevel="1" x14ac:dyDescent="0.2">
      <c r="A63" s="130" t="s">
        <v>39</v>
      </c>
      <c r="B63" s="131"/>
      <c r="C63" s="126"/>
      <c r="D63" s="36">
        <v>10080</v>
      </c>
      <c r="E63" s="37"/>
      <c r="F63" s="37"/>
      <c r="G63" s="37"/>
      <c r="H63" s="38"/>
    </row>
    <row r="64" spans="1:8" ht="37.5" customHeight="1" outlineLevel="1" x14ac:dyDescent="0.2">
      <c r="A64" s="130" t="s">
        <v>40</v>
      </c>
      <c r="B64" s="131"/>
      <c r="C64" s="126"/>
      <c r="D64" s="36">
        <v>11340</v>
      </c>
      <c r="E64" s="37"/>
      <c r="F64" s="37"/>
      <c r="G64" s="37"/>
      <c r="H64" s="38"/>
    </row>
    <row r="65" spans="1:8" ht="37.5" customHeight="1" outlineLevel="1" x14ac:dyDescent="0.2">
      <c r="A65" s="130" t="s">
        <v>41</v>
      </c>
      <c r="B65" s="131"/>
      <c r="C65" s="126"/>
      <c r="D65" s="36">
        <v>12600</v>
      </c>
      <c r="E65" s="37"/>
      <c r="F65" s="37"/>
      <c r="G65" s="37"/>
      <c r="H65" s="38"/>
    </row>
    <row r="66" spans="1:8" ht="37.5" customHeight="1" outlineLevel="1" x14ac:dyDescent="0.2">
      <c r="A66" s="130" t="s">
        <v>42</v>
      </c>
      <c r="B66" s="131"/>
      <c r="C66" s="126"/>
      <c r="D66" s="36">
        <v>13860</v>
      </c>
      <c r="E66" s="37"/>
      <c r="F66" s="37"/>
      <c r="G66" s="37"/>
      <c r="H66" s="38"/>
    </row>
    <row r="67" spans="1:8" ht="37.5" customHeight="1" outlineLevel="1" x14ac:dyDescent="0.2">
      <c r="A67" s="130" t="s">
        <v>43</v>
      </c>
      <c r="B67" s="131"/>
      <c r="C67" s="126"/>
      <c r="D67" s="36">
        <v>15120</v>
      </c>
      <c r="E67" s="37"/>
      <c r="F67" s="37"/>
      <c r="G67" s="37"/>
      <c r="H67" s="38"/>
    </row>
    <row r="68" spans="1:8" ht="37.5" customHeight="1" outlineLevel="1" x14ac:dyDescent="0.2">
      <c r="A68" s="130" t="s">
        <v>44</v>
      </c>
      <c r="B68" s="131"/>
      <c r="C68" s="126"/>
      <c r="D68" s="36">
        <v>16380</v>
      </c>
      <c r="E68" s="37"/>
      <c r="F68" s="37"/>
      <c r="G68" s="37"/>
      <c r="H68" s="38"/>
    </row>
    <row r="69" spans="1:8" ht="37.5" customHeight="1" outlineLevel="1" x14ac:dyDescent="0.2">
      <c r="A69" s="130" t="s">
        <v>45</v>
      </c>
      <c r="B69" s="131"/>
      <c r="C69" s="126"/>
      <c r="D69" s="36">
        <v>17640</v>
      </c>
      <c r="E69" s="37"/>
      <c r="F69" s="37"/>
      <c r="G69" s="37"/>
      <c r="H69" s="38"/>
    </row>
    <row r="70" spans="1:8" ht="37.5" customHeight="1" outlineLevel="1" x14ac:dyDescent="0.2">
      <c r="A70" s="130" t="s">
        <v>46</v>
      </c>
      <c r="B70" s="131"/>
      <c r="C70" s="126"/>
      <c r="D70" s="36">
        <v>18900</v>
      </c>
      <c r="E70" s="37"/>
      <c r="F70" s="37"/>
      <c r="G70" s="37"/>
      <c r="H70" s="38"/>
    </row>
    <row r="71" spans="1:8" ht="37.5" customHeight="1" outlineLevel="1" x14ac:dyDescent="0.2">
      <c r="A71" s="130" t="s">
        <v>47</v>
      </c>
      <c r="B71" s="131"/>
      <c r="C71" s="126"/>
      <c r="D71" s="36">
        <v>20160</v>
      </c>
      <c r="E71" s="37"/>
      <c r="F71" s="37"/>
      <c r="G71" s="37"/>
      <c r="H71" s="38"/>
    </row>
    <row r="72" spans="1:8" ht="37.5" customHeight="1" outlineLevel="1" x14ac:dyDescent="0.2">
      <c r="A72" s="130" t="s">
        <v>48</v>
      </c>
      <c r="B72" s="131"/>
      <c r="C72" s="126"/>
      <c r="D72" s="36">
        <v>21420</v>
      </c>
      <c r="E72" s="37"/>
      <c r="F72" s="37"/>
      <c r="G72" s="37"/>
      <c r="H72" s="38"/>
    </row>
    <row r="73" spans="1:8" ht="37.5" customHeight="1" outlineLevel="1" x14ac:dyDescent="0.2">
      <c r="A73" s="130" t="s">
        <v>49</v>
      </c>
      <c r="B73" s="131"/>
      <c r="C73" s="126"/>
      <c r="D73" s="36">
        <v>22680</v>
      </c>
      <c r="E73" s="37"/>
      <c r="F73" s="37"/>
      <c r="G73" s="37"/>
      <c r="H73" s="38"/>
    </row>
    <row r="74" spans="1:8" ht="37.5" customHeight="1" outlineLevel="1" x14ac:dyDescent="0.2">
      <c r="A74" s="130" t="s">
        <v>50</v>
      </c>
      <c r="B74" s="131"/>
      <c r="C74" s="126"/>
      <c r="D74" s="36">
        <v>23940</v>
      </c>
      <c r="E74" s="37"/>
      <c r="F74" s="37"/>
      <c r="G74" s="37"/>
      <c r="H74" s="38"/>
    </row>
    <row r="75" spans="1:8" ht="37.5" customHeight="1" outlineLevel="1" thickBot="1" x14ac:dyDescent="0.25">
      <c r="A75" s="130" t="s">
        <v>51</v>
      </c>
      <c r="B75" s="131"/>
      <c r="C75" s="126"/>
      <c r="D75" s="36">
        <v>25200</v>
      </c>
      <c r="E75" s="37"/>
      <c r="F75" s="37"/>
      <c r="G75" s="37"/>
      <c r="H75" s="38"/>
    </row>
    <row r="76" spans="1:8" ht="50.1" customHeight="1" thickBot="1" x14ac:dyDescent="0.25">
      <c r="A76" s="119" t="s">
        <v>52</v>
      </c>
      <c r="B76" s="120"/>
      <c r="C76" s="120"/>
      <c r="D76" s="121" t="str">
        <f>"от "&amp;MIN(D77:D86)&amp;" до "&amp;MAX(D77:D86)</f>
        <v>от 90 до 5400</v>
      </c>
      <c r="E76" s="122"/>
      <c r="F76" s="122"/>
      <c r="G76" s="122"/>
      <c r="H76" s="123"/>
    </row>
    <row r="77" spans="1:8" s="16" customFormat="1" ht="159" customHeight="1" x14ac:dyDescent="0.2">
      <c r="A77" s="132" t="s">
        <v>53</v>
      </c>
      <c r="B77" s="133" t="s">
        <v>13</v>
      </c>
      <c r="C77" s="382"/>
      <c r="D77" s="135">
        <v>768</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8" s="140">
        <v>90</v>
      </c>
      <c r="E78" s="140"/>
      <c r="F78" s="140"/>
      <c r="G78" s="140"/>
      <c r="H78" s="141"/>
    </row>
    <row r="79" spans="1:8" ht="37.5" customHeight="1" x14ac:dyDescent="0.2">
      <c r="A79" s="137" t="s">
        <v>55</v>
      </c>
      <c r="B79" s="138"/>
      <c r="C79" s="142"/>
      <c r="D79" s="140">
        <v>2400</v>
      </c>
      <c r="E79" s="140"/>
      <c r="F79" s="140"/>
      <c r="G79" s="140"/>
      <c r="H79" s="141"/>
    </row>
    <row r="80" spans="1:8" ht="37.5" customHeight="1" x14ac:dyDescent="0.2">
      <c r="A80" s="137" t="s">
        <v>56</v>
      </c>
      <c r="B80" s="138"/>
      <c r="C80" s="142"/>
      <c r="D80" s="140">
        <v>978</v>
      </c>
      <c r="E80" s="140"/>
      <c r="F80" s="140"/>
      <c r="G80" s="140"/>
      <c r="H80" s="141"/>
    </row>
    <row r="81" spans="1:8" ht="37.5" customHeight="1" x14ac:dyDescent="0.2">
      <c r="A81" s="143" t="s">
        <v>57</v>
      </c>
      <c r="B81" s="144"/>
      <c r="C81" s="142"/>
      <c r="D81" s="140">
        <v>1320</v>
      </c>
      <c r="E81" s="140"/>
      <c r="F81" s="140"/>
      <c r="G81" s="140"/>
      <c r="H81" s="141"/>
    </row>
    <row r="82" spans="1:8" ht="37.5" customHeight="1" x14ac:dyDescent="0.2">
      <c r="A82" s="137" t="s">
        <v>58</v>
      </c>
      <c r="B82" s="138"/>
      <c r="C82" s="142"/>
      <c r="D82" s="140">
        <v>420</v>
      </c>
      <c r="E82" s="140"/>
      <c r="F82" s="140"/>
      <c r="G82" s="140"/>
      <c r="H82" s="141"/>
    </row>
    <row r="83" spans="1:8" ht="37.5" customHeight="1" x14ac:dyDescent="0.2">
      <c r="A83" s="137" t="s">
        <v>59</v>
      </c>
      <c r="B83" s="138"/>
      <c r="C83" s="142"/>
      <c r="D83" s="140">
        <v>420</v>
      </c>
      <c r="E83" s="140"/>
      <c r="F83" s="140"/>
      <c r="G83" s="140"/>
      <c r="H83" s="141"/>
    </row>
    <row r="84" spans="1:8" ht="37.5" customHeight="1" x14ac:dyDescent="0.2">
      <c r="A84" s="137" t="s">
        <v>60</v>
      </c>
      <c r="B84" s="138"/>
      <c r="C84" s="142"/>
      <c r="D84" s="140">
        <v>840</v>
      </c>
      <c r="E84" s="140"/>
      <c r="F84" s="140"/>
      <c r="G84" s="140"/>
      <c r="H84" s="141"/>
    </row>
    <row r="85" spans="1:8" ht="37.5" customHeight="1" x14ac:dyDescent="0.2">
      <c r="A85" s="137" t="s">
        <v>61</v>
      </c>
      <c r="B85" s="138"/>
      <c r="C85" s="142"/>
      <c r="D85" s="140">
        <v>1260</v>
      </c>
      <c r="E85" s="140"/>
      <c r="F85" s="140"/>
      <c r="G85" s="140"/>
      <c r="H85" s="141"/>
    </row>
    <row r="86" spans="1:8" ht="37.5" customHeight="1" thickBot="1" x14ac:dyDescent="0.25">
      <c r="A86" s="145" t="s">
        <v>62</v>
      </c>
      <c r="B86" s="146"/>
      <c r="C86" s="147"/>
      <c r="D86" s="148">
        <v>5400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504 до 8880</v>
      </c>
      <c r="E88" s="156"/>
      <c r="F88" s="156"/>
      <c r="G88" s="156"/>
      <c r="H88" s="157"/>
    </row>
    <row r="89" spans="1:8" ht="21.75" thickBot="1" x14ac:dyDescent="0.25">
      <c r="A89" s="298"/>
      <c r="B89" s="299"/>
      <c r="C89" s="118"/>
      <c r="D89" s="322"/>
      <c r="E89" s="322"/>
      <c r="F89" s="322"/>
      <c r="G89" s="322"/>
      <c r="H89" s="323"/>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90" s="165">
        <v>4500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1125</v>
      </c>
      <c r="E92" s="140"/>
      <c r="F92" s="140"/>
      <c r="G92" s="140"/>
      <c r="H92" s="141"/>
    </row>
    <row r="93" spans="1:8" ht="65.25" customHeight="1" x14ac:dyDescent="0.2">
      <c r="A93" s="173" t="s">
        <v>70</v>
      </c>
      <c r="B93" s="174"/>
      <c r="C93" s="169"/>
      <c r="D93" s="140">
        <f>D90/5</f>
        <v>900</v>
      </c>
      <c r="E93" s="140"/>
      <c r="F93" s="140"/>
      <c r="G93" s="140"/>
      <c r="H93" s="141"/>
    </row>
    <row r="94" spans="1:8" ht="65.25" customHeight="1" x14ac:dyDescent="0.2">
      <c r="A94" s="173" t="s">
        <v>71</v>
      </c>
      <c r="B94" s="174"/>
      <c r="C94" s="169"/>
      <c r="D94" s="140">
        <f>D90/6</f>
        <v>750</v>
      </c>
      <c r="E94" s="140"/>
      <c r="F94" s="140"/>
      <c r="G94" s="140"/>
      <c r="H94" s="141"/>
    </row>
    <row r="95" spans="1:8" ht="65.25" customHeight="1" x14ac:dyDescent="0.2">
      <c r="A95" s="173" t="s">
        <v>72</v>
      </c>
      <c r="B95" s="174"/>
      <c r="C95" s="169"/>
      <c r="D95" s="140">
        <f>D90/7</f>
        <v>642.85714285714289</v>
      </c>
      <c r="E95" s="140"/>
      <c r="F95" s="140"/>
      <c r="G95" s="140"/>
      <c r="H95" s="141"/>
    </row>
    <row r="96" spans="1:8" ht="65.25" customHeight="1" x14ac:dyDescent="0.2">
      <c r="A96" s="173" t="s">
        <v>73</v>
      </c>
      <c r="B96" s="174"/>
      <c r="C96" s="169"/>
      <c r="D96" s="140">
        <f>D90/8</f>
        <v>562.5</v>
      </c>
      <c r="E96" s="140"/>
      <c r="F96" s="140"/>
      <c r="G96" s="140"/>
      <c r="H96" s="141"/>
    </row>
    <row r="97" spans="1:8" ht="65.25" customHeight="1" x14ac:dyDescent="0.2">
      <c r="A97" s="173" t="s">
        <v>74</v>
      </c>
      <c r="B97" s="174"/>
      <c r="C97" s="169"/>
      <c r="D97" s="140">
        <f>D90/9</f>
        <v>500</v>
      </c>
      <c r="E97" s="140"/>
      <c r="F97" s="140"/>
      <c r="G97" s="140"/>
      <c r="H97" s="141"/>
    </row>
    <row r="98" spans="1:8" ht="65.25" customHeight="1" thickBot="1" x14ac:dyDescent="0.25">
      <c r="A98" s="173" t="s">
        <v>75</v>
      </c>
      <c r="B98" s="174"/>
      <c r="C98" s="175"/>
      <c r="D98" s="140">
        <f>D90/10</f>
        <v>450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99" s="44">
        <v>8004</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"2ГИС.БРАТСК"</v>
      </c>
      <c r="D101" s="31">
        <v>3000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02" s="185">
        <v>2526</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03" s="36">
        <v>6297</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"2ГИС.БРАТСК"</v>
      </c>
      <c r="D104" s="36">
        <v>5976</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"2ГИС.БРАТСК"</v>
      </c>
      <c r="D105" s="36">
        <v>7171.2</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06" s="36">
        <v>2922</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07" s="36">
        <v>3120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08" s="36">
        <v>7590.0000000000009</v>
      </c>
      <c r="E108" s="37"/>
      <c r="F108" s="37"/>
      <c r="G108" s="37"/>
      <c r="H108" s="38"/>
    </row>
    <row r="109" spans="1:8" ht="50.1" customHeight="1" x14ac:dyDescent="0.2">
      <c r="A109" s="143" t="s">
        <v>85</v>
      </c>
      <c r="B109" s="144"/>
      <c r="C10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09" s="36">
        <v>6402</v>
      </c>
      <c r="E109" s="37"/>
      <c r="F109" s="37"/>
      <c r="G109" s="37"/>
      <c r="H109" s="38"/>
    </row>
    <row r="110" spans="1:8" ht="50.1" customHeight="1" x14ac:dyDescent="0.2">
      <c r="A110" s="143" t="s">
        <v>86</v>
      </c>
      <c r="B110" s="144"/>
      <c r="C110" s="184" t="s">
        <v>87</v>
      </c>
      <c r="D110" s="36">
        <v>504</v>
      </c>
      <c r="E110" s="37"/>
      <c r="F110" s="37"/>
      <c r="G110" s="37"/>
      <c r="H110" s="38"/>
    </row>
    <row r="111" spans="1:8" ht="72"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1" s="36">
        <v>2280</v>
      </c>
      <c r="E111" s="37"/>
      <c r="F111" s="37"/>
      <c r="G111" s="37"/>
      <c r="H111" s="38"/>
    </row>
    <row r="112" spans="1:8" ht="72"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2" s="36">
        <v>1824</v>
      </c>
      <c r="E112" s="37"/>
      <c r="F112" s="37"/>
      <c r="G112" s="37"/>
      <c r="H112" s="38"/>
    </row>
    <row r="113" spans="1:8" ht="72" customHeight="1" x14ac:dyDescent="0.2">
      <c r="A113" s="143" t="s">
        <v>90</v>
      </c>
      <c r="B113" s="144"/>
      <c r="C113" s="184"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3" s="36">
        <v>1560</v>
      </c>
      <c r="E113" s="37"/>
      <c r="F113" s="37"/>
      <c r="G113" s="37"/>
      <c r="H113" s="38"/>
    </row>
    <row r="114" spans="1:8" ht="72" customHeight="1" x14ac:dyDescent="0.2">
      <c r="A114" s="143" t="s">
        <v>91</v>
      </c>
      <c r="B114" s="144"/>
      <c r="C114" s="184"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4" s="36">
        <v>912</v>
      </c>
      <c r="E114" s="37"/>
      <c r="F114" s="37"/>
      <c r="G114" s="37"/>
      <c r="H114" s="38"/>
    </row>
    <row r="115" spans="1:8" ht="72"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5" s="36">
        <v>8880</v>
      </c>
      <c r="E115" s="37"/>
      <c r="F115" s="37"/>
      <c r="G115" s="37"/>
      <c r="H115" s="38"/>
    </row>
    <row r="116" spans="1:8" ht="72"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16" s="36">
        <v>3000</v>
      </c>
      <c r="E116" s="37"/>
      <c r="F116" s="37"/>
      <c r="G116" s="37"/>
      <c r="H116" s="38"/>
    </row>
    <row r="117" spans="1:8" ht="50.1" customHeight="1" x14ac:dyDescent="0.2">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17" s="36">
        <v>1320</v>
      </c>
      <c r="E117" s="37"/>
      <c r="F117" s="37"/>
      <c r="G117" s="37"/>
      <c r="H117" s="38"/>
    </row>
    <row r="118" spans="1:8" s="16" customFormat="1" ht="102" customHeight="1" x14ac:dyDescent="0.2">
      <c r="A118" s="143" t="s">
        <v>16</v>
      </c>
      <c r="B118" s="144"/>
      <c r="C11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18" s="36">
        <v>1008</v>
      </c>
      <c r="E118" s="37"/>
      <c r="F118" s="37"/>
      <c r="G118" s="37"/>
      <c r="H118" s="38"/>
    </row>
    <row r="119" spans="1:8" s="16" customFormat="1" ht="126" customHeight="1" x14ac:dyDescent="0.2">
      <c r="A119" s="143" t="s">
        <v>95</v>
      </c>
      <c r="B119" s="144"/>
      <c r="C11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19" s="36">
        <v>6000</v>
      </c>
      <c r="E119" s="37"/>
      <c r="F119" s="37"/>
      <c r="G119" s="37"/>
      <c r="H119" s="38"/>
    </row>
    <row r="120" spans="1:8" s="16" customFormat="1" ht="96" customHeight="1" x14ac:dyDescent="0.2">
      <c r="A120" s="143" t="s">
        <v>96</v>
      </c>
      <c r="B120" s="144"/>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0" s="36">
        <v>4005</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21" s="36">
        <v>3000</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"2ГИС.БРАТСК"</v>
      </c>
      <c r="D122" s="36">
        <v>4200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3" s="36">
        <v>3600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"2ГИС.БРАТСК" (версия для ПК)</v>
      </c>
      <c r="D124" s="36">
        <v>8880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"2ГИС.БРАТСК"</v>
      </c>
      <c r="D125" s="36">
        <v>8400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"2ГИС.БРАТСК"</v>
      </c>
      <c r="D126" s="36">
        <v>10080</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"2ГИС.БРАТСК" (версия для ПК)</v>
      </c>
      <c r="D127" s="36">
        <v>4200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"2ГИС.БРАТСК" (версия для ПК)</v>
      </c>
      <c r="D128" s="36">
        <v>4440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"2ГИС.БРАТСК" (версия для ПК)</v>
      </c>
      <c r="D129" s="36">
        <v>10680</v>
      </c>
      <c r="E129" s="37"/>
      <c r="F129" s="37"/>
      <c r="G129" s="37"/>
      <c r="H129" s="38"/>
    </row>
    <row r="130" spans="1:8" ht="50.1" customHeight="1" x14ac:dyDescent="0.2">
      <c r="A130" s="143" t="s">
        <v>106</v>
      </c>
      <c r="B130" s="144"/>
      <c r="C130" s="184" t="s">
        <v>87</v>
      </c>
      <c r="D130" s="36">
        <v>720</v>
      </c>
      <c r="E130" s="37"/>
      <c r="F130" s="37"/>
      <c r="G130" s="37"/>
      <c r="H130" s="38"/>
    </row>
    <row r="131" spans="1:8" ht="73.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1" s="36">
        <v>12480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"2ГИС.БРАТСК" (версия для ПК)</v>
      </c>
      <c r="D132" s="44">
        <v>1920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34" s="36">
        <v>2004</v>
      </c>
      <c r="E134" s="37"/>
      <c r="F134" s="37"/>
      <c r="G134" s="37"/>
      <c r="H134" s="38"/>
    </row>
    <row r="135" spans="1:8" s="16" customFormat="1" ht="50.1" customHeight="1" x14ac:dyDescent="0.2">
      <c r="A135" s="143" t="s">
        <v>111</v>
      </c>
      <c r="B135" s="144"/>
      <c r="C135" s="194"/>
      <c r="D135" s="36">
        <v>2004</v>
      </c>
      <c r="E135" s="37"/>
      <c r="F135" s="37"/>
      <c r="G135" s="37"/>
      <c r="H135" s="38"/>
    </row>
    <row r="136" spans="1:8" s="16" customFormat="1" ht="50.1" customHeight="1" x14ac:dyDescent="0.2">
      <c r="A136" s="192" t="s">
        <v>112</v>
      </c>
      <c r="B136" s="193"/>
      <c r="C136" s="194"/>
      <c r="D136" s="325">
        <v>3000</v>
      </c>
      <c r="E136" s="140"/>
      <c r="F136" s="140"/>
      <c r="G136" s="140"/>
      <c r="H136" s="140"/>
    </row>
    <row r="137" spans="1:8" s="16" customFormat="1" ht="50.1" customHeight="1" x14ac:dyDescent="0.2">
      <c r="A137" s="192" t="s">
        <v>113</v>
      </c>
      <c r="B137" s="193"/>
      <c r="C137" s="194"/>
      <c r="D137" s="325">
        <v>300</v>
      </c>
      <c r="E137" s="140"/>
      <c r="F137" s="140"/>
      <c r="G137" s="140"/>
      <c r="H137" s="140"/>
    </row>
    <row r="138" spans="1:8" s="16" customFormat="1" ht="50.1" customHeight="1" thickBot="1" x14ac:dyDescent="0.25">
      <c r="A138" s="192" t="s">
        <v>114</v>
      </c>
      <c r="B138" s="193"/>
      <c r="C138" s="196"/>
      <c r="D138" s="78">
        <v>1050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0" s="198">
        <f>F140*1.2</f>
        <v>4680</v>
      </c>
      <c r="E140" s="199">
        <f>F140*1.1</f>
        <v>4290</v>
      </c>
      <c r="F140" s="199">
        <v>3900</v>
      </c>
      <c r="G140" s="199">
        <f>F140*0.75</f>
        <v>2925</v>
      </c>
      <c r="H140" s="200">
        <f>F140*0.5</f>
        <v>1950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"2ГИС.БРАТСК"</v>
      </c>
      <c r="D141" s="36">
        <v>660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6">
        <v>660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3" s="198">
        <f>F143*1.2</f>
        <v>6624</v>
      </c>
      <c r="E143" s="199">
        <f>F143*1.1</f>
        <v>6072.0000000000009</v>
      </c>
      <c r="F143" s="199">
        <v>5520</v>
      </c>
      <c r="G143" s="199">
        <f>F143*0.75</f>
        <v>4140</v>
      </c>
      <c r="H143" s="200">
        <f>F143*0.5</f>
        <v>2760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"2ГИС.БРАТСК"</v>
      </c>
      <c r="D144" s="36">
        <v>960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5" s="36">
        <v>960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"2ГИС.БРАТСК"</v>
      </c>
      <c r="D146" s="198">
        <f>F146*1.2</f>
        <v>2412</v>
      </c>
      <c r="E146" s="199">
        <f>F146*1.1</f>
        <v>2211</v>
      </c>
      <c r="F146" s="199">
        <v>2010</v>
      </c>
      <c r="G146" s="199">
        <f>F146*0.75</f>
        <v>1507.5</v>
      </c>
      <c r="H146" s="200">
        <f>F146*0.5</f>
        <v>1005</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4"/>
      <c r="D148" s="353"/>
      <c r="E148" s="353"/>
      <c r="F148" s="353"/>
      <c r="G148" s="353"/>
      <c r="H148" s="355"/>
    </row>
    <row r="149" spans="1:8" s="16" customFormat="1" ht="185.25" customHeight="1" x14ac:dyDescent="0.2">
      <c r="A149" s="143" t="s">
        <v>183</v>
      </c>
      <c r="B149" s="144"/>
      <c r="C149" s="3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9" s="31">
        <v>7200</v>
      </c>
      <c r="E149" s="32"/>
      <c r="F149" s="32"/>
      <c r="G149" s="32"/>
      <c r="H149" s="33"/>
    </row>
    <row r="150" spans="1:8" s="16" customFormat="1" ht="83.25" customHeight="1" x14ac:dyDescent="0.2">
      <c r="A150" s="143" t="s">
        <v>184</v>
      </c>
      <c r="B150" s="144"/>
      <c r="C150" s="390"/>
      <c r="D150" s="36">
        <v>12000</v>
      </c>
      <c r="E150" s="37"/>
      <c r="F150" s="37"/>
      <c r="G150" s="37"/>
      <c r="H150" s="38"/>
    </row>
    <row r="151" spans="1:8" s="16" customFormat="1" ht="83.25" customHeight="1" x14ac:dyDescent="0.2">
      <c r="A151" s="143" t="s">
        <v>185</v>
      </c>
      <c r="B151" s="144"/>
      <c r="C151" s="390"/>
      <c r="D151" s="36">
        <v>7200</v>
      </c>
      <c r="E151" s="37"/>
      <c r="F151" s="37"/>
      <c r="G151" s="37"/>
      <c r="H151" s="38"/>
    </row>
    <row r="152" spans="1:8" s="16" customFormat="1" ht="83.25" customHeight="1" thickBot="1" x14ac:dyDescent="0.25">
      <c r="A152" s="143" t="s">
        <v>186</v>
      </c>
      <c r="B152" s="144"/>
      <c r="C152" s="391"/>
      <c r="D152" s="36">
        <v>12000</v>
      </c>
      <c r="E152" s="37"/>
      <c r="F152" s="37"/>
      <c r="G152" s="37"/>
      <c r="H152" s="38"/>
    </row>
    <row r="153" spans="1:8" ht="21.75" thickBot="1" x14ac:dyDescent="0.25">
      <c r="A153" s="298"/>
      <c r="B153" s="299"/>
      <c r="C153" s="118"/>
      <c r="D153" s="322"/>
      <c r="E153" s="322"/>
      <c r="F153" s="322"/>
      <c r="G153" s="322"/>
      <c r="H153" s="323"/>
    </row>
    <row r="155" spans="1:8" ht="21" x14ac:dyDescent="0.2">
      <c r="A155" s="206"/>
      <c r="B155" s="207" t="s">
        <v>123</v>
      </c>
      <c r="C155" s="208" t="s">
        <v>242</v>
      </c>
      <c r="D155" s="208"/>
      <c r="E155" s="209"/>
      <c r="F155" s="209"/>
      <c r="G155" s="209"/>
      <c r="H155" s="209"/>
    </row>
    <row r="156" spans="1:8" ht="21" x14ac:dyDescent="0.2">
      <c r="A156" s="206"/>
      <c r="B156" s="209"/>
      <c r="C156" s="210" t="s">
        <v>243</v>
      </c>
      <c r="D156" s="210"/>
      <c r="E156" s="209"/>
      <c r="F156" s="209"/>
      <c r="G156" s="209"/>
      <c r="H156" s="209"/>
    </row>
    <row r="157" spans="1:8" ht="21" x14ac:dyDescent="0.2">
      <c r="A157" s="206"/>
      <c r="B157" s="209"/>
      <c r="C157" s="210" t="s">
        <v>244</v>
      </c>
      <c r="D157" s="210"/>
      <c r="E157" s="209"/>
      <c r="F157" s="209"/>
      <c r="G157" s="209"/>
      <c r="H157" s="209"/>
    </row>
    <row r="158" spans="1:8" ht="21" x14ac:dyDescent="0.2">
      <c r="C158" s="210"/>
      <c r="D158" s="210"/>
      <c r="E158" s="209"/>
      <c r="F158" s="209"/>
      <c r="G158" s="209"/>
      <c r="H158" s="203"/>
    </row>
    <row r="159" spans="1:8" ht="26.25" customHeight="1"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ht="26.25" customHeight="1"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ht="26.25" customHeight="1"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ht="26.25" customHeight="1"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ht="26.25" customHeight="1"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ht="26.25" customHeight="1"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ht="26.25" customHeight="1"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ht="26.25" x14ac:dyDescent="0.2">
      <c r="A166" s="219"/>
      <c r="B166" s="219"/>
      <c r="C166" s="220"/>
      <c r="D166" s="221"/>
      <c r="E166" s="221"/>
      <c r="F166" s="222"/>
      <c r="G166" s="223"/>
      <c r="H166" s="223"/>
    </row>
    <row r="167" spans="1:8" ht="21" x14ac:dyDescent="0.2">
      <c r="A167" s="225" t="s">
        <v>245</v>
      </c>
      <c r="B167" s="225"/>
      <c r="C167" s="225"/>
      <c r="D167" s="225"/>
      <c r="E167" s="225"/>
      <c r="F167" s="225"/>
      <c r="G167" s="225"/>
      <c r="H167" s="225"/>
    </row>
    <row r="168" spans="1:8" ht="21" x14ac:dyDescent="0.2">
      <c r="A168" s="225" t="s">
        <v>246</v>
      </c>
      <c r="B168" s="225"/>
      <c r="C168" s="225"/>
      <c r="D168" s="225"/>
      <c r="E168" s="225"/>
      <c r="F168" s="225"/>
      <c r="G168" s="225"/>
      <c r="H168" s="225"/>
    </row>
    <row r="169" spans="1:8" ht="26.25" x14ac:dyDescent="0.2">
      <c r="A169" s="219"/>
      <c r="B169" s="219"/>
      <c r="C169" s="220"/>
      <c r="D169" s="221"/>
      <c r="E169" s="221"/>
      <c r="F169" s="222"/>
      <c r="G169" s="223"/>
      <c r="H169" s="223"/>
    </row>
    <row r="170" spans="1:8" ht="55.5" customHeight="1" thickBot="1" x14ac:dyDescent="0.25">
      <c r="A170" s="226" t="s">
        <v>136</v>
      </c>
      <c r="B170" s="226"/>
      <c r="C170" s="226"/>
      <c r="D170" s="226"/>
      <c r="E170" s="226"/>
      <c r="F170" s="227"/>
      <c r="G170" s="217"/>
      <c r="H170" s="228"/>
    </row>
    <row r="171" spans="1:8" ht="50.1" customHeight="1" thickBot="1" x14ac:dyDescent="0.25">
      <c r="A171" s="229" t="s">
        <v>137</v>
      </c>
      <c r="B171" s="230"/>
      <c r="C171" s="230"/>
      <c r="D171" s="230"/>
      <c r="E171" s="231"/>
      <c r="F171" s="232"/>
      <c r="H171" s="233"/>
    </row>
    <row r="172" spans="1:8" ht="93.75" customHeight="1" thickBot="1" x14ac:dyDescent="0.25">
      <c r="A172" s="234" t="s">
        <v>138</v>
      </c>
      <c r="B172" s="235"/>
      <c r="C172" s="236" t="s">
        <v>139</v>
      </c>
      <c r="D172" s="235" t="s">
        <v>140</v>
      </c>
      <c r="E172" s="237"/>
      <c r="F172" s="238"/>
      <c r="G172" s="238"/>
      <c r="H172" s="238"/>
    </row>
    <row r="173" spans="1:8" ht="99" customHeight="1" x14ac:dyDescent="0.2">
      <c r="A173" s="239" t="s">
        <v>141</v>
      </c>
      <c r="B173" s="240"/>
      <c r="C173" s="241" t="s">
        <v>142</v>
      </c>
      <c r="D173" s="242" t="s">
        <v>143</v>
      </c>
      <c r="E173" s="243"/>
      <c r="F173" s="238"/>
      <c r="G173" s="238"/>
      <c r="H173" s="238"/>
    </row>
    <row r="174" spans="1:8" ht="81" customHeight="1" x14ac:dyDescent="0.2">
      <c r="A174" s="244" t="s">
        <v>144</v>
      </c>
      <c r="B174" s="245"/>
      <c r="C174" s="246" t="s">
        <v>145</v>
      </c>
      <c r="D174" s="247" t="s">
        <v>146</v>
      </c>
      <c r="E174" s="248"/>
      <c r="F174" s="238"/>
      <c r="G174" s="238"/>
      <c r="H174" s="238"/>
    </row>
    <row r="175" spans="1:8" ht="140.25" customHeight="1" x14ac:dyDescent="0.2">
      <c r="A175" s="244" t="s">
        <v>147</v>
      </c>
      <c r="B175" s="245"/>
      <c r="C175" s="246" t="s">
        <v>148</v>
      </c>
      <c r="D175" s="247" t="s">
        <v>146</v>
      </c>
      <c r="E175" s="248"/>
      <c r="F175" s="238"/>
      <c r="G175" s="238"/>
      <c r="H175" s="238"/>
    </row>
    <row r="176" spans="1:8" s="203" customFormat="1" ht="125.25" customHeight="1" x14ac:dyDescent="0.2">
      <c r="A176" s="244" t="s">
        <v>150</v>
      </c>
      <c r="B176" s="245"/>
      <c r="C176" s="333" t="s">
        <v>151</v>
      </c>
      <c r="D176" s="245" t="s">
        <v>146</v>
      </c>
      <c r="E176" s="334"/>
      <c r="F176" s="232"/>
      <c r="G176" s="232"/>
      <c r="H176" s="232"/>
    </row>
    <row r="177" spans="1:8" s="224" customFormat="1" ht="222.75" customHeight="1" x14ac:dyDescent="0.2">
      <c r="A177" s="375" t="s">
        <v>152</v>
      </c>
      <c r="B177" s="376"/>
      <c r="C177" s="246" t="s">
        <v>153</v>
      </c>
      <c r="D177" s="377" t="s">
        <v>146</v>
      </c>
      <c r="E177" s="378"/>
      <c r="F177" s="222"/>
      <c r="G177" s="223"/>
      <c r="H177" s="223"/>
    </row>
    <row r="178" spans="1:8" ht="24.95" customHeight="1" x14ac:dyDescent="0.2">
      <c r="A178" s="250" t="s">
        <v>247</v>
      </c>
      <c r="B178" s="250"/>
      <c r="C178" s="250"/>
      <c r="D178" s="250"/>
      <c r="E178" s="250"/>
      <c r="F178" s="250"/>
      <c r="G178" s="250"/>
      <c r="H178" s="250"/>
    </row>
    <row r="179" spans="1:8" ht="24.95" customHeight="1" x14ac:dyDescent="0.2">
      <c r="A179" s="250" t="s">
        <v>248</v>
      </c>
      <c r="B179" s="250"/>
      <c r="C179" s="250"/>
      <c r="D179" s="250"/>
      <c r="E179" s="250"/>
      <c r="F179" s="250"/>
      <c r="G179" s="250"/>
      <c r="H179" s="250"/>
    </row>
    <row r="180" spans="1:8" ht="188.25" customHeight="1" x14ac:dyDescent="0.2">
      <c r="A18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5"/>
      <c r="C180" s="225"/>
      <c r="D180" s="225"/>
      <c r="E180" s="225"/>
      <c r="F180" s="225"/>
      <c r="G180" s="225"/>
      <c r="H180" s="225"/>
    </row>
    <row r="181" spans="1:8" ht="73.5" customHeight="1" x14ac:dyDescent="0.2">
      <c r="A181" s="225" t="s">
        <v>157</v>
      </c>
      <c r="B181" s="225"/>
      <c r="C181" s="225"/>
      <c r="D181" s="225"/>
      <c r="E181" s="225"/>
      <c r="F181" s="225"/>
      <c r="G181" s="225"/>
      <c r="H181" s="225"/>
    </row>
    <row r="182" spans="1:8" ht="24.95" customHeight="1" x14ac:dyDescent="0.2">
      <c r="A182" s="250" t="s">
        <v>158</v>
      </c>
      <c r="B182" s="250"/>
      <c r="C182" s="250"/>
      <c r="D182" s="250"/>
      <c r="E182" s="250"/>
      <c r="F182" s="250"/>
      <c r="G182" s="250"/>
      <c r="H182" s="250"/>
    </row>
    <row r="183" spans="1:8" s="252" customFormat="1" ht="114.75" customHeight="1" x14ac:dyDescent="0.2">
      <c r="A183" s="225" t="s">
        <v>159</v>
      </c>
      <c r="B183" s="225"/>
      <c r="C183" s="225"/>
      <c r="D183" s="225"/>
      <c r="E183" s="225"/>
      <c r="F183" s="225"/>
      <c r="G183" s="225"/>
      <c r="H183" s="225"/>
    </row>
  </sheetData>
  <sheetProtection selectLockedCells="1" selectUnlockedCells="1"/>
  <mergeCells count="297">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B150"/>
    <mergeCell ref="D150:H150"/>
    <mergeCell ref="A151:B151"/>
    <mergeCell ref="D151:H151"/>
    <mergeCell ref="A152:B152"/>
    <mergeCell ref="D152:H152"/>
    <mergeCell ref="A146:B146"/>
    <mergeCell ref="A147:B147"/>
    <mergeCell ref="D147:H147"/>
    <mergeCell ref="A148:C148"/>
    <mergeCell ref="D148:H148"/>
    <mergeCell ref="A149:B149"/>
    <mergeCell ref="D149:H149"/>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7"/>
  <sheetViews>
    <sheetView view="pageBreakPreview" zoomScale="40" zoomScaleNormal="60" zoomScaleSheetLayoutView="40" workbookViewId="0">
      <pane ySplit="4" topLeftCell="A87"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1">
        <f>F7*1.2</f>
        <v>9086.4</v>
      </c>
      <c r="E7" s="32">
        <f>F7*1.1</f>
        <v>8329.2000000000007</v>
      </c>
      <c r="F7" s="32">
        <v>7572</v>
      </c>
      <c r="G7" s="32">
        <f>F7*0.75</f>
        <v>5679</v>
      </c>
      <c r="H7" s="33">
        <f>F7*0.5</f>
        <v>3786</v>
      </c>
    </row>
    <row r="8" spans="1:8" s="16" customFormat="1" ht="132" customHeight="1" x14ac:dyDescent="0.2">
      <c r="A8" s="34"/>
      <c r="B8" s="35"/>
      <c r="C8" s="35"/>
      <c r="D8" s="36"/>
      <c r="E8" s="37"/>
      <c r="F8" s="37"/>
      <c r="G8" s="37"/>
      <c r="H8" s="38"/>
    </row>
    <row r="9" spans="1:8" s="16" customFormat="1" ht="176.2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54">
        <f>F12*1.2</f>
        <v>10922.4</v>
      </c>
      <c r="E12" s="32">
        <f>F12*1.1</f>
        <v>10012.200000000001</v>
      </c>
      <c r="F12" s="32">
        <v>9102</v>
      </c>
      <c r="G12" s="32">
        <f>F12*0.75</f>
        <v>6826.5</v>
      </c>
      <c r="H12" s="33">
        <f>F12*0.5</f>
        <v>4551</v>
      </c>
    </row>
    <row r="13" spans="1:8" s="16" customFormat="1" ht="103.5" customHeight="1" x14ac:dyDescent="0.2">
      <c r="A13" s="55"/>
      <c r="B13" s="35"/>
      <c r="C13" s="35"/>
      <c r="D13" s="56"/>
      <c r="E13" s="37"/>
      <c r="F13" s="37"/>
      <c r="G13" s="37"/>
      <c r="H13" s="38"/>
    </row>
    <row r="14" spans="1:8" s="16" customFormat="1" ht="144.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"2ГИС.ЯРОСЛАВЛЬ"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262">
        <v>210</v>
      </c>
      <c r="E23" s="313"/>
      <c r="F23" s="313"/>
      <c r="G23" s="313"/>
      <c r="H23" s="314"/>
    </row>
    <row r="24" spans="1:8" s="16" customFormat="1" ht="62.2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1">
        <f>F27*1.2</f>
        <v>12729.6</v>
      </c>
      <c r="E27" s="32">
        <f>F27*1.1</f>
        <v>11668.800000000001</v>
      </c>
      <c r="F27" s="32">
        <v>10608</v>
      </c>
      <c r="G27" s="32">
        <f>F27*0.75</f>
        <v>7956</v>
      </c>
      <c r="H27" s="33">
        <f>F27*0.5</f>
        <v>5304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54">
        <f>F32*1.2</f>
        <v>15292.8</v>
      </c>
      <c r="E32" s="32">
        <f>F32*1.1</f>
        <v>14018.400000000001</v>
      </c>
      <c r="F32" s="32">
        <v>12744</v>
      </c>
      <c r="G32" s="32">
        <f>F32*0.75</f>
        <v>9558</v>
      </c>
      <c r="H32" s="33">
        <f>F32*0.5</f>
        <v>6372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"2ГИС.ЯРОСЛАВЛЬ"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1038 до 31140</v>
      </c>
      <c r="E48" s="122"/>
      <c r="F48" s="122"/>
      <c r="G48" s="122"/>
      <c r="H48" s="123"/>
    </row>
    <row r="49" spans="1:8" ht="37.5" customHeight="1" x14ac:dyDescent="0.2">
      <c r="A49" s="124" t="s">
        <v>32</v>
      </c>
      <c r="B49" s="125"/>
      <c r="C49" s="36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49" s="127">
        <v>1038</v>
      </c>
      <c r="E49" s="128"/>
      <c r="F49" s="128"/>
      <c r="G49" s="128"/>
      <c r="H49" s="129"/>
    </row>
    <row r="50" spans="1:8" ht="37.5" customHeight="1" x14ac:dyDescent="0.2">
      <c r="A50" s="130" t="s">
        <v>33</v>
      </c>
      <c r="B50" s="131"/>
      <c r="C50" s="126"/>
      <c r="D50" s="36">
        <v>2076</v>
      </c>
      <c r="E50" s="37"/>
      <c r="F50" s="37"/>
      <c r="G50" s="37"/>
      <c r="H50" s="38"/>
    </row>
    <row r="51" spans="1:8" ht="37.5" customHeight="1" x14ac:dyDescent="0.2">
      <c r="A51" s="130" t="s">
        <v>34</v>
      </c>
      <c r="B51" s="131"/>
      <c r="C51" s="126"/>
      <c r="D51" s="36">
        <v>3114</v>
      </c>
      <c r="E51" s="37"/>
      <c r="F51" s="37"/>
      <c r="G51" s="37"/>
      <c r="H51" s="38"/>
    </row>
    <row r="52" spans="1:8" ht="37.5" customHeight="1" x14ac:dyDescent="0.2">
      <c r="A52" s="130" t="s">
        <v>35</v>
      </c>
      <c r="B52" s="131"/>
      <c r="C52" s="126"/>
      <c r="D52" s="36">
        <v>4152</v>
      </c>
      <c r="E52" s="37"/>
      <c r="F52" s="37"/>
      <c r="G52" s="37"/>
      <c r="H52" s="38"/>
    </row>
    <row r="53" spans="1:8" ht="37.5" customHeight="1" x14ac:dyDescent="0.2">
      <c r="A53" s="130" t="s">
        <v>36</v>
      </c>
      <c r="B53" s="131"/>
      <c r="C53" s="126"/>
      <c r="D53" s="36">
        <v>5190</v>
      </c>
      <c r="E53" s="37"/>
      <c r="F53" s="37"/>
      <c r="G53" s="37"/>
      <c r="H53" s="38"/>
    </row>
    <row r="54" spans="1:8" ht="37.5" customHeight="1" x14ac:dyDescent="0.2">
      <c r="A54" s="130" t="s">
        <v>37</v>
      </c>
      <c r="B54" s="131"/>
      <c r="C54" s="126"/>
      <c r="D54" s="36">
        <v>6228</v>
      </c>
      <c r="E54" s="37"/>
      <c r="F54" s="37"/>
      <c r="G54" s="37"/>
      <c r="H54" s="38"/>
    </row>
    <row r="55" spans="1:8" ht="37.5" customHeight="1" x14ac:dyDescent="0.2">
      <c r="A55" s="130" t="s">
        <v>38</v>
      </c>
      <c r="B55" s="131"/>
      <c r="C55" s="126"/>
      <c r="D55" s="36">
        <v>7266</v>
      </c>
      <c r="E55" s="37"/>
      <c r="F55" s="37"/>
      <c r="G55" s="37"/>
      <c r="H55" s="38"/>
    </row>
    <row r="56" spans="1:8" ht="37.5" customHeight="1" x14ac:dyDescent="0.2">
      <c r="A56" s="130" t="s">
        <v>39</v>
      </c>
      <c r="B56" s="131"/>
      <c r="C56" s="126"/>
      <c r="D56" s="36">
        <v>8304</v>
      </c>
      <c r="E56" s="37"/>
      <c r="F56" s="37"/>
      <c r="G56" s="37"/>
      <c r="H56" s="38"/>
    </row>
    <row r="57" spans="1:8" ht="37.5" customHeight="1" x14ac:dyDescent="0.2">
      <c r="A57" s="130" t="s">
        <v>40</v>
      </c>
      <c r="B57" s="131"/>
      <c r="C57" s="126"/>
      <c r="D57" s="36">
        <v>9342</v>
      </c>
      <c r="E57" s="37"/>
      <c r="F57" s="37"/>
      <c r="G57" s="37"/>
      <c r="H57" s="38"/>
    </row>
    <row r="58" spans="1:8" ht="37.5" customHeight="1" x14ac:dyDescent="0.2">
      <c r="A58" s="130" t="s">
        <v>41</v>
      </c>
      <c r="B58" s="131"/>
      <c r="C58" s="126"/>
      <c r="D58" s="36">
        <v>10380</v>
      </c>
      <c r="E58" s="37"/>
      <c r="F58" s="37"/>
      <c r="G58" s="37"/>
      <c r="H58" s="38"/>
    </row>
    <row r="59" spans="1:8" ht="37.5" customHeight="1" x14ac:dyDescent="0.2">
      <c r="A59" s="130" t="s">
        <v>42</v>
      </c>
      <c r="B59" s="131"/>
      <c r="C59" s="126"/>
      <c r="D59" s="36">
        <v>11418</v>
      </c>
      <c r="E59" s="37"/>
      <c r="F59" s="37"/>
      <c r="G59" s="37"/>
      <c r="H59" s="38"/>
    </row>
    <row r="60" spans="1:8" ht="37.5" customHeight="1" x14ac:dyDescent="0.2">
      <c r="A60" s="130" t="s">
        <v>43</v>
      </c>
      <c r="B60" s="131"/>
      <c r="C60" s="126"/>
      <c r="D60" s="36">
        <v>12456</v>
      </c>
      <c r="E60" s="37"/>
      <c r="F60" s="37"/>
      <c r="G60" s="37"/>
      <c r="H60" s="38"/>
    </row>
    <row r="61" spans="1:8" ht="37.5" customHeight="1" x14ac:dyDescent="0.2">
      <c r="A61" s="130" t="s">
        <v>44</v>
      </c>
      <c r="B61" s="131"/>
      <c r="C61" s="126"/>
      <c r="D61" s="36">
        <v>13494</v>
      </c>
      <c r="E61" s="37"/>
      <c r="F61" s="37"/>
      <c r="G61" s="37"/>
      <c r="H61" s="38"/>
    </row>
    <row r="62" spans="1:8" ht="37.5" customHeight="1" x14ac:dyDescent="0.2">
      <c r="A62" s="130" t="s">
        <v>45</v>
      </c>
      <c r="B62" s="131"/>
      <c r="C62" s="126"/>
      <c r="D62" s="36">
        <v>14532</v>
      </c>
      <c r="E62" s="37"/>
      <c r="F62" s="37"/>
      <c r="G62" s="37"/>
      <c r="H62" s="38"/>
    </row>
    <row r="63" spans="1:8" ht="37.5" customHeight="1" x14ac:dyDescent="0.2">
      <c r="A63" s="130" t="s">
        <v>46</v>
      </c>
      <c r="B63" s="131"/>
      <c r="C63" s="126"/>
      <c r="D63" s="36">
        <v>15570</v>
      </c>
      <c r="E63" s="37"/>
      <c r="F63" s="37"/>
      <c r="G63" s="37"/>
      <c r="H63" s="38"/>
    </row>
    <row r="64" spans="1:8" ht="37.5" customHeight="1" x14ac:dyDescent="0.2">
      <c r="A64" s="130" t="s">
        <v>47</v>
      </c>
      <c r="B64" s="131"/>
      <c r="C64" s="126"/>
      <c r="D64" s="36">
        <v>16608</v>
      </c>
      <c r="E64" s="37"/>
      <c r="F64" s="37"/>
      <c r="G64" s="37"/>
      <c r="H64" s="38"/>
    </row>
    <row r="65" spans="1:8" ht="37.5" customHeight="1" x14ac:dyDescent="0.2">
      <c r="A65" s="130" t="s">
        <v>48</v>
      </c>
      <c r="B65" s="131"/>
      <c r="C65" s="126"/>
      <c r="D65" s="36">
        <v>17646</v>
      </c>
      <c r="E65" s="37"/>
      <c r="F65" s="37"/>
      <c r="G65" s="37"/>
      <c r="H65" s="38"/>
    </row>
    <row r="66" spans="1:8" ht="37.5" customHeight="1" x14ac:dyDescent="0.2">
      <c r="A66" s="130" t="s">
        <v>49</v>
      </c>
      <c r="B66" s="131"/>
      <c r="C66" s="126"/>
      <c r="D66" s="36">
        <v>18684</v>
      </c>
      <c r="E66" s="37"/>
      <c r="F66" s="37"/>
      <c r="G66" s="37"/>
      <c r="H66" s="38"/>
    </row>
    <row r="67" spans="1:8" ht="37.5" customHeight="1" x14ac:dyDescent="0.2">
      <c r="A67" s="130" t="s">
        <v>50</v>
      </c>
      <c r="B67" s="131"/>
      <c r="C67" s="126"/>
      <c r="D67" s="36">
        <v>19722</v>
      </c>
      <c r="E67" s="37"/>
      <c r="F67" s="37"/>
      <c r="G67" s="37"/>
      <c r="H67" s="38"/>
    </row>
    <row r="68" spans="1:8" ht="37.5" customHeight="1" x14ac:dyDescent="0.2">
      <c r="A68" s="130" t="s">
        <v>51</v>
      </c>
      <c r="B68" s="131"/>
      <c r="C68" s="126"/>
      <c r="D68" s="36">
        <v>20760</v>
      </c>
      <c r="E68" s="37"/>
      <c r="F68" s="37"/>
      <c r="G68" s="37"/>
      <c r="H68" s="38"/>
    </row>
    <row r="69" spans="1:8" ht="37.5" customHeight="1" x14ac:dyDescent="0.2">
      <c r="A69" s="130" t="s">
        <v>196</v>
      </c>
      <c r="B69" s="131"/>
      <c r="C69" s="126"/>
      <c r="D69" s="36">
        <v>21798</v>
      </c>
      <c r="E69" s="37"/>
      <c r="F69" s="37"/>
      <c r="G69" s="37"/>
      <c r="H69" s="38"/>
    </row>
    <row r="70" spans="1:8" ht="37.5" customHeight="1" x14ac:dyDescent="0.2">
      <c r="A70" s="130" t="s">
        <v>197</v>
      </c>
      <c r="B70" s="131"/>
      <c r="C70" s="126"/>
      <c r="D70" s="36">
        <v>22836</v>
      </c>
      <c r="E70" s="37"/>
      <c r="F70" s="37"/>
      <c r="G70" s="37"/>
      <c r="H70" s="38"/>
    </row>
    <row r="71" spans="1:8" ht="37.5" customHeight="1" x14ac:dyDescent="0.2">
      <c r="A71" s="130" t="s">
        <v>198</v>
      </c>
      <c r="B71" s="131"/>
      <c r="C71" s="126"/>
      <c r="D71" s="36">
        <v>23874</v>
      </c>
      <c r="E71" s="37"/>
      <c r="F71" s="37"/>
      <c r="G71" s="37"/>
      <c r="H71" s="38"/>
    </row>
    <row r="72" spans="1:8" ht="37.5" customHeight="1" x14ac:dyDescent="0.2">
      <c r="A72" s="130" t="s">
        <v>199</v>
      </c>
      <c r="B72" s="131"/>
      <c r="C72" s="126"/>
      <c r="D72" s="36">
        <v>24912</v>
      </c>
      <c r="E72" s="37"/>
      <c r="F72" s="37"/>
      <c r="G72" s="37"/>
      <c r="H72" s="38"/>
    </row>
    <row r="73" spans="1:8" ht="37.5" customHeight="1" x14ac:dyDescent="0.2">
      <c r="A73" s="130" t="s">
        <v>200</v>
      </c>
      <c r="B73" s="131"/>
      <c r="C73" s="126"/>
      <c r="D73" s="36">
        <v>25950</v>
      </c>
      <c r="E73" s="37"/>
      <c r="F73" s="37"/>
      <c r="G73" s="37"/>
      <c r="H73" s="38"/>
    </row>
    <row r="74" spans="1:8" ht="37.5" customHeight="1" x14ac:dyDescent="0.2">
      <c r="A74" s="130" t="s">
        <v>201</v>
      </c>
      <c r="B74" s="131"/>
      <c r="C74" s="126"/>
      <c r="D74" s="36">
        <v>26988</v>
      </c>
      <c r="E74" s="37"/>
      <c r="F74" s="37"/>
      <c r="G74" s="37"/>
      <c r="H74" s="38"/>
    </row>
    <row r="75" spans="1:8" ht="37.5" customHeight="1" x14ac:dyDescent="0.2">
      <c r="A75" s="130" t="s">
        <v>202</v>
      </c>
      <c r="B75" s="131"/>
      <c r="C75" s="126"/>
      <c r="D75" s="36">
        <v>28026</v>
      </c>
      <c r="E75" s="37"/>
      <c r="F75" s="37"/>
      <c r="G75" s="37"/>
      <c r="H75" s="38"/>
    </row>
    <row r="76" spans="1:8" ht="37.5" customHeight="1" x14ac:dyDescent="0.2">
      <c r="A76" s="130" t="s">
        <v>203</v>
      </c>
      <c r="B76" s="131"/>
      <c r="C76" s="126"/>
      <c r="D76" s="36">
        <v>29064</v>
      </c>
      <c r="E76" s="37"/>
      <c r="F76" s="37"/>
      <c r="G76" s="37"/>
      <c r="H76" s="38"/>
    </row>
    <row r="77" spans="1:8" ht="37.5" customHeight="1" x14ac:dyDescent="0.2">
      <c r="A77" s="130" t="s">
        <v>204</v>
      </c>
      <c r="B77" s="131"/>
      <c r="C77" s="126"/>
      <c r="D77" s="36">
        <v>30102</v>
      </c>
      <c r="E77" s="37"/>
      <c r="F77" s="37"/>
      <c r="G77" s="37"/>
      <c r="H77" s="38"/>
    </row>
    <row r="78" spans="1:8" ht="37.5" customHeight="1" thickBot="1" x14ac:dyDescent="0.25">
      <c r="A78" s="130" t="s">
        <v>205</v>
      </c>
      <c r="B78" s="131"/>
      <c r="C78" s="126"/>
      <c r="D78" s="36">
        <v>31140</v>
      </c>
      <c r="E78" s="37"/>
      <c r="F78" s="37"/>
      <c r="G78" s="37"/>
      <c r="H78" s="38"/>
    </row>
    <row r="79" spans="1:8" ht="50.1" customHeight="1" thickBot="1" x14ac:dyDescent="0.25">
      <c r="A79" s="119" t="s">
        <v>52</v>
      </c>
      <c r="B79" s="120"/>
      <c r="C79" s="120"/>
      <c r="D79" s="121" t="str">
        <f>"от "&amp;MIN(D80:D89)&amp;" до "&amp;MAX(D80:D89)</f>
        <v>от 348 до 3576</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80" s="127">
        <v>1530</v>
      </c>
      <c r="E80" s="128"/>
      <c r="F80" s="128"/>
      <c r="G80" s="128"/>
      <c r="H80" s="129"/>
    </row>
    <row r="81" spans="1:8" ht="37.5" customHeight="1" x14ac:dyDescent="0.2">
      <c r="A81" s="143" t="s">
        <v>54</v>
      </c>
      <c r="B81" s="457"/>
      <c r="C81" s="139"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81" s="56">
        <v>348</v>
      </c>
      <c r="E81" s="37"/>
      <c r="F81" s="37"/>
      <c r="G81" s="37"/>
      <c r="H81" s="38"/>
    </row>
    <row r="82" spans="1:8" ht="37.5" customHeight="1" x14ac:dyDescent="0.2">
      <c r="A82" s="143" t="s">
        <v>55</v>
      </c>
      <c r="B82" s="457"/>
      <c r="C82" s="142"/>
      <c r="D82" s="56">
        <v>3570</v>
      </c>
      <c r="E82" s="37"/>
      <c r="F82" s="37"/>
      <c r="G82" s="37"/>
      <c r="H82" s="38"/>
    </row>
    <row r="83" spans="1:8" ht="37.5" customHeight="1" x14ac:dyDescent="0.2">
      <c r="A83" s="143" t="s">
        <v>56</v>
      </c>
      <c r="B83" s="457"/>
      <c r="C83" s="142"/>
      <c r="D83" s="56">
        <v>1104</v>
      </c>
      <c r="E83" s="37"/>
      <c r="F83" s="37"/>
      <c r="G83" s="37"/>
      <c r="H83" s="38"/>
    </row>
    <row r="84" spans="1:8" ht="37.5" customHeight="1" x14ac:dyDescent="0.2">
      <c r="A84" s="137" t="s">
        <v>57</v>
      </c>
      <c r="B84" s="189"/>
      <c r="C84" s="142"/>
      <c r="D84" s="56">
        <v>2208</v>
      </c>
      <c r="E84" s="37"/>
      <c r="F84" s="37"/>
      <c r="G84" s="37"/>
      <c r="H84" s="38"/>
    </row>
    <row r="85" spans="1:8" ht="37.5" customHeight="1" x14ac:dyDescent="0.2">
      <c r="A85" s="143" t="s">
        <v>58</v>
      </c>
      <c r="B85" s="457"/>
      <c r="C85" s="142"/>
      <c r="D85" s="36">
        <v>432</v>
      </c>
      <c r="E85" s="37"/>
      <c r="F85" s="37"/>
      <c r="G85" s="37"/>
      <c r="H85" s="38"/>
    </row>
    <row r="86" spans="1:8" ht="37.5" customHeight="1" x14ac:dyDescent="0.2">
      <c r="A86" s="143" t="s">
        <v>59</v>
      </c>
      <c r="B86" s="457"/>
      <c r="C86" s="142"/>
      <c r="D86" s="36">
        <v>432</v>
      </c>
      <c r="E86" s="37"/>
      <c r="F86" s="37"/>
      <c r="G86" s="37"/>
      <c r="H86" s="38"/>
    </row>
    <row r="87" spans="1:8" ht="37.5" customHeight="1" x14ac:dyDescent="0.2">
      <c r="A87" s="143" t="s">
        <v>60</v>
      </c>
      <c r="B87" s="457"/>
      <c r="C87" s="142"/>
      <c r="D87" s="36">
        <v>864</v>
      </c>
      <c r="E87" s="37"/>
      <c r="F87" s="37"/>
      <c r="G87" s="37"/>
      <c r="H87" s="38"/>
    </row>
    <row r="88" spans="1:8" ht="37.5" customHeight="1" x14ac:dyDescent="0.2">
      <c r="A88" s="143" t="s">
        <v>61</v>
      </c>
      <c r="B88" s="457"/>
      <c r="C88" s="142"/>
      <c r="D88" s="36">
        <v>1296</v>
      </c>
      <c r="E88" s="37"/>
      <c r="F88" s="37"/>
      <c r="G88" s="37"/>
      <c r="H88" s="38"/>
    </row>
    <row r="89" spans="1:8" ht="37.5" customHeight="1" thickBot="1" x14ac:dyDescent="0.25">
      <c r="A89" s="192" t="s">
        <v>62</v>
      </c>
      <c r="B89" s="458"/>
      <c r="C89" s="147"/>
      <c r="D89" s="36">
        <v>3576</v>
      </c>
      <c r="E89" s="37"/>
      <c r="F89" s="37"/>
      <c r="G89" s="37"/>
      <c r="H89" s="38"/>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0" s="45">
        <v>30</v>
      </c>
      <c r="E90" s="45"/>
      <c r="F90" s="45"/>
      <c r="G90" s="45"/>
      <c r="H90" s="46"/>
    </row>
    <row r="91" spans="1:8" ht="50.1" customHeight="1" thickBot="1" x14ac:dyDescent="0.25">
      <c r="A91" s="24" t="s">
        <v>65</v>
      </c>
      <c r="B91" s="25"/>
      <c r="C91" s="26"/>
      <c r="D91" s="156" t="str">
        <f>"от "&amp;MIN(D93,D104:H105,F143,D106:H120)&amp;" до "&amp;MAX(D93,D104:H105,F143,D106:H120)</f>
        <v>от 858 до 14574</v>
      </c>
      <c r="E91" s="156"/>
      <c r="F91" s="156"/>
      <c r="G91" s="156"/>
      <c r="H91" s="157"/>
    </row>
    <row r="92" spans="1:8" ht="21.75" thickBot="1" x14ac:dyDescent="0.25">
      <c r="A92" s="298"/>
      <c r="B92" s="299"/>
      <c r="C92" s="118"/>
      <c r="D92" s="322"/>
      <c r="E92" s="322"/>
      <c r="F92" s="322"/>
      <c r="G92" s="322"/>
      <c r="H92" s="323"/>
    </row>
    <row r="93" spans="1:8" ht="57.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93" s="165">
        <v>5184</v>
      </c>
      <c r="E93" s="165"/>
      <c r="F93" s="165"/>
      <c r="G93" s="165"/>
      <c r="H93" s="166"/>
    </row>
    <row r="94" spans="1:8" ht="57.75" customHeight="1" thickBot="1" x14ac:dyDescent="0.25">
      <c r="A94" s="167" t="s">
        <v>67</v>
      </c>
      <c r="B94" s="168"/>
      <c r="C94" s="169"/>
      <c r="D94" s="170" t="s">
        <v>68</v>
      </c>
      <c r="E94" s="171"/>
      <c r="F94" s="171"/>
      <c r="G94" s="171"/>
      <c r="H94" s="172"/>
    </row>
    <row r="95" spans="1:8" ht="57.75" customHeight="1" x14ac:dyDescent="0.2">
      <c r="A95" s="173" t="s">
        <v>69</v>
      </c>
      <c r="B95" s="174"/>
      <c r="C95" s="169"/>
      <c r="D95" s="140">
        <f>D93/4</f>
        <v>1296</v>
      </c>
      <c r="E95" s="140"/>
      <c r="F95" s="140"/>
      <c r="G95" s="140"/>
      <c r="H95" s="141"/>
    </row>
    <row r="96" spans="1:8" ht="57.75" customHeight="1" x14ac:dyDescent="0.2">
      <c r="A96" s="173" t="s">
        <v>70</v>
      </c>
      <c r="B96" s="174"/>
      <c r="C96" s="169"/>
      <c r="D96" s="140">
        <f>D93/5</f>
        <v>1036.8</v>
      </c>
      <c r="E96" s="140"/>
      <c r="F96" s="140"/>
      <c r="G96" s="140"/>
      <c r="H96" s="141"/>
    </row>
    <row r="97" spans="1:8" ht="57.75" customHeight="1" x14ac:dyDescent="0.2">
      <c r="A97" s="173" t="s">
        <v>71</v>
      </c>
      <c r="B97" s="174"/>
      <c r="C97" s="169"/>
      <c r="D97" s="140">
        <f>D93/6</f>
        <v>864</v>
      </c>
      <c r="E97" s="140"/>
      <c r="F97" s="140"/>
      <c r="G97" s="140"/>
      <c r="H97" s="141"/>
    </row>
    <row r="98" spans="1:8" ht="57.75" customHeight="1" x14ac:dyDescent="0.2">
      <c r="A98" s="173" t="s">
        <v>72</v>
      </c>
      <c r="B98" s="174"/>
      <c r="C98" s="169"/>
      <c r="D98" s="140">
        <f>D93/7</f>
        <v>740.57142857142856</v>
      </c>
      <c r="E98" s="140"/>
      <c r="F98" s="140"/>
      <c r="G98" s="140"/>
      <c r="H98" s="141"/>
    </row>
    <row r="99" spans="1:8" ht="57.75" customHeight="1" x14ac:dyDescent="0.2">
      <c r="A99" s="173" t="s">
        <v>73</v>
      </c>
      <c r="B99" s="174"/>
      <c r="C99" s="169"/>
      <c r="D99" s="140">
        <f>D93/8</f>
        <v>648</v>
      </c>
      <c r="E99" s="140"/>
      <c r="F99" s="140"/>
      <c r="G99" s="140"/>
      <c r="H99" s="141"/>
    </row>
    <row r="100" spans="1:8" ht="57.75" customHeight="1" x14ac:dyDescent="0.2">
      <c r="A100" s="173" t="s">
        <v>74</v>
      </c>
      <c r="B100" s="174"/>
      <c r="C100" s="169"/>
      <c r="D100" s="140">
        <f>D93/9</f>
        <v>576</v>
      </c>
      <c r="E100" s="140"/>
      <c r="F100" s="140"/>
      <c r="G100" s="140"/>
      <c r="H100" s="141"/>
    </row>
    <row r="101" spans="1:8" ht="57.75" customHeight="1" thickBot="1" x14ac:dyDescent="0.25">
      <c r="A101" s="173" t="s">
        <v>75</v>
      </c>
      <c r="B101" s="174"/>
      <c r="C101" s="175"/>
      <c r="D101" s="140">
        <f>D93/10</f>
        <v>518.4</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2" s="44">
        <v>12012</v>
      </c>
      <c r="E102" s="45"/>
      <c r="F102" s="45"/>
      <c r="G102" s="45"/>
      <c r="H102" s="46"/>
    </row>
    <row r="103" spans="1:8" ht="21.75" thickBot="1" x14ac:dyDescent="0.25">
      <c r="A103" s="298"/>
      <c r="B103" s="299"/>
      <c r="C103" s="180"/>
      <c r="D103" s="322"/>
      <c r="E103" s="322"/>
      <c r="F103" s="322"/>
      <c r="G103" s="322"/>
      <c r="H103" s="323"/>
    </row>
    <row r="104" spans="1:8" ht="50.1" customHeight="1" x14ac:dyDescent="0.2">
      <c r="A104" s="143" t="s">
        <v>77</v>
      </c>
      <c r="B104" s="144"/>
      <c r="C104" s="291" t="str">
        <f>"Интернет-площадка 2gis.ru на основе Cправочника организаций "&amp;$C$2&amp;""</f>
        <v>Интернет-площадка 2gis.ru на основе Cправочника организаций "2ГИС.ЯРОСЛАВЛЬ"</v>
      </c>
      <c r="D104" s="56">
        <v>6540</v>
      </c>
      <c r="E104" s="37"/>
      <c r="F104" s="37"/>
      <c r="G104" s="37"/>
      <c r="H104" s="38"/>
    </row>
    <row r="105" spans="1:8" ht="50.1" customHeight="1" x14ac:dyDescent="0.2">
      <c r="A105" s="143" t="s">
        <v>78</v>
      </c>
      <c r="B105" s="144"/>
      <c r="C105"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05" s="56">
        <v>5748</v>
      </c>
      <c r="E105" s="37"/>
      <c r="F105" s="37"/>
      <c r="G105" s="37"/>
      <c r="H105" s="38"/>
    </row>
    <row r="106" spans="1:8" ht="50.1" customHeight="1" x14ac:dyDescent="0.2">
      <c r="A106" s="143" t="s">
        <v>79</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06" s="56">
        <v>4758</v>
      </c>
      <c r="E106" s="37"/>
      <c r="F106" s="37"/>
      <c r="G106" s="37"/>
      <c r="H106" s="38"/>
    </row>
    <row r="107" spans="1:8" ht="50.1" customHeight="1" x14ac:dyDescent="0.2">
      <c r="A107" s="143" t="s">
        <v>80</v>
      </c>
      <c r="B107" s="144"/>
      <c r="C107" s="188" t="str">
        <f>"Интернет-площадка 2gis.ru на основе Cправочника организаций "&amp;$C$2&amp;""</f>
        <v>Интернет-площадка 2gis.ru на основе Cправочника организаций "2ГИС.ЯРОСЛАВЛЬ"</v>
      </c>
      <c r="D107" s="56">
        <v>12144</v>
      </c>
      <c r="E107" s="37"/>
      <c r="F107" s="37"/>
      <c r="G107" s="37"/>
      <c r="H107" s="38"/>
    </row>
    <row r="108" spans="1:8" ht="50.1" customHeight="1" x14ac:dyDescent="0.2">
      <c r="A108" s="143" t="s">
        <v>81</v>
      </c>
      <c r="B108" s="144"/>
      <c r="C108" s="188" t="str">
        <f>"Интернет-площадка 2gis.ru на основе Cправочника организаций "&amp;$C$2&amp;""</f>
        <v>Интернет-площадка 2gis.ru на основе Cправочника организаций "2ГИС.ЯРОСЛАВЛЬ"</v>
      </c>
      <c r="D108" s="56">
        <v>14574</v>
      </c>
      <c r="E108" s="37"/>
      <c r="F108" s="37"/>
      <c r="G108" s="37"/>
      <c r="H108" s="38"/>
    </row>
    <row r="109" spans="1:8" ht="50.1" customHeight="1" x14ac:dyDescent="0.2">
      <c r="A109" s="143" t="s">
        <v>82</v>
      </c>
      <c r="B109" s="144"/>
      <c r="C109"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09" s="56">
        <v>2898</v>
      </c>
      <c r="E109" s="37"/>
      <c r="F109" s="37"/>
      <c r="G109" s="37"/>
      <c r="H109" s="38"/>
    </row>
    <row r="110" spans="1:8" ht="50.1" customHeight="1" x14ac:dyDescent="0.2">
      <c r="A110" s="143" t="s">
        <v>83</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0" s="56">
        <v>2898</v>
      </c>
      <c r="E110" s="37"/>
      <c r="F110" s="37"/>
      <c r="G110" s="37"/>
      <c r="H110" s="38"/>
    </row>
    <row r="111" spans="1:8" ht="50.1" customHeight="1" x14ac:dyDescent="0.2">
      <c r="A111" s="143" t="s">
        <v>84</v>
      </c>
      <c r="B111" s="144"/>
      <c r="C111"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11" s="56">
        <v>4320</v>
      </c>
      <c r="E111" s="37"/>
      <c r="F111" s="37"/>
      <c r="G111" s="37"/>
      <c r="H111" s="38"/>
    </row>
    <row r="112" spans="1:8" ht="50.1" customHeight="1" x14ac:dyDescent="0.2">
      <c r="A112" s="143" t="s">
        <v>85</v>
      </c>
      <c r="B112" s="144"/>
      <c r="C112" s="188" t="str">
        <f>C105</f>
        <v>Электронный справочник на основе Справочника организаций"2ГИС.ЯРОСЛАВЛЬ" (версия для ПК)</v>
      </c>
      <c r="D112" s="56">
        <v>5184</v>
      </c>
      <c r="E112" s="37"/>
      <c r="F112" s="37"/>
      <c r="G112" s="37"/>
      <c r="H112" s="38"/>
    </row>
    <row r="113" spans="1:8" ht="50.1" customHeight="1" x14ac:dyDescent="0.2">
      <c r="A113" s="143" t="s">
        <v>86</v>
      </c>
      <c r="B113" s="144"/>
      <c r="C113" s="188" t="s">
        <v>87</v>
      </c>
      <c r="D113" s="56">
        <v>858</v>
      </c>
      <c r="E113" s="37"/>
      <c r="F113" s="37"/>
      <c r="G113" s="37"/>
      <c r="H113" s="38"/>
    </row>
    <row r="114" spans="1:8" ht="75" customHeight="1" x14ac:dyDescent="0.2">
      <c r="A114" s="143" t="s">
        <v>88</v>
      </c>
      <c r="B114" s="144"/>
      <c r="C11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4" s="56">
        <v>3054</v>
      </c>
      <c r="E114" s="37"/>
      <c r="F114" s="37"/>
      <c r="G114" s="37"/>
      <c r="H114" s="38"/>
    </row>
    <row r="115" spans="1:8" ht="75" customHeight="1" x14ac:dyDescent="0.2">
      <c r="A115" s="143" t="s">
        <v>89</v>
      </c>
      <c r="B115" s="144"/>
      <c r="C115" s="188"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5" s="56">
        <v>2034</v>
      </c>
      <c r="E115" s="37"/>
      <c r="F115" s="37"/>
      <c r="G115" s="37"/>
      <c r="H115" s="38"/>
    </row>
    <row r="116" spans="1:8" ht="75" customHeight="1" x14ac:dyDescent="0.2">
      <c r="A116" s="143" t="s">
        <v>90</v>
      </c>
      <c r="B116" s="144"/>
      <c r="C116" s="18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6" s="56">
        <v>2208</v>
      </c>
      <c r="E116" s="37"/>
      <c r="F116" s="37"/>
      <c r="G116" s="37"/>
      <c r="H116" s="38"/>
    </row>
    <row r="117" spans="1:8" ht="75" customHeight="1" x14ac:dyDescent="0.2">
      <c r="A117" s="143" t="s">
        <v>91</v>
      </c>
      <c r="B117" s="144"/>
      <c r="C117" s="188"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7" s="56">
        <v>1020</v>
      </c>
      <c r="E117" s="37"/>
      <c r="F117" s="37"/>
      <c r="G117" s="37"/>
      <c r="H117" s="38"/>
    </row>
    <row r="118" spans="1:8" ht="75" customHeight="1" x14ac:dyDescent="0.2">
      <c r="A118" s="143" t="s">
        <v>92</v>
      </c>
      <c r="B118" s="144" t="s">
        <v>92</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8" s="56">
        <v>13248</v>
      </c>
      <c r="E118" s="37"/>
      <c r="F118" s="37"/>
      <c r="G118" s="37"/>
      <c r="H118" s="38"/>
    </row>
    <row r="119" spans="1:8" ht="75" customHeight="1" x14ac:dyDescent="0.2">
      <c r="A119" s="143" t="s">
        <v>93</v>
      </c>
      <c r="B119" s="144" t="s">
        <v>93</v>
      </c>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19" s="56">
        <v>3504</v>
      </c>
      <c r="E119" s="37"/>
      <c r="F119" s="37"/>
      <c r="G119" s="37"/>
      <c r="H119" s="38"/>
    </row>
    <row r="120" spans="1:8" ht="50.1" customHeight="1" thickBot="1" x14ac:dyDescent="0.25">
      <c r="A120" s="143" t="s">
        <v>94</v>
      </c>
      <c r="B120" s="144"/>
      <c r="C120"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0" s="56">
        <v>2898</v>
      </c>
      <c r="E120" s="37"/>
      <c r="F120" s="37"/>
      <c r="G120" s="37"/>
      <c r="H120" s="38"/>
    </row>
    <row r="121" spans="1:8" s="16" customFormat="1" ht="91.5"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1" s="56">
        <v>1530</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2" s="56">
        <v>6504</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3" s="56">
        <v>7926</v>
      </c>
      <c r="E123" s="37"/>
      <c r="F123" s="37"/>
      <c r="G123" s="37"/>
      <c r="H123" s="38"/>
    </row>
    <row r="124" spans="1:8" s="16" customFormat="1" ht="9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24" s="56">
        <v>6012</v>
      </c>
      <c r="E124" s="37"/>
      <c r="F124" s="37"/>
      <c r="G124" s="37"/>
      <c r="H124" s="38"/>
    </row>
    <row r="125" spans="1:8" ht="50.1" customHeight="1" x14ac:dyDescent="0.2">
      <c r="A125" s="143" t="s">
        <v>98</v>
      </c>
      <c r="B125" s="144"/>
      <c r="C125" s="188" t="str">
        <f>"Интернет-площадка 2gis.ru на основе Cправочника организаций "&amp;$C$2&amp;""</f>
        <v>Интернет-площадка 2gis.ru на основе Cправочника организаций "2ГИС.ЯРОСЛАВЛЬ"</v>
      </c>
      <c r="D125" s="56">
        <v>9240</v>
      </c>
      <c r="E125" s="37"/>
      <c r="F125" s="37"/>
      <c r="G125" s="37"/>
      <c r="H125" s="38"/>
    </row>
    <row r="126" spans="1:8" ht="50.1" customHeight="1" x14ac:dyDescent="0.2">
      <c r="A126" s="143" t="s">
        <v>99</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6" s="56">
        <v>8160</v>
      </c>
      <c r="E126" s="37"/>
      <c r="F126" s="37"/>
      <c r="G126" s="37"/>
      <c r="H126" s="38"/>
    </row>
    <row r="127" spans="1:8" ht="50.1" customHeight="1" x14ac:dyDescent="0.2">
      <c r="A127" s="143" t="s">
        <v>100</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27" s="56">
        <v>6720</v>
      </c>
      <c r="E127" s="37"/>
      <c r="F127" s="37"/>
      <c r="G127" s="37"/>
      <c r="H127" s="38"/>
    </row>
    <row r="128" spans="1:8" ht="50.1" customHeight="1" x14ac:dyDescent="0.2">
      <c r="A128" s="143" t="s">
        <v>101</v>
      </c>
      <c r="B128" s="144"/>
      <c r="C128" s="188" t="str">
        <f>"Интернет-площадка 2gis.ru на основе Cправочника организаций "&amp;$C$2&amp;""</f>
        <v>Интернет-площадка 2gis.ru на основе Cправочника организаций "2ГИС.ЯРОСЛАВЛЬ"</v>
      </c>
      <c r="D128" s="56">
        <v>17040</v>
      </c>
      <c r="E128" s="37"/>
      <c r="F128" s="37"/>
      <c r="G128" s="37"/>
      <c r="H128" s="38"/>
    </row>
    <row r="129" spans="1:8" ht="50.1" customHeight="1" x14ac:dyDescent="0.2">
      <c r="A129" s="143" t="s">
        <v>102</v>
      </c>
      <c r="B129" s="144"/>
      <c r="C129" s="188" t="str">
        <f>"Интернет-площадка 2gis.ru на основе Cправочника организаций "&amp;$C$2&amp;""</f>
        <v>Интернет-площадка 2gis.ru на основе Cправочника организаций "2ГИС.ЯРОСЛАВЛЬ"</v>
      </c>
      <c r="D129" s="56">
        <v>20448</v>
      </c>
      <c r="E129" s="37"/>
      <c r="F129" s="37"/>
      <c r="G129" s="37"/>
      <c r="H129" s="38"/>
    </row>
    <row r="130" spans="1:8" ht="50.1" customHeight="1" x14ac:dyDescent="0.2">
      <c r="A130" s="143" t="s">
        <v>103</v>
      </c>
      <c r="B130" s="144"/>
      <c r="C130"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56">
        <v>4080</v>
      </c>
      <c r="E130" s="37"/>
      <c r="F130" s="37"/>
      <c r="G130" s="37"/>
      <c r="H130" s="38"/>
    </row>
    <row r="131" spans="1:8" ht="50.1" customHeight="1" x14ac:dyDescent="0.2">
      <c r="A131" s="143" t="s">
        <v>104</v>
      </c>
      <c r="B131" s="144"/>
      <c r="C131"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56">
        <v>4080</v>
      </c>
      <c r="E131" s="37"/>
      <c r="F131" s="37"/>
      <c r="G131" s="37"/>
      <c r="H131" s="38"/>
    </row>
    <row r="132" spans="1:8" ht="50.1" customHeight="1" x14ac:dyDescent="0.2">
      <c r="A132" s="143" t="s">
        <v>105</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2" s="56">
        <v>6120</v>
      </c>
      <c r="E132" s="37"/>
      <c r="F132" s="37"/>
      <c r="G132" s="37"/>
      <c r="H132" s="38"/>
    </row>
    <row r="133" spans="1:8" ht="50.1" customHeight="1" x14ac:dyDescent="0.2">
      <c r="A133" s="143" t="s">
        <v>106</v>
      </c>
      <c r="B133" s="144"/>
      <c r="C133" s="188" t="s">
        <v>87</v>
      </c>
      <c r="D133" s="56">
        <v>1320</v>
      </c>
      <c r="E133" s="37"/>
      <c r="F133" s="37"/>
      <c r="G133" s="37"/>
      <c r="H133" s="38"/>
    </row>
    <row r="134" spans="1:8" ht="75" customHeight="1" x14ac:dyDescent="0.2">
      <c r="A134" s="143" t="s">
        <v>107</v>
      </c>
      <c r="B134" s="144"/>
      <c r="C13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4" s="56">
        <v>18600</v>
      </c>
      <c r="E134" s="37"/>
      <c r="F134" s="37"/>
      <c r="G134" s="37"/>
      <c r="H134" s="38"/>
    </row>
    <row r="135" spans="1:8" ht="50.1" customHeight="1" thickBot="1" x14ac:dyDescent="0.25">
      <c r="A135" s="143" t="s">
        <v>108</v>
      </c>
      <c r="B135" s="144"/>
      <c r="C135"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56">
        <v>4080</v>
      </c>
      <c r="E135" s="37"/>
      <c r="F135" s="37"/>
      <c r="G135" s="37"/>
      <c r="H135" s="38"/>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37" s="36">
        <v>3600</v>
      </c>
      <c r="E137" s="37"/>
      <c r="F137" s="37"/>
      <c r="G137" s="37"/>
      <c r="H137" s="38"/>
    </row>
    <row r="138" spans="1:8" s="16" customFormat="1" ht="50.1" customHeight="1" x14ac:dyDescent="0.2">
      <c r="A138" s="143" t="s">
        <v>111</v>
      </c>
      <c r="B138" s="144"/>
      <c r="C138" s="194"/>
      <c r="D138" s="36">
        <v>3600</v>
      </c>
      <c r="E138" s="37"/>
      <c r="F138" s="37"/>
      <c r="G138" s="37"/>
      <c r="H138" s="38"/>
    </row>
    <row r="139" spans="1:8" s="16" customFormat="1" ht="50.1" customHeight="1" x14ac:dyDescent="0.2">
      <c r="A139" s="192" t="s">
        <v>112</v>
      </c>
      <c r="B139" s="193"/>
      <c r="C139" s="194"/>
      <c r="D139" s="325">
        <v>1800</v>
      </c>
      <c r="E139" s="140"/>
      <c r="F139" s="140"/>
      <c r="G139" s="140"/>
      <c r="H139" s="140"/>
    </row>
    <row r="140" spans="1:8" s="16" customFormat="1" ht="50.1" customHeight="1" x14ac:dyDescent="0.2">
      <c r="A140" s="192" t="s">
        <v>113</v>
      </c>
      <c r="B140" s="193"/>
      <c r="C140" s="194"/>
      <c r="D140" s="325">
        <v>180</v>
      </c>
      <c r="E140" s="140"/>
      <c r="F140" s="140"/>
      <c r="G140" s="140"/>
      <c r="H140" s="140"/>
    </row>
    <row r="141" spans="1:8" s="16" customFormat="1" ht="50.1" customHeight="1" thickBot="1" x14ac:dyDescent="0.25">
      <c r="A141" s="192" t="s">
        <v>114</v>
      </c>
      <c r="B141" s="193"/>
      <c r="C141" s="196"/>
      <c r="D141" s="78">
        <v>612</v>
      </c>
      <c r="E141" s="79"/>
      <c r="F141" s="79"/>
      <c r="G141" s="79"/>
      <c r="H141" s="79"/>
    </row>
    <row r="142" spans="1:8" s="16" customFormat="1" ht="50.1" customHeight="1" thickBot="1" x14ac:dyDescent="0.25">
      <c r="A142" s="24" t="s">
        <v>115</v>
      </c>
      <c r="B142" s="25"/>
      <c r="C142" s="26"/>
      <c r="D142" s="156"/>
      <c r="E142" s="156"/>
      <c r="F142" s="156"/>
      <c r="G142" s="156"/>
      <c r="H142" s="157"/>
    </row>
    <row r="143" spans="1:8" ht="50.1" customHeight="1" x14ac:dyDescent="0.2">
      <c r="A143" s="143" t="s">
        <v>116</v>
      </c>
      <c r="B143" s="144"/>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3" s="198">
        <f>F143*1.2</f>
        <v>3722.3999999999996</v>
      </c>
      <c r="E143" s="199">
        <f>F143*1.1</f>
        <v>3412.2000000000003</v>
      </c>
      <c r="F143" s="199">
        <v>3102</v>
      </c>
      <c r="G143" s="199">
        <f>F143*0.75</f>
        <v>2326.5</v>
      </c>
      <c r="H143" s="200">
        <f>F143*0.5</f>
        <v>1551</v>
      </c>
    </row>
    <row r="144" spans="1:8" ht="50.1" customHeight="1" x14ac:dyDescent="0.2">
      <c r="A144" s="143" t="s">
        <v>117</v>
      </c>
      <c r="B144" s="144"/>
      <c r="C144" s="188" t="str">
        <f>"Интернет-площадка 2gis.ru на основе Cправочника организаций "&amp;$C$2&amp;""</f>
        <v>Интернет-площадка 2gis.ru на основе Cправочника организаций "2ГИС.ЯРОСЛАВЛЬ"</v>
      </c>
      <c r="D144" s="36">
        <v>1698</v>
      </c>
      <c r="E144" s="37"/>
      <c r="F144" s="37"/>
      <c r="G144" s="37"/>
      <c r="H144" s="38"/>
    </row>
    <row r="145" spans="1:8" ht="50.1" customHeight="1" x14ac:dyDescent="0.2">
      <c r="A145" s="143" t="s">
        <v>118</v>
      </c>
      <c r="B145" s="144"/>
      <c r="C145"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56">
        <v>1666.8</v>
      </c>
      <c r="E145" s="37"/>
      <c r="F145" s="37"/>
      <c r="G145" s="37"/>
      <c r="H145" s="38"/>
    </row>
    <row r="146" spans="1:8" ht="50.1" customHeight="1" x14ac:dyDescent="0.2">
      <c r="A146" s="137" t="s">
        <v>286</v>
      </c>
      <c r="B146" s="189"/>
      <c r="C14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46" s="198">
        <f>F146*1.2</f>
        <v>5328</v>
      </c>
      <c r="E146" s="199">
        <f>F146*1.1</f>
        <v>4884</v>
      </c>
      <c r="F146" s="199">
        <v>4440</v>
      </c>
      <c r="G146" s="199">
        <f>F146*0.75</f>
        <v>3330</v>
      </c>
      <c r="H146" s="200">
        <f>F146*0.5</f>
        <v>2220</v>
      </c>
    </row>
    <row r="147" spans="1:8" ht="50.1" customHeight="1" x14ac:dyDescent="0.2">
      <c r="A147" s="143" t="s">
        <v>163</v>
      </c>
      <c r="B147" s="144"/>
      <c r="C147" s="188" t="str">
        <f>"Интернет-площадка 2gis.ru на основе Cправочника организаций "&amp;$C$2&amp;""</f>
        <v>Интернет-площадка 2gis.ru на основе Cправочника организаций "2ГИС.ЯРОСЛАВЛЬ"</v>
      </c>
      <c r="D147" s="36">
        <v>2400</v>
      </c>
      <c r="E147" s="37"/>
      <c r="F147" s="37"/>
      <c r="G147" s="37"/>
      <c r="H147" s="38"/>
    </row>
    <row r="148" spans="1:8" ht="50.1" customHeight="1" x14ac:dyDescent="0.2">
      <c r="A148" s="143" t="s">
        <v>121</v>
      </c>
      <c r="B148" s="144"/>
      <c r="C148" s="188"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8" s="36">
        <v>2400</v>
      </c>
      <c r="E148" s="37"/>
      <c r="F148" s="37"/>
      <c r="G148" s="37"/>
      <c r="H148" s="38"/>
    </row>
    <row r="149" spans="1:8" s="16" customFormat="1" ht="126" customHeight="1" thickBot="1" x14ac:dyDescent="0.25">
      <c r="A149" s="143" t="s">
        <v>122</v>
      </c>
      <c r="B149" s="144"/>
      <c r="C149" s="297" t="str">
        <f>C144</f>
        <v>Интернет-площадка 2gis.ru на основе Cправочника организаций "2ГИС.ЯРОСЛАВЛЬ"</v>
      </c>
      <c r="D149" s="56">
        <v>3102</v>
      </c>
      <c r="E149" s="37"/>
      <c r="F149" s="37"/>
      <c r="G149" s="37"/>
      <c r="H149" s="38"/>
    </row>
    <row r="150" spans="1:8" ht="50.1" customHeight="1" thickBot="1" x14ac:dyDescent="0.25">
      <c r="A150" s="24" t="s">
        <v>182</v>
      </c>
      <c r="B150" s="25"/>
      <c r="C150" s="26"/>
      <c r="D150" s="156"/>
      <c r="E150" s="156"/>
      <c r="F150" s="156"/>
      <c r="G150" s="156"/>
      <c r="H150" s="157"/>
    </row>
    <row r="151" spans="1:8" s="23" customFormat="1" ht="30" customHeight="1" thickBot="1" x14ac:dyDescent="0.25">
      <c r="A151" s="532"/>
      <c r="B151" s="353"/>
      <c r="C151" s="354"/>
      <c r="D151" s="353"/>
      <c r="E151" s="353"/>
      <c r="F151" s="353"/>
      <c r="G151" s="353"/>
      <c r="H151" s="355"/>
    </row>
    <row r="152" spans="1:8" s="16" customFormat="1" ht="185.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2" s="31">
        <v>7584</v>
      </c>
      <c r="E152" s="32"/>
      <c r="F152" s="32"/>
      <c r="G152" s="32"/>
      <c r="H152" s="33"/>
    </row>
    <row r="153" spans="1:8" s="16" customFormat="1" ht="83.25" customHeight="1" x14ac:dyDescent="0.2">
      <c r="A153" s="143" t="s">
        <v>184</v>
      </c>
      <c r="B153" s="144"/>
      <c r="C153" s="194"/>
      <c r="D153" s="36">
        <v>15168</v>
      </c>
      <c r="E153" s="37"/>
      <c r="F153" s="37"/>
      <c r="G153" s="37"/>
      <c r="H153" s="38"/>
    </row>
    <row r="154" spans="1:8" s="16" customFormat="1" ht="83.25" customHeight="1" x14ac:dyDescent="0.2">
      <c r="A154" s="143" t="s">
        <v>185</v>
      </c>
      <c r="B154" s="144"/>
      <c r="C154" s="194"/>
      <c r="D154" s="36">
        <v>7584</v>
      </c>
      <c r="E154" s="37"/>
      <c r="F154" s="37"/>
      <c r="G154" s="37"/>
      <c r="H154" s="38"/>
    </row>
    <row r="155" spans="1:8" s="16" customFormat="1" ht="83.25" customHeight="1" thickBot="1" x14ac:dyDescent="0.25">
      <c r="A155" s="143" t="s">
        <v>186</v>
      </c>
      <c r="B155" s="144"/>
      <c r="C155" s="194"/>
      <c r="D155" s="36">
        <v>15168</v>
      </c>
      <c r="E155" s="37"/>
      <c r="F155" s="37"/>
      <c r="G155" s="37"/>
      <c r="H155" s="38"/>
    </row>
    <row r="156" spans="1:8" ht="21.75" thickBot="1" x14ac:dyDescent="0.25">
      <c r="A156" s="298"/>
      <c r="B156" s="299"/>
      <c r="C156" s="180"/>
      <c r="D156" s="322"/>
      <c r="E156" s="322"/>
      <c r="F156" s="322"/>
      <c r="G156" s="322"/>
      <c r="H156" s="323"/>
    </row>
    <row r="158" spans="1:8" ht="21" x14ac:dyDescent="0.2">
      <c r="A158" s="206"/>
      <c r="B158" s="207" t="s">
        <v>123</v>
      </c>
      <c r="C158" s="208" t="s">
        <v>250</v>
      </c>
      <c r="D158" s="208"/>
      <c r="E158" s="209"/>
      <c r="F158" s="209"/>
      <c r="G158" s="209"/>
      <c r="H158" s="209"/>
    </row>
    <row r="159" spans="1:8" ht="21" x14ac:dyDescent="0.2">
      <c r="A159" s="206"/>
      <c r="B159" s="209"/>
      <c r="C159" s="210" t="s">
        <v>251</v>
      </c>
      <c r="D159" s="210"/>
      <c r="E159" s="209"/>
      <c r="F159" s="209"/>
      <c r="G159" s="209"/>
      <c r="H159" s="209"/>
    </row>
    <row r="160" spans="1:8" ht="21" x14ac:dyDescent="0.2">
      <c r="A160" s="206"/>
      <c r="B160" s="209"/>
      <c r="C160" s="210" t="s">
        <v>252</v>
      </c>
      <c r="D160" s="210"/>
      <c r="E160" s="209"/>
      <c r="F160" s="209"/>
      <c r="G160" s="209"/>
      <c r="H160" s="209"/>
    </row>
    <row r="161" spans="1:8" ht="21" x14ac:dyDescent="0.2">
      <c r="C161" s="210"/>
      <c r="D161" s="210"/>
      <c r="E161" s="209"/>
      <c r="F161" s="209"/>
      <c r="G161" s="209"/>
      <c r="H161" s="203"/>
    </row>
    <row r="162" spans="1:8" ht="26.25" x14ac:dyDescent="0.2">
      <c r="A162" s="213" t="str">
        <f>Абакан_юр!A147</f>
        <v>По соглашению сторон в качестве валюты платежа могут выступать украинские гривны, в этом случае курс следующий: 1 руб. = 0,3909 гривен</v>
      </c>
      <c r="B162" s="213"/>
      <c r="C162" s="213"/>
      <c r="D162" s="214"/>
      <c r="E162" s="214"/>
      <c r="F162" s="215"/>
      <c r="G162" s="216"/>
      <c r="H162" s="216"/>
    </row>
    <row r="163" spans="1:8" ht="26.25" x14ac:dyDescent="0.2">
      <c r="A163" s="213" t="str">
        <f>Абакан_юр!A148</f>
        <v>По соглашению сторон в качестве валюты платежа могут выступать дирхамы ОАЭ, в этом случае курс следующий: 1 руб. = 0,0394 дирхам</v>
      </c>
      <c r="B163" s="213"/>
      <c r="C163" s="213"/>
      <c r="D163" s="214"/>
      <c r="E163" s="214"/>
      <c r="F163" s="215"/>
      <c r="G163" s="218"/>
      <c r="H163" s="218"/>
    </row>
    <row r="164" spans="1:8" ht="26.25" x14ac:dyDescent="0.2">
      <c r="A164" s="213" t="str">
        <f>Абакан_юр!A149</f>
        <v>По соглашению сторон в качестве валюты платежа могут выступать доллары США, в этом случае курс следующий: 1 руб. = 0,0107 доллара</v>
      </c>
      <c r="B164" s="213"/>
      <c r="C164" s="213"/>
      <c r="D164" s="214"/>
      <c r="E164" s="214"/>
      <c r="F164" s="215"/>
      <c r="G164" s="218"/>
      <c r="H164" s="218"/>
    </row>
    <row r="165" spans="1:8" ht="26.25" x14ac:dyDescent="0.2">
      <c r="A165" s="213" t="str">
        <f>Абакан_юр!A150</f>
        <v>По соглашению сторон в качестве валюты платежа могут выступать евро, в этом случае курс следующий: 1 руб. = 0,0101 евро</v>
      </c>
      <c r="B165" s="213"/>
      <c r="C165" s="213"/>
      <c r="D165" s="214"/>
      <c r="E165" s="215"/>
      <c r="F165" s="215"/>
      <c r="G165" s="218"/>
      <c r="H165" s="218"/>
    </row>
    <row r="166" spans="1:8" ht="26.25" x14ac:dyDescent="0.2">
      <c r="A166" s="213" t="str">
        <f>Абакан_юр!A151</f>
        <v>По соглашению сторон в качестве валюты платежа могут выступать чешские кроны, в этом случае курс следующий: 1 руб. = 0,2496 крона</v>
      </c>
      <c r="B166" s="213"/>
      <c r="C166" s="213"/>
      <c r="D166" s="214"/>
      <c r="E166" s="215"/>
      <c r="F166" s="215"/>
      <c r="G166" s="218"/>
      <c r="H166" s="218"/>
    </row>
    <row r="167" spans="1:8" ht="26.25" x14ac:dyDescent="0.2">
      <c r="A167" s="213" t="str">
        <f>Абакан_юр!A152</f>
        <v>По соглашению сторон в качестве валюты платежа могут выступать киргизские сомы, в этом случае курс следующий: 1 руб. = 0,9546 сом</v>
      </c>
      <c r="B167" s="213"/>
      <c r="C167" s="213"/>
      <c r="D167" s="214"/>
      <c r="E167" s="214"/>
      <c r="F167" s="215"/>
      <c r="G167" s="218"/>
      <c r="H167" s="218"/>
    </row>
    <row r="168" spans="1:8" ht="26.25" x14ac:dyDescent="0.2">
      <c r="A16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8" s="213"/>
      <c r="C168" s="213"/>
      <c r="D168" s="214"/>
      <c r="E168" s="214"/>
      <c r="F168" s="215"/>
      <c r="G168" s="218"/>
      <c r="H168" s="218"/>
    </row>
    <row r="169" spans="1:8" ht="26.25" x14ac:dyDescent="0.2">
      <c r="A169" s="219"/>
      <c r="B169" s="219"/>
      <c r="C169" s="220"/>
      <c r="D169" s="221"/>
      <c r="E169" s="221"/>
      <c r="F169" s="222"/>
      <c r="G169" s="223"/>
      <c r="H169" s="223"/>
    </row>
    <row r="170" spans="1:8" ht="21" x14ac:dyDescent="0.2">
      <c r="A170" s="225" t="s">
        <v>134</v>
      </c>
      <c r="B170" s="225"/>
      <c r="C170" s="225"/>
      <c r="D170" s="225"/>
      <c r="E170" s="225"/>
      <c r="F170" s="225"/>
      <c r="G170" s="225"/>
      <c r="H170" s="225"/>
    </row>
    <row r="171" spans="1:8" ht="21" x14ac:dyDescent="0.2">
      <c r="A171" s="225" t="s">
        <v>135</v>
      </c>
      <c r="B171" s="225"/>
      <c r="C171" s="225"/>
      <c r="D171" s="225"/>
      <c r="E171" s="225"/>
      <c r="F171" s="225"/>
      <c r="G171" s="225"/>
      <c r="H171" s="225"/>
    </row>
    <row r="172" spans="1:8" ht="26.25" x14ac:dyDescent="0.2">
      <c r="A172" s="219"/>
      <c r="B172" s="219"/>
      <c r="C172" s="220"/>
      <c r="D172" s="221"/>
      <c r="E172" s="221"/>
      <c r="F172" s="222"/>
      <c r="G172" s="223"/>
      <c r="H172" s="223"/>
    </row>
    <row r="173" spans="1:8" ht="50.1" customHeight="1" thickBot="1" x14ac:dyDescent="0.25">
      <c r="A173" s="226" t="s">
        <v>136</v>
      </c>
      <c r="B173" s="226"/>
      <c r="C173" s="226"/>
      <c r="D173" s="226"/>
      <c r="E173" s="226"/>
      <c r="F173" s="227"/>
      <c r="G173" s="217"/>
      <c r="H173" s="228"/>
    </row>
    <row r="174" spans="1:8" ht="50.1" customHeight="1" thickBot="1" x14ac:dyDescent="0.25">
      <c r="A174" s="538" t="s">
        <v>137</v>
      </c>
      <c r="B174" s="539"/>
      <c r="C174" s="539"/>
      <c r="D174" s="539"/>
      <c r="E174" s="540"/>
      <c r="F174" s="232"/>
      <c r="H174" s="233"/>
    </row>
    <row r="175" spans="1:8" ht="84" customHeight="1" thickBot="1" x14ac:dyDescent="0.25">
      <c r="A175" s="302" t="s">
        <v>138</v>
      </c>
      <c r="B175" s="303"/>
      <c r="C175" s="236" t="s">
        <v>139</v>
      </c>
      <c r="D175" s="326" t="s">
        <v>140</v>
      </c>
      <c r="E175" s="327"/>
      <c r="F175" s="238"/>
      <c r="G175" s="238"/>
      <c r="H175" s="238"/>
    </row>
    <row r="176" spans="1:8" ht="151.5" customHeight="1" x14ac:dyDescent="0.2">
      <c r="A176" s="244" t="s">
        <v>141</v>
      </c>
      <c r="B176" s="245"/>
      <c r="C176" s="246" t="s">
        <v>142</v>
      </c>
      <c r="D176" s="247" t="s">
        <v>143</v>
      </c>
      <c r="E176" s="248"/>
      <c r="F176" s="238"/>
      <c r="G176" s="238"/>
      <c r="H176" s="238"/>
    </row>
    <row r="177" spans="1:8" ht="121.5" customHeight="1" x14ac:dyDescent="0.2">
      <c r="A177" s="244" t="s">
        <v>144</v>
      </c>
      <c r="B177" s="245"/>
      <c r="C177" s="246" t="s">
        <v>145</v>
      </c>
      <c r="D177" s="247" t="s">
        <v>146</v>
      </c>
      <c r="E177" s="248"/>
      <c r="F177" s="238"/>
      <c r="G177" s="238"/>
      <c r="H177" s="238"/>
    </row>
    <row r="178" spans="1:8" ht="126.75" customHeight="1" thickBot="1" x14ac:dyDescent="0.25">
      <c r="A178" s="328" t="s">
        <v>147</v>
      </c>
      <c r="B178" s="329"/>
      <c r="C178" s="330" t="s">
        <v>148</v>
      </c>
      <c r="D178" s="331" t="s">
        <v>146</v>
      </c>
      <c r="E178" s="332"/>
      <c r="F178" s="238"/>
      <c r="G178" s="238"/>
      <c r="H178" s="238"/>
    </row>
    <row r="179" spans="1:8" s="203" customFormat="1" ht="102.75" customHeight="1" thickBot="1" x14ac:dyDescent="0.25">
      <c r="A179" s="328" t="s">
        <v>150</v>
      </c>
      <c r="B179" s="329"/>
      <c r="C179" s="544" t="s">
        <v>151</v>
      </c>
      <c r="D179" s="331" t="s">
        <v>146</v>
      </c>
      <c r="E179" s="332"/>
      <c r="F179" s="232"/>
      <c r="G179" s="232"/>
      <c r="H179" s="232"/>
    </row>
    <row r="180" spans="1:8" s="224" customFormat="1" ht="222.75" customHeight="1" thickBot="1" x14ac:dyDescent="0.25">
      <c r="A180" s="328" t="s">
        <v>152</v>
      </c>
      <c r="B180" s="329"/>
      <c r="C180" s="330" t="s">
        <v>153</v>
      </c>
      <c r="D180" s="331" t="s">
        <v>146</v>
      </c>
      <c r="E180" s="332"/>
      <c r="F180" s="222"/>
      <c r="G180" s="223"/>
      <c r="H180" s="223"/>
    </row>
    <row r="181" spans="1:8" ht="23.25" x14ac:dyDescent="0.2">
      <c r="A181" s="250" t="s">
        <v>154</v>
      </c>
      <c r="B181" s="250"/>
      <c r="C181" s="250"/>
      <c r="D181" s="250"/>
      <c r="E181" s="250"/>
      <c r="F181" s="250"/>
      <c r="G181" s="250"/>
      <c r="H181" s="250"/>
    </row>
    <row r="182" spans="1:8" ht="23.25" x14ac:dyDescent="0.2">
      <c r="A182" s="250" t="s">
        <v>155</v>
      </c>
      <c r="B182" s="250"/>
      <c r="C182" s="250"/>
      <c r="D182" s="250"/>
      <c r="E182" s="250"/>
      <c r="F182" s="250"/>
      <c r="G182" s="250"/>
      <c r="H182" s="250"/>
    </row>
    <row r="183" spans="1:8" ht="192" customHeight="1" x14ac:dyDescent="0.2">
      <c r="A18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08"/>
      <c r="C183" s="308"/>
      <c r="D183" s="308"/>
      <c r="E183" s="308"/>
      <c r="F183" s="308"/>
      <c r="G183" s="308"/>
      <c r="H183" s="308"/>
    </row>
    <row r="184" spans="1:8" ht="75.75" customHeight="1" x14ac:dyDescent="0.2">
      <c r="A184" s="225" t="s">
        <v>157</v>
      </c>
      <c r="B184" s="225"/>
      <c r="C184" s="225"/>
      <c r="D184" s="225"/>
      <c r="E184" s="225"/>
      <c r="F184" s="225"/>
      <c r="G184" s="225"/>
      <c r="H184" s="225"/>
    </row>
    <row r="185" spans="1:8" ht="23.25" x14ac:dyDescent="0.2">
      <c r="A185" s="250" t="s">
        <v>158</v>
      </c>
      <c r="B185" s="250"/>
      <c r="C185" s="250"/>
      <c r="D185" s="250"/>
      <c r="E185" s="250"/>
      <c r="F185" s="250"/>
      <c r="G185" s="250"/>
      <c r="H185" s="250"/>
    </row>
    <row r="187" spans="1:8" s="252" customFormat="1" ht="114.75" customHeight="1" x14ac:dyDescent="0.2">
      <c r="A187" s="225" t="s">
        <v>159</v>
      </c>
      <c r="B187" s="225"/>
      <c r="C187" s="225"/>
      <c r="D187" s="225"/>
      <c r="E187" s="225"/>
      <c r="F187" s="225"/>
      <c r="G187" s="225"/>
      <c r="H187" s="225"/>
    </row>
  </sheetData>
  <sheetProtection selectLockedCells="1" selectUnlockedCells="1"/>
  <mergeCells count="309">
    <mergeCell ref="A181:H181"/>
    <mergeCell ref="A182:H182"/>
    <mergeCell ref="A183:H183"/>
    <mergeCell ref="A184:H184"/>
    <mergeCell ref="A185:H185"/>
    <mergeCell ref="A187:E187"/>
    <mergeCell ref="F187:H187"/>
    <mergeCell ref="A178:B178"/>
    <mergeCell ref="D178:E178"/>
    <mergeCell ref="A179:B179"/>
    <mergeCell ref="D179:E179"/>
    <mergeCell ref="A180:B180"/>
    <mergeCell ref="D180:E180"/>
    <mergeCell ref="A175:B175"/>
    <mergeCell ref="D175:E175"/>
    <mergeCell ref="A176:B176"/>
    <mergeCell ref="D176:E176"/>
    <mergeCell ref="A177:B177"/>
    <mergeCell ref="D177:E177"/>
    <mergeCell ref="A167:C167"/>
    <mergeCell ref="A168:C168"/>
    <mergeCell ref="A170:H170"/>
    <mergeCell ref="A171:H171"/>
    <mergeCell ref="A173:E173"/>
    <mergeCell ref="A174:E174"/>
    <mergeCell ref="A162:C162"/>
    <mergeCell ref="G162:H162"/>
    <mergeCell ref="A163:C163"/>
    <mergeCell ref="A164:C164"/>
    <mergeCell ref="A165:C165"/>
    <mergeCell ref="A166:C166"/>
    <mergeCell ref="A156:B156"/>
    <mergeCell ref="D156:H156"/>
    <mergeCell ref="C158:D158"/>
    <mergeCell ref="C159:D159"/>
    <mergeCell ref="C160:D160"/>
    <mergeCell ref="C161:D161"/>
    <mergeCell ref="A152:B152"/>
    <mergeCell ref="C152:C155"/>
    <mergeCell ref="D152:H152"/>
    <mergeCell ref="A153:B153"/>
    <mergeCell ref="D153:H153"/>
    <mergeCell ref="A154:B154"/>
    <mergeCell ref="D154:H154"/>
    <mergeCell ref="A155:B155"/>
    <mergeCell ref="D155:H155"/>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385"/>
  <sheetViews>
    <sheetView view="pageBreakPreview" zoomScale="40" zoomScaleSheetLayoutView="40" workbookViewId="0">
      <pane ySplit="3" topLeftCell="A247" activePane="bottomLeft" state="frozen"/>
      <selection activeCell="C160" sqref="C160"/>
      <selection pane="bottomLeft" activeCell="C158" sqref="C158:C257"/>
    </sheetView>
  </sheetViews>
  <sheetFormatPr defaultColWidth="9.140625" defaultRowHeight="12.75" outlineLevelRow="1" x14ac:dyDescent="0.2"/>
  <cols>
    <col min="1" max="1" width="45.7109375" style="761" customWidth="1"/>
    <col min="2" max="2" width="80.7109375" style="205" customWidth="1"/>
    <col min="3" max="3" width="120.7109375" style="204" customWidth="1"/>
    <col min="4"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737</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16" customFormat="1" ht="24.95" customHeight="1" thickBot="1" x14ac:dyDescent="0.25">
      <c r="A6" s="416"/>
      <c r="B6" s="417"/>
      <c r="C6" s="417"/>
      <c r="D6" s="299" t="s">
        <v>290</v>
      </c>
      <c r="E6" s="299"/>
      <c r="F6" s="299"/>
      <c r="G6" s="299"/>
      <c r="H6" s="428"/>
    </row>
    <row r="7" spans="1:8" s="759" customFormat="1" ht="24.95" customHeight="1" thickBot="1" x14ac:dyDescent="0.25">
      <c r="A7" s="757"/>
      <c r="B7" s="758"/>
      <c r="C7" s="257"/>
      <c r="D7" s="310" t="s">
        <v>173</v>
      </c>
      <c r="E7" s="311" t="s">
        <v>174</v>
      </c>
      <c r="F7" s="310" t="s">
        <v>175</v>
      </c>
      <c r="G7" s="311" t="s">
        <v>176</v>
      </c>
      <c r="H7" s="312"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1">
        <f>F8*1.2</f>
        <v>22291.200000000001</v>
      </c>
      <c r="E8" s="32">
        <f>F8*1.1</f>
        <v>20433.600000000002</v>
      </c>
      <c r="F8" s="32">
        <v>18576</v>
      </c>
      <c r="G8" s="32">
        <f>F8*0.75</f>
        <v>13932</v>
      </c>
      <c r="H8" s="33">
        <f>F8*0.5</f>
        <v>9288</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54">
        <f>F13*1.2</f>
        <v>27410.399999999998</v>
      </c>
      <c r="E13" s="32">
        <f>F13*1.1</f>
        <v>25126.2</v>
      </c>
      <c r="F13" s="32">
        <v>22842</v>
      </c>
      <c r="G13" s="32">
        <f>F13*0.75</f>
        <v>17131.5</v>
      </c>
      <c r="H13" s="33">
        <f>F13*0.5</f>
        <v>11421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61"/>
      <c r="E17" s="45"/>
      <c r="F17" s="45"/>
      <c r="G17" s="45"/>
      <c r="H17" s="46"/>
    </row>
    <row r="18" spans="1:8" s="16" customFormat="1" ht="24.95" customHeight="1" thickBot="1" x14ac:dyDescent="0.25">
      <c r="A18" s="81"/>
      <c r="B18" s="82"/>
      <c r="C18" s="83"/>
      <c r="D18" s="299" t="s">
        <v>290</v>
      </c>
      <c r="E18" s="299"/>
      <c r="F18" s="299"/>
      <c r="G18" s="299"/>
      <c r="H18" s="428"/>
    </row>
    <row r="19" spans="1:8" s="16" customFormat="1" ht="50.1" customHeight="1" x14ac:dyDescent="0.2">
      <c r="A19" s="65" t="s">
        <v>22</v>
      </c>
      <c r="B19" s="87" t="s">
        <v>23</v>
      </c>
      <c r="C19"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262">
        <v>270</v>
      </c>
      <c r="E19" s="313"/>
      <c r="F19" s="313"/>
      <c r="G19" s="313"/>
      <c r="H19" s="314"/>
    </row>
    <row r="20" spans="1:8" s="16" customFormat="1" ht="94.5" customHeight="1" x14ac:dyDescent="0.2">
      <c r="A20" s="71"/>
      <c r="B20" s="92"/>
      <c r="C20" s="93"/>
      <c r="D20" s="94"/>
      <c r="E20" s="95"/>
      <c r="F20" s="95"/>
      <c r="G20" s="95"/>
      <c r="H20" s="315"/>
    </row>
    <row r="21" spans="1:8" s="16" customFormat="1" ht="127.5" customHeight="1" thickBot="1" x14ac:dyDescent="0.25">
      <c r="A21" s="77"/>
      <c r="B21" s="97" t="s">
        <v>13</v>
      </c>
      <c r="C21"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263"/>
      <c r="E21" s="316"/>
      <c r="F21" s="316"/>
      <c r="G21" s="316"/>
      <c r="H21" s="317"/>
    </row>
    <row r="22" spans="1:8" s="16" customFormat="1" ht="24.95" customHeight="1" thickBot="1" x14ac:dyDescent="0.25">
      <c r="A22" s="81"/>
      <c r="B22" s="48"/>
      <c r="C22" s="49"/>
      <c r="D22" s="299" t="s">
        <v>290</v>
      </c>
      <c r="E22" s="299"/>
      <c r="F22" s="299"/>
      <c r="G22" s="299"/>
      <c r="H22" s="428"/>
    </row>
    <row r="23" spans="1:8" s="16" customFormat="1" ht="50.1" customHeight="1" x14ac:dyDescent="0.2">
      <c r="A23" s="65" t="s">
        <v>738</v>
      </c>
      <c r="B23" s="30" t="s">
        <v>27</v>
      </c>
      <c r="C2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1">
        <f>F23*1.2</f>
        <v>133776</v>
      </c>
      <c r="E23" s="32">
        <f>F23*1.1</f>
        <v>122628.00000000001</v>
      </c>
      <c r="F23" s="32">
        <v>111480</v>
      </c>
      <c r="G23" s="32">
        <f>F23*0.75</f>
        <v>83610</v>
      </c>
      <c r="H23" s="33">
        <f>F23*0.5</f>
        <v>55740</v>
      </c>
    </row>
    <row r="24" spans="1:8" s="16" customFormat="1" ht="99.95" customHeight="1" x14ac:dyDescent="0.2">
      <c r="A24" s="71"/>
      <c r="B24" s="35"/>
      <c r="C24" s="35"/>
      <c r="D24" s="36"/>
      <c r="E24" s="37"/>
      <c r="F24" s="37"/>
      <c r="G24" s="37"/>
      <c r="H24" s="38"/>
    </row>
    <row r="25" spans="1:8" s="16" customFormat="1" ht="99.95" customHeight="1" x14ac:dyDescent="0.2">
      <c r="A25" s="71"/>
      <c r="B25" s="105" t="s">
        <v>12</v>
      </c>
      <c r="C25"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6"/>
      <c r="E25" s="37"/>
      <c r="F25" s="37"/>
      <c r="G25" s="37"/>
      <c r="H25" s="38"/>
    </row>
    <row r="26" spans="1:8" s="16" customFormat="1" ht="156.75" customHeight="1" thickBot="1" x14ac:dyDescent="0.25">
      <c r="A26" s="77"/>
      <c r="B26" s="107" t="s">
        <v>13</v>
      </c>
      <c r="C26"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44"/>
      <c r="E26" s="45"/>
      <c r="F26" s="45"/>
      <c r="G26" s="45"/>
      <c r="H26" s="46"/>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739</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54">
        <f>F28*1.2</f>
        <v>164592</v>
      </c>
      <c r="E28" s="32">
        <f>F28*1.1</f>
        <v>150876</v>
      </c>
      <c r="F28" s="32">
        <v>137160</v>
      </c>
      <c r="G28" s="32">
        <f>F28*0.75</f>
        <v>102870</v>
      </c>
      <c r="H28" s="33">
        <f>F28*0.5</f>
        <v>68580</v>
      </c>
    </row>
    <row r="29" spans="1:8" s="16" customFormat="1" ht="99.95" customHeight="1" x14ac:dyDescent="0.2">
      <c r="A29" s="71"/>
      <c r="B29" s="35"/>
      <c r="C29" s="35"/>
      <c r="D29" s="56"/>
      <c r="E29" s="37"/>
      <c r="F29" s="37"/>
      <c r="G29" s="37"/>
      <c r="H29" s="38"/>
    </row>
    <row r="30" spans="1:8" s="16" customFormat="1" ht="99.95" customHeight="1" x14ac:dyDescent="0.2">
      <c r="A30" s="71"/>
      <c r="B30" s="39" t="s">
        <v>12</v>
      </c>
      <c r="C30"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56"/>
      <c r="E30" s="37"/>
      <c r="F30" s="37"/>
      <c r="G30" s="37"/>
      <c r="H30" s="38"/>
    </row>
    <row r="31" spans="1:8" s="16" customFormat="1" ht="156.75" customHeight="1" x14ac:dyDescent="0.2">
      <c r="A31" s="71"/>
      <c r="B31" s="57" t="s">
        <v>13</v>
      </c>
      <c r="C31"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56"/>
      <c r="E31" s="37"/>
      <c r="F31" s="37"/>
      <c r="G31" s="37"/>
      <c r="H31" s="38"/>
    </row>
    <row r="32" spans="1:8" s="16" customFormat="1" ht="92.25" customHeight="1" thickBot="1" x14ac:dyDescent="0.25">
      <c r="A32" s="77"/>
      <c r="B32" s="42" t="s">
        <v>16</v>
      </c>
      <c r="C32"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61"/>
      <c r="E32" s="45"/>
      <c r="F32" s="45"/>
      <c r="G32" s="45"/>
      <c r="H32" s="46"/>
    </row>
    <row r="33" spans="1:8" s="16" customFormat="1" ht="24.95" customHeight="1" thickBot="1" x14ac:dyDescent="0.25">
      <c r="A33" s="112"/>
      <c r="B33" s="62"/>
      <c r="C33" s="49"/>
      <c r="D33" s="299" t="s">
        <v>290</v>
      </c>
      <c r="E33" s="299"/>
      <c r="F33" s="299"/>
      <c r="G33" s="299"/>
      <c r="H33" s="428"/>
    </row>
    <row r="34" spans="1:8" s="16" customFormat="1" ht="50.1" customHeight="1" x14ac:dyDescent="0.2">
      <c r="A34" s="65" t="s">
        <v>621</v>
      </c>
      <c r="B34" s="87" t="s">
        <v>23</v>
      </c>
      <c r="C3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90">
        <v>1680</v>
      </c>
      <c r="E34" s="90"/>
      <c r="F34" s="90"/>
      <c r="G34" s="90"/>
      <c r="H34" s="91"/>
    </row>
    <row r="35" spans="1:8" s="16" customFormat="1" ht="69.75" customHeight="1" x14ac:dyDescent="0.2">
      <c r="A35" s="71"/>
      <c r="B35" s="92"/>
      <c r="C35" s="93"/>
      <c r="D35" s="95"/>
      <c r="E35" s="95"/>
      <c r="F35" s="95"/>
      <c r="G35" s="95"/>
      <c r="H35" s="96"/>
    </row>
    <row r="36" spans="1:8" s="16" customFormat="1" ht="155.25" customHeight="1" x14ac:dyDescent="0.2">
      <c r="A36" s="71"/>
      <c r="B36" s="105" t="s">
        <v>13</v>
      </c>
      <c r="C3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95"/>
      <c r="E36" s="95"/>
      <c r="F36" s="95"/>
      <c r="G36" s="95"/>
      <c r="H36" s="96"/>
    </row>
    <row r="37" spans="1:8" s="16" customFormat="1" ht="168.75" customHeight="1" thickBot="1" x14ac:dyDescent="0.25">
      <c r="A37" s="77"/>
      <c r="B37" s="107" t="s">
        <v>13</v>
      </c>
      <c r="C3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100"/>
      <c r="E37" s="100"/>
      <c r="F37" s="100"/>
      <c r="G37" s="100"/>
      <c r="H37" s="101"/>
    </row>
    <row r="38" spans="1:8" s="16" customFormat="1" ht="24.95" customHeight="1" thickBot="1" x14ac:dyDescent="0.25">
      <c r="A38" s="497"/>
      <c r="B38" s="467"/>
      <c r="C38" s="118"/>
      <c r="D38" s="299" t="s">
        <v>290</v>
      </c>
      <c r="E38" s="299"/>
      <c r="F38" s="299"/>
      <c r="G38" s="299"/>
      <c r="H38" s="428"/>
    </row>
    <row r="39" spans="1:8" s="16" customFormat="1" ht="50.1" customHeight="1" thickBot="1" x14ac:dyDescent="0.25">
      <c r="A39" s="119" t="s">
        <v>656</v>
      </c>
      <c r="B39" s="593"/>
      <c r="C39" s="593"/>
      <c r="D39" s="526" t="str">
        <f>"от "&amp;MIN(D40:D119)&amp;" до "&amp;MAX(D40:D119)</f>
        <v>от 1914 до 153120</v>
      </c>
      <c r="E39" s="526"/>
      <c r="F39" s="526"/>
      <c r="G39" s="526"/>
      <c r="H39" s="527"/>
    </row>
    <row r="40" spans="1:8" s="16" customFormat="1" ht="37.5" customHeight="1" outlineLevel="1" x14ac:dyDescent="0.2">
      <c r="A40" s="528" t="s">
        <v>32</v>
      </c>
      <c r="B40" s="592"/>
      <c r="C40" s="45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40" s="508">
        <v>1914</v>
      </c>
      <c r="E40" s="509"/>
      <c r="F40" s="509"/>
      <c r="G40" s="509"/>
      <c r="H40" s="415"/>
    </row>
    <row r="41" spans="1:8" s="16" customFormat="1" ht="37.5" customHeight="1" outlineLevel="1" x14ac:dyDescent="0.2">
      <c r="A41" s="499" t="s">
        <v>33</v>
      </c>
      <c r="B41" s="500"/>
      <c r="C41" s="455"/>
      <c r="D41" s="325">
        <v>3828</v>
      </c>
      <c r="E41" s="140"/>
      <c r="F41" s="140"/>
      <c r="G41" s="140"/>
      <c r="H41" s="141"/>
    </row>
    <row r="42" spans="1:8" s="16" customFormat="1" ht="37.5" customHeight="1" outlineLevel="1" thickBot="1" x14ac:dyDescent="0.25">
      <c r="A42" s="499" t="s">
        <v>34</v>
      </c>
      <c r="B42" s="500"/>
      <c r="C42" s="455"/>
      <c r="D42" s="325">
        <v>5742</v>
      </c>
      <c r="E42" s="140"/>
      <c r="F42" s="140"/>
      <c r="G42" s="140"/>
      <c r="H42" s="141"/>
    </row>
    <row r="43" spans="1:8" s="16" customFormat="1" ht="37.5" customHeight="1" outlineLevel="1" thickBot="1" x14ac:dyDescent="0.25">
      <c r="A43" s="499" t="s">
        <v>35</v>
      </c>
      <c r="B43" s="500"/>
      <c r="C43" s="455"/>
      <c r="D43" s="299" t="s">
        <v>290</v>
      </c>
      <c r="E43" s="299"/>
      <c r="F43" s="299"/>
      <c r="G43" s="299"/>
      <c r="H43" s="428"/>
    </row>
    <row r="44" spans="1:8" s="16" customFormat="1" ht="37.5" customHeight="1" outlineLevel="1" thickBot="1" x14ac:dyDescent="0.25">
      <c r="A44" s="499" t="s">
        <v>36</v>
      </c>
      <c r="B44" s="500"/>
      <c r="C44" s="455"/>
      <c r="D44" s="526" t="str">
        <f>"от "&amp;MIN(D45:D124)&amp;" до "&amp;MAX(D45:D124)</f>
        <v>от 11484 до 162690</v>
      </c>
      <c r="E44" s="526"/>
      <c r="F44" s="526"/>
      <c r="G44" s="526"/>
      <c r="H44" s="527"/>
    </row>
    <row r="45" spans="1:8" s="16" customFormat="1" ht="37.5" customHeight="1" outlineLevel="1" x14ac:dyDescent="0.2">
      <c r="A45" s="499" t="s">
        <v>37</v>
      </c>
      <c r="B45" s="500"/>
      <c r="C45" s="455"/>
      <c r="D45" s="508">
        <v>11484</v>
      </c>
      <c r="E45" s="509"/>
      <c r="F45" s="509"/>
      <c r="G45" s="509"/>
      <c r="H45" s="415"/>
    </row>
    <row r="46" spans="1:8" s="16" customFormat="1" ht="37.5" customHeight="1" outlineLevel="1" x14ac:dyDescent="0.2">
      <c r="A46" s="499" t="s">
        <v>38</v>
      </c>
      <c r="B46" s="500"/>
      <c r="C46" s="455"/>
      <c r="D46" s="325">
        <v>13398</v>
      </c>
      <c r="E46" s="140"/>
      <c r="F46" s="140"/>
      <c r="G46" s="140"/>
      <c r="H46" s="141"/>
    </row>
    <row r="47" spans="1:8" s="16" customFormat="1" ht="37.5" customHeight="1" outlineLevel="1" x14ac:dyDescent="0.2">
      <c r="A47" s="130" t="s">
        <v>39</v>
      </c>
      <c r="B47" s="131"/>
      <c r="C47" s="455"/>
      <c r="D47" s="36">
        <v>15312</v>
      </c>
      <c r="E47" s="37"/>
      <c r="F47" s="37"/>
      <c r="G47" s="37"/>
      <c r="H47" s="38"/>
    </row>
    <row r="48" spans="1:8" s="16" customFormat="1" ht="37.5" customHeight="1" outlineLevel="1" x14ac:dyDescent="0.2">
      <c r="A48" s="130" t="s">
        <v>40</v>
      </c>
      <c r="B48" s="131"/>
      <c r="C48" s="455"/>
      <c r="D48" s="36">
        <v>17226</v>
      </c>
      <c r="E48" s="37"/>
      <c r="F48" s="37"/>
      <c r="G48" s="37"/>
      <c r="H48" s="38"/>
    </row>
    <row r="49" spans="1:8" s="16" customFormat="1" ht="37.5" customHeight="1" outlineLevel="1" x14ac:dyDescent="0.2">
      <c r="A49" s="130" t="s">
        <v>41</v>
      </c>
      <c r="B49" s="131"/>
      <c r="C49" s="455"/>
      <c r="D49" s="36">
        <v>19140</v>
      </c>
      <c r="E49" s="37"/>
      <c r="F49" s="37"/>
      <c r="G49" s="37"/>
      <c r="H49" s="38"/>
    </row>
    <row r="50" spans="1:8" s="16" customFormat="1" ht="37.5" customHeight="1" outlineLevel="1" x14ac:dyDescent="0.2">
      <c r="A50" s="130" t="s">
        <v>42</v>
      </c>
      <c r="B50" s="131"/>
      <c r="C50" s="455"/>
      <c r="D50" s="36">
        <v>21054</v>
      </c>
      <c r="E50" s="37"/>
      <c r="F50" s="37"/>
      <c r="G50" s="37"/>
      <c r="H50" s="38"/>
    </row>
    <row r="51" spans="1:8" s="16" customFormat="1" ht="37.5" customHeight="1" outlineLevel="1" x14ac:dyDescent="0.2">
      <c r="A51" s="130" t="s">
        <v>43</v>
      </c>
      <c r="B51" s="131"/>
      <c r="C51" s="455"/>
      <c r="D51" s="36">
        <v>22968</v>
      </c>
      <c r="E51" s="37"/>
      <c r="F51" s="37"/>
      <c r="G51" s="37"/>
      <c r="H51" s="38"/>
    </row>
    <row r="52" spans="1:8" s="16" customFormat="1" ht="37.5" customHeight="1" outlineLevel="1" x14ac:dyDescent="0.2">
      <c r="A52" s="130" t="s">
        <v>44</v>
      </c>
      <c r="B52" s="131"/>
      <c r="C52" s="455"/>
      <c r="D52" s="36">
        <v>24882</v>
      </c>
      <c r="E52" s="37"/>
      <c r="F52" s="37"/>
      <c r="G52" s="37"/>
      <c r="H52" s="38"/>
    </row>
    <row r="53" spans="1:8" s="16" customFormat="1" ht="37.5" customHeight="1" outlineLevel="1" x14ac:dyDescent="0.2">
      <c r="A53" s="130" t="s">
        <v>45</v>
      </c>
      <c r="B53" s="131"/>
      <c r="C53" s="455"/>
      <c r="D53" s="36">
        <v>26796</v>
      </c>
      <c r="E53" s="37"/>
      <c r="F53" s="37"/>
      <c r="G53" s="37"/>
      <c r="H53" s="38"/>
    </row>
    <row r="54" spans="1:8" s="16" customFormat="1" ht="37.5" customHeight="1" outlineLevel="1" x14ac:dyDescent="0.2">
      <c r="A54" s="130" t="s">
        <v>46</v>
      </c>
      <c r="B54" s="131"/>
      <c r="C54" s="455"/>
      <c r="D54" s="36">
        <v>28710</v>
      </c>
      <c r="E54" s="37"/>
      <c r="F54" s="37"/>
      <c r="G54" s="37"/>
      <c r="H54" s="38"/>
    </row>
    <row r="55" spans="1:8" s="16" customFormat="1" ht="37.5" customHeight="1" outlineLevel="1" x14ac:dyDescent="0.2">
      <c r="A55" s="130" t="s">
        <v>47</v>
      </c>
      <c r="B55" s="131"/>
      <c r="C55" s="455"/>
      <c r="D55" s="36">
        <v>30624</v>
      </c>
      <c r="E55" s="37"/>
      <c r="F55" s="37"/>
      <c r="G55" s="37"/>
      <c r="H55" s="38"/>
    </row>
    <row r="56" spans="1:8" s="16" customFormat="1" ht="37.5" customHeight="1" outlineLevel="1" x14ac:dyDescent="0.2">
      <c r="A56" s="130" t="s">
        <v>48</v>
      </c>
      <c r="B56" s="131"/>
      <c r="C56" s="455"/>
      <c r="D56" s="36">
        <v>32538</v>
      </c>
      <c r="E56" s="37"/>
      <c r="F56" s="37"/>
      <c r="G56" s="37"/>
      <c r="H56" s="38"/>
    </row>
    <row r="57" spans="1:8" s="16" customFormat="1" ht="37.5" customHeight="1" outlineLevel="1" x14ac:dyDescent="0.2">
      <c r="A57" s="130" t="s">
        <v>49</v>
      </c>
      <c r="B57" s="131"/>
      <c r="C57" s="455"/>
      <c r="D57" s="36">
        <v>34452</v>
      </c>
      <c r="E57" s="37"/>
      <c r="F57" s="37"/>
      <c r="G57" s="37"/>
      <c r="H57" s="38"/>
    </row>
    <row r="58" spans="1:8" s="16" customFormat="1" ht="37.5" customHeight="1" outlineLevel="1" x14ac:dyDescent="0.2">
      <c r="A58" s="130" t="s">
        <v>50</v>
      </c>
      <c r="B58" s="131"/>
      <c r="C58" s="455"/>
      <c r="D58" s="36">
        <v>36366</v>
      </c>
      <c r="E58" s="37"/>
      <c r="F58" s="37"/>
      <c r="G58" s="37"/>
      <c r="H58" s="38"/>
    </row>
    <row r="59" spans="1:8" s="16" customFormat="1" ht="37.5" customHeight="1" outlineLevel="1" x14ac:dyDescent="0.2">
      <c r="A59" s="398" t="s">
        <v>51</v>
      </c>
      <c r="B59" s="760"/>
      <c r="C59" s="455"/>
      <c r="D59" s="185">
        <v>38280</v>
      </c>
      <c r="E59" s="186"/>
      <c r="F59" s="186"/>
      <c r="G59" s="186"/>
      <c r="H59" s="187"/>
    </row>
    <row r="60" spans="1:8" s="16" customFormat="1" ht="37.5" customHeight="1" outlineLevel="1" x14ac:dyDescent="0.2">
      <c r="A60" s="398" t="s">
        <v>196</v>
      </c>
      <c r="B60" s="760"/>
      <c r="C60" s="455"/>
      <c r="D60" s="185">
        <v>40194</v>
      </c>
      <c r="E60" s="186"/>
      <c r="F60" s="186"/>
      <c r="G60" s="186"/>
      <c r="H60" s="187"/>
    </row>
    <row r="61" spans="1:8" s="16" customFormat="1" ht="37.5" customHeight="1" outlineLevel="1" x14ac:dyDescent="0.2">
      <c r="A61" s="398" t="s">
        <v>197</v>
      </c>
      <c r="B61" s="760"/>
      <c r="C61" s="455"/>
      <c r="D61" s="185">
        <v>42108</v>
      </c>
      <c r="E61" s="186"/>
      <c r="F61" s="186"/>
      <c r="G61" s="186"/>
      <c r="H61" s="187"/>
    </row>
    <row r="62" spans="1:8" s="16" customFormat="1" ht="37.5" customHeight="1" outlineLevel="1" x14ac:dyDescent="0.2">
      <c r="A62" s="398" t="s">
        <v>198</v>
      </c>
      <c r="B62" s="760"/>
      <c r="C62" s="455"/>
      <c r="D62" s="185">
        <v>44022</v>
      </c>
      <c r="E62" s="186"/>
      <c r="F62" s="186"/>
      <c r="G62" s="186"/>
      <c r="H62" s="187"/>
    </row>
    <row r="63" spans="1:8" s="16" customFormat="1" ht="37.5" customHeight="1" outlineLevel="1" x14ac:dyDescent="0.2">
      <c r="A63" s="398" t="s">
        <v>199</v>
      </c>
      <c r="B63" s="760"/>
      <c r="C63" s="455"/>
      <c r="D63" s="185">
        <v>45936</v>
      </c>
      <c r="E63" s="186"/>
      <c r="F63" s="186"/>
      <c r="G63" s="186"/>
      <c r="H63" s="187"/>
    </row>
    <row r="64" spans="1:8" s="16" customFormat="1" ht="37.5" customHeight="1" outlineLevel="1" x14ac:dyDescent="0.2">
      <c r="A64" s="398" t="s">
        <v>200</v>
      </c>
      <c r="B64" s="760"/>
      <c r="C64" s="455"/>
      <c r="D64" s="185">
        <v>47850</v>
      </c>
      <c r="E64" s="186"/>
      <c r="F64" s="186"/>
      <c r="G64" s="186"/>
      <c r="H64" s="187"/>
    </row>
    <row r="65" spans="1:8" s="16" customFormat="1" ht="37.5" customHeight="1" outlineLevel="1" x14ac:dyDescent="0.2">
      <c r="A65" s="398" t="s">
        <v>201</v>
      </c>
      <c r="B65" s="760"/>
      <c r="C65" s="455"/>
      <c r="D65" s="185">
        <v>49764</v>
      </c>
      <c r="E65" s="186"/>
      <c r="F65" s="186"/>
      <c r="G65" s="186"/>
      <c r="H65" s="187"/>
    </row>
    <row r="66" spans="1:8" s="16" customFormat="1" ht="37.5" customHeight="1" outlineLevel="1" x14ac:dyDescent="0.2">
      <c r="A66" s="398" t="s">
        <v>202</v>
      </c>
      <c r="B66" s="760"/>
      <c r="C66" s="455"/>
      <c r="D66" s="185">
        <v>51678</v>
      </c>
      <c r="E66" s="186"/>
      <c r="F66" s="186"/>
      <c r="G66" s="186"/>
      <c r="H66" s="187"/>
    </row>
    <row r="67" spans="1:8" s="16" customFormat="1" ht="37.5" customHeight="1" outlineLevel="1" x14ac:dyDescent="0.2">
      <c r="A67" s="398" t="s">
        <v>203</v>
      </c>
      <c r="B67" s="760"/>
      <c r="C67" s="455"/>
      <c r="D67" s="185">
        <v>53592</v>
      </c>
      <c r="E67" s="186"/>
      <c r="F67" s="186"/>
      <c r="G67" s="186"/>
      <c r="H67" s="187"/>
    </row>
    <row r="68" spans="1:8" s="16" customFormat="1" ht="37.5" customHeight="1" outlineLevel="1" x14ac:dyDescent="0.2">
      <c r="A68" s="398" t="s">
        <v>204</v>
      </c>
      <c r="B68" s="760"/>
      <c r="C68" s="455"/>
      <c r="D68" s="185">
        <v>55506</v>
      </c>
      <c r="E68" s="186"/>
      <c r="F68" s="186"/>
      <c r="G68" s="186"/>
      <c r="H68" s="187"/>
    </row>
    <row r="69" spans="1:8" s="16" customFormat="1" ht="37.5" customHeight="1" outlineLevel="1" x14ac:dyDescent="0.2">
      <c r="A69" s="398" t="s">
        <v>205</v>
      </c>
      <c r="B69" s="760"/>
      <c r="C69" s="455"/>
      <c r="D69" s="185">
        <v>57420</v>
      </c>
      <c r="E69" s="186"/>
      <c r="F69" s="186"/>
      <c r="G69" s="186"/>
      <c r="H69" s="187"/>
    </row>
    <row r="70" spans="1:8" s="16" customFormat="1" ht="37.5" customHeight="1" outlineLevel="1" x14ac:dyDescent="0.2">
      <c r="A70" s="398" t="s">
        <v>215</v>
      </c>
      <c r="B70" s="760"/>
      <c r="C70" s="455"/>
      <c r="D70" s="185">
        <v>59334</v>
      </c>
      <c r="E70" s="186"/>
      <c r="F70" s="186"/>
      <c r="G70" s="186"/>
      <c r="H70" s="187"/>
    </row>
    <row r="71" spans="1:8" s="16" customFormat="1" ht="37.5" customHeight="1" outlineLevel="1" x14ac:dyDescent="0.2">
      <c r="A71" s="398" t="s">
        <v>216</v>
      </c>
      <c r="B71" s="760"/>
      <c r="C71" s="455"/>
      <c r="D71" s="185">
        <v>61248</v>
      </c>
      <c r="E71" s="186"/>
      <c r="F71" s="186"/>
      <c r="G71" s="186"/>
      <c r="H71" s="187"/>
    </row>
    <row r="72" spans="1:8" s="16" customFormat="1" ht="37.5" customHeight="1" outlineLevel="1" x14ac:dyDescent="0.2">
      <c r="A72" s="398" t="s">
        <v>217</v>
      </c>
      <c r="B72" s="760"/>
      <c r="C72" s="455"/>
      <c r="D72" s="185">
        <v>63162</v>
      </c>
      <c r="E72" s="186"/>
      <c r="F72" s="186"/>
      <c r="G72" s="186"/>
      <c r="H72" s="187"/>
    </row>
    <row r="73" spans="1:8" s="16" customFormat="1" ht="37.5" customHeight="1" outlineLevel="1" x14ac:dyDescent="0.2">
      <c r="A73" s="398" t="s">
        <v>218</v>
      </c>
      <c r="B73" s="760"/>
      <c r="C73" s="455"/>
      <c r="D73" s="185">
        <v>65076</v>
      </c>
      <c r="E73" s="186"/>
      <c r="F73" s="186"/>
      <c r="G73" s="186"/>
      <c r="H73" s="187"/>
    </row>
    <row r="74" spans="1:8" s="16" customFormat="1" ht="37.5" customHeight="1" outlineLevel="1" x14ac:dyDescent="0.2">
      <c r="A74" s="398" t="s">
        <v>219</v>
      </c>
      <c r="B74" s="760"/>
      <c r="C74" s="455"/>
      <c r="D74" s="185">
        <v>66990</v>
      </c>
      <c r="E74" s="186"/>
      <c r="F74" s="186"/>
      <c r="G74" s="186"/>
      <c r="H74" s="187"/>
    </row>
    <row r="75" spans="1:8" s="16" customFormat="1" ht="37.5" customHeight="1" outlineLevel="1" x14ac:dyDescent="0.2">
      <c r="A75" s="398" t="s">
        <v>220</v>
      </c>
      <c r="B75" s="760"/>
      <c r="C75" s="455"/>
      <c r="D75" s="185">
        <v>68904</v>
      </c>
      <c r="E75" s="186"/>
      <c r="F75" s="186"/>
      <c r="G75" s="186"/>
      <c r="H75" s="187"/>
    </row>
    <row r="76" spans="1:8" s="16" customFormat="1" ht="37.5" customHeight="1" outlineLevel="1" x14ac:dyDescent="0.2">
      <c r="A76" s="398" t="s">
        <v>221</v>
      </c>
      <c r="B76" s="760"/>
      <c r="C76" s="455"/>
      <c r="D76" s="185">
        <v>70818</v>
      </c>
      <c r="E76" s="186"/>
      <c r="F76" s="186"/>
      <c r="G76" s="186"/>
      <c r="H76" s="187"/>
    </row>
    <row r="77" spans="1:8" s="16" customFormat="1" ht="37.5" customHeight="1" outlineLevel="1" x14ac:dyDescent="0.2">
      <c r="A77" s="398" t="s">
        <v>222</v>
      </c>
      <c r="B77" s="760"/>
      <c r="C77" s="455"/>
      <c r="D77" s="185">
        <v>72732</v>
      </c>
      <c r="E77" s="186"/>
      <c r="F77" s="186"/>
      <c r="G77" s="186"/>
      <c r="H77" s="187"/>
    </row>
    <row r="78" spans="1:8" s="16" customFormat="1" ht="37.5" customHeight="1" outlineLevel="1" x14ac:dyDescent="0.2">
      <c r="A78" s="398" t="s">
        <v>223</v>
      </c>
      <c r="B78" s="760"/>
      <c r="C78" s="455"/>
      <c r="D78" s="185">
        <v>74646</v>
      </c>
      <c r="E78" s="186"/>
      <c r="F78" s="186"/>
      <c r="G78" s="186"/>
      <c r="H78" s="187"/>
    </row>
    <row r="79" spans="1:8" s="16" customFormat="1" ht="37.5" customHeight="1" outlineLevel="1" x14ac:dyDescent="0.2">
      <c r="A79" s="398" t="s">
        <v>224</v>
      </c>
      <c r="B79" s="760"/>
      <c r="C79" s="455"/>
      <c r="D79" s="185">
        <v>76560</v>
      </c>
      <c r="E79" s="186"/>
      <c r="F79" s="186"/>
      <c r="G79" s="186"/>
      <c r="H79" s="187"/>
    </row>
    <row r="80" spans="1:8" s="16" customFormat="1" ht="37.5" customHeight="1" outlineLevel="1" x14ac:dyDescent="0.2">
      <c r="A80" s="398" t="s">
        <v>291</v>
      </c>
      <c r="B80" s="760"/>
      <c r="C80" s="455"/>
      <c r="D80" s="185">
        <v>78474</v>
      </c>
      <c r="E80" s="186"/>
      <c r="F80" s="186"/>
      <c r="G80" s="186"/>
      <c r="H80" s="187"/>
    </row>
    <row r="81" spans="1:8" s="16" customFormat="1" ht="37.5" customHeight="1" outlineLevel="1" x14ac:dyDescent="0.2">
      <c r="A81" s="398" t="s">
        <v>292</v>
      </c>
      <c r="B81" s="760"/>
      <c r="C81" s="455"/>
      <c r="D81" s="185">
        <v>80388</v>
      </c>
      <c r="E81" s="186"/>
      <c r="F81" s="186"/>
      <c r="G81" s="186"/>
      <c r="H81" s="187"/>
    </row>
    <row r="82" spans="1:8" s="16" customFormat="1" ht="37.5" customHeight="1" outlineLevel="1" x14ac:dyDescent="0.2">
      <c r="A82" s="398" t="s">
        <v>293</v>
      </c>
      <c r="B82" s="760"/>
      <c r="C82" s="455"/>
      <c r="D82" s="185">
        <v>82302</v>
      </c>
      <c r="E82" s="186"/>
      <c r="F82" s="186"/>
      <c r="G82" s="186"/>
      <c r="H82" s="187"/>
    </row>
    <row r="83" spans="1:8" s="16" customFormat="1" ht="37.5" customHeight="1" outlineLevel="1" x14ac:dyDescent="0.2">
      <c r="A83" s="398" t="s">
        <v>294</v>
      </c>
      <c r="B83" s="760"/>
      <c r="C83" s="455"/>
      <c r="D83" s="185">
        <v>84216</v>
      </c>
      <c r="E83" s="186"/>
      <c r="F83" s="186"/>
      <c r="G83" s="186"/>
      <c r="H83" s="187"/>
    </row>
    <row r="84" spans="1:8" s="16" customFormat="1" ht="37.5" customHeight="1" outlineLevel="1" x14ac:dyDescent="0.2">
      <c r="A84" s="398" t="s">
        <v>295</v>
      </c>
      <c r="B84" s="760"/>
      <c r="C84" s="455"/>
      <c r="D84" s="185">
        <v>86130</v>
      </c>
      <c r="E84" s="186"/>
      <c r="F84" s="186"/>
      <c r="G84" s="186"/>
      <c r="H84" s="187"/>
    </row>
    <row r="85" spans="1:8" s="16" customFormat="1" ht="37.5" customHeight="1" outlineLevel="1" x14ac:dyDescent="0.2">
      <c r="A85" s="398" t="s">
        <v>296</v>
      </c>
      <c r="B85" s="760"/>
      <c r="C85" s="455"/>
      <c r="D85" s="185">
        <v>88044</v>
      </c>
      <c r="E85" s="186"/>
      <c r="F85" s="186"/>
      <c r="G85" s="186"/>
      <c r="H85" s="187"/>
    </row>
    <row r="86" spans="1:8" s="16" customFormat="1" ht="37.5" customHeight="1" outlineLevel="1" x14ac:dyDescent="0.2">
      <c r="A86" s="398" t="s">
        <v>297</v>
      </c>
      <c r="B86" s="760"/>
      <c r="C86" s="455"/>
      <c r="D86" s="185">
        <v>89958</v>
      </c>
      <c r="E86" s="186"/>
      <c r="F86" s="186"/>
      <c r="G86" s="186"/>
      <c r="H86" s="187"/>
    </row>
    <row r="87" spans="1:8" s="16" customFormat="1" ht="37.5" customHeight="1" outlineLevel="1" x14ac:dyDescent="0.2">
      <c r="A87" s="398" t="s">
        <v>298</v>
      </c>
      <c r="B87" s="760"/>
      <c r="C87" s="455"/>
      <c r="D87" s="185">
        <v>91872</v>
      </c>
      <c r="E87" s="186"/>
      <c r="F87" s="186"/>
      <c r="G87" s="186"/>
      <c r="H87" s="187"/>
    </row>
    <row r="88" spans="1:8" s="16" customFormat="1" ht="37.5" customHeight="1" outlineLevel="1" x14ac:dyDescent="0.2">
      <c r="A88" s="398" t="s">
        <v>299</v>
      </c>
      <c r="B88" s="760"/>
      <c r="C88" s="455"/>
      <c r="D88" s="185">
        <v>93786</v>
      </c>
      <c r="E88" s="186"/>
      <c r="F88" s="186"/>
      <c r="G88" s="186"/>
      <c r="H88" s="187"/>
    </row>
    <row r="89" spans="1:8" s="16" customFormat="1" ht="37.5" customHeight="1" outlineLevel="1" x14ac:dyDescent="0.2">
      <c r="A89" s="398" t="s">
        <v>300</v>
      </c>
      <c r="B89" s="760"/>
      <c r="C89" s="455"/>
      <c r="D89" s="185">
        <v>95700</v>
      </c>
      <c r="E89" s="186"/>
      <c r="F89" s="186"/>
      <c r="G89" s="186"/>
      <c r="H89" s="187"/>
    </row>
    <row r="90" spans="1:8" s="16" customFormat="1" ht="37.5" customHeight="1" outlineLevel="1" x14ac:dyDescent="0.2">
      <c r="A90" s="398" t="s">
        <v>301</v>
      </c>
      <c r="B90" s="760"/>
      <c r="C90" s="455"/>
      <c r="D90" s="185">
        <v>97614</v>
      </c>
      <c r="E90" s="186"/>
      <c r="F90" s="186"/>
      <c r="G90" s="186"/>
      <c r="H90" s="187"/>
    </row>
    <row r="91" spans="1:8" s="16" customFormat="1" ht="37.5" customHeight="1" outlineLevel="1" x14ac:dyDescent="0.2">
      <c r="A91" s="398" t="s">
        <v>302</v>
      </c>
      <c r="B91" s="760"/>
      <c r="C91" s="455"/>
      <c r="D91" s="185">
        <v>99528</v>
      </c>
      <c r="E91" s="186"/>
      <c r="F91" s="186"/>
      <c r="G91" s="186"/>
      <c r="H91" s="187"/>
    </row>
    <row r="92" spans="1:8" s="16" customFormat="1" ht="37.5" customHeight="1" outlineLevel="1" x14ac:dyDescent="0.2">
      <c r="A92" s="398" t="s">
        <v>303</v>
      </c>
      <c r="B92" s="760"/>
      <c r="C92" s="455"/>
      <c r="D92" s="185">
        <v>101442</v>
      </c>
      <c r="E92" s="186"/>
      <c r="F92" s="186"/>
      <c r="G92" s="186"/>
      <c r="H92" s="187"/>
    </row>
    <row r="93" spans="1:8" s="16" customFormat="1" ht="37.5" customHeight="1" outlineLevel="1" x14ac:dyDescent="0.2">
      <c r="A93" s="398" t="s">
        <v>304</v>
      </c>
      <c r="B93" s="760"/>
      <c r="C93" s="455"/>
      <c r="D93" s="185">
        <v>103356</v>
      </c>
      <c r="E93" s="186"/>
      <c r="F93" s="186"/>
      <c r="G93" s="186"/>
      <c r="H93" s="187"/>
    </row>
    <row r="94" spans="1:8" s="16" customFormat="1" ht="37.5" customHeight="1" outlineLevel="1" x14ac:dyDescent="0.2">
      <c r="A94" s="398" t="s">
        <v>305</v>
      </c>
      <c r="B94" s="760"/>
      <c r="C94" s="455"/>
      <c r="D94" s="185">
        <v>105270</v>
      </c>
      <c r="E94" s="186"/>
      <c r="F94" s="186"/>
      <c r="G94" s="186"/>
      <c r="H94" s="187"/>
    </row>
    <row r="95" spans="1:8" s="16" customFormat="1" ht="37.5" customHeight="1" outlineLevel="1" x14ac:dyDescent="0.2">
      <c r="A95" s="398" t="s">
        <v>306</v>
      </c>
      <c r="B95" s="760"/>
      <c r="C95" s="455"/>
      <c r="D95" s="185">
        <v>107184</v>
      </c>
      <c r="E95" s="186"/>
      <c r="F95" s="186"/>
      <c r="G95" s="186"/>
      <c r="H95" s="187"/>
    </row>
    <row r="96" spans="1:8" s="16" customFormat="1" ht="37.5" customHeight="1" outlineLevel="1" x14ac:dyDescent="0.2">
      <c r="A96" s="398" t="s">
        <v>307</v>
      </c>
      <c r="B96" s="760"/>
      <c r="C96" s="455"/>
      <c r="D96" s="185">
        <v>109098</v>
      </c>
      <c r="E96" s="186"/>
      <c r="F96" s="186"/>
      <c r="G96" s="186"/>
      <c r="H96" s="187"/>
    </row>
    <row r="97" spans="1:8" s="16" customFormat="1" ht="37.5" customHeight="1" outlineLevel="1" x14ac:dyDescent="0.2">
      <c r="A97" s="398" t="s">
        <v>308</v>
      </c>
      <c r="B97" s="760"/>
      <c r="C97" s="455"/>
      <c r="D97" s="185">
        <v>111012</v>
      </c>
      <c r="E97" s="186"/>
      <c r="F97" s="186"/>
      <c r="G97" s="186"/>
      <c r="H97" s="187"/>
    </row>
    <row r="98" spans="1:8" s="16" customFormat="1" ht="37.5" customHeight="1" outlineLevel="1" x14ac:dyDescent="0.2">
      <c r="A98" s="398" t="s">
        <v>309</v>
      </c>
      <c r="B98" s="760"/>
      <c r="C98" s="455"/>
      <c r="D98" s="185">
        <v>112926</v>
      </c>
      <c r="E98" s="186"/>
      <c r="F98" s="186"/>
      <c r="G98" s="186"/>
      <c r="H98" s="187"/>
    </row>
    <row r="99" spans="1:8" s="16" customFormat="1" ht="37.5" customHeight="1" outlineLevel="1" x14ac:dyDescent="0.2">
      <c r="A99" s="398" t="s">
        <v>310</v>
      </c>
      <c r="B99" s="760"/>
      <c r="C99" s="455"/>
      <c r="D99" s="185">
        <v>114840</v>
      </c>
      <c r="E99" s="186"/>
      <c r="F99" s="186"/>
      <c r="G99" s="186"/>
      <c r="H99" s="187"/>
    </row>
    <row r="100" spans="1:8" s="16" customFormat="1" ht="37.5" customHeight="1" outlineLevel="1" x14ac:dyDescent="0.2">
      <c r="A100" s="398" t="s">
        <v>311</v>
      </c>
      <c r="B100" s="760"/>
      <c r="C100" s="455"/>
      <c r="D100" s="185">
        <v>116754</v>
      </c>
      <c r="E100" s="186"/>
      <c r="F100" s="186"/>
      <c r="G100" s="186"/>
      <c r="H100" s="187"/>
    </row>
    <row r="101" spans="1:8" s="16" customFormat="1" ht="37.5" customHeight="1" outlineLevel="1" x14ac:dyDescent="0.2">
      <c r="A101" s="398" t="s">
        <v>312</v>
      </c>
      <c r="B101" s="760"/>
      <c r="C101" s="455"/>
      <c r="D101" s="185">
        <v>118668</v>
      </c>
      <c r="E101" s="186"/>
      <c r="F101" s="186"/>
      <c r="G101" s="186"/>
      <c r="H101" s="187"/>
    </row>
    <row r="102" spans="1:8" s="16" customFormat="1" ht="37.5" customHeight="1" outlineLevel="1" x14ac:dyDescent="0.2">
      <c r="A102" s="398" t="s">
        <v>313</v>
      </c>
      <c r="B102" s="760"/>
      <c r="C102" s="455"/>
      <c r="D102" s="185">
        <v>120582</v>
      </c>
      <c r="E102" s="186"/>
      <c r="F102" s="186"/>
      <c r="G102" s="186"/>
      <c r="H102" s="187"/>
    </row>
    <row r="103" spans="1:8" s="16" customFormat="1" ht="37.5" customHeight="1" outlineLevel="1" x14ac:dyDescent="0.2">
      <c r="A103" s="398" t="s">
        <v>314</v>
      </c>
      <c r="B103" s="760"/>
      <c r="C103" s="455"/>
      <c r="D103" s="185">
        <v>122496</v>
      </c>
      <c r="E103" s="186"/>
      <c r="F103" s="186"/>
      <c r="G103" s="186"/>
      <c r="H103" s="187"/>
    </row>
    <row r="104" spans="1:8" s="16" customFormat="1" ht="37.5" customHeight="1" outlineLevel="1" x14ac:dyDescent="0.2">
      <c r="A104" s="398" t="s">
        <v>315</v>
      </c>
      <c r="B104" s="760"/>
      <c r="C104" s="455"/>
      <c r="D104" s="185">
        <v>124410</v>
      </c>
      <c r="E104" s="186"/>
      <c r="F104" s="186"/>
      <c r="G104" s="186"/>
      <c r="H104" s="187"/>
    </row>
    <row r="105" spans="1:8" s="16" customFormat="1" ht="37.5" customHeight="1" outlineLevel="1" x14ac:dyDescent="0.2">
      <c r="A105" s="398" t="s">
        <v>316</v>
      </c>
      <c r="B105" s="760"/>
      <c r="C105" s="455"/>
      <c r="D105" s="185">
        <v>126324</v>
      </c>
      <c r="E105" s="186"/>
      <c r="F105" s="186"/>
      <c r="G105" s="186"/>
      <c r="H105" s="187"/>
    </row>
    <row r="106" spans="1:8" s="16" customFormat="1" ht="37.5" customHeight="1" outlineLevel="1" x14ac:dyDescent="0.2">
      <c r="A106" s="398" t="s">
        <v>317</v>
      </c>
      <c r="B106" s="760"/>
      <c r="C106" s="455"/>
      <c r="D106" s="185">
        <v>128238</v>
      </c>
      <c r="E106" s="186"/>
      <c r="F106" s="186"/>
      <c r="G106" s="186"/>
      <c r="H106" s="187"/>
    </row>
    <row r="107" spans="1:8" s="16" customFormat="1" ht="37.5" customHeight="1" outlineLevel="1" x14ac:dyDescent="0.2">
      <c r="A107" s="398" t="s">
        <v>318</v>
      </c>
      <c r="B107" s="760"/>
      <c r="C107" s="455"/>
      <c r="D107" s="185">
        <v>130152</v>
      </c>
      <c r="E107" s="186"/>
      <c r="F107" s="186"/>
      <c r="G107" s="186"/>
      <c r="H107" s="187"/>
    </row>
    <row r="108" spans="1:8" s="16" customFormat="1" ht="37.5" customHeight="1" outlineLevel="1" x14ac:dyDescent="0.2">
      <c r="A108" s="398" t="s">
        <v>319</v>
      </c>
      <c r="B108" s="760"/>
      <c r="C108" s="455"/>
      <c r="D108" s="185">
        <v>132066</v>
      </c>
      <c r="E108" s="186"/>
      <c r="F108" s="186"/>
      <c r="G108" s="186"/>
      <c r="H108" s="187"/>
    </row>
    <row r="109" spans="1:8" s="16" customFormat="1" ht="37.5" customHeight="1" outlineLevel="1" x14ac:dyDescent="0.2">
      <c r="A109" s="398" t="s">
        <v>320</v>
      </c>
      <c r="B109" s="760"/>
      <c r="C109" s="455"/>
      <c r="D109" s="185">
        <v>133980</v>
      </c>
      <c r="E109" s="186"/>
      <c r="F109" s="186"/>
      <c r="G109" s="186"/>
      <c r="H109" s="187"/>
    </row>
    <row r="110" spans="1:8" s="16" customFormat="1" ht="37.5" customHeight="1" outlineLevel="1" x14ac:dyDescent="0.2">
      <c r="A110" s="398" t="s">
        <v>321</v>
      </c>
      <c r="B110" s="760"/>
      <c r="C110" s="455"/>
      <c r="D110" s="185">
        <v>135894</v>
      </c>
      <c r="E110" s="186"/>
      <c r="F110" s="186"/>
      <c r="G110" s="186"/>
      <c r="H110" s="187"/>
    </row>
    <row r="111" spans="1:8" s="16" customFormat="1" ht="37.5" customHeight="1" outlineLevel="1" x14ac:dyDescent="0.2">
      <c r="A111" s="398" t="s">
        <v>322</v>
      </c>
      <c r="B111" s="760"/>
      <c r="C111" s="455"/>
      <c r="D111" s="185">
        <v>137808</v>
      </c>
      <c r="E111" s="186"/>
      <c r="F111" s="186"/>
      <c r="G111" s="186"/>
      <c r="H111" s="187"/>
    </row>
    <row r="112" spans="1:8" s="16" customFormat="1" ht="37.5" customHeight="1" outlineLevel="1" x14ac:dyDescent="0.2">
      <c r="A112" s="398" t="s">
        <v>323</v>
      </c>
      <c r="B112" s="760"/>
      <c r="C112" s="455"/>
      <c r="D112" s="185">
        <v>139722</v>
      </c>
      <c r="E112" s="186"/>
      <c r="F112" s="186"/>
      <c r="G112" s="186"/>
      <c r="H112" s="187"/>
    </row>
    <row r="113" spans="1:8" s="16" customFormat="1" ht="37.5" customHeight="1" outlineLevel="1" x14ac:dyDescent="0.2">
      <c r="A113" s="398" t="s">
        <v>324</v>
      </c>
      <c r="B113" s="760"/>
      <c r="C113" s="455"/>
      <c r="D113" s="185">
        <v>141636</v>
      </c>
      <c r="E113" s="186"/>
      <c r="F113" s="186"/>
      <c r="G113" s="186"/>
      <c r="H113" s="187"/>
    </row>
    <row r="114" spans="1:8" s="16" customFormat="1" ht="37.5" customHeight="1" outlineLevel="1" x14ac:dyDescent="0.2">
      <c r="A114" s="398" t="s">
        <v>325</v>
      </c>
      <c r="B114" s="760"/>
      <c r="C114" s="455"/>
      <c r="D114" s="185">
        <v>143550</v>
      </c>
      <c r="E114" s="186"/>
      <c r="F114" s="186"/>
      <c r="G114" s="186"/>
      <c r="H114" s="187"/>
    </row>
    <row r="115" spans="1:8" s="16" customFormat="1" ht="37.5" customHeight="1" outlineLevel="1" x14ac:dyDescent="0.2">
      <c r="A115" s="398" t="s">
        <v>326</v>
      </c>
      <c r="B115" s="760"/>
      <c r="C115" s="455"/>
      <c r="D115" s="185">
        <v>145464</v>
      </c>
      <c r="E115" s="186"/>
      <c r="F115" s="186"/>
      <c r="G115" s="186"/>
      <c r="H115" s="187"/>
    </row>
    <row r="116" spans="1:8" s="16" customFormat="1" ht="37.5" customHeight="1" outlineLevel="1" x14ac:dyDescent="0.2">
      <c r="A116" s="398" t="s">
        <v>327</v>
      </c>
      <c r="B116" s="760"/>
      <c r="C116" s="455"/>
      <c r="D116" s="185">
        <v>147378</v>
      </c>
      <c r="E116" s="186"/>
      <c r="F116" s="186"/>
      <c r="G116" s="186"/>
      <c r="H116" s="187"/>
    </row>
    <row r="117" spans="1:8" s="16" customFormat="1" ht="37.5" customHeight="1" outlineLevel="1" x14ac:dyDescent="0.2">
      <c r="A117" s="398" t="s">
        <v>328</v>
      </c>
      <c r="B117" s="760"/>
      <c r="C117" s="455"/>
      <c r="D117" s="185">
        <v>149292</v>
      </c>
      <c r="E117" s="186"/>
      <c r="F117" s="186"/>
      <c r="G117" s="186"/>
      <c r="H117" s="187"/>
    </row>
    <row r="118" spans="1:8" s="16" customFormat="1" ht="37.5" customHeight="1" outlineLevel="1" x14ac:dyDescent="0.2">
      <c r="A118" s="398" t="s">
        <v>329</v>
      </c>
      <c r="B118" s="760"/>
      <c r="C118" s="455"/>
      <c r="D118" s="185">
        <v>151206</v>
      </c>
      <c r="E118" s="186"/>
      <c r="F118" s="186"/>
      <c r="G118" s="186"/>
      <c r="H118" s="187"/>
    </row>
    <row r="119" spans="1:8" s="16" customFormat="1" ht="37.5" customHeight="1" outlineLevel="1" x14ac:dyDescent="0.2">
      <c r="A119" s="398" t="s">
        <v>330</v>
      </c>
      <c r="B119" s="760"/>
      <c r="C119" s="455"/>
      <c r="D119" s="185">
        <v>153120</v>
      </c>
      <c r="E119" s="186"/>
      <c r="F119" s="186"/>
      <c r="G119" s="186"/>
      <c r="H119" s="187"/>
    </row>
    <row r="120" spans="1:8" s="16" customFormat="1" ht="37.5" customHeight="1" outlineLevel="1" x14ac:dyDescent="0.2">
      <c r="A120" s="398" t="s">
        <v>331</v>
      </c>
      <c r="B120" s="760"/>
      <c r="C120" s="455"/>
      <c r="D120" s="185">
        <v>155034</v>
      </c>
      <c r="E120" s="186"/>
      <c r="F120" s="186"/>
      <c r="G120" s="186"/>
      <c r="H120" s="187"/>
    </row>
    <row r="121" spans="1:8" s="16" customFormat="1" ht="37.5" customHeight="1" outlineLevel="1" x14ac:dyDescent="0.2">
      <c r="A121" s="398" t="s">
        <v>332</v>
      </c>
      <c r="B121" s="760"/>
      <c r="C121" s="455"/>
      <c r="D121" s="185">
        <v>156948</v>
      </c>
      <c r="E121" s="186"/>
      <c r="F121" s="186"/>
      <c r="G121" s="186"/>
      <c r="H121" s="187"/>
    </row>
    <row r="122" spans="1:8" s="16" customFormat="1" ht="37.5" customHeight="1" outlineLevel="1" x14ac:dyDescent="0.2">
      <c r="A122" s="398" t="s">
        <v>333</v>
      </c>
      <c r="B122" s="760"/>
      <c r="C122" s="455"/>
      <c r="D122" s="185">
        <v>158862</v>
      </c>
      <c r="E122" s="186"/>
      <c r="F122" s="186"/>
      <c r="G122" s="186"/>
      <c r="H122" s="187"/>
    </row>
    <row r="123" spans="1:8" s="16" customFormat="1" ht="37.5" customHeight="1" outlineLevel="1" x14ac:dyDescent="0.2">
      <c r="A123" s="398" t="s">
        <v>334</v>
      </c>
      <c r="B123" s="760"/>
      <c r="C123" s="455"/>
      <c r="D123" s="185">
        <v>160776</v>
      </c>
      <c r="E123" s="186"/>
      <c r="F123" s="186"/>
      <c r="G123" s="186"/>
      <c r="H123" s="187"/>
    </row>
    <row r="124" spans="1:8" s="16" customFormat="1" ht="37.5" customHeight="1" outlineLevel="1" x14ac:dyDescent="0.2">
      <c r="A124" s="398" t="s">
        <v>335</v>
      </c>
      <c r="B124" s="760"/>
      <c r="C124" s="455"/>
      <c r="D124" s="185">
        <v>162690</v>
      </c>
      <c r="E124" s="186"/>
      <c r="F124" s="186"/>
      <c r="G124" s="186"/>
      <c r="H124" s="187"/>
    </row>
    <row r="125" spans="1:8" s="16" customFormat="1" ht="37.5" customHeight="1" outlineLevel="1" x14ac:dyDescent="0.2">
      <c r="A125" s="398" t="s">
        <v>336</v>
      </c>
      <c r="B125" s="760"/>
      <c r="C125" s="455"/>
      <c r="D125" s="185">
        <v>164604</v>
      </c>
      <c r="E125" s="186"/>
      <c r="F125" s="186"/>
      <c r="G125" s="186"/>
      <c r="H125" s="187"/>
    </row>
    <row r="126" spans="1:8" s="16" customFormat="1" ht="37.5" customHeight="1" outlineLevel="1" x14ac:dyDescent="0.2">
      <c r="A126" s="398" t="s">
        <v>337</v>
      </c>
      <c r="B126" s="760"/>
      <c r="C126" s="455"/>
      <c r="D126" s="185">
        <v>166518</v>
      </c>
      <c r="E126" s="186"/>
      <c r="F126" s="186"/>
      <c r="G126" s="186"/>
      <c r="H126" s="187"/>
    </row>
    <row r="127" spans="1:8" s="16" customFormat="1" ht="37.5" customHeight="1" outlineLevel="1" x14ac:dyDescent="0.2">
      <c r="A127" s="398" t="s">
        <v>338</v>
      </c>
      <c r="B127" s="760"/>
      <c r="C127" s="455"/>
      <c r="D127" s="185">
        <v>168432</v>
      </c>
      <c r="E127" s="186"/>
      <c r="F127" s="186"/>
      <c r="G127" s="186"/>
      <c r="H127" s="187"/>
    </row>
    <row r="128" spans="1:8" s="16" customFormat="1" ht="37.5" customHeight="1" outlineLevel="1" x14ac:dyDescent="0.2">
      <c r="A128" s="398" t="s">
        <v>339</v>
      </c>
      <c r="B128" s="760"/>
      <c r="C128" s="455"/>
      <c r="D128" s="185">
        <v>170346</v>
      </c>
      <c r="E128" s="186"/>
      <c r="F128" s="186"/>
      <c r="G128" s="186"/>
      <c r="H128" s="187"/>
    </row>
    <row r="129" spans="1:8" s="16" customFormat="1" ht="37.5" customHeight="1" outlineLevel="1" x14ac:dyDescent="0.2">
      <c r="A129" s="398" t="s">
        <v>340</v>
      </c>
      <c r="B129" s="760"/>
      <c r="C129" s="455"/>
      <c r="D129" s="185">
        <v>172260</v>
      </c>
      <c r="E129" s="186"/>
      <c r="F129" s="186"/>
      <c r="G129" s="186"/>
      <c r="H129" s="187"/>
    </row>
    <row r="130" spans="1:8" s="16" customFormat="1" ht="37.5" customHeight="1" outlineLevel="1" x14ac:dyDescent="0.2">
      <c r="A130" s="398" t="s">
        <v>341</v>
      </c>
      <c r="B130" s="760"/>
      <c r="C130" s="455"/>
      <c r="D130" s="185">
        <v>174174</v>
      </c>
      <c r="E130" s="186"/>
      <c r="F130" s="186"/>
      <c r="G130" s="186"/>
      <c r="H130" s="187"/>
    </row>
    <row r="131" spans="1:8" s="16" customFormat="1" ht="37.5" customHeight="1" outlineLevel="1" x14ac:dyDescent="0.2">
      <c r="A131" s="398" t="s">
        <v>342</v>
      </c>
      <c r="B131" s="760"/>
      <c r="C131" s="455"/>
      <c r="D131" s="185">
        <v>176088</v>
      </c>
      <c r="E131" s="186"/>
      <c r="F131" s="186"/>
      <c r="G131" s="186"/>
      <c r="H131" s="187"/>
    </row>
    <row r="132" spans="1:8" s="16" customFormat="1" ht="37.5" customHeight="1" outlineLevel="1" x14ac:dyDescent="0.2">
      <c r="A132" s="398" t="s">
        <v>343</v>
      </c>
      <c r="B132" s="760"/>
      <c r="C132" s="455"/>
      <c r="D132" s="185">
        <v>178002</v>
      </c>
      <c r="E132" s="186"/>
      <c r="F132" s="186"/>
      <c r="G132" s="186"/>
      <c r="H132" s="187"/>
    </row>
    <row r="133" spans="1:8" s="16" customFormat="1" ht="37.5" customHeight="1" outlineLevel="1" x14ac:dyDescent="0.2">
      <c r="A133" s="398" t="s">
        <v>344</v>
      </c>
      <c r="B133" s="760"/>
      <c r="C133" s="455"/>
      <c r="D133" s="185">
        <v>179916</v>
      </c>
      <c r="E133" s="186"/>
      <c r="F133" s="186"/>
      <c r="G133" s="186"/>
      <c r="H133" s="187"/>
    </row>
    <row r="134" spans="1:8" s="16" customFormat="1" ht="37.5" customHeight="1" outlineLevel="1" x14ac:dyDescent="0.2">
      <c r="A134" s="398" t="s">
        <v>345</v>
      </c>
      <c r="B134" s="760"/>
      <c r="C134" s="455"/>
      <c r="D134" s="185">
        <v>181830</v>
      </c>
      <c r="E134" s="186"/>
      <c r="F134" s="186"/>
      <c r="G134" s="186"/>
      <c r="H134" s="187"/>
    </row>
    <row r="135" spans="1:8" s="16" customFormat="1" ht="37.5" customHeight="1" outlineLevel="1" x14ac:dyDescent="0.2">
      <c r="A135" s="398" t="s">
        <v>346</v>
      </c>
      <c r="B135" s="760"/>
      <c r="C135" s="455"/>
      <c r="D135" s="185">
        <v>183744</v>
      </c>
      <c r="E135" s="186"/>
      <c r="F135" s="186"/>
      <c r="G135" s="186"/>
      <c r="H135" s="187"/>
    </row>
    <row r="136" spans="1:8" s="16" customFormat="1" ht="37.5" customHeight="1" outlineLevel="1" x14ac:dyDescent="0.2">
      <c r="A136" s="398" t="s">
        <v>347</v>
      </c>
      <c r="B136" s="760"/>
      <c r="C136" s="455"/>
      <c r="D136" s="185">
        <v>185658</v>
      </c>
      <c r="E136" s="186"/>
      <c r="F136" s="186"/>
      <c r="G136" s="186"/>
      <c r="H136" s="187"/>
    </row>
    <row r="137" spans="1:8" s="16" customFormat="1" ht="37.5" customHeight="1" outlineLevel="1" x14ac:dyDescent="0.2">
      <c r="A137" s="398" t="s">
        <v>348</v>
      </c>
      <c r="B137" s="760"/>
      <c r="C137" s="455"/>
      <c r="D137" s="185">
        <v>187572</v>
      </c>
      <c r="E137" s="186"/>
      <c r="F137" s="186"/>
      <c r="G137" s="186"/>
      <c r="H137" s="187"/>
    </row>
    <row r="138" spans="1:8" s="16" customFormat="1" ht="37.5" customHeight="1" outlineLevel="1" x14ac:dyDescent="0.2">
      <c r="A138" s="398" t="s">
        <v>349</v>
      </c>
      <c r="B138" s="760"/>
      <c r="C138" s="455"/>
      <c r="D138" s="185">
        <v>189486</v>
      </c>
      <c r="E138" s="186"/>
      <c r="F138" s="186"/>
      <c r="G138" s="186"/>
      <c r="H138" s="187"/>
    </row>
    <row r="139" spans="1:8" s="16" customFormat="1" ht="37.5" customHeight="1" outlineLevel="1" thickBot="1" x14ac:dyDescent="0.25">
      <c r="A139" s="398" t="s">
        <v>350</v>
      </c>
      <c r="B139" s="760"/>
      <c r="C139" s="456"/>
      <c r="D139" s="185">
        <v>191400</v>
      </c>
      <c r="E139" s="186"/>
      <c r="F139" s="186"/>
      <c r="G139" s="186"/>
      <c r="H139" s="187"/>
    </row>
    <row r="140" spans="1:8" s="16" customFormat="1" ht="24.95" customHeight="1" thickBot="1" x14ac:dyDescent="0.25">
      <c r="A140" s="81"/>
      <c r="B140" s="466"/>
      <c r="C140" s="118"/>
      <c r="D140" s="467" t="s">
        <v>351</v>
      </c>
      <c r="E140" s="467"/>
      <c r="F140" s="467"/>
      <c r="G140" s="467"/>
      <c r="H140" s="468"/>
    </row>
    <row r="141" spans="1:8" s="16" customFormat="1" ht="24.95" customHeight="1" thickBot="1" x14ac:dyDescent="0.25">
      <c r="A141" s="469"/>
      <c r="B141" s="470"/>
      <c r="C141" s="180"/>
      <c r="D141" s="471" t="s">
        <v>173</v>
      </c>
      <c r="E141" s="472" t="s">
        <v>174</v>
      </c>
      <c r="F141" s="473" t="s">
        <v>175</v>
      </c>
      <c r="G141" s="472" t="s">
        <v>176</v>
      </c>
      <c r="H141" s="474" t="s">
        <v>177</v>
      </c>
    </row>
    <row r="142" spans="1:8" s="16" customFormat="1" ht="48" customHeight="1" x14ac:dyDescent="0.2">
      <c r="A142" s="29" t="s">
        <v>352</v>
      </c>
      <c r="B142" s="30" t="s">
        <v>27</v>
      </c>
      <c r="C14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2" s="31">
        <f>F142*1.2</f>
        <v>22291.200000000001</v>
      </c>
      <c r="E142" s="32">
        <f>F142*1.1</f>
        <v>20433.600000000002</v>
      </c>
      <c r="F142" s="32">
        <v>18576</v>
      </c>
      <c r="G142" s="32">
        <f>F142*0.75</f>
        <v>13932</v>
      </c>
      <c r="H142" s="33">
        <f>F142*0.5</f>
        <v>9288</v>
      </c>
    </row>
    <row r="143" spans="1:8" s="16" customFormat="1" ht="132" customHeight="1" x14ac:dyDescent="0.2">
      <c r="A143" s="34"/>
      <c r="B143" s="35"/>
      <c r="C143" s="35"/>
      <c r="D143" s="36"/>
      <c r="E143" s="37"/>
      <c r="F143" s="37"/>
      <c r="G143" s="37"/>
      <c r="H143" s="38"/>
    </row>
    <row r="144" spans="1:8" s="16" customFormat="1" ht="97.5" customHeight="1" x14ac:dyDescent="0.2">
      <c r="A144" s="34"/>
      <c r="B144" s="39" t="s">
        <v>12</v>
      </c>
      <c r="C14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4" s="36"/>
      <c r="E144" s="37"/>
      <c r="F144" s="37"/>
      <c r="G144" s="37"/>
      <c r="H144" s="38"/>
    </row>
    <row r="145" spans="1:8" s="16" customFormat="1" ht="166.5" customHeight="1" thickBot="1" x14ac:dyDescent="0.25">
      <c r="A145" s="41"/>
      <c r="B145" s="42" t="s">
        <v>13</v>
      </c>
      <c r="C14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45" s="44"/>
      <c r="E145" s="45"/>
      <c r="F145" s="45"/>
      <c r="G145" s="45"/>
      <c r="H145" s="46"/>
    </row>
    <row r="146" spans="1:8" s="16" customFormat="1" ht="24.95" customHeight="1" thickBot="1" x14ac:dyDescent="0.25">
      <c r="A146" s="47"/>
      <c r="B146" s="48"/>
      <c r="C146" s="49"/>
      <c r="D146" s="467" t="s">
        <v>351</v>
      </c>
      <c r="E146" s="467"/>
      <c r="F146" s="467"/>
      <c r="G146" s="467"/>
      <c r="H146" s="468"/>
    </row>
    <row r="147" spans="1:8" s="16" customFormat="1" ht="48" customHeight="1" x14ac:dyDescent="0.2">
      <c r="A147" s="53" t="s">
        <v>353</v>
      </c>
      <c r="B147" s="30" t="s">
        <v>27</v>
      </c>
      <c r="C14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7" s="54">
        <f>F147*1.2</f>
        <v>27410.399999999998</v>
      </c>
      <c r="E147" s="32">
        <f>F147*1.1</f>
        <v>25126.2</v>
      </c>
      <c r="F147" s="32">
        <v>22842</v>
      </c>
      <c r="G147" s="32">
        <f>F147*0.75</f>
        <v>17131.5</v>
      </c>
      <c r="H147" s="33">
        <f>F147*0.5</f>
        <v>11421</v>
      </c>
    </row>
    <row r="148" spans="1:8" s="16" customFormat="1" ht="90.75" customHeight="1" x14ac:dyDescent="0.2">
      <c r="A148" s="55"/>
      <c r="B148" s="35"/>
      <c r="C148" s="35"/>
      <c r="D148" s="56"/>
      <c r="E148" s="37"/>
      <c r="F148" s="37"/>
      <c r="G148" s="37"/>
      <c r="H148" s="38"/>
    </row>
    <row r="149" spans="1:8" s="16" customFormat="1" ht="97.5" customHeight="1" x14ac:dyDescent="0.2">
      <c r="A149" s="55"/>
      <c r="B149" s="39" t="s">
        <v>12</v>
      </c>
      <c r="C14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49" s="56"/>
      <c r="E149" s="37"/>
      <c r="F149" s="37"/>
      <c r="G149" s="37"/>
      <c r="H149" s="38"/>
    </row>
    <row r="150" spans="1:8" s="16" customFormat="1" ht="166.5" customHeight="1" x14ac:dyDescent="0.2">
      <c r="A150" s="55"/>
      <c r="B150" s="57" t="s">
        <v>13</v>
      </c>
      <c r="C15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0" s="56"/>
      <c r="E150" s="37"/>
      <c r="F150" s="37"/>
      <c r="G150" s="37"/>
      <c r="H150" s="38"/>
    </row>
    <row r="151" spans="1:8" s="16" customFormat="1" ht="92.25" customHeight="1" thickBot="1" x14ac:dyDescent="0.25">
      <c r="A151" s="59"/>
      <c r="B151" s="42" t="s">
        <v>16</v>
      </c>
      <c r="C15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1" s="61"/>
      <c r="E151" s="45"/>
      <c r="F151" s="45"/>
      <c r="G151" s="45"/>
      <c r="H151" s="46"/>
    </row>
    <row r="152" spans="1:8" s="16" customFormat="1" ht="24.95" customHeight="1" thickBot="1" x14ac:dyDescent="0.25">
      <c r="A152" s="81"/>
      <c r="B152" s="82"/>
      <c r="C152" s="83"/>
      <c r="D152" s="467" t="s">
        <v>351</v>
      </c>
      <c r="E152" s="467"/>
      <c r="F152" s="467"/>
      <c r="G152" s="467"/>
      <c r="H152" s="468"/>
    </row>
    <row r="153" spans="1:8" s="16" customFormat="1" ht="50.1" customHeight="1" x14ac:dyDescent="0.2">
      <c r="A153" s="65" t="s">
        <v>354</v>
      </c>
      <c r="B153" s="87" t="s">
        <v>23</v>
      </c>
      <c r="C15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3" s="262">
        <v>270</v>
      </c>
      <c r="E153" s="313"/>
      <c r="F153" s="313"/>
      <c r="G153" s="313"/>
      <c r="H153" s="314"/>
    </row>
    <row r="154" spans="1:8" s="16" customFormat="1" ht="94.5" customHeight="1" x14ac:dyDescent="0.2">
      <c r="A154" s="71"/>
      <c r="B154" s="92"/>
      <c r="C154" s="93"/>
      <c r="D154" s="94"/>
      <c r="E154" s="95"/>
      <c r="F154" s="95"/>
      <c r="G154" s="95"/>
      <c r="H154" s="315"/>
    </row>
    <row r="155" spans="1:8" s="16" customFormat="1" ht="163.5" customHeight="1" thickBot="1" x14ac:dyDescent="0.25">
      <c r="A155" s="77"/>
      <c r="B155" s="97" t="s">
        <v>13</v>
      </c>
      <c r="C1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55" s="263"/>
      <c r="E155" s="316"/>
      <c r="F155" s="316"/>
      <c r="G155" s="316"/>
      <c r="H155" s="317"/>
    </row>
    <row r="156" spans="1:8" s="16" customFormat="1" ht="24.95" customHeight="1" thickBot="1" x14ac:dyDescent="0.25">
      <c r="A156" s="81"/>
      <c r="B156" s="117"/>
      <c r="C156" s="118"/>
      <c r="D156" s="467" t="s">
        <v>351</v>
      </c>
      <c r="E156" s="467"/>
      <c r="F156" s="467"/>
      <c r="G156" s="467"/>
      <c r="H156" s="468"/>
    </row>
    <row r="157" spans="1:8" s="16" customFormat="1" ht="50.1" customHeight="1" thickBot="1" x14ac:dyDescent="0.25">
      <c r="A157" s="119" t="s">
        <v>31</v>
      </c>
      <c r="B157" s="120"/>
      <c r="C157" s="120"/>
      <c r="D157" s="691" t="str">
        <f>"от "&amp;MIN(D158:D176)&amp;" до "&amp;MAX(D158:D176)</f>
        <v>от 1914 до 36366</v>
      </c>
      <c r="E157" s="692"/>
      <c r="F157" s="692"/>
      <c r="G157" s="692"/>
      <c r="H157" s="693"/>
    </row>
    <row r="158" spans="1:8" s="16" customFormat="1" ht="37.5" customHeight="1" outlineLevel="1" x14ac:dyDescent="0.2">
      <c r="A158" s="528" t="s">
        <v>355</v>
      </c>
      <c r="B158" s="592"/>
      <c r="C158" s="369" t="s">
        <v>740</v>
      </c>
      <c r="D158" s="31">
        <v>1914</v>
      </c>
      <c r="E158" s="32"/>
      <c r="F158" s="32"/>
      <c r="G158" s="32"/>
      <c r="H158" s="33"/>
    </row>
    <row r="159" spans="1:8" s="16" customFormat="1" ht="37.5" customHeight="1" outlineLevel="1" x14ac:dyDescent="0.2">
      <c r="A159" s="499" t="s">
        <v>356</v>
      </c>
      <c r="B159" s="500"/>
      <c r="C159" s="126"/>
      <c r="D159" s="36">
        <v>3828</v>
      </c>
      <c r="E159" s="37"/>
      <c r="F159" s="37"/>
      <c r="G159" s="37"/>
      <c r="H159" s="38"/>
    </row>
    <row r="160" spans="1:8" s="16" customFormat="1" ht="37.5" customHeight="1" outlineLevel="1" x14ac:dyDescent="0.2">
      <c r="A160" s="499" t="s">
        <v>357</v>
      </c>
      <c r="B160" s="500"/>
      <c r="C160" s="126"/>
      <c r="D160" s="36">
        <v>5742</v>
      </c>
      <c r="E160" s="37"/>
      <c r="F160" s="37"/>
      <c r="G160" s="37"/>
      <c r="H160" s="38"/>
    </row>
    <row r="161" spans="1:8" s="16" customFormat="1" ht="37.5" customHeight="1" outlineLevel="1" x14ac:dyDescent="0.2">
      <c r="A161" s="499" t="s">
        <v>358</v>
      </c>
      <c r="B161" s="500"/>
      <c r="C161" s="126"/>
      <c r="D161" s="36">
        <v>7656</v>
      </c>
      <c r="E161" s="37"/>
      <c r="F161" s="37"/>
      <c r="G161" s="37"/>
      <c r="H161" s="38"/>
    </row>
    <row r="162" spans="1:8" s="16" customFormat="1" ht="37.5" customHeight="1" outlineLevel="1" x14ac:dyDescent="0.2">
      <c r="A162" s="499" t="s">
        <v>359</v>
      </c>
      <c r="B162" s="500"/>
      <c r="C162" s="126"/>
      <c r="D162" s="36">
        <v>9570</v>
      </c>
      <c r="E162" s="37"/>
      <c r="F162" s="37"/>
      <c r="G162" s="37"/>
      <c r="H162" s="38"/>
    </row>
    <row r="163" spans="1:8" s="16" customFormat="1" ht="37.5" customHeight="1" outlineLevel="1" x14ac:dyDescent="0.2">
      <c r="A163" s="499" t="s">
        <v>360</v>
      </c>
      <c r="B163" s="500"/>
      <c r="C163" s="126"/>
      <c r="D163" s="36">
        <v>11484</v>
      </c>
      <c r="E163" s="37"/>
      <c r="F163" s="37"/>
      <c r="G163" s="37"/>
      <c r="H163" s="38"/>
    </row>
    <row r="164" spans="1:8" s="16" customFormat="1" ht="37.5" customHeight="1" outlineLevel="1" x14ac:dyDescent="0.2">
      <c r="A164" s="499" t="s">
        <v>361</v>
      </c>
      <c r="B164" s="500"/>
      <c r="C164" s="126"/>
      <c r="D164" s="36">
        <v>13398</v>
      </c>
      <c r="E164" s="37"/>
      <c r="F164" s="37"/>
      <c r="G164" s="37"/>
      <c r="H164" s="38"/>
    </row>
    <row r="165" spans="1:8" s="16" customFormat="1" ht="37.5" customHeight="1" outlineLevel="1" x14ac:dyDescent="0.2">
      <c r="A165" s="130" t="s">
        <v>362</v>
      </c>
      <c r="B165" s="131"/>
      <c r="C165" s="126"/>
      <c r="D165" s="36">
        <v>15312</v>
      </c>
      <c r="E165" s="37"/>
      <c r="F165" s="37"/>
      <c r="G165" s="37"/>
      <c r="H165" s="38"/>
    </row>
    <row r="166" spans="1:8" s="16" customFormat="1" ht="37.5" customHeight="1" outlineLevel="1" x14ac:dyDescent="0.2">
      <c r="A166" s="130" t="s">
        <v>363</v>
      </c>
      <c r="B166" s="131"/>
      <c r="C166" s="126"/>
      <c r="D166" s="36">
        <v>17226</v>
      </c>
      <c r="E166" s="37"/>
      <c r="F166" s="37"/>
      <c r="G166" s="37"/>
      <c r="H166" s="38"/>
    </row>
    <row r="167" spans="1:8" s="16" customFormat="1" ht="37.5" customHeight="1" outlineLevel="1" x14ac:dyDescent="0.2">
      <c r="A167" s="130" t="s">
        <v>364</v>
      </c>
      <c r="B167" s="131"/>
      <c r="C167" s="126"/>
      <c r="D167" s="36">
        <v>19140</v>
      </c>
      <c r="E167" s="37"/>
      <c r="F167" s="37"/>
      <c r="G167" s="37"/>
      <c r="H167" s="38"/>
    </row>
    <row r="168" spans="1:8" s="16" customFormat="1" ht="37.5" customHeight="1" outlineLevel="1" x14ac:dyDescent="0.2">
      <c r="A168" s="130" t="s">
        <v>365</v>
      </c>
      <c r="B168" s="131"/>
      <c r="C168" s="126"/>
      <c r="D168" s="36">
        <v>21054</v>
      </c>
      <c r="E168" s="37"/>
      <c r="F168" s="37"/>
      <c r="G168" s="37"/>
      <c r="H168" s="38"/>
    </row>
    <row r="169" spans="1:8" s="16" customFormat="1" ht="37.5" customHeight="1" outlineLevel="1" x14ac:dyDescent="0.2">
      <c r="A169" s="130" t="s">
        <v>366</v>
      </c>
      <c r="B169" s="131"/>
      <c r="C169" s="126"/>
      <c r="D169" s="36">
        <v>22968</v>
      </c>
      <c r="E169" s="37"/>
      <c r="F169" s="37"/>
      <c r="G169" s="37"/>
      <c r="H169" s="38"/>
    </row>
    <row r="170" spans="1:8" s="16" customFormat="1" ht="37.5" customHeight="1" outlineLevel="1" x14ac:dyDescent="0.2">
      <c r="A170" s="130" t="s">
        <v>367</v>
      </c>
      <c r="B170" s="131"/>
      <c r="C170" s="126"/>
      <c r="D170" s="36">
        <v>24882</v>
      </c>
      <c r="E170" s="37"/>
      <c r="F170" s="37"/>
      <c r="G170" s="37"/>
      <c r="H170" s="38"/>
    </row>
    <row r="171" spans="1:8" s="16" customFormat="1" ht="37.5" customHeight="1" outlineLevel="1" x14ac:dyDescent="0.2">
      <c r="A171" s="130" t="s">
        <v>368</v>
      </c>
      <c r="B171" s="131"/>
      <c r="C171" s="126"/>
      <c r="D171" s="36">
        <v>26796</v>
      </c>
      <c r="E171" s="37"/>
      <c r="F171" s="37"/>
      <c r="G171" s="37"/>
      <c r="H171" s="38"/>
    </row>
    <row r="172" spans="1:8" s="16" customFormat="1" ht="37.5" customHeight="1" outlineLevel="1" x14ac:dyDescent="0.2">
      <c r="A172" s="130" t="s">
        <v>369</v>
      </c>
      <c r="B172" s="131"/>
      <c r="C172" s="126"/>
      <c r="D172" s="36">
        <v>28710</v>
      </c>
      <c r="E172" s="37"/>
      <c r="F172" s="37"/>
      <c r="G172" s="37"/>
      <c r="H172" s="38"/>
    </row>
    <row r="173" spans="1:8" s="16" customFormat="1" ht="37.5" customHeight="1" outlineLevel="1" x14ac:dyDescent="0.2">
      <c r="A173" s="130" t="s">
        <v>370</v>
      </c>
      <c r="B173" s="131"/>
      <c r="C173" s="126"/>
      <c r="D173" s="36">
        <v>30624</v>
      </c>
      <c r="E173" s="37"/>
      <c r="F173" s="37"/>
      <c r="G173" s="37"/>
      <c r="H173" s="38"/>
    </row>
    <row r="174" spans="1:8" s="16" customFormat="1" ht="37.5" customHeight="1" outlineLevel="1" x14ac:dyDescent="0.2">
      <c r="A174" s="130" t="s">
        <v>371</v>
      </c>
      <c r="B174" s="131"/>
      <c r="C174" s="126"/>
      <c r="D174" s="36">
        <v>32538</v>
      </c>
      <c r="E174" s="37"/>
      <c r="F174" s="37"/>
      <c r="G174" s="37"/>
      <c r="H174" s="38"/>
    </row>
    <row r="175" spans="1:8" s="16" customFormat="1" ht="37.5" customHeight="1" outlineLevel="1" x14ac:dyDescent="0.2">
      <c r="A175" s="130" t="s">
        <v>372</v>
      </c>
      <c r="B175" s="131"/>
      <c r="C175" s="126"/>
      <c r="D175" s="36">
        <v>34452</v>
      </c>
      <c r="E175" s="37"/>
      <c r="F175" s="37"/>
      <c r="G175" s="37"/>
      <c r="H175" s="38"/>
    </row>
    <row r="176" spans="1:8" s="16" customFormat="1" ht="37.5" customHeight="1" outlineLevel="1" x14ac:dyDescent="0.2">
      <c r="A176" s="130" t="s">
        <v>373</v>
      </c>
      <c r="B176" s="131"/>
      <c r="C176" s="126"/>
      <c r="D176" s="36">
        <v>36366</v>
      </c>
      <c r="E176" s="37"/>
      <c r="F176" s="37"/>
      <c r="G176" s="37"/>
      <c r="H176" s="38"/>
    </row>
    <row r="177" spans="1:8" s="16" customFormat="1" ht="37.5" customHeight="1" outlineLevel="1" x14ac:dyDescent="0.2">
      <c r="A177" s="398" t="s">
        <v>374</v>
      </c>
      <c r="B177" s="760"/>
      <c r="C177" s="126"/>
      <c r="D177" s="36">
        <v>38280</v>
      </c>
      <c r="E177" s="37"/>
      <c r="F177" s="37"/>
      <c r="G177" s="37"/>
      <c r="H177" s="38"/>
    </row>
    <row r="178" spans="1:8" s="16" customFormat="1" ht="37.5" customHeight="1" outlineLevel="1" x14ac:dyDescent="0.2">
      <c r="A178" s="398" t="s">
        <v>375</v>
      </c>
      <c r="B178" s="760"/>
      <c r="C178" s="126"/>
      <c r="D178" s="36">
        <v>40194</v>
      </c>
      <c r="E178" s="37"/>
      <c r="F178" s="37"/>
      <c r="G178" s="37"/>
      <c r="H178" s="38"/>
    </row>
    <row r="179" spans="1:8" s="16" customFormat="1" ht="37.5" customHeight="1" outlineLevel="1" x14ac:dyDescent="0.2">
      <c r="A179" s="398" t="s">
        <v>376</v>
      </c>
      <c r="B179" s="760"/>
      <c r="C179" s="126"/>
      <c r="D179" s="36">
        <v>42108</v>
      </c>
      <c r="E179" s="37"/>
      <c r="F179" s="37"/>
      <c r="G179" s="37"/>
      <c r="H179" s="38"/>
    </row>
    <row r="180" spans="1:8" s="16" customFormat="1" ht="37.5" customHeight="1" outlineLevel="1" x14ac:dyDescent="0.2">
      <c r="A180" s="398" t="s">
        <v>377</v>
      </c>
      <c r="B180" s="760"/>
      <c r="C180" s="126"/>
      <c r="D180" s="36">
        <v>44022</v>
      </c>
      <c r="E180" s="37"/>
      <c r="F180" s="37"/>
      <c r="G180" s="37"/>
      <c r="H180" s="38"/>
    </row>
    <row r="181" spans="1:8" s="16" customFormat="1" ht="37.5" customHeight="1" outlineLevel="1" x14ac:dyDescent="0.2">
      <c r="A181" s="398" t="s">
        <v>378</v>
      </c>
      <c r="B181" s="760"/>
      <c r="C181" s="126"/>
      <c r="D181" s="36">
        <v>45936</v>
      </c>
      <c r="E181" s="37"/>
      <c r="F181" s="37"/>
      <c r="G181" s="37"/>
      <c r="H181" s="38"/>
    </row>
    <row r="182" spans="1:8" s="16" customFormat="1" ht="37.5" customHeight="1" outlineLevel="1" x14ac:dyDescent="0.2">
      <c r="A182" s="398" t="s">
        <v>379</v>
      </c>
      <c r="B182" s="760"/>
      <c r="C182" s="126"/>
      <c r="D182" s="36">
        <v>47850</v>
      </c>
      <c r="E182" s="37"/>
      <c r="F182" s="37"/>
      <c r="G182" s="37"/>
      <c r="H182" s="38"/>
    </row>
    <row r="183" spans="1:8" s="16" customFormat="1" ht="37.5" customHeight="1" outlineLevel="1" x14ac:dyDescent="0.2">
      <c r="A183" s="398" t="s">
        <v>380</v>
      </c>
      <c r="B183" s="760"/>
      <c r="C183" s="126"/>
      <c r="D183" s="36">
        <v>49764</v>
      </c>
      <c r="E183" s="37"/>
      <c r="F183" s="37"/>
      <c r="G183" s="37"/>
      <c r="H183" s="38"/>
    </row>
    <row r="184" spans="1:8" s="16" customFormat="1" ht="37.5" customHeight="1" outlineLevel="1" x14ac:dyDescent="0.2">
      <c r="A184" s="398" t="s">
        <v>381</v>
      </c>
      <c r="B184" s="760"/>
      <c r="C184" s="126"/>
      <c r="D184" s="36">
        <v>51678</v>
      </c>
      <c r="E184" s="37"/>
      <c r="F184" s="37"/>
      <c r="G184" s="37"/>
      <c r="H184" s="38"/>
    </row>
    <row r="185" spans="1:8" s="16" customFormat="1" ht="37.5" customHeight="1" outlineLevel="1" x14ac:dyDescent="0.2">
      <c r="A185" s="398" t="s">
        <v>382</v>
      </c>
      <c r="B185" s="760"/>
      <c r="C185" s="126"/>
      <c r="D185" s="36">
        <v>53592</v>
      </c>
      <c r="E185" s="37"/>
      <c r="F185" s="37"/>
      <c r="G185" s="37"/>
      <c r="H185" s="38"/>
    </row>
    <row r="186" spans="1:8" s="16" customFormat="1" ht="37.5" customHeight="1" outlineLevel="1" x14ac:dyDescent="0.2">
      <c r="A186" s="398" t="s">
        <v>383</v>
      </c>
      <c r="B186" s="760"/>
      <c r="C186" s="126"/>
      <c r="D186" s="36">
        <v>55506</v>
      </c>
      <c r="E186" s="37"/>
      <c r="F186" s="37"/>
      <c r="G186" s="37"/>
      <c r="H186" s="38"/>
    </row>
    <row r="187" spans="1:8" s="16" customFormat="1" ht="37.5" customHeight="1" outlineLevel="1" x14ac:dyDescent="0.2">
      <c r="A187" s="398" t="s">
        <v>384</v>
      </c>
      <c r="B187" s="760"/>
      <c r="C187" s="126"/>
      <c r="D187" s="36">
        <v>57420</v>
      </c>
      <c r="E187" s="37"/>
      <c r="F187" s="37"/>
      <c r="G187" s="37"/>
      <c r="H187" s="38"/>
    </row>
    <row r="188" spans="1:8" s="16" customFormat="1" ht="37.5" customHeight="1" outlineLevel="1" x14ac:dyDescent="0.2">
      <c r="A188" s="398" t="s">
        <v>385</v>
      </c>
      <c r="B188" s="760"/>
      <c r="C188" s="126"/>
      <c r="D188" s="36">
        <v>59334</v>
      </c>
      <c r="E188" s="37"/>
      <c r="F188" s="37"/>
      <c r="G188" s="37"/>
      <c r="H188" s="38"/>
    </row>
    <row r="189" spans="1:8" s="16" customFormat="1" ht="37.5" customHeight="1" outlineLevel="1" x14ac:dyDescent="0.2">
      <c r="A189" s="398" t="s">
        <v>386</v>
      </c>
      <c r="B189" s="760"/>
      <c r="C189" s="126"/>
      <c r="D189" s="36">
        <v>61248</v>
      </c>
      <c r="E189" s="37"/>
      <c r="F189" s="37"/>
      <c r="G189" s="37"/>
      <c r="H189" s="38"/>
    </row>
    <row r="190" spans="1:8" s="16" customFormat="1" ht="37.5" customHeight="1" outlineLevel="1" x14ac:dyDescent="0.2">
      <c r="A190" s="398" t="s">
        <v>387</v>
      </c>
      <c r="B190" s="760"/>
      <c r="C190" s="126"/>
      <c r="D190" s="36">
        <v>63162</v>
      </c>
      <c r="E190" s="37"/>
      <c r="F190" s="37"/>
      <c r="G190" s="37"/>
      <c r="H190" s="38"/>
    </row>
    <row r="191" spans="1:8" s="16" customFormat="1" ht="37.5" customHeight="1" outlineLevel="1" x14ac:dyDescent="0.2">
      <c r="A191" s="398" t="s">
        <v>388</v>
      </c>
      <c r="B191" s="760"/>
      <c r="C191" s="126"/>
      <c r="D191" s="36">
        <v>65076</v>
      </c>
      <c r="E191" s="37"/>
      <c r="F191" s="37"/>
      <c r="G191" s="37"/>
      <c r="H191" s="38"/>
    </row>
    <row r="192" spans="1:8" s="16" customFormat="1" ht="37.5" customHeight="1" outlineLevel="1" x14ac:dyDescent="0.2">
      <c r="A192" s="398" t="s">
        <v>389</v>
      </c>
      <c r="B192" s="760"/>
      <c r="C192" s="126"/>
      <c r="D192" s="36">
        <v>66990</v>
      </c>
      <c r="E192" s="37"/>
      <c r="F192" s="37"/>
      <c r="G192" s="37"/>
      <c r="H192" s="38"/>
    </row>
    <row r="193" spans="1:8" s="16" customFormat="1" ht="37.5" customHeight="1" outlineLevel="1" x14ac:dyDescent="0.2">
      <c r="A193" s="398" t="s">
        <v>390</v>
      </c>
      <c r="B193" s="760"/>
      <c r="C193" s="126"/>
      <c r="D193" s="36">
        <v>68904</v>
      </c>
      <c r="E193" s="37"/>
      <c r="F193" s="37"/>
      <c r="G193" s="37"/>
      <c r="H193" s="38"/>
    </row>
    <row r="194" spans="1:8" s="16" customFormat="1" ht="37.5" customHeight="1" outlineLevel="1" x14ac:dyDescent="0.2">
      <c r="A194" s="398" t="s">
        <v>391</v>
      </c>
      <c r="B194" s="760"/>
      <c r="C194" s="126"/>
      <c r="D194" s="36">
        <v>70818</v>
      </c>
      <c r="E194" s="37"/>
      <c r="F194" s="37"/>
      <c r="G194" s="37"/>
      <c r="H194" s="38"/>
    </row>
    <row r="195" spans="1:8" s="16" customFormat="1" ht="37.5" customHeight="1" outlineLevel="1" x14ac:dyDescent="0.2">
      <c r="A195" s="398" t="s">
        <v>392</v>
      </c>
      <c r="B195" s="760"/>
      <c r="C195" s="126"/>
      <c r="D195" s="36">
        <v>72732</v>
      </c>
      <c r="E195" s="37"/>
      <c r="F195" s="37"/>
      <c r="G195" s="37"/>
      <c r="H195" s="38"/>
    </row>
    <row r="196" spans="1:8" s="16" customFormat="1" ht="37.5" customHeight="1" outlineLevel="1" x14ac:dyDescent="0.2">
      <c r="A196" s="398" t="s">
        <v>393</v>
      </c>
      <c r="B196" s="760"/>
      <c r="C196" s="126"/>
      <c r="D196" s="36">
        <v>74646</v>
      </c>
      <c r="E196" s="37"/>
      <c r="F196" s="37"/>
      <c r="G196" s="37"/>
      <c r="H196" s="38"/>
    </row>
    <row r="197" spans="1:8" s="16" customFormat="1" ht="37.5" customHeight="1" outlineLevel="1" x14ac:dyDescent="0.2">
      <c r="A197" s="398" t="s">
        <v>394</v>
      </c>
      <c r="B197" s="760"/>
      <c r="C197" s="126"/>
      <c r="D197" s="36">
        <v>76560</v>
      </c>
      <c r="E197" s="37"/>
      <c r="F197" s="37"/>
      <c r="G197" s="37"/>
      <c r="H197" s="38"/>
    </row>
    <row r="198" spans="1:8" s="16" customFormat="1" ht="37.5" customHeight="1" outlineLevel="1" x14ac:dyDescent="0.2">
      <c r="A198" s="398" t="s">
        <v>395</v>
      </c>
      <c r="B198" s="760"/>
      <c r="C198" s="126"/>
      <c r="D198" s="36">
        <v>78474</v>
      </c>
      <c r="E198" s="37"/>
      <c r="F198" s="37"/>
      <c r="G198" s="37"/>
      <c r="H198" s="38"/>
    </row>
    <row r="199" spans="1:8" s="16" customFormat="1" ht="37.5" customHeight="1" outlineLevel="1" x14ac:dyDescent="0.2">
      <c r="A199" s="398" t="s">
        <v>396</v>
      </c>
      <c r="B199" s="760"/>
      <c r="C199" s="126"/>
      <c r="D199" s="36">
        <v>80388</v>
      </c>
      <c r="E199" s="37"/>
      <c r="F199" s="37"/>
      <c r="G199" s="37"/>
      <c r="H199" s="38"/>
    </row>
    <row r="200" spans="1:8" s="16" customFormat="1" ht="37.5" customHeight="1" outlineLevel="1" x14ac:dyDescent="0.2">
      <c r="A200" s="398" t="s">
        <v>397</v>
      </c>
      <c r="B200" s="760"/>
      <c r="C200" s="126"/>
      <c r="D200" s="36">
        <v>82302</v>
      </c>
      <c r="E200" s="37"/>
      <c r="F200" s="37"/>
      <c r="G200" s="37"/>
      <c r="H200" s="38"/>
    </row>
    <row r="201" spans="1:8" s="16" customFormat="1" ht="37.5" customHeight="1" outlineLevel="1" x14ac:dyDescent="0.2">
      <c r="A201" s="398" t="s">
        <v>398</v>
      </c>
      <c r="B201" s="760"/>
      <c r="C201" s="126"/>
      <c r="D201" s="36">
        <v>84216</v>
      </c>
      <c r="E201" s="37"/>
      <c r="F201" s="37"/>
      <c r="G201" s="37"/>
      <c r="H201" s="38"/>
    </row>
    <row r="202" spans="1:8" s="16" customFormat="1" ht="37.5" customHeight="1" outlineLevel="1" x14ac:dyDescent="0.2">
      <c r="A202" s="398" t="s">
        <v>399</v>
      </c>
      <c r="B202" s="760"/>
      <c r="C202" s="126"/>
      <c r="D202" s="36">
        <v>86130</v>
      </c>
      <c r="E202" s="37"/>
      <c r="F202" s="37"/>
      <c r="G202" s="37"/>
      <c r="H202" s="38"/>
    </row>
    <row r="203" spans="1:8" s="16" customFormat="1" ht="37.5" customHeight="1" outlineLevel="1" x14ac:dyDescent="0.2">
      <c r="A203" s="398" t="s">
        <v>400</v>
      </c>
      <c r="B203" s="760"/>
      <c r="C203" s="126"/>
      <c r="D203" s="36">
        <v>88044</v>
      </c>
      <c r="E203" s="37"/>
      <c r="F203" s="37"/>
      <c r="G203" s="37"/>
      <c r="H203" s="38"/>
    </row>
    <row r="204" spans="1:8" s="16" customFormat="1" ht="37.5" customHeight="1" outlineLevel="1" x14ac:dyDescent="0.2">
      <c r="A204" s="398" t="s">
        <v>401</v>
      </c>
      <c r="B204" s="760"/>
      <c r="C204" s="126"/>
      <c r="D204" s="36">
        <v>89958</v>
      </c>
      <c r="E204" s="37"/>
      <c r="F204" s="37"/>
      <c r="G204" s="37"/>
      <c r="H204" s="38"/>
    </row>
    <row r="205" spans="1:8" s="16" customFormat="1" ht="37.5" customHeight="1" outlineLevel="1" x14ac:dyDescent="0.2">
      <c r="A205" s="398" t="s">
        <v>402</v>
      </c>
      <c r="B205" s="760"/>
      <c r="C205" s="126"/>
      <c r="D205" s="36">
        <v>91872</v>
      </c>
      <c r="E205" s="37"/>
      <c r="F205" s="37"/>
      <c r="G205" s="37"/>
      <c r="H205" s="38"/>
    </row>
    <row r="206" spans="1:8" s="16" customFormat="1" ht="37.5" customHeight="1" outlineLevel="1" x14ac:dyDescent="0.2">
      <c r="A206" s="398" t="s">
        <v>403</v>
      </c>
      <c r="B206" s="760"/>
      <c r="C206" s="126"/>
      <c r="D206" s="36">
        <v>93786</v>
      </c>
      <c r="E206" s="37"/>
      <c r="F206" s="37"/>
      <c r="G206" s="37"/>
      <c r="H206" s="38"/>
    </row>
    <row r="207" spans="1:8" s="16" customFormat="1" ht="37.5" customHeight="1" outlineLevel="1" x14ac:dyDescent="0.2">
      <c r="A207" s="398" t="s">
        <v>404</v>
      </c>
      <c r="B207" s="760"/>
      <c r="C207" s="126"/>
      <c r="D207" s="36">
        <v>95700</v>
      </c>
      <c r="E207" s="37"/>
      <c r="F207" s="37"/>
      <c r="G207" s="37"/>
      <c r="H207" s="38"/>
    </row>
    <row r="208" spans="1:8" s="16" customFormat="1" ht="37.5" customHeight="1" outlineLevel="1" x14ac:dyDescent="0.2">
      <c r="A208" s="398" t="s">
        <v>405</v>
      </c>
      <c r="B208" s="760"/>
      <c r="C208" s="126"/>
      <c r="D208" s="36">
        <v>97614</v>
      </c>
      <c r="E208" s="37"/>
      <c r="F208" s="37"/>
      <c r="G208" s="37"/>
      <c r="H208" s="38"/>
    </row>
    <row r="209" spans="1:8" s="16" customFormat="1" ht="37.5" customHeight="1" outlineLevel="1" x14ac:dyDescent="0.2">
      <c r="A209" s="398" t="s">
        <v>406</v>
      </c>
      <c r="B209" s="760"/>
      <c r="C209" s="126"/>
      <c r="D209" s="36">
        <v>99528</v>
      </c>
      <c r="E209" s="37"/>
      <c r="F209" s="37"/>
      <c r="G209" s="37"/>
      <c r="H209" s="38"/>
    </row>
    <row r="210" spans="1:8" s="16" customFormat="1" ht="37.5" customHeight="1" outlineLevel="1" x14ac:dyDescent="0.2">
      <c r="A210" s="398" t="s">
        <v>407</v>
      </c>
      <c r="B210" s="760"/>
      <c r="C210" s="126"/>
      <c r="D210" s="36">
        <v>101442</v>
      </c>
      <c r="E210" s="37"/>
      <c r="F210" s="37"/>
      <c r="G210" s="37"/>
      <c r="H210" s="38"/>
    </row>
    <row r="211" spans="1:8" s="16" customFormat="1" ht="37.5" customHeight="1" outlineLevel="1" x14ac:dyDescent="0.2">
      <c r="A211" s="398" t="s">
        <v>408</v>
      </c>
      <c r="B211" s="760"/>
      <c r="C211" s="126"/>
      <c r="D211" s="36">
        <v>103356</v>
      </c>
      <c r="E211" s="37"/>
      <c r="F211" s="37"/>
      <c r="G211" s="37"/>
      <c r="H211" s="38"/>
    </row>
    <row r="212" spans="1:8" s="16" customFormat="1" ht="37.5" customHeight="1" outlineLevel="1" x14ac:dyDescent="0.2">
      <c r="A212" s="398" t="s">
        <v>409</v>
      </c>
      <c r="B212" s="760"/>
      <c r="C212" s="126"/>
      <c r="D212" s="36">
        <v>105270</v>
      </c>
      <c r="E212" s="37"/>
      <c r="F212" s="37"/>
      <c r="G212" s="37"/>
      <c r="H212" s="38"/>
    </row>
    <row r="213" spans="1:8" s="16" customFormat="1" ht="37.5" customHeight="1" outlineLevel="1" x14ac:dyDescent="0.2">
      <c r="A213" s="398" t="s">
        <v>410</v>
      </c>
      <c r="B213" s="760"/>
      <c r="C213" s="126"/>
      <c r="D213" s="36">
        <v>107184</v>
      </c>
      <c r="E213" s="37"/>
      <c r="F213" s="37"/>
      <c r="G213" s="37"/>
      <c r="H213" s="38"/>
    </row>
    <row r="214" spans="1:8" s="16" customFormat="1" ht="37.5" customHeight="1" outlineLevel="1" x14ac:dyDescent="0.2">
      <c r="A214" s="398" t="s">
        <v>411</v>
      </c>
      <c r="B214" s="760"/>
      <c r="C214" s="126"/>
      <c r="D214" s="36">
        <v>109098</v>
      </c>
      <c r="E214" s="37"/>
      <c r="F214" s="37"/>
      <c r="G214" s="37"/>
      <c r="H214" s="38"/>
    </row>
    <row r="215" spans="1:8" s="16" customFormat="1" ht="37.5" customHeight="1" outlineLevel="1" x14ac:dyDescent="0.2">
      <c r="A215" s="398" t="s">
        <v>412</v>
      </c>
      <c r="B215" s="760"/>
      <c r="C215" s="126"/>
      <c r="D215" s="36">
        <v>111012</v>
      </c>
      <c r="E215" s="37"/>
      <c r="F215" s="37"/>
      <c r="G215" s="37"/>
      <c r="H215" s="38"/>
    </row>
    <row r="216" spans="1:8" s="16" customFormat="1" ht="37.5" customHeight="1" outlineLevel="1" x14ac:dyDescent="0.2">
      <c r="A216" s="398" t="s">
        <v>413</v>
      </c>
      <c r="B216" s="760"/>
      <c r="C216" s="126"/>
      <c r="D216" s="36">
        <v>112926</v>
      </c>
      <c r="E216" s="37"/>
      <c r="F216" s="37"/>
      <c r="G216" s="37"/>
      <c r="H216" s="38"/>
    </row>
    <row r="217" spans="1:8" s="16" customFormat="1" ht="37.5" customHeight="1" outlineLevel="1" x14ac:dyDescent="0.2">
      <c r="A217" s="398" t="s">
        <v>414</v>
      </c>
      <c r="B217" s="760"/>
      <c r="C217" s="126"/>
      <c r="D217" s="36">
        <v>114840</v>
      </c>
      <c r="E217" s="37"/>
      <c r="F217" s="37"/>
      <c r="G217" s="37"/>
      <c r="H217" s="38"/>
    </row>
    <row r="218" spans="1:8" s="16" customFormat="1" ht="37.5" customHeight="1" outlineLevel="1" x14ac:dyDescent="0.2">
      <c r="A218" s="398" t="s">
        <v>415</v>
      </c>
      <c r="B218" s="760"/>
      <c r="C218" s="126"/>
      <c r="D218" s="36">
        <v>116754</v>
      </c>
      <c r="E218" s="37"/>
      <c r="F218" s="37"/>
      <c r="G218" s="37"/>
      <c r="H218" s="38"/>
    </row>
    <row r="219" spans="1:8" s="16" customFormat="1" ht="37.5" customHeight="1" outlineLevel="1" x14ac:dyDescent="0.2">
      <c r="A219" s="398" t="s">
        <v>416</v>
      </c>
      <c r="B219" s="760"/>
      <c r="C219" s="126"/>
      <c r="D219" s="36">
        <v>118668</v>
      </c>
      <c r="E219" s="37"/>
      <c r="F219" s="37"/>
      <c r="G219" s="37"/>
      <c r="H219" s="38"/>
    </row>
    <row r="220" spans="1:8" s="16" customFormat="1" ht="37.5" customHeight="1" outlineLevel="1" x14ac:dyDescent="0.2">
      <c r="A220" s="398" t="s">
        <v>417</v>
      </c>
      <c r="B220" s="760"/>
      <c r="C220" s="126"/>
      <c r="D220" s="36">
        <v>120582</v>
      </c>
      <c r="E220" s="37"/>
      <c r="F220" s="37"/>
      <c r="G220" s="37"/>
      <c r="H220" s="38"/>
    </row>
    <row r="221" spans="1:8" s="16" customFormat="1" ht="37.5" customHeight="1" outlineLevel="1" x14ac:dyDescent="0.2">
      <c r="A221" s="398" t="s">
        <v>418</v>
      </c>
      <c r="B221" s="760"/>
      <c r="C221" s="126"/>
      <c r="D221" s="36">
        <v>122496</v>
      </c>
      <c r="E221" s="37"/>
      <c r="F221" s="37"/>
      <c r="G221" s="37"/>
      <c r="H221" s="38"/>
    </row>
    <row r="222" spans="1:8" s="16" customFormat="1" ht="37.5" customHeight="1" outlineLevel="1" x14ac:dyDescent="0.2">
      <c r="A222" s="398" t="s">
        <v>419</v>
      </c>
      <c r="B222" s="760"/>
      <c r="C222" s="126"/>
      <c r="D222" s="36">
        <v>124410</v>
      </c>
      <c r="E222" s="37"/>
      <c r="F222" s="37"/>
      <c r="G222" s="37"/>
      <c r="H222" s="38"/>
    </row>
    <row r="223" spans="1:8" s="16" customFormat="1" ht="37.5" customHeight="1" outlineLevel="1" x14ac:dyDescent="0.2">
      <c r="A223" s="398" t="s">
        <v>420</v>
      </c>
      <c r="B223" s="760"/>
      <c r="C223" s="126"/>
      <c r="D223" s="36">
        <v>126324</v>
      </c>
      <c r="E223" s="37"/>
      <c r="F223" s="37"/>
      <c r="G223" s="37"/>
      <c r="H223" s="38"/>
    </row>
    <row r="224" spans="1:8" s="16" customFormat="1" ht="37.5" customHeight="1" outlineLevel="1" x14ac:dyDescent="0.2">
      <c r="A224" s="398" t="s">
        <v>421</v>
      </c>
      <c r="B224" s="760"/>
      <c r="C224" s="126"/>
      <c r="D224" s="36">
        <v>128238</v>
      </c>
      <c r="E224" s="37"/>
      <c r="F224" s="37"/>
      <c r="G224" s="37"/>
      <c r="H224" s="38"/>
    </row>
    <row r="225" spans="1:8" s="16" customFormat="1" ht="37.5" customHeight="1" outlineLevel="1" x14ac:dyDescent="0.2">
      <c r="A225" s="398" t="s">
        <v>422</v>
      </c>
      <c r="B225" s="760"/>
      <c r="C225" s="126"/>
      <c r="D225" s="36">
        <v>130152</v>
      </c>
      <c r="E225" s="37"/>
      <c r="F225" s="37"/>
      <c r="G225" s="37"/>
      <c r="H225" s="38"/>
    </row>
    <row r="226" spans="1:8" s="16" customFormat="1" ht="37.5" customHeight="1" outlineLevel="1" x14ac:dyDescent="0.2">
      <c r="A226" s="398" t="s">
        <v>423</v>
      </c>
      <c r="B226" s="760"/>
      <c r="C226" s="126"/>
      <c r="D226" s="36">
        <v>132066</v>
      </c>
      <c r="E226" s="37"/>
      <c r="F226" s="37"/>
      <c r="G226" s="37"/>
      <c r="H226" s="38"/>
    </row>
    <row r="227" spans="1:8" s="16" customFormat="1" ht="37.5" customHeight="1" outlineLevel="1" x14ac:dyDescent="0.2">
      <c r="A227" s="398" t="s">
        <v>424</v>
      </c>
      <c r="B227" s="760"/>
      <c r="C227" s="126"/>
      <c r="D227" s="36">
        <v>133980</v>
      </c>
      <c r="E227" s="37"/>
      <c r="F227" s="37"/>
      <c r="G227" s="37"/>
      <c r="H227" s="38"/>
    </row>
    <row r="228" spans="1:8" s="16" customFormat="1" ht="37.5" customHeight="1" outlineLevel="1" x14ac:dyDescent="0.2">
      <c r="A228" s="398" t="s">
        <v>425</v>
      </c>
      <c r="B228" s="760"/>
      <c r="C228" s="126"/>
      <c r="D228" s="36">
        <v>135894</v>
      </c>
      <c r="E228" s="37"/>
      <c r="F228" s="37"/>
      <c r="G228" s="37"/>
      <c r="H228" s="38"/>
    </row>
    <row r="229" spans="1:8" s="16" customFormat="1" ht="37.5" customHeight="1" outlineLevel="1" x14ac:dyDescent="0.2">
      <c r="A229" s="398" t="s">
        <v>426</v>
      </c>
      <c r="B229" s="760"/>
      <c r="C229" s="126"/>
      <c r="D229" s="36">
        <v>137808</v>
      </c>
      <c r="E229" s="37"/>
      <c r="F229" s="37"/>
      <c r="G229" s="37"/>
      <c r="H229" s="38"/>
    </row>
    <row r="230" spans="1:8" s="16" customFormat="1" ht="37.5" customHeight="1" outlineLevel="1" x14ac:dyDescent="0.2">
      <c r="A230" s="398" t="s">
        <v>427</v>
      </c>
      <c r="B230" s="760"/>
      <c r="C230" s="126"/>
      <c r="D230" s="36">
        <v>139722</v>
      </c>
      <c r="E230" s="37"/>
      <c r="F230" s="37"/>
      <c r="G230" s="37"/>
      <c r="H230" s="38"/>
    </row>
    <row r="231" spans="1:8" s="16" customFormat="1" ht="37.5" customHeight="1" outlineLevel="1" x14ac:dyDescent="0.2">
      <c r="A231" s="398" t="s">
        <v>428</v>
      </c>
      <c r="B231" s="760"/>
      <c r="C231" s="126"/>
      <c r="D231" s="36">
        <v>141636</v>
      </c>
      <c r="E231" s="37"/>
      <c r="F231" s="37"/>
      <c r="G231" s="37"/>
      <c r="H231" s="38"/>
    </row>
    <row r="232" spans="1:8" s="16" customFormat="1" ht="37.5" customHeight="1" outlineLevel="1" x14ac:dyDescent="0.2">
      <c r="A232" s="398" t="s">
        <v>429</v>
      </c>
      <c r="B232" s="760"/>
      <c r="C232" s="126"/>
      <c r="D232" s="36">
        <v>143550</v>
      </c>
      <c r="E232" s="37"/>
      <c r="F232" s="37"/>
      <c r="G232" s="37"/>
      <c r="H232" s="38"/>
    </row>
    <row r="233" spans="1:8" s="16" customFormat="1" ht="37.5" customHeight="1" outlineLevel="1" x14ac:dyDescent="0.2">
      <c r="A233" s="398" t="s">
        <v>430</v>
      </c>
      <c r="B233" s="760"/>
      <c r="C233" s="126"/>
      <c r="D233" s="36">
        <v>145464</v>
      </c>
      <c r="E233" s="37"/>
      <c r="F233" s="37"/>
      <c r="G233" s="37"/>
      <c r="H233" s="38"/>
    </row>
    <row r="234" spans="1:8" s="16" customFormat="1" ht="37.5" customHeight="1" outlineLevel="1" x14ac:dyDescent="0.2">
      <c r="A234" s="398" t="s">
        <v>431</v>
      </c>
      <c r="B234" s="760"/>
      <c r="C234" s="126"/>
      <c r="D234" s="36">
        <v>147378</v>
      </c>
      <c r="E234" s="37"/>
      <c r="F234" s="37"/>
      <c r="G234" s="37"/>
      <c r="H234" s="38"/>
    </row>
    <row r="235" spans="1:8" s="16" customFormat="1" ht="37.5" customHeight="1" outlineLevel="1" x14ac:dyDescent="0.2">
      <c r="A235" s="398" t="s">
        <v>432</v>
      </c>
      <c r="B235" s="760"/>
      <c r="C235" s="126"/>
      <c r="D235" s="36">
        <v>149292</v>
      </c>
      <c r="E235" s="37"/>
      <c r="F235" s="37"/>
      <c r="G235" s="37"/>
      <c r="H235" s="38"/>
    </row>
    <row r="236" spans="1:8" s="16" customFormat="1" ht="37.5" customHeight="1" outlineLevel="1" x14ac:dyDescent="0.2">
      <c r="A236" s="398" t="s">
        <v>433</v>
      </c>
      <c r="B236" s="760"/>
      <c r="C236" s="126"/>
      <c r="D236" s="36">
        <v>151206</v>
      </c>
      <c r="E236" s="37"/>
      <c r="F236" s="37"/>
      <c r="G236" s="37"/>
      <c r="H236" s="38"/>
    </row>
    <row r="237" spans="1:8" s="16" customFormat="1" ht="37.5" customHeight="1" outlineLevel="1" x14ac:dyDescent="0.2">
      <c r="A237" s="398" t="s">
        <v>434</v>
      </c>
      <c r="B237" s="760"/>
      <c r="C237" s="126"/>
      <c r="D237" s="36">
        <v>153120</v>
      </c>
      <c r="E237" s="37"/>
      <c r="F237" s="37"/>
      <c r="G237" s="37"/>
      <c r="H237" s="38"/>
    </row>
    <row r="238" spans="1:8" s="16" customFormat="1" ht="37.5" customHeight="1" outlineLevel="1" x14ac:dyDescent="0.2">
      <c r="A238" s="398" t="s">
        <v>435</v>
      </c>
      <c r="B238" s="760"/>
      <c r="C238" s="126"/>
      <c r="D238" s="36">
        <v>155034</v>
      </c>
      <c r="E238" s="37"/>
      <c r="F238" s="37"/>
      <c r="G238" s="37"/>
      <c r="H238" s="38"/>
    </row>
    <row r="239" spans="1:8" s="16" customFormat="1" ht="37.5" customHeight="1" outlineLevel="1" x14ac:dyDescent="0.2">
      <c r="A239" s="398" t="s">
        <v>436</v>
      </c>
      <c r="B239" s="760"/>
      <c r="C239" s="126"/>
      <c r="D239" s="36">
        <v>156948</v>
      </c>
      <c r="E239" s="37"/>
      <c r="F239" s="37"/>
      <c r="G239" s="37"/>
      <c r="H239" s="38"/>
    </row>
    <row r="240" spans="1:8" s="16" customFormat="1" ht="37.5" customHeight="1" outlineLevel="1" x14ac:dyDescent="0.2">
      <c r="A240" s="398" t="s">
        <v>437</v>
      </c>
      <c r="B240" s="760"/>
      <c r="C240" s="126"/>
      <c r="D240" s="36">
        <v>158862</v>
      </c>
      <c r="E240" s="37"/>
      <c r="F240" s="37"/>
      <c r="G240" s="37"/>
      <c r="H240" s="38"/>
    </row>
    <row r="241" spans="1:8" s="16" customFormat="1" ht="37.5" customHeight="1" outlineLevel="1" x14ac:dyDescent="0.2">
      <c r="A241" s="398" t="s">
        <v>438</v>
      </c>
      <c r="B241" s="760"/>
      <c r="C241" s="126"/>
      <c r="D241" s="36">
        <v>160776</v>
      </c>
      <c r="E241" s="37"/>
      <c r="F241" s="37"/>
      <c r="G241" s="37"/>
      <c r="H241" s="38"/>
    </row>
    <row r="242" spans="1:8" s="16" customFormat="1" ht="37.5" customHeight="1" outlineLevel="1" x14ac:dyDescent="0.2">
      <c r="A242" s="398" t="s">
        <v>439</v>
      </c>
      <c r="B242" s="760"/>
      <c r="C242" s="126"/>
      <c r="D242" s="36">
        <v>162690</v>
      </c>
      <c r="E242" s="37"/>
      <c r="F242" s="37"/>
      <c r="G242" s="37"/>
      <c r="H242" s="38"/>
    </row>
    <row r="243" spans="1:8" s="16" customFormat="1" ht="37.5" customHeight="1" outlineLevel="1" x14ac:dyDescent="0.2">
      <c r="A243" s="398" t="s">
        <v>440</v>
      </c>
      <c r="B243" s="760"/>
      <c r="C243" s="126"/>
      <c r="D243" s="36">
        <v>164604</v>
      </c>
      <c r="E243" s="37"/>
      <c r="F243" s="37"/>
      <c r="G243" s="37"/>
      <c r="H243" s="38"/>
    </row>
    <row r="244" spans="1:8" s="16" customFormat="1" ht="37.5" customHeight="1" outlineLevel="1" x14ac:dyDescent="0.2">
      <c r="A244" s="398" t="s">
        <v>441</v>
      </c>
      <c r="B244" s="760"/>
      <c r="C244" s="126"/>
      <c r="D244" s="36">
        <v>166518</v>
      </c>
      <c r="E244" s="37"/>
      <c r="F244" s="37"/>
      <c r="G244" s="37"/>
      <c r="H244" s="38"/>
    </row>
    <row r="245" spans="1:8" s="16" customFormat="1" ht="37.5" customHeight="1" outlineLevel="1" x14ac:dyDescent="0.2">
      <c r="A245" s="398" t="s">
        <v>442</v>
      </c>
      <c r="B245" s="760"/>
      <c r="C245" s="126"/>
      <c r="D245" s="36">
        <v>168432</v>
      </c>
      <c r="E245" s="37"/>
      <c r="F245" s="37"/>
      <c r="G245" s="37"/>
      <c r="H245" s="38"/>
    </row>
    <row r="246" spans="1:8" s="16" customFormat="1" ht="37.5" customHeight="1" outlineLevel="1" x14ac:dyDescent="0.2">
      <c r="A246" s="398" t="s">
        <v>443</v>
      </c>
      <c r="B246" s="760"/>
      <c r="C246" s="126"/>
      <c r="D246" s="36">
        <v>170346</v>
      </c>
      <c r="E246" s="37"/>
      <c r="F246" s="37"/>
      <c r="G246" s="37"/>
      <c r="H246" s="38"/>
    </row>
    <row r="247" spans="1:8" s="16" customFormat="1" ht="37.5" customHeight="1" outlineLevel="1" x14ac:dyDescent="0.2">
      <c r="A247" s="398" t="s">
        <v>444</v>
      </c>
      <c r="B247" s="760"/>
      <c r="C247" s="126"/>
      <c r="D247" s="36">
        <v>172260</v>
      </c>
      <c r="E247" s="37"/>
      <c r="F247" s="37"/>
      <c r="G247" s="37"/>
      <c r="H247" s="38"/>
    </row>
    <row r="248" spans="1:8" s="16" customFormat="1" ht="37.5" customHeight="1" outlineLevel="1" x14ac:dyDescent="0.2">
      <c r="A248" s="398" t="s">
        <v>445</v>
      </c>
      <c r="B248" s="760"/>
      <c r="C248" s="126"/>
      <c r="D248" s="36">
        <v>174174</v>
      </c>
      <c r="E248" s="37"/>
      <c r="F248" s="37"/>
      <c r="G248" s="37"/>
      <c r="H248" s="38"/>
    </row>
    <row r="249" spans="1:8" s="16" customFormat="1" ht="37.5" customHeight="1" outlineLevel="1" x14ac:dyDescent="0.2">
      <c r="A249" s="398" t="s">
        <v>446</v>
      </c>
      <c r="B249" s="760"/>
      <c r="C249" s="126"/>
      <c r="D249" s="36">
        <v>176088</v>
      </c>
      <c r="E249" s="37"/>
      <c r="F249" s="37"/>
      <c r="G249" s="37"/>
      <c r="H249" s="38"/>
    </row>
    <row r="250" spans="1:8" s="16" customFormat="1" ht="37.5" customHeight="1" outlineLevel="1" x14ac:dyDescent="0.2">
      <c r="A250" s="398" t="s">
        <v>447</v>
      </c>
      <c r="B250" s="760"/>
      <c r="C250" s="126"/>
      <c r="D250" s="36">
        <v>178002</v>
      </c>
      <c r="E250" s="37"/>
      <c r="F250" s="37"/>
      <c r="G250" s="37"/>
      <c r="H250" s="38"/>
    </row>
    <row r="251" spans="1:8" s="16" customFormat="1" ht="37.5" customHeight="1" outlineLevel="1" x14ac:dyDescent="0.2">
      <c r="A251" s="398" t="s">
        <v>448</v>
      </c>
      <c r="B251" s="760"/>
      <c r="C251" s="126"/>
      <c r="D251" s="36">
        <v>179916</v>
      </c>
      <c r="E251" s="37"/>
      <c r="F251" s="37"/>
      <c r="G251" s="37"/>
      <c r="H251" s="38"/>
    </row>
    <row r="252" spans="1:8" s="16" customFormat="1" ht="37.5" customHeight="1" outlineLevel="1" x14ac:dyDescent="0.2">
      <c r="A252" s="398" t="s">
        <v>449</v>
      </c>
      <c r="B252" s="760"/>
      <c r="C252" s="126"/>
      <c r="D252" s="36">
        <v>181830</v>
      </c>
      <c r="E252" s="37"/>
      <c r="F252" s="37"/>
      <c r="G252" s="37"/>
      <c r="H252" s="38"/>
    </row>
    <row r="253" spans="1:8" s="16" customFormat="1" ht="37.5" customHeight="1" outlineLevel="1" x14ac:dyDescent="0.2">
      <c r="A253" s="398" t="s">
        <v>450</v>
      </c>
      <c r="B253" s="760"/>
      <c r="C253" s="126"/>
      <c r="D253" s="36">
        <v>183744</v>
      </c>
      <c r="E253" s="37"/>
      <c r="F253" s="37"/>
      <c r="G253" s="37"/>
      <c r="H253" s="38"/>
    </row>
    <row r="254" spans="1:8" s="16" customFormat="1" ht="37.5" customHeight="1" outlineLevel="1" x14ac:dyDescent="0.2">
      <c r="A254" s="398" t="s">
        <v>451</v>
      </c>
      <c r="B254" s="760"/>
      <c r="C254" s="126"/>
      <c r="D254" s="36">
        <v>185658</v>
      </c>
      <c r="E254" s="37"/>
      <c r="F254" s="37"/>
      <c r="G254" s="37"/>
      <c r="H254" s="38"/>
    </row>
    <row r="255" spans="1:8" s="16" customFormat="1" ht="37.5" customHeight="1" outlineLevel="1" x14ac:dyDescent="0.2">
      <c r="A255" s="398" t="s">
        <v>452</v>
      </c>
      <c r="B255" s="760"/>
      <c r="C255" s="126"/>
      <c r="D255" s="36">
        <v>187572</v>
      </c>
      <c r="E255" s="37"/>
      <c r="F255" s="37"/>
      <c r="G255" s="37"/>
      <c r="H255" s="38"/>
    </row>
    <row r="256" spans="1:8" s="16" customFormat="1" ht="37.5" customHeight="1" outlineLevel="1" x14ac:dyDescent="0.2">
      <c r="A256" s="398" t="s">
        <v>453</v>
      </c>
      <c r="B256" s="760"/>
      <c r="C256" s="126"/>
      <c r="D256" s="36">
        <v>189486</v>
      </c>
      <c r="E256" s="37"/>
      <c r="F256" s="37"/>
      <c r="G256" s="37"/>
      <c r="H256" s="38"/>
    </row>
    <row r="257" spans="1:8" s="16" customFormat="1" ht="37.5" customHeight="1" outlineLevel="1" thickBot="1" x14ac:dyDescent="0.25">
      <c r="A257" s="398" t="s">
        <v>454</v>
      </c>
      <c r="B257" s="760"/>
      <c r="C257" s="571"/>
      <c r="D257" s="44">
        <v>191400</v>
      </c>
      <c r="E257" s="45"/>
      <c r="F257" s="45"/>
      <c r="G257" s="45"/>
      <c r="H257" s="46"/>
    </row>
    <row r="258" spans="1:8" s="16" customFormat="1" ht="50.1" customHeight="1" thickBot="1" x14ac:dyDescent="0.25">
      <c r="A258" s="339" t="s">
        <v>52</v>
      </c>
      <c r="B258" s="340"/>
      <c r="C258" s="340"/>
      <c r="D258" s="691" t="str">
        <f>"от "&amp;MIN(D259:D265)&amp;" до "&amp;MAX(D259:D265)</f>
        <v>от 240 до 4062</v>
      </c>
      <c r="E258" s="692"/>
      <c r="F258" s="692"/>
      <c r="G258" s="692"/>
      <c r="H258" s="693"/>
    </row>
    <row r="259" spans="1:8" s="16" customFormat="1" ht="148.5" customHeight="1" x14ac:dyDescent="0.2">
      <c r="A259" s="503" t="s">
        <v>271</v>
      </c>
      <c r="B259" s="345" t="s">
        <v>272</v>
      </c>
      <c r="C259" s="36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59" s="32">
        <v>4062</v>
      </c>
      <c r="E259" s="32"/>
      <c r="F259" s="32"/>
      <c r="G259" s="32"/>
      <c r="H259" s="33"/>
    </row>
    <row r="260" spans="1:8" s="16" customFormat="1" ht="37.5" customHeight="1" x14ac:dyDescent="0.2">
      <c r="A260" s="347" t="s">
        <v>54</v>
      </c>
      <c r="B260" s="176"/>
      <c r="C260" s="34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60" s="37">
        <v>630</v>
      </c>
      <c r="E260" s="37"/>
      <c r="F260" s="37"/>
      <c r="G260" s="37"/>
      <c r="H260" s="38"/>
    </row>
    <row r="261" spans="1:8" s="16" customFormat="1" ht="37.5" customHeight="1" x14ac:dyDescent="0.2">
      <c r="A261" s="347" t="s">
        <v>56</v>
      </c>
      <c r="B261" s="176"/>
      <c r="C261" s="348"/>
      <c r="D261" s="37">
        <v>3390</v>
      </c>
      <c r="E261" s="37"/>
      <c r="F261" s="37"/>
      <c r="G261" s="37"/>
      <c r="H261" s="38"/>
    </row>
    <row r="262" spans="1:8" s="16" customFormat="1" ht="37.5" customHeight="1" x14ac:dyDescent="0.2">
      <c r="A262" s="347" t="s">
        <v>58</v>
      </c>
      <c r="B262" s="176"/>
      <c r="C262" s="348"/>
      <c r="D262" s="37">
        <v>240</v>
      </c>
      <c r="E262" s="37"/>
      <c r="F262" s="37"/>
      <c r="G262" s="37"/>
      <c r="H262" s="38"/>
    </row>
    <row r="263" spans="1:8" s="16" customFormat="1" ht="37.5" customHeight="1" x14ac:dyDescent="0.2">
      <c r="A263" s="347" t="s">
        <v>59</v>
      </c>
      <c r="B263" s="176"/>
      <c r="C263" s="348"/>
      <c r="D263" s="37">
        <v>240</v>
      </c>
      <c r="E263" s="37"/>
      <c r="F263" s="37"/>
      <c r="G263" s="37"/>
      <c r="H263" s="38"/>
    </row>
    <row r="264" spans="1:8" s="16" customFormat="1" ht="37.5" customHeight="1" x14ac:dyDescent="0.2">
      <c r="A264" s="347" t="s">
        <v>60</v>
      </c>
      <c r="B264" s="176"/>
      <c r="C264" s="348"/>
      <c r="D264" s="37">
        <v>480</v>
      </c>
      <c r="E264" s="37"/>
      <c r="F264" s="37"/>
      <c r="G264" s="37"/>
      <c r="H264" s="38"/>
    </row>
    <row r="265" spans="1:8" s="16" customFormat="1" ht="37.5" customHeight="1" x14ac:dyDescent="0.2">
      <c r="A265" s="347" t="s">
        <v>61</v>
      </c>
      <c r="B265" s="176"/>
      <c r="C265" s="348"/>
      <c r="D265" s="37">
        <v>720</v>
      </c>
      <c r="E265" s="37"/>
      <c r="F265" s="37"/>
      <c r="G265" s="37"/>
      <c r="H265" s="38"/>
    </row>
    <row r="266" spans="1:8" s="16" customFormat="1" ht="117.75" customHeight="1" thickBot="1" x14ac:dyDescent="0.25">
      <c r="A266" s="319" t="s">
        <v>64</v>
      </c>
      <c r="B266" s="320"/>
      <c r="C26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66" s="45">
        <v>30</v>
      </c>
      <c r="E266" s="45"/>
      <c r="F266" s="45"/>
      <c r="G266" s="45"/>
      <c r="H266" s="46"/>
    </row>
    <row r="267" spans="1:8" s="28" customFormat="1" ht="50.1" customHeight="1" thickBot="1" x14ac:dyDescent="0.25">
      <c r="A267" s="349" t="s">
        <v>65</v>
      </c>
      <c r="B267" s="350"/>
      <c r="C267" s="197"/>
      <c r="D267" s="351" t="str">
        <f>"от "&amp;MIN(D269:D269,D280:D295)&amp;" до "&amp;MAX(D269:D269,D280:D295)</f>
        <v>от 540 до 139290</v>
      </c>
      <c r="E267" s="351"/>
      <c r="F267" s="351"/>
      <c r="G267" s="351"/>
      <c r="H267" s="352"/>
    </row>
    <row r="268" spans="1:8" s="16" customFormat="1" ht="24.95" customHeight="1" thickBot="1" x14ac:dyDescent="0.25">
      <c r="A268" s="298"/>
      <c r="B268" s="299"/>
      <c r="C268" s="118"/>
      <c r="D268" s="322"/>
      <c r="E268" s="322"/>
      <c r="F268" s="322"/>
      <c r="G268" s="322"/>
      <c r="H268" s="323"/>
    </row>
    <row r="269" spans="1:8" s="28" customFormat="1" ht="54.75" customHeight="1" thickBot="1" x14ac:dyDescent="0.25">
      <c r="A269" s="162" t="s">
        <v>66</v>
      </c>
      <c r="B269" s="163"/>
      <c r="C26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69" s="165">
        <v>17064</v>
      </c>
      <c r="E269" s="165"/>
      <c r="F269" s="165"/>
      <c r="G269" s="165"/>
      <c r="H269" s="166"/>
    </row>
    <row r="270" spans="1:8" s="28" customFormat="1" ht="54.75" customHeight="1" thickBot="1" x14ac:dyDescent="0.25">
      <c r="A270" s="167" t="s">
        <v>67</v>
      </c>
      <c r="B270" s="168"/>
      <c r="C270" s="169"/>
      <c r="D270" s="170" t="s">
        <v>68</v>
      </c>
      <c r="E270" s="171"/>
      <c r="F270" s="171"/>
      <c r="G270" s="171"/>
      <c r="H270" s="172"/>
    </row>
    <row r="271" spans="1:8" s="28" customFormat="1" ht="54.75" customHeight="1" x14ac:dyDescent="0.2">
      <c r="A271" s="173" t="s">
        <v>69</v>
      </c>
      <c r="B271" s="174"/>
      <c r="C271" s="169"/>
      <c r="D271" s="140">
        <f>D269/4</f>
        <v>4266</v>
      </c>
      <c r="E271" s="140"/>
      <c r="F271" s="140"/>
      <c r="G271" s="140"/>
      <c r="H271" s="141"/>
    </row>
    <row r="272" spans="1:8" s="28" customFormat="1" ht="54.75" customHeight="1" x14ac:dyDescent="0.2">
      <c r="A272" s="173" t="s">
        <v>70</v>
      </c>
      <c r="B272" s="174"/>
      <c r="C272" s="169"/>
      <c r="D272" s="140">
        <f>D269/5</f>
        <v>3412.8</v>
      </c>
      <c r="E272" s="140"/>
      <c r="F272" s="140"/>
      <c r="G272" s="140"/>
      <c r="H272" s="141"/>
    </row>
    <row r="273" spans="1:8" s="28" customFormat="1" ht="54.75" customHeight="1" x14ac:dyDescent="0.2">
      <c r="A273" s="173" t="s">
        <v>71</v>
      </c>
      <c r="B273" s="174"/>
      <c r="C273" s="169"/>
      <c r="D273" s="140">
        <f>D269/6</f>
        <v>2844</v>
      </c>
      <c r="E273" s="140"/>
      <c r="F273" s="140"/>
      <c r="G273" s="140"/>
      <c r="H273" s="141"/>
    </row>
    <row r="274" spans="1:8" s="28" customFormat="1" ht="54.75" customHeight="1" x14ac:dyDescent="0.2">
      <c r="A274" s="173" t="s">
        <v>72</v>
      </c>
      <c r="B274" s="174"/>
      <c r="C274" s="169"/>
      <c r="D274" s="140">
        <f>D269/7</f>
        <v>2437.7142857142858</v>
      </c>
      <c r="E274" s="140"/>
      <c r="F274" s="140"/>
      <c r="G274" s="140"/>
      <c r="H274" s="141"/>
    </row>
    <row r="275" spans="1:8" s="28" customFormat="1" ht="54.75" customHeight="1" x14ac:dyDescent="0.2">
      <c r="A275" s="173" t="s">
        <v>73</v>
      </c>
      <c r="B275" s="174"/>
      <c r="C275" s="169"/>
      <c r="D275" s="140">
        <f>D269/8</f>
        <v>2133</v>
      </c>
      <c r="E275" s="140"/>
      <c r="F275" s="140"/>
      <c r="G275" s="140"/>
      <c r="H275" s="141"/>
    </row>
    <row r="276" spans="1:8" s="28" customFormat="1" ht="54.75" customHeight="1" x14ac:dyDescent="0.2">
      <c r="A276" s="173" t="s">
        <v>74</v>
      </c>
      <c r="B276" s="174"/>
      <c r="C276" s="169"/>
      <c r="D276" s="140">
        <f>D269/9</f>
        <v>1896</v>
      </c>
      <c r="E276" s="140"/>
      <c r="F276" s="140"/>
      <c r="G276" s="140"/>
      <c r="H276" s="141"/>
    </row>
    <row r="277" spans="1:8" s="28" customFormat="1" ht="54.75" customHeight="1" thickBot="1" x14ac:dyDescent="0.25">
      <c r="A277" s="173" t="s">
        <v>75</v>
      </c>
      <c r="B277" s="174"/>
      <c r="C277" s="175"/>
      <c r="D277" s="140">
        <f>D269/10</f>
        <v>1706.4</v>
      </c>
      <c r="E277" s="140"/>
      <c r="F277" s="140"/>
      <c r="G277" s="140"/>
      <c r="H277" s="141"/>
    </row>
    <row r="278" spans="1:8" s="16" customFormat="1" ht="62.45" customHeight="1" thickBot="1" x14ac:dyDescent="0.25">
      <c r="A278" s="176" t="s">
        <v>76</v>
      </c>
      <c r="B278" s="177"/>
      <c r="C27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8" s="127">
        <v>30000</v>
      </c>
      <c r="E278" s="128"/>
      <c r="F278" s="128"/>
      <c r="G278" s="128"/>
      <c r="H278" s="129"/>
    </row>
    <row r="279" spans="1:8" s="16" customFormat="1" ht="24.95" customHeight="1" thickBot="1" x14ac:dyDescent="0.25">
      <c r="A279" s="298"/>
      <c r="B279" s="299"/>
      <c r="C279" s="118"/>
      <c r="D279" s="322"/>
      <c r="E279" s="322"/>
      <c r="F279" s="322"/>
      <c r="G279" s="322"/>
      <c r="H279" s="323"/>
    </row>
    <row r="280" spans="1:8" s="16" customFormat="1" ht="50.1" customHeight="1" x14ac:dyDescent="0.2">
      <c r="A280" s="476" t="s">
        <v>77</v>
      </c>
      <c r="B280" s="477"/>
      <c r="C280" s="479" t="str">
        <f>"Интернет-площадка 2gis.ru на основе Cправочника организаций "&amp;$C$2&amp;""</f>
        <v>Интернет-площадка 2gis.ru на основе Cправочника организаций "2ГИС.МОСКВА"</v>
      </c>
      <c r="D280" s="362">
        <v>31590</v>
      </c>
      <c r="E280" s="128"/>
      <c r="F280" s="128"/>
      <c r="G280" s="128"/>
      <c r="H280" s="129"/>
    </row>
    <row r="281" spans="1:8" s="16" customFormat="1" ht="50.1" customHeight="1" x14ac:dyDescent="0.2">
      <c r="A281" s="143" t="s">
        <v>647</v>
      </c>
      <c r="B281" s="144"/>
      <c r="C281" s="188" t="s">
        <v>87</v>
      </c>
      <c r="D281" s="140">
        <v>139290</v>
      </c>
      <c r="E281" s="140"/>
      <c r="F281" s="140"/>
      <c r="G281" s="140"/>
      <c r="H281" s="141"/>
    </row>
    <row r="282" spans="1:8" s="16" customFormat="1" ht="50.1" customHeight="1" x14ac:dyDescent="0.2">
      <c r="A282" s="143" t="s">
        <v>78</v>
      </c>
      <c r="B282" s="144"/>
      <c r="C282"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82" s="56">
        <v>12990</v>
      </c>
      <c r="E282" s="37"/>
      <c r="F282" s="37"/>
      <c r="G282" s="37"/>
      <c r="H282" s="38"/>
    </row>
    <row r="283" spans="1:8" s="16" customFormat="1" ht="50.1" customHeight="1" x14ac:dyDescent="0.2">
      <c r="A283" s="143" t="s">
        <v>79</v>
      </c>
      <c r="B283" s="144"/>
      <c r="C283"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83" s="56">
        <v>99690</v>
      </c>
      <c r="E283" s="37"/>
      <c r="F283" s="37"/>
      <c r="G283" s="37"/>
      <c r="H283" s="38"/>
    </row>
    <row r="284" spans="1:8" s="16" customFormat="1" ht="50.1" customHeight="1" x14ac:dyDescent="0.2">
      <c r="A284" s="143" t="s">
        <v>80</v>
      </c>
      <c r="B284" s="144"/>
      <c r="C284" s="188" t="str">
        <f>"Интернет-площадка 2gis.ru на основе Cправочника организаций "&amp;$C$2&amp;""</f>
        <v>Интернет-площадка 2gis.ru на основе Cправочника организаций "2ГИС.МОСКВА"</v>
      </c>
      <c r="D284" s="56">
        <v>20190</v>
      </c>
      <c r="E284" s="37"/>
      <c r="F284" s="37"/>
      <c r="G284" s="37"/>
      <c r="H284" s="38"/>
    </row>
    <row r="285" spans="1:8" s="16" customFormat="1" ht="50.1" customHeight="1" x14ac:dyDescent="0.2">
      <c r="A285" s="143" t="s">
        <v>81</v>
      </c>
      <c r="B285" s="144"/>
      <c r="C285" s="188" t="str">
        <f>"Интернет-площадка 2gis.ru на основе Cправочника организаций "&amp;$C$2&amp;""</f>
        <v>Интернет-площадка 2gis.ru на основе Cправочника организаций "2ГИС.МОСКВА"</v>
      </c>
      <c r="D285" s="56">
        <v>24228</v>
      </c>
      <c r="E285" s="37"/>
      <c r="F285" s="37"/>
      <c r="G285" s="37"/>
      <c r="H285" s="38"/>
    </row>
    <row r="286" spans="1:8" s="16" customFormat="1" ht="50.1" customHeight="1" x14ac:dyDescent="0.2">
      <c r="A286" s="143" t="s">
        <v>82</v>
      </c>
      <c r="B286" s="144"/>
      <c r="C286"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86" s="56">
        <v>36690</v>
      </c>
      <c r="E286" s="37"/>
      <c r="F286" s="37"/>
      <c r="G286" s="37"/>
      <c r="H286" s="38"/>
    </row>
    <row r="287" spans="1:8" s="16" customFormat="1" ht="50.1" customHeight="1" x14ac:dyDescent="0.2">
      <c r="A287" s="143" t="s">
        <v>83</v>
      </c>
      <c r="B287" s="144"/>
      <c r="C287"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87" s="56">
        <v>17790</v>
      </c>
      <c r="E287" s="37"/>
      <c r="F287" s="37"/>
      <c r="G287" s="37"/>
      <c r="H287" s="38"/>
    </row>
    <row r="288" spans="1:8" s="16" customFormat="1" ht="50.1" customHeight="1" x14ac:dyDescent="0.2">
      <c r="A288" s="143" t="s">
        <v>84</v>
      </c>
      <c r="B288" s="144"/>
      <c r="C288"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88" s="140">
        <v>128190</v>
      </c>
      <c r="E288" s="140"/>
      <c r="F288" s="140"/>
      <c r="G288" s="140"/>
      <c r="H288" s="141"/>
    </row>
    <row r="289" spans="1:8" s="16" customFormat="1" ht="50.1" customHeight="1" x14ac:dyDescent="0.2">
      <c r="A289" s="143" t="s">
        <v>85</v>
      </c>
      <c r="B289" s="144"/>
      <c r="C28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89" s="140">
        <v>60360</v>
      </c>
      <c r="E289" s="140"/>
      <c r="F289" s="140"/>
      <c r="G289" s="140"/>
      <c r="H289" s="141"/>
    </row>
    <row r="290" spans="1:8" s="16" customFormat="1" ht="50.1" customHeight="1" x14ac:dyDescent="0.2">
      <c r="A290" s="143" t="s">
        <v>86</v>
      </c>
      <c r="B290" s="144"/>
      <c r="C290" s="188" t="s">
        <v>87</v>
      </c>
      <c r="D290" s="140">
        <v>540</v>
      </c>
      <c r="E290" s="140"/>
      <c r="F290" s="140"/>
      <c r="G290" s="140"/>
      <c r="H290" s="141"/>
    </row>
    <row r="291" spans="1:8" s="16" customFormat="1" ht="67.5" customHeight="1" x14ac:dyDescent="0.2">
      <c r="A291" s="143" t="s">
        <v>88</v>
      </c>
      <c r="B291" s="144"/>
      <c r="C29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91" s="56">
        <v>25590</v>
      </c>
      <c r="E291" s="37"/>
      <c r="F291" s="37"/>
      <c r="G291" s="37"/>
      <c r="H291" s="38"/>
    </row>
    <row r="292" spans="1:8" s="16" customFormat="1" ht="67.5" customHeight="1" x14ac:dyDescent="0.2">
      <c r="A292" s="143" t="s">
        <v>89</v>
      </c>
      <c r="B292" s="144"/>
      <c r="C292" s="188" t="str">
        <f t="shared" ref="C292:C29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92" s="56">
        <v>21390</v>
      </c>
      <c r="E292" s="37"/>
      <c r="F292" s="37"/>
      <c r="G292" s="37"/>
      <c r="H292" s="38"/>
    </row>
    <row r="293" spans="1:8" s="16" customFormat="1" ht="67.5" customHeight="1" x14ac:dyDescent="0.2">
      <c r="A293" s="143" t="s">
        <v>90</v>
      </c>
      <c r="B293" s="144"/>
      <c r="C293" s="18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93" s="56">
        <v>20004</v>
      </c>
      <c r="E293" s="37"/>
      <c r="F293" s="37"/>
      <c r="G293" s="37"/>
      <c r="H293" s="38"/>
    </row>
    <row r="294" spans="1:8" s="16" customFormat="1" ht="67.5" customHeight="1" x14ac:dyDescent="0.2">
      <c r="A294" s="143" t="s">
        <v>91</v>
      </c>
      <c r="B294" s="144"/>
      <c r="C294" s="188"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294" s="56">
        <v>16290</v>
      </c>
      <c r="E294" s="37"/>
      <c r="F294" s="37"/>
      <c r="G294" s="37"/>
      <c r="H294" s="38"/>
    </row>
    <row r="295" spans="1:8" s="16" customFormat="1" ht="50.1" customHeight="1" thickBot="1" x14ac:dyDescent="0.25">
      <c r="A295" s="143" t="s">
        <v>94</v>
      </c>
      <c r="B295" s="144"/>
      <c r="C295"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95" s="56">
        <v>16290</v>
      </c>
      <c r="E295" s="37"/>
      <c r="F295" s="37"/>
      <c r="G295" s="37"/>
      <c r="H295" s="38"/>
    </row>
    <row r="296" spans="1:8" s="16" customFormat="1" ht="102" customHeight="1" thickBot="1" x14ac:dyDescent="0.25">
      <c r="A296" s="143" t="s">
        <v>16</v>
      </c>
      <c r="B296" s="144"/>
      <c r="C296"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96" s="56">
        <v>4062</v>
      </c>
      <c r="E296" s="37"/>
      <c r="F296" s="37"/>
      <c r="G296" s="37"/>
      <c r="H296" s="38"/>
    </row>
    <row r="297" spans="1:8" s="16" customFormat="1" ht="126" customHeight="1" x14ac:dyDescent="0.2">
      <c r="A297" s="143" t="s">
        <v>95</v>
      </c>
      <c r="B297" s="144"/>
      <c r="C297"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97" s="56">
        <v>25050</v>
      </c>
      <c r="E297" s="37"/>
      <c r="F297" s="37"/>
      <c r="G297" s="37"/>
      <c r="H297" s="38"/>
    </row>
    <row r="298" spans="1:8" s="16" customFormat="1" ht="96" customHeight="1" x14ac:dyDescent="0.2">
      <c r="A298" s="137" t="s">
        <v>96</v>
      </c>
      <c r="B298" s="189"/>
      <c r="C29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98" s="56">
        <v>9570</v>
      </c>
      <c r="E298" s="37"/>
      <c r="F298" s="37"/>
      <c r="G298" s="37"/>
      <c r="H298" s="38"/>
    </row>
    <row r="299" spans="1:8" s="16" customFormat="1" ht="96" customHeight="1" x14ac:dyDescent="0.2">
      <c r="A299" s="137" t="s">
        <v>97</v>
      </c>
      <c r="B299" s="189"/>
      <c r="C29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299" s="56">
        <v>20840</v>
      </c>
      <c r="E299" s="37"/>
      <c r="F299" s="37"/>
      <c r="G299" s="37"/>
      <c r="H299" s="38"/>
    </row>
    <row r="300" spans="1:8" s="16" customFormat="1" ht="84" customHeight="1" x14ac:dyDescent="0.2">
      <c r="A300" s="143" t="s">
        <v>92</v>
      </c>
      <c r="B300" s="144" t="s">
        <v>92</v>
      </c>
      <c r="C30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0" s="56">
        <v>20004</v>
      </c>
      <c r="E300" s="37"/>
      <c r="F300" s="37"/>
      <c r="G300" s="37"/>
      <c r="H300" s="38"/>
    </row>
    <row r="301" spans="1:8" s="16" customFormat="1" ht="84" customHeight="1" x14ac:dyDescent="0.2">
      <c r="A301" s="143" t="s">
        <v>93</v>
      </c>
      <c r="B301" s="144" t="s">
        <v>93</v>
      </c>
      <c r="C30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01" s="56">
        <v>15000</v>
      </c>
      <c r="E301" s="37"/>
      <c r="F301" s="37"/>
      <c r="G301" s="37"/>
      <c r="H301" s="38"/>
    </row>
    <row r="302" spans="1:8" s="16" customFormat="1" ht="50.1" customHeight="1" x14ac:dyDescent="0.2">
      <c r="A302" s="143" t="s">
        <v>98</v>
      </c>
      <c r="B302" s="144"/>
      <c r="C302" s="188" t="str">
        <f>"Интернет-площадка 2gis.ru на основе Cправочника организаций "&amp;$C$2&amp;""</f>
        <v>Интернет-площадка 2gis.ru на основе Cправочника организаций "2ГИС.МОСКВА"</v>
      </c>
      <c r="D302" s="56">
        <v>189600</v>
      </c>
      <c r="E302" s="37"/>
      <c r="F302" s="37"/>
      <c r="G302" s="37"/>
      <c r="H302" s="38"/>
    </row>
    <row r="303" spans="1:8" s="16" customFormat="1" ht="50.1" customHeight="1" x14ac:dyDescent="0.2">
      <c r="A303" s="143" t="s">
        <v>648</v>
      </c>
      <c r="B303" s="144"/>
      <c r="C303" s="188" t="s">
        <v>87</v>
      </c>
      <c r="D303" s="56">
        <v>229920</v>
      </c>
      <c r="E303" s="37"/>
      <c r="F303" s="37"/>
      <c r="G303" s="37"/>
      <c r="H303" s="38"/>
    </row>
    <row r="304" spans="1:8" s="16" customFormat="1" ht="50.1" customHeight="1" x14ac:dyDescent="0.2">
      <c r="A304" s="143" t="s">
        <v>99</v>
      </c>
      <c r="B304" s="144"/>
      <c r="C304"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4" s="56">
        <v>78000</v>
      </c>
      <c r="E304" s="37"/>
      <c r="F304" s="37"/>
      <c r="G304" s="37"/>
      <c r="H304" s="38"/>
    </row>
    <row r="305" spans="1:8" s="16" customFormat="1" ht="50.1" customHeight="1" x14ac:dyDescent="0.2">
      <c r="A305" s="143" t="s">
        <v>100</v>
      </c>
      <c r="B305" s="144"/>
      <c r="C305"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5" s="56">
        <v>598200</v>
      </c>
      <c r="E305" s="37"/>
      <c r="F305" s="37"/>
      <c r="G305" s="37"/>
      <c r="H305" s="38"/>
    </row>
    <row r="306" spans="1:8" s="16" customFormat="1" ht="50.1" customHeight="1" x14ac:dyDescent="0.2">
      <c r="A306" s="143" t="s">
        <v>101</v>
      </c>
      <c r="B306" s="144"/>
      <c r="C306" s="188" t="str">
        <f>"Интернет-площадка 2gis.ru на основе Cправочника организаций "&amp;$C$2&amp;""</f>
        <v>Интернет-площадка 2gis.ru на основе Cправочника организаций "2ГИС.МОСКВА"</v>
      </c>
      <c r="D306" s="56">
        <v>121200</v>
      </c>
      <c r="E306" s="37"/>
      <c r="F306" s="37"/>
      <c r="G306" s="37"/>
      <c r="H306" s="38"/>
    </row>
    <row r="307" spans="1:8" s="16" customFormat="1" ht="50.1" customHeight="1" x14ac:dyDescent="0.2">
      <c r="A307" s="143" t="s">
        <v>102</v>
      </c>
      <c r="B307" s="144"/>
      <c r="C307" s="188" t="str">
        <f>"Интернет-площадка 2gis.ru на основе Cправочника организаций "&amp;$C$2&amp;""</f>
        <v>Интернет-площадка 2gis.ru на основе Cправочника организаций "2ГИС.МОСКВА"</v>
      </c>
      <c r="D307" s="56">
        <v>145440</v>
      </c>
      <c r="E307" s="37"/>
      <c r="F307" s="37"/>
      <c r="G307" s="37"/>
      <c r="H307" s="38"/>
    </row>
    <row r="308" spans="1:8" s="16" customFormat="1" ht="50.1" customHeight="1" x14ac:dyDescent="0.2">
      <c r="A308" s="143" t="s">
        <v>103</v>
      </c>
      <c r="B308" s="144"/>
      <c r="C308"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56">
        <v>220200</v>
      </c>
      <c r="E308" s="37"/>
      <c r="F308" s="37"/>
      <c r="G308" s="37"/>
      <c r="H308" s="38"/>
    </row>
    <row r="309" spans="1:8" s="16" customFormat="1" ht="50.1" customHeight="1" x14ac:dyDescent="0.2">
      <c r="A309" s="143" t="s">
        <v>104</v>
      </c>
      <c r="B309" s="144"/>
      <c r="C309"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9" s="56">
        <v>106800</v>
      </c>
      <c r="E309" s="37"/>
      <c r="F309" s="37"/>
      <c r="G309" s="37"/>
      <c r="H309" s="38"/>
    </row>
    <row r="310" spans="1:8" s="16" customFormat="1" ht="50.1" customHeight="1" x14ac:dyDescent="0.2">
      <c r="A310" s="143" t="s">
        <v>105</v>
      </c>
      <c r="B310" s="144"/>
      <c r="C310"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0" s="56">
        <v>769200</v>
      </c>
      <c r="E310" s="37"/>
      <c r="F310" s="37"/>
      <c r="G310" s="37"/>
      <c r="H310" s="38"/>
    </row>
    <row r="311" spans="1:8" s="16" customFormat="1" ht="50.1" customHeight="1" x14ac:dyDescent="0.2">
      <c r="A311" s="143" t="s">
        <v>273</v>
      </c>
      <c r="B311" s="144"/>
      <c r="C311" s="188" t="s">
        <v>87</v>
      </c>
      <c r="D311" s="56">
        <v>3240</v>
      </c>
      <c r="E311" s="37"/>
      <c r="F311" s="37"/>
      <c r="G311" s="37"/>
      <c r="H311" s="38"/>
    </row>
    <row r="312" spans="1:8" s="16" customFormat="1" ht="49.5" customHeight="1" thickBot="1" x14ac:dyDescent="0.25">
      <c r="A312" s="143" t="s">
        <v>108</v>
      </c>
      <c r="B312" s="144"/>
      <c r="C312"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56">
        <v>97800</v>
      </c>
      <c r="E312" s="37"/>
      <c r="F312" s="37"/>
      <c r="G312" s="37"/>
      <c r="H312" s="38"/>
    </row>
    <row r="313" spans="1:8" s="16" customFormat="1" ht="24.95" customHeight="1" thickBot="1" x14ac:dyDescent="0.25">
      <c r="A313" s="298"/>
      <c r="B313" s="299"/>
      <c r="C313" s="118"/>
      <c r="D313" s="322"/>
      <c r="E313" s="322"/>
      <c r="F313" s="322"/>
      <c r="G313" s="322"/>
      <c r="H313" s="323"/>
    </row>
    <row r="314" spans="1:8" s="28" customFormat="1" ht="50.1" customHeight="1" thickBot="1" x14ac:dyDescent="0.25">
      <c r="A314" s="24" t="s">
        <v>109</v>
      </c>
      <c r="B314" s="25"/>
      <c r="C314" s="26"/>
      <c r="D314" s="156"/>
      <c r="E314" s="156"/>
      <c r="F314" s="156"/>
      <c r="G314" s="156"/>
      <c r="H314" s="157"/>
    </row>
    <row r="315" spans="1:8" s="16" customFormat="1" ht="50.1" customHeight="1" x14ac:dyDescent="0.2">
      <c r="A315" s="143" t="s">
        <v>110</v>
      </c>
      <c r="B315" s="144"/>
      <c r="C31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15" s="31">
        <v>10008</v>
      </c>
      <c r="E315" s="32"/>
      <c r="F315" s="32"/>
      <c r="G315" s="32"/>
      <c r="H315" s="33"/>
    </row>
    <row r="316" spans="1:8" s="16" customFormat="1" ht="50.1" customHeight="1" x14ac:dyDescent="0.2">
      <c r="A316" s="143" t="s">
        <v>111</v>
      </c>
      <c r="B316" s="144"/>
      <c r="C316" s="194"/>
      <c r="D316" s="127">
        <v>10008</v>
      </c>
      <c r="E316" s="128"/>
      <c r="F316" s="128"/>
      <c r="G316" s="128"/>
      <c r="H316" s="129"/>
    </row>
    <row r="317" spans="1:8" s="16" customFormat="1" ht="50.1" customHeight="1" x14ac:dyDescent="0.2">
      <c r="A317" s="192" t="s">
        <v>112</v>
      </c>
      <c r="B317" s="193"/>
      <c r="C317" s="194"/>
      <c r="D317" s="325">
        <v>3000</v>
      </c>
      <c r="E317" s="140"/>
      <c r="F317" s="140"/>
      <c r="G317" s="140"/>
      <c r="H317" s="141"/>
    </row>
    <row r="318" spans="1:8" s="16" customFormat="1" ht="50.1" customHeight="1" x14ac:dyDescent="0.2">
      <c r="A318" s="192" t="s">
        <v>113</v>
      </c>
      <c r="B318" s="193"/>
      <c r="C318" s="194"/>
      <c r="D318" s="325">
        <v>300</v>
      </c>
      <c r="E318" s="140"/>
      <c r="F318" s="140"/>
      <c r="G318" s="140"/>
      <c r="H318" s="141"/>
    </row>
    <row r="319" spans="1:8" s="16" customFormat="1" ht="50.1" customHeight="1" thickBot="1" x14ac:dyDescent="0.25">
      <c r="A319" s="192" t="s">
        <v>114</v>
      </c>
      <c r="B319" s="193"/>
      <c r="C319" s="196"/>
      <c r="D319" s="78">
        <v>1050</v>
      </c>
      <c r="E319" s="79"/>
      <c r="F319" s="79"/>
      <c r="G319" s="79"/>
      <c r="H319" s="80"/>
    </row>
    <row r="320" spans="1:8" s="16" customFormat="1" ht="50.1" customHeight="1" thickBot="1" x14ac:dyDescent="0.25">
      <c r="A320" s="24" t="s">
        <v>115</v>
      </c>
      <c r="B320" s="25"/>
      <c r="C320" s="197"/>
      <c r="D320" s="156"/>
      <c r="E320" s="156"/>
      <c r="F320" s="156"/>
      <c r="G320" s="156"/>
      <c r="H320" s="157"/>
    </row>
    <row r="321" spans="1:8" s="16" customFormat="1" ht="50.1" customHeight="1" x14ac:dyDescent="0.2">
      <c r="A321" s="143" t="s">
        <v>161</v>
      </c>
      <c r="B321" s="144"/>
      <c r="C3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1" s="362">
        <v>10290</v>
      </c>
      <c r="E321" s="128"/>
      <c r="F321" s="128"/>
      <c r="G321" s="128"/>
      <c r="H321" s="129"/>
    </row>
    <row r="322" spans="1:8" s="16" customFormat="1" ht="50.1" customHeight="1" x14ac:dyDescent="0.2">
      <c r="A322" s="143" t="s">
        <v>117</v>
      </c>
      <c r="B322" s="144"/>
      <c r="C322" s="188" t="str">
        <f>"Интернет-площадка 2gis.ru на основе Cправочника организаций "&amp;$C$2&amp;""</f>
        <v>Интернет-площадка 2gis.ru на основе Cправочника организаций "2ГИС.МОСКВА"</v>
      </c>
      <c r="D322" s="140">
        <v>10290</v>
      </c>
      <c r="E322" s="140"/>
      <c r="F322" s="140"/>
      <c r="G322" s="140"/>
      <c r="H322" s="141"/>
    </row>
    <row r="323" spans="1:8" s="16" customFormat="1" ht="50.1" customHeight="1" x14ac:dyDescent="0.2">
      <c r="A323" s="143" t="s">
        <v>118</v>
      </c>
      <c r="B323" s="144"/>
      <c r="C323"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3" s="140">
        <v>5190</v>
      </c>
      <c r="E323" s="140"/>
      <c r="F323" s="140"/>
      <c r="G323" s="140"/>
      <c r="H323" s="141"/>
    </row>
    <row r="324" spans="1:8" s="16" customFormat="1" ht="50.1" customHeight="1" x14ac:dyDescent="0.2">
      <c r="A324" s="143" t="s">
        <v>162</v>
      </c>
      <c r="B324" s="144"/>
      <c r="C3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4" s="140">
        <v>61800</v>
      </c>
      <c r="E324" s="140"/>
      <c r="F324" s="140"/>
      <c r="G324" s="140"/>
      <c r="H324" s="141"/>
    </row>
    <row r="325" spans="1:8" s="16" customFormat="1" ht="50.1" customHeight="1" x14ac:dyDescent="0.2">
      <c r="A325" s="143" t="s">
        <v>163</v>
      </c>
      <c r="B325" s="144"/>
      <c r="C325" s="188" t="str">
        <f>"Интернет-площадка 2gis.ru на основе Cправочника организаций "&amp;$C$2&amp;""</f>
        <v>Интернет-площадка 2gis.ru на основе Cправочника организаций "2ГИС.МОСКВА"</v>
      </c>
      <c r="D325" s="140">
        <v>61800</v>
      </c>
      <c r="E325" s="140"/>
      <c r="F325" s="140"/>
      <c r="G325" s="140"/>
      <c r="H325" s="141"/>
    </row>
    <row r="326" spans="1:8" s="16" customFormat="1" ht="50.1" customHeight="1" x14ac:dyDescent="0.2">
      <c r="A326" s="143" t="s">
        <v>121</v>
      </c>
      <c r="B326" s="144"/>
      <c r="C326" s="188"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6" s="140">
        <v>31200</v>
      </c>
      <c r="E326" s="140"/>
      <c r="F326" s="140"/>
      <c r="G326" s="140"/>
      <c r="H326" s="141"/>
    </row>
    <row r="327" spans="1:8" s="16" customFormat="1" ht="126" customHeight="1" thickBot="1" x14ac:dyDescent="0.25">
      <c r="A327" s="143" t="s">
        <v>122</v>
      </c>
      <c r="B327" s="144"/>
      <c r="C327" s="297" t="str">
        <f>C322</f>
        <v>Интернет-площадка 2gis.ru на основе Cправочника организаций "2ГИС.МОСКВА"</v>
      </c>
      <c r="D327" s="56">
        <v>10290</v>
      </c>
      <c r="E327" s="37"/>
      <c r="F327" s="37"/>
      <c r="G327" s="37"/>
      <c r="H327" s="38"/>
    </row>
    <row r="328" spans="1:8" s="28" customFormat="1" ht="50.1" customHeight="1" thickBot="1" x14ac:dyDescent="0.25">
      <c r="A328" s="298"/>
      <c r="B328" s="299"/>
      <c r="C328" s="118"/>
      <c r="D328" s="322"/>
      <c r="E328" s="322"/>
      <c r="F328" s="322"/>
      <c r="G328" s="322"/>
      <c r="H328" s="323"/>
    </row>
    <row r="329" spans="1:8" s="16" customFormat="1" ht="21" x14ac:dyDescent="0.2">
      <c r="A329" s="202"/>
      <c r="B329" s="203"/>
      <c r="C329" s="204"/>
      <c r="D329" s="203"/>
      <c r="E329" s="203"/>
      <c r="F329" s="203"/>
      <c r="G329" s="203"/>
      <c r="H329" s="205"/>
    </row>
    <row r="330" spans="1:8" s="16" customFormat="1" ht="21" x14ac:dyDescent="0.2">
      <c r="A330" s="206"/>
      <c r="B330" s="207" t="s">
        <v>123</v>
      </c>
      <c r="C330" s="208" t="s">
        <v>178</v>
      </c>
      <c r="D330" s="208"/>
      <c r="E330" s="209"/>
      <c r="F330" s="209"/>
      <c r="G330" s="209"/>
      <c r="H330" s="209"/>
    </row>
    <row r="331" spans="1:8" s="16" customFormat="1" ht="21" x14ac:dyDescent="0.2">
      <c r="A331" s="206"/>
      <c r="B331" s="209"/>
      <c r="C331" s="210" t="s">
        <v>179</v>
      </c>
      <c r="D331" s="210"/>
      <c r="E331" s="209"/>
      <c r="F331" s="209"/>
      <c r="G331" s="209"/>
      <c r="H331" s="209"/>
    </row>
    <row r="332" spans="1:8" s="16" customFormat="1" ht="21" x14ac:dyDescent="0.2">
      <c r="A332" s="206"/>
      <c r="B332" s="209"/>
      <c r="C332" s="208" t="s">
        <v>180</v>
      </c>
      <c r="D332" s="210"/>
      <c r="E332" s="209"/>
      <c r="F332" s="209"/>
      <c r="G332" s="209"/>
      <c r="H332" s="209"/>
    </row>
    <row r="333" spans="1:8" s="28" customFormat="1" ht="23.25" x14ac:dyDescent="0.2">
      <c r="A333" s="202"/>
      <c r="B333" s="203"/>
      <c r="C333" s="210"/>
      <c r="D333" s="210"/>
      <c r="E333" s="209"/>
      <c r="F333" s="209"/>
      <c r="G333" s="209"/>
      <c r="H333" s="203"/>
    </row>
    <row r="334" spans="1:8" s="23" customFormat="1" ht="26.25" x14ac:dyDescent="0.2">
      <c r="A334" s="213" t="str">
        <f>Абакан_юр!A147</f>
        <v>По соглашению сторон в качестве валюты платежа могут выступать украинские гривны, в этом случае курс следующий: 1 руб. = 0,3909 гривен</v>
      </c>
      <c r="B334" s="213"/>
      <c r="C334" s="213"/>
      <c r="D334" s="214"/>
      <c r="E334" s="214"/>
      <c r="F334" s="215"/>
      <c r="G334" s="216"/>
      <c r="H334" s="216"/>
    </row>
    <row r="335" spans="1:8" s="16" customFormat="1" ht="26.25" x14ac:dyDescent="0.2">
      <c r="A335" s="213" t="str">
        <f>Абакан_юр!A148</f>
        <v>По соглашению сторон в качестве валюты платежа могут выступать дирхамы ОАЭ, в этом случае курс следующий: 1 руб. = 0,0394 дирхам</v>
      </c>
      <c r="B335" s="213"/>
      <c r="C335" s="213"/>
      <c r="D335" s="214"/>
      <c r="E335" s="214"/>
      <c r="F335" s="215"/>
      <c r="G335" s="218"/>
      <c r="H335" s="218"/>
    </row>
    <row r="336" spans="1:8" ht="12.6" customHeight="1" x14ac:dyDescent="0.2">
      <c r="A336" s="213" t="str">
        <f>Абакан_юр!A149</f>
        <v>По соглашению сторон в качестве валюты платежа могут выступать доллары США, в этом случае курс следующий: 1 руб. = 0,0107 доллара</v>
      </c>
      <c r="B336" s="213"/>
      <c r="C336" s="213"/>
      <c r="D336" s="214"/>
      <c r="E336" s="214"/>
      <c r="F336" s="215"/>
      <c r="G336" s="218"/>
      <c r="H336" s="218"/>
    </row>
    <row r="337" spans="1:8" s="209" customFormat="1" ht="24.95" customHeight="1" x14ac:dyDescent="0.2">
      <c r="A337" s="213" t="str">
        <f>Абакан_юр!A150</f>
        <v>По соглашению сторон в качестве валюты платежа могут выступать евро, в этом случае курс следующий: 1 руб. = 0,0101 евро</v>
      </c>
      <c r="B337" s="213"/>
      <c r="C337" s="213"/>
      <c r="D337" s="214"/>
      <c r="E337" s="215"/>
      <c r="F337" s="215"/>
      <c r="G337" s="218"/>
      <c r="H337" s="218"/>
    </row>
    <row r="338" spans="1:8" s="209" customFormat="1" ht="24.95" customHeight="1" x14ac:dyDescent="0.2">
      <c r="A338" s="213" t="str">
        <f>Абакан_юр!A151</f>
        <v>По соглашению сторон в качестве валюты платежа могут выступать чешские кроны, в этом случае курс следующий: 1 руб. = 0,2496 крона</v>
      </c>
      <c r="B338" s="213"/>
      <c r="C338" s="213"/>
      <c r="D338" s="214"/>
      <c r="E338" s="215"/>
      <c r="F338" s="215"/>
      <c r="G338" s="218"/>
      <c r="H338" s="218"/>
    </row>
    <row r="339" spans="1:8" s="209" customFormat="1" ht="24.95" customHeight="1" x14ac:dyDescent="0.2">
      <c r="A339" s="213" t="str">
        <f>Абакан_юр!A152</f>
        <v>По соглашению сторон в качестве валюты платежа могут выступать киргизские сомы, в этом случае курс следующий: 1 руб. = 0,9546 сом</v>
      </c>
      <c r="B339" s="213"/>
      <c r="C339" s="213"/>
      <c r="D339" s="214"/>
      <c r="E339" s="214"/>
      <c r="F339" s="215"/>
      <c r="G339" s="218"/>
      <c r="H339" s="218"/>
    </row>
    <row r="340" spans="1:8" s="203" customFormat="1" ht="12.6" customHeight="1" x14ac:dyDescent="0.2">
      <c r="A340" s="213" t="str">
        <f>Абакан_юр!A153</f>
        <v>По соглашению сторон в качестве валюты платежа могут выступать казахстанские тенге, в этом случае курс следующий: 1 руб. = 5,1087 тенге</v>
      </c>
      <c r="B340" s="213"/>
      <c r="C340" s="213"/>
      <c r="D340" s="214"/>
      <c r="E340" s="214"/>
      <c r="F340" s="215"/>
      <c r="G340" s="218"/>
      <c r="H340" s="218"/>
    </row>
    <row r="341" spans="1:8" s="217" customFormat="1" ht="24.95" customHeight="1" x14ac:dyDescent="0.2">
      <c r="A341" s="219"/>
      <c r="B341" s="219"/>
      <c r="C341" s="220"/>
      <c r="D341" s="221"/>
      <c r="E341" s="221"/>
      <c r="F341" s="222"/>
      <c r="G341" s="223"/>
      <c r="H341" s="223"/>
    </row>
    <row r="342" spans="1:8" s="217" customFormat="1" ht="24.95" customHeight="1" x14ac:dyDescent="0.2">
      <c r="A342" s="225" t="s">
        <v>134</v>
      </c>
      <c r="B342" s="225"/>
      <c r="C342" s="225"/>
      <c r="D342" s="225"/>
      <c r="E342" s="225"/>
      <c r="F342" s="225"/>
      <c r="G342" s="225"/>
      <c r="H342" s="225"/>
    </row>
    <row r="343" spans="1:8" s="217" customFormat="1" ht="24.95" customHeight="1" x14ac:dyDescent="0.2">
      <c r="A343" s="225" t="s">
        <v>135</v>
      </c>
      <c r="B343" s="225"/>
      <c r="C343" s="225"/>
      <c r="D343" s="225"/>
      <c r="E343" s="225"/>
      <c r="F343" s="225"/>
      <c r="G343" s="225"/>
      <c r="H343" s="225"/>
    </row>
    <row r="344" spans="1:8" s="217" customFormat="1" ht="24.95" customHeight="1" x14ac:dyDescent="0.2">
      <c r="A344" s="213" t="s">
        <v>458</v>
      </c>
      <c r="B344" s="213"/>
      <c r="C344" s="213"/>
      <c r="D344" s="213"/>
      <c r="E344" s="213"/>
      <c r="F344" s="213"/>
      <c r="G344" s="213"/>
      <c r="H344" s="213"/>
    </row>
    <row r="345" spans="1:8" s="217" customFormat="1" ht="24.95" customHeight="1" thickBot="1" x14ac:dyDescent="0.25">
      <c r="A345" s="226" t="s">
        <v>136</v>
      </c>
      <c r="B345" s="226"/>
      <c r="C345" s="226"/>
      <c r="D345" s="226"/>
      <c r="E345" s="226"/>
      <c r="F345" s="227"/>
      <c r="H345" s="228"/>
    </row>
    <row r="346" spans="1:8" s="217" customFormat="1" ht="24.95" customHeight="1" thickBot="1" x14ac:dyDescent="0.25">
      <c r="A346" s="229" t="s">
        <v>137</v>
      </c>
      <c r="B346" s="230"/>
      <c r="C346" s="230"/>
      <c r="D346" s="230"/>
      <c r="E346" s="231"/>
      <c r="F346" s="232"/>
      <c r="G346" s="203"/>
      <c r="H346" s="233"/>
    </row>
    <row r="347" spans="1:8" s="217" customFormat="1" ht="24.95" customHeight="1" thickBot="1" x14ac:dyDescent="0.25">
      <c r="A347" s="302" t="s">
        <v>138</v>
      </c>
      <c r="B347" s="303"/>
      <c r="C347" s="236" t="s">
        <v>139</v>
      </c>
      <c r="D347" s="326" t="s">
        <v>140</v>
      </c>
      <c r="E347" s="327"/>
      <c r="F347" s="238"/>
      <c r="G347" s="238"/>
      <c r="H347" s="238"/>
    </row>
    <row r="348" spans="1:8" s="224" customFormat="1" ht="12" customHeight="1" x14ac:dyDescent="0.2">
      <c r="A348" s="239" t="s">
        <v>167</v>
      </c>
      <c r="B348" s="240"/>
      <c r="C348" s="747" t="s">
        <v>168</v>
      </c>
      <c r="D348" s="367">
        <v>1500</v>
      </c>
      <c r="E348" s="243"/>
      <c r="F348" s="238"/>
      <c r="G348" s="238"/>
      <c r="H348" s="238"/>
    </row>
    <row r="349" spans="1:8" ht="24.95" customHeight="1" x14ac:dyDescent="0.2">
      <c r="A349" s="745" t="s">
        <v>169</v>
      </c>
      <c r="B349" s="746"/>
      <c r="C349" s="749"/>
      <c r="D349" s="748">
        <v>1380</v>
      </c>
      <c r="E349" s="542"/>
      <c r="F349" s="238"/>
      <c r="G349" s="238"/>
      <c r="H349" s="238"/>
    </row>
    <row r="350" spans="1:8" ht="24.95" customHeight="1" x14ac:dyDescent="0.2">
      <c r="A350" s="745" t="s">
        <v>170</v>
      </c>
      <c r="B350" s="746"/>
      <c r="C350" s="749"/>
      <c r="D350" s="748">
        <v>1290</v>
      </c>
      <c r="E350" s="542"/>
      <c r="F350" s="238"/>
      <c r="G350" s="238"/>
      <c r="H350" s="238"/>
    </row>
    <row r="351" spans="1:8" s="203" customFormat="1" ht="38.25" customHeight="1" x14ac:dyDescent="0.2">
      <c r="A351" s="745" t="s">
        <v>171</v>
      </c>
      <c r="B351" s="746"/>
      <c r="C351" s="541"/>
      <c r="D351" s="748">
        <v>1170</v>
      </c>
      <c r="E351" s="542"/>
      <c r="F351" s="238"/>
      <c r="G351" s="238"/>
      <c r="H351" s="238"/>
    </row>
    <row r="352" spans="1:8" s="228" customFormat="1" ht="50.1" customHeight="1" x14ac:dyDescent="0.2">
      <c r="A352" s="244" t="s">
        <v>141</v>
      </c>
      <c r="B352" s="245"/>
      <c r="C352" s="246" t="s">
        <v>142</v>
      </c>
      <c r="D352" s="247" t="s">
        <v>143</v>
      </c>
      <c r="E352" s="248"/>
      <c r="F352" s="238"/>
      <c r="G352" s="238"/>
      <c r="H352" s="238"/>
    </row>
    <row r="353" spans="1:8" s="233" customFormat="1" ht="50.1" customHeight="1" x14ac:dyDescent="0.2">
      <c r="A353" s="244" t="s">
        <v>144</v>
      </c>
      <c r="B353" s="245"/>
      <c r="C353" s="246" t="s">
        <v>145</v>
      </c>
      <c r="D353" s="247" t="s">
        <v>146</v>
      </c>
      <c r="E353" s="248"/>
      <c r="F353" s="238"/>
      <c r="G353" s="238"/>
      <c r="H353" s="238"/>
    </row>
    <row r="354" spans="1:8" ht="91.5" customHeight="1" x14ac:dyDescent="0.2">
      <c r="A354" s="244" t="s">
        <v>147</v>
      </c>
      <c r="B354" s="245"/>
      <c r="C354" s="246" t="s">
        <v>148</v>
      </c>
      <c r="D354" s="247" t="s">
        <v>146</v>
      </c>
      <c r="E354" s="248"/>
      <c r="F354" s="238"/>
      <c r="G354" s="238"/>
      <c r="H354" s="238"/>
    </row>
    <row r="355" spans="1:8" ht="50.1" customHeight="1" thickBot="1" x14ac:dyDescent="0.25">
      <c r="A355" s="328" t="s">
        <v>150</v>
      </c>
      <c r="B355" s="329"/>
      <c r="C355" s="544" t="s">
        <v>151</v>
      </c>
      <c r="D355" s="331" t="s">
        <v>146</v>
      </c>
      <c r="E355" s="332"/>
      <c r="F355" s="232"/>
      <c r="G355" s="232"/>
      <c r="H355" s="232"/>
    </row>
    <row r="356" spans="1:8" ht="50.1" customHeight="1" thickBot="1" x14ac:dyDescent="0.25">
      <c r="A356" s="328" t="s">
        <v>152</v>
      </c>
      <c r="B356" s="329"/>
      <c r="C356" s="330" t="s">
        <v>153</v>
      </c>
      <c r="D356" s="331" t="s">
        <v>146</v>
      </c>
      <c r="E356" s="332"/>
      <c r="F356" s="222"/>
      <c r="G356" s="223"/>
      <c r="H356" s="223"/>
    </row>
    <row r="357" spans="1:8" ht="50.1" customHeight="1" x14ac:dyDescent="0.2">
      <c r="A357" s="250" t="s">
        <v>154</v>
      </c>
      <c r="B357" s="250"/>
      <c r="C357" s="250"/>
      <c r="D357" s="250"/>
      <c r="E357" s="250"/>
      <c r="F357" s="250"/>
      <c r="G357" s="250"/>
      <c r="H357" s="250"/>
    </row>
    <row r="358" spans="1:8" ht="50.1" customHeight="1" x14ac:dyDescent="0.2">
      <c r="A358" s="250" t="s">
        <v>155</v>
      </c>
      <c r="B358" s="250"/>
      <c r="C358" s="250"/>
      <c r="D358" s="250"/>
      <c r="E358" s="250"/>
      <c r="F358" s="250"/>
      <c r="G358" s="250"/>
      <c r="H358" s="250"/>
    </row>
    <row r="359" spans="1:8" ht="99.95" customHeight="1" x14ac:dyDescent="0.2">
      <c r="A35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59" s="308"/>
      <c r="C359" s="308"/>
      <c r="D359" s="308"/>
      <c r="E359" s="308"/>
      <c r="F359" s="308"/>
      <c r="G359" s="308"/>
      <c r="H359" s="308"/>
    </row>
    <row r="360" spans="1:8" ht="75" customHeight="1" x14ac:dyDescent="0.2">
      <c r="A360" s="225" t="s">
        <v>157</v>
      </c>
      <c r="B360" s="225"/>
      <c r="C360" s="225"/>
      <c r="D360" s="225"/>
      <c r="E360" s="225"/>
      <c r="F360" s="225"/>
      <c r="G360" s="225"/>
      <c r="H360" s="225"/>
    </row>
    <row r="361" spans="1:8" ht="122.25" customHeight="1" x14ac:dyDescent="0.2">
      <c r="A361" s="250" t="s">
        <v>158</v>
      </c>
      <c r="B361" s="250"/>
      <c r="C361" s="250"/>
      <c r="D361" s="250"/>
      <c r="E361" s="250"/>
      <c r="F361" s="250"/>
      <c r="G361" s="250"/>
      <c r="H361" s="250"/>
    </row>
    <row r="362" spans="1:8" s="203" customFormat="1" ht="102.75" customHeight="1" x14ac:dyDescent="0.2">
      <c r="A362" s="202"/>
      <c r="C362" s="204"/>
      <c r="H362" s="205"/>
    </row>
    <row r="363" spans="1:8" s="203" customFormat="1" ht="125.25" customHeight="1" x14ac:dyDescent="0.2">
      <c r="A363" s="486" t="s">
        <v>459</v>
      </c>
      <c r="B363" s="486"/>
      <c r="C363" s="486"/>
      <c r="D363" s="486"/>
      <c r="E363" s="486"/>
      <c r="F363" s="486"/>
      <c r="G363" s="486"/>
      <c r="H363" s="486"/>
    </row>
    <row r="364" spans="1:8" ht="25.5" x14ac:dyDescent="0.35">
      <c r="A364" s="487" t="s">
        <v>460</v>
      </c>
      <c r="B364" s="488"/>
      <c r="C364" s="489" t="s">
        <v>461</v>
      </c>
      <c r="D364" s="203"/>
      <c r="E364" s="203"/>
      <c r="F364" s="203"/>
      <c r="G364" s="203"/>
    </row>
    <row r="365" spans="1:8" ht="25.5" x14ac:dyDescent="0.35">
      <c r="A365" s="490" t="s">
        <v>462</v>
      </c>
      <c r="B365" s="491"/>
      <c r="C365" s="492">
        <v>1</v>
      </c>
      <c r="D365" s="203"/>
      <c r="E365" s="203"/>
      <c r="F365" s="203"/>
      <c r="G365" s="203"/>
    </row>
    <row r="366" spans="1:8" ht="25.5" x14ac:dyDescent="0.35">
      <c r="A366" s="490">
        <v>2</v>
      </c>
      <c r="B366" s="491"/>
      <c r="C366" s="492">
        <v>1.1000000000000001</v>
      </c>
      <c r="D366" s="203"/>
      <c r="E366" s="203"/>
      <c r="F366" s="203"/>
      <c r="G366" s="203"/>
    </row>
    <row r="367" spans="1:8" ht="25.5" x14ac:dyDescent="0.35">
      <c r="A367" s="490">
        <v>3</v>
      </c>
      <c r="B367" s="491"/>
      <c r="C367" s="492">
        <v>1.2</v>
      </c>
      <c r="D367" s="203"/>
      <c r="E367" s="203"/>
      <c r="F367" s="203"/>
      <c r="G367" s="203"/>
    </row>
    <row r="368" spans="1:8" ht="25.5" x14ac:dyDescent="0.35">
      <c r="A368" s="490" t="s">
        <v>463</v>
      </c>
      <c r="B368" s="491"/>
      <c r="C368" s="492">
        <v>1.25</v>
      </c>
      <c r="D368" s="203"/>
      <c r="E368" s="203"/>
      <c r="F368" s="203"/>
      <c r="G368" s="203"/>
    </row>
    <row r="369" spans="1:8" ht="25.5" x14ac:dyDescent="0.35">
      <c r="A369" s="490" t="s">
        <v>464</v>
      </c>
      <c r="B369" s="491"/>
      <c r="C369" s="492">
        <v>1.3</v>
      </c>
      <c r="D369" s="203"/>
      <c r="E369" s="203"/>
      <c r="F369" s="203"/>
      <c r="G369" s="203"/>
    </row>
    <row r="370" spans="1:8" ht="25.5" x14ac:dyDescent="0.35">
      <c r="A370" s="490" t="s">
        <v>465</v>
      </c>
      <c r="B370" s="491"/>
      <c r="C370" s="492">
        <v>1.35</v>
      </c>
      <c r="D370" s="203"/>
      <c r="E370" s="203"/>
      <c r="F370" s="203"/>
      <c r="G370" s="203"/>
    </row>
    <row r="371" spans="1:8" ht="25.5" x14ac:dyDescent="0.35">
      <c r="A371" s="490" t="s">
        <v>466</v>
      </c>
      <c r="B371" s="491"/>
      <c r="C371" s="492">
        <v>1.4</v>
      </c>
      <c r="D371" s="203"/>
      <c r="E371" s="203"/>
      <c r="F371" s="203"/>
      <c r="G371" s="203"/>
    </row>
    <row r="372" spans="1:8" ht="25.5" x14ac:dyDescent="0.35">
      <c r="A372" s="490" t="s">
        <v>467</v>
      </c>
      <c r="B372" s="491"/>
      <c r="C372" s="492">
        <v>1.45</v>
      </c>
      <c r="D372" s="203"/>
      <c r="E372" s="203"/>
      <c r="F372" s="203"/>
      <c r="G372" s="203"/>
    </row>
    <row r="373" spans="1:8" ht="25.5" x14ac:dyDescent="0.35">
      <c r="A373" s="490" t="s">
        <v>468</v>
      </c>
      <c r="B373" s="491"/>
      <c r="C373" s="492">
        <v>1.5</v>
      </c>
      <c r="D373" s="203"/>
      <c r="E373" s="203"/>
      <c r="F373" s="203"/>
      <c r="G373" s="203"/>
    </row>
    <row r="374" spans="1:8" ht="25.5" x14ac:dyDescent="0.35">
      <c r="A374" s="490" t="s">
        <v>469</v>
      </c>
      <c r="B374" s="491"/>
      <c r="C374" s="492">
        <v>2</v>
      </c>
      <c r="D374" s="203"/>
      <c r="E374" s="203"/>
      <c r="F374" s="203"/>
      <c r="G374" s="203"/>
    </row>
    <row r="375" spans="1:8" ht="23.25" x14ac:dyDescent="0.2">
      <c r="A375" s="250" t="s">
        <v>470</v>
      </c>
      <c r="B375" s="250"/>
      <c r="C375" s="250"/>
      <c r="D375" s="250"/>
      <c r="E375" s="250"/>
      <c r="F375" s="250"/>
      <c r="G375" s="250"/>
      <c r="H375" s="250"/>
    </row>
    <row r="376" spans="1:8" x14ac:dyDescent="0.2">
      <c r="A376" s="202"/>
      <c r="B376" s="203"/>
      <c r="D376" s="203"/>
      <c r="E376" s="203"/>
      <c r="F376" s="203"/>
      <c r="G376" s="203"/>
    </row>
    <row r="377" spans="1:8" x14ac:dyDescent="0.2">
      <c r="A377" s="202"/>
      <c r="B377" s="203"/>
      <c r="D377" s="203"/>
      <c r="E377" s="203"/>
      <c r="F377" s="203"/>
      <c r="G377" s="203"/>
    </row>
    <row r="378" spans="1:8" s="252" customFormat="1" ht="114.75" customHeight="1" x14ac:dyDescent="0.2">
      <c r="A378" s="225" t="s">
        <v>471</v>
      </c>
      <c r="B378" s="225"/>
      <c r="C378" s="225"/>
      <c r="D378" s="225"/>
      <c r="E378" s="225"/>
      <c r="F378" s="225"/>
      <c r="G378" s="225"/>
      <c r="H378" s="225"/>
    </row>
    <row r="385" spans="1:8" s="252" customFormat="1" ht="114.75" customHeight="1" x14ac:dyDescent="0.2">
      <c r="A385" s="761"/>
      <c r="B385" s="205"/>
      <c r="C385" s="204"/>
      <c r="D385" s="205"/>
      <c r="E385" s="205"/>
      <c r="F385" s="205"/>
      <c r="G385" s="205"/>
      <c r="H385" s="205"/>
    </row>
  </sheetData>
  <mergeCells count="684">
    <mergeCell ref="A374:B374"/>
    <mergeCell ref="A375:H375"/>
    <mergeCell ref="A378:E378"/>
    <mergeCell ref="F378:H378"/>
    <mergeCell ref="A368:B368"/>
    <mergeCell ref="A369:B369"/>
    <mergeCell ref="A370:B370"/>
    <mergeCell ref="A371:B371"/>
    <mergeCell ref="A372:B372"/>
    <mergeCell ref="A373:B373"/>
    <mergeCell ref="A361:H361"/>
    <mergeCell ref="A363:H363"/>
    <mergeCell ref="A364:B364"/>
    <mergeCell ref="A365:B365"/>
    <mergeCell ref="A366:B366"/>
    <mergeCell ref="A367:B367"/>
    <mergeCell ref="A356:B356"/>
    <mergeCell ref="D356:E356"/>
    <mergeCell ref="A357:H357"/>
    <mergeCell ref="A358:H358"/>
    <mergeCell ref="A359:H359"/>
    <mergeCell ref="A360:H360"/>
    <mergeCell ref="A353:B353"/>
    <mergeCell ref="D353:E353"/>
    <mergeCell ref="A354:B354"/>
    <mergeCell ref="D354:E354"/>
    <mergeCell ref="A355:B355"/>
    <mergeCell ref="D355:E355"/>
    <mergeCell ref="A350:B350"/>
    <mergeCell ref="D350:E350"/>
    <mergeCell ref="A351:B351"/>
    <mergeCell ref="D351:E351"/>
    <mergeCell ref="A352:B352"/>
    <mergeCell ref="D352:E352"/>
    <mergeCell ref="A344:H344"/>
    <mergeCell ref="A345:E345"/>
    <mergeCell ref="A346:E346"/>
    <mergeCell ref="A347:B347"/>
    <mergeCell ref="D347:E347"/>
    <mergeCell ref="A348:B348"/>
    <mergeCell ref="C348:C351"/>
    <mergeCell ref="D348:E348"/>
    <mergeCell ref="A349:B349"/>
    <mergeCell ref="D349:E349"/>
    <mergeCell ref="A337:C337"/>
    <mergeCell ref="A338:C338"/>
    <mergeCell ref="A339:C339"/>
    <mergeCell ref="A340:C340"/>
    <mergeCell ref="A342:H342"/>
    <mergeCell ref="A343:H343"/>
    <mergeCell ref="C332:D332"/>
    <mergeCell ref="C333:D333"/>
    <mergeCell ref="A334:C334"/>
    <mergeCell ref="G334:H334"/>
    <mergeCell ref="A335:C335"/>
    <mergeCell ref="A336:C336"/>
    <mergeCell ref="A327:B327"/>
    <mergeCell ref="D327:H327"/>
    <mergeCell ref="A328:B328"/>
    <mergeCell ref="D328:H328"/>
    <mergeCell ref="C330:D330"/>
    <mergeCell ref="C331:D331"/>
    <mergeCell ref="A324:B324"/>
    <mergeCell ref="D324:H324"/>
    <mergeCell ref="A325:B325"/>
    <mergeCell ref="D325:H325"/>
    <mergeCell ref="A326:B326"/>
    <mergeCell ref="D326:H326"/>
    <mergeCell ref="A321:B321"/>
    <mergeCell ref="D321:H321"/>
    <mergeCell ref="A322:B322"/>
    <mergeCell ref="D322:H322"/>
    <mergeCell ref="A323:B323"/>
    <mergeCell ref="D323:H323"/>
    <mergeCell ref="D317:H317"/>
    <mergeCell ref="A318:B318"/>
    <mergeCell ref="D318:H318"/>
    <mergeCell ref="A319:B319"/>
    <mergeCell ref="D319:H319"/>
    <mergeCell ref="A320:B320"/>
    <mergeCell ref="D320:H320"/>
    <mergeCell ref="A313:B313"/>
    <mergeCell ref="D313:H313"/>
    <mergeCell ref="A314:B314"/>
    <mergeCell ref="D314:H314"/>
    <mergeCell ref="A315:B315"/>
    <mergeCell ref="C315:C319"/>
    <mergeCell ref="D315:H315"/>
    <mergeCell ref="A316:B316"/>
    <mergeCell ref="D316:H316"/>
    <mergeCell ref="A317:B317"/>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A286:B286"/>
    <mergeCell ref="D286:H286"/>
    <mergeCell ref="A287:B287"/>
    <mergeCell ref="D287:H287"/>
    <mergeCell ref="A288:B288"/>
    <mergeCell ref="D288:H288"/>
    <mergeCell ref="A283:B283"/>
    <mergeCell ref="D283:H283"/>
    <mergeCell ref="A284:B284"/>
    <mergeCell ref="D284:H284"/>
    <mergeCell ref="A285:B285"/>
    <mergeCell ref="D285:H285"/>
    <mergeCell ref="A280:B280"/>
    <mergeCell ref="D280:H280"/>
    <mergeCell ref="A281:B281"/>
    <mergeCell ref="D281:H281"/>
    <mergeCell ref="A282:B282"/>
    <mergeCell ref="D282:H282"/>
    <mergeCell ref="A277:B277"/>
    <mergeCell ref="D277:H277"/>
    <mergeCell ref="A278:B278"/>
    <mergeCell ref="D278:H278"/>
    <mergeCell ref="A279:B279"/>
    <mergeCell ref="D279:H279"/>
    <mergeCell ref="D273:H273"/>
    <mergeCell ref="A274:B274"/>
    <mergeCell ref="D274:H274"/>
    <mergeCell ref="A275:B275"/>
    <mergeCell ref="D275:H275"/>
    <mergeCell ref="A276:B276"/>
    <mergeCell ref="D276:H276"/>
    <mergeCell ref="A269:B269"/>
    <mergeCell ref="C269:C277"/>
    <mergeCell ref="D269:H269"/>
    <mergeCell ref="A270:B270"/>
    <mergeCell ref="D270:H270"/>
    <mergeCell ref="A271:B271"/>
    <mergeCell ref="D271:H271"/>
    <mergeCell ref="A272:B272"/>
    <mergeCell ref="D272:H272"/>
    <mergeCell ref="A273:B273"/>
    <mergeCell ref="A266:B266"/>
    <mergeCell ref="D266:H266"/>
    <mergeCell ref="A267:B267"/>
    <mergeCell ref="D267:H267"/>
    <mergeCell ref="A268:B268"/>
    <mergeCell ref="D268:H268"/>
    <mergeCell ref="A263:B263"/>
    <mergeCell ref="D263:H263"/>
    <mergeCell ref="A264:B264"/>
    <mergeCell ref="D264:H264"/>
    <mergeCell ref="A265:B265"/>
    <mergeCell ref="D265:H265"/>
    <mergeCell ref="A258:C258"/>
    <mergeCell ref="D258:H258"/>
    <mergeCell ref="D259:H259"/>
    <mergeCell ref="A260:B260"/>
    <mergeCell ref="C260:C265"/>
    <mergeCell ref="D260:H260"/>
    <mergeCell ref="A261:B261"/>
    <mergeCell ref="D261:H261"/>
    <mergeCell ref="A262:B262"/>
    <mergeCell ref="D262:H262"/>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D161:H161"/>
    <mergeCell ref="A162:B162"/>
    <mergeCell ref="D162:H162"/>
    <mergeCell ref="A163:B163"/>
    <mergeCell ref="D163:H163"/>
    <mergeCell ref="A164:B164"/>
    <mergeCell ref="D164:H164"/>
    <mergeCell ref="A157:C157"/>
    <mergeCell ref="D157:H157"/>
    <mergeCell ref="A158:B158"/>
    <mergeCell ref="C158:C257"/>
    <mergeCell ref="D158:H158"/>
    <mergeCell ref="A159:B159"/>
    <mergeCell ref="D159:H159"/>
    <mergeCell ref="A160:B160"/>
    <mergeCell ref="D160:H160"/>
    <mergeCell ref="A161:B161"/>
    <mergeCell ref="D152:H152"/>
    <mergeCell ref="A153:A155"/>
    <mergeCell ref="B153:B154"/>
    <mergeCell ref="C153:C154"/>
    <mergeCell ref="D153:H155"/>
    <mergeCell ref="D156:H156"/>
    <mergeCell ref="D146:H146"/>
    <mergeCell ref="A147:A151"/>
    <mergeCell ref="B147:B148"/>
    <mergeCell ref="C147:C148"/>
    <mergeCell ref="D147:D151"/>
    <mergeCell ref="E147:E151"/>
    <mergeCell ref="F147:F151"/>
    <mergeCell ref="G147:G151"/>
    <mergeCell ref="H147:H151"/>
    <mergeCell ref="D140:H140"/>
    <mergeCell ref="A142:A145"/>
    <mergeCell ref="B142:B143"/>
    <mergeCell ref="C142:C143"/>
    <mergeCell ref="D142:D145"/>
    <mergeCell ref="E142:E145"/>
    <mergeCell ref="F142:F145"/>
    <mergeCell ref="G142:G145"/>
    <mergeCell ref="H142:H145"/>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A50:B50"/>
    <mergeCell ref="D50:H50"/>
    <mergeCell ref="A51:B51"/>
    <mergeCell ref="D51:H51"/>
    <mergeCell ref="A52:B52"/>
    <mergeCell ref="D52:H52"/>
    <mergeCell ref="A47:B47"/>
    <mergeCell ref="D47:H47"/>
    <mergeCell ref="A48:B48"/>
    <mergeCell ref="D48:H48"/>
    <mergeCell ref="A49:B49"/>
    <mergeCell ref="D49:H49"/>
    <mergeCell ref="D43:H43"/>
    <mergeCell ref="A44:B44"/>
    <mergeCell ref="D44:H44"/>
    <mergeCell ref="A45:B45"/>
    <mergeCell ref="D45:H45"/>
    <mergeCell ref="A46:B46"/>
    <mergeCell ref="D46:H46"/>
    <mergeCell ref="A39:C39"/>
    <mergeCell ref="D39:H39"/>
    <mergeCell ref="A40:B40"/>
    <mergeCell ref="C40:C139"/>
    <mergeCell ref="D40:H40"/>
    <mergeCell ref="A41:B41"/>
    <mergeCell ref="D41:H41"/>
    <mergeCell ref="A42:B42"/>
    <mergeCell ref="D42:H42"/>
    <mergeCell ref="A43:B43"/>
    <mergeCell ref="D33:H33"/>
    <mergeCell ref="A34:A37"/>
    <mergeCell ref="B34:B35"/>
    <mergeCell ref="C34:C35"/>
    <mergeCell ref="D34:H37"/>
    <mergeCell ref="A38:B38"/>
    <mergeCell ref="D38:H38"/>
    <mergeCell ref="D27:H27"/>
    <mergeCell ref="A28:A32"/>
    <mergeCell ref="B28:B29"/>
    <mergeCell ref="C28:C29"/>
    <mergeCell ref="D28:D32"/>
    <mergeCell ref="E28:E32"/>
    <mergeCell ref="F28:F32"/>
    <mergeCell ref="G28:G32"/>
    <mergeCell ref="H28:H32"/>
    <mergeCell ref="D22:H22"/>
    <mergeCell ref="A23:A26"/>
    <mergeCell ref="B23:B24"/>
    <mergeCell ref="C23:C24"/>
    <mergeCell ref="D23:D26"/>
    <mergeCell ref="E23:E26"/>
    <mergeCell ref="F23:F26"/>
    <mergeCell ref="G23:G26"/>
    <mergeCell ref="H23:H26"/>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hyperlinks>
    <hyperlink ref="C333"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6"/>
  <sheetViews>
    <sheetView view="pageBreakPreview" zoomScale="40" zoomScaleNormal="60" zoomScaleSheetLayoutView="40" workbookViewId="0">
      <pane ySplit="4" topLeftCell="A7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249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35.2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1">
        <f>F7*1.2</f>
        <v>8460</v>
      </c>
      <c r="E7" s="32">
        <f>F7*1.1</f>
        <v>7755.0000000000009</v>
      </c>
      <c r="F7" s="32">
        <v>7050</v>
      </c>
      <c r="G7" s="32">
        <f>F7*0.75</f>
        <v>5287.5</v>
      </c>
      <c r="H7" s="33">
        <f>F7*0.5</f>
        <v>3525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54">
        <f>F12*1.2</f>
        <v>9583.1999999999989</v>
      </c>
      <c r="E12" s="32">
        <f>F12*1.1</f>
        <v>8784.6</v>
      </c>
      <c r="F12" s="32">
        <v>7986</v>
      </c>
      <c r="G12" s="32">
        <f>F12*0.75</f>
        <v>5989.5</v>
      </c>
      <c r="H12" s="33">
        <f>F12*0.5</f>
        <v>3993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"2ГИС.БРЯНСК"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262">
        <v>259.2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54">
        <f>F32*1.2</f>
        <v>13420.8</v>
      </c>
      <c r="E32" s="32">
        <f>F32*1.1</f>
        <v>12302.400000000001</v>
      </c>
      <c r="F32" s="32">
        <v>11184</v>
      </c>
      <c r="G32" s="32">
        <f>F32*0.75</f>
        <v>8388</v>
      </c>
      <c r="H32" s="33">
        <f>F32*0.5</f>
        <v>5592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"2ГИС.БРЯНСК"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89">
        <v>372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49" s="362">
        <v>510</v>
      </c>
      <c r="E49" s="128"/>
      <c r="F49" s="128"/>
      <c r="G49" s="128"/>
      <c r="H49" s="129"/>
    </row>
    <row r="50" spans="1:8" ht="37.5" customHeight="1" outlineLevel="1" x14ac:dyDescent="0.2">
      <c r="A50" s="130" t="s">
        <v>33</v>
      </c>
      <c r="B50" s="363"/>
      <c r="C50" s="364"/>
      <c r="D50" s="56">
        <v>1020</v>
      </c>
      <c r="E50" s="37"/>
      <c r="F50" s="37"/>
      <c r="G50" s="37"/>
      <c r="H50" s="38"/>
    </row>
    <row r="51" spans="1:8" ht="37.5" customHeight="1" outlineLevel="1" x14ac:dyDescent="0.2">
      <c r="A51" s="130" t="s">
        <v>34</v>
      </c>
      <c r="B51" s="363"/>
      <c r="C51" s="364"/>
      <c r="D51" s="56">
        <v>1530</v>
      </c>
      <c r="E51" s="37"/>
      <c r="F51" s="37"/>
      <c r="G51" s="37"/>
      <c r="H51" s="38"/>
    </row>
    <row r="52" spans="1:8" ht="37.5" customHeight="1" outlineLevel="1" x14ac:dyDescent="0.2">
      <c r="A52" s="130" t="s">
        <v>35</v>
      </c>
      <c r="B52" s="363"/>
      <c r="C52" s="364"/>
      <c r="D52" s="56">
        <v>2040</v>
      </c>
      <c r="E52" s="37"/>
      <c r="F52" s="37"/>
      <c r="G52" s="37"/>
      <c r="H52" s="38"/>
    </row>
    <row r="53" spans="1:8" ht="37.5" customHeight="1" outlineLevel="1" x14ac:dyDescent="0.2">
      <c r="A53" s="130" t="s">
        <v>36</v>
      </c>
      <c r="B53" s="363"/>
      <c r="C53" s="364"/>
      <c r="D53" s="56">
        <v>2550</v>
      </c>
      <c r="E53" s="37"/>
      <c r="F53" s="37"/>
      <c r="G53" s="37"/>
      <c r="H53" s="38"/>
    </row>
    <row r="54" spans="1:8" ht="37.5" customHeight="1" outlineLevel="1" x14ac:dyDescent="0.2">
      <c r="A54" s="130" t="s">
        <v>37</v>
      </c>
      <c r="B54" s="363"/>
      <c r="C54" s="364"/>
      <c r="D54" s="56">
        <v>3060</v>
      </c>
      <c r="E54" s="37"/>
      <c r="F54" s="37"/>
      <c r="G54" s="37"/>
      <c r="H54" s="38"/>
    </row>
    <row r="55" spans="1:8" ht="37.5" customHeight="1" outlineLevel="1" x14ac:dyDescent="0.2">
      <c r="A55" s="130" t="s">
        <v>38</v>
      </c>
      <c r="B55" s="363"/>
      <c r="C55" s="364"/>
      <c r="D55" s="56">
        <v>3570</v>
      </c>
      <c r="E55" s="37"/>
      <c r="F55" s="37"/>
      <c r="G55" s="37"/>
      <c r="H55" s="38"/>
    </row>
    <row r="56" spans="1:8" ht="37.5" customHeight="1" outlineLevel="1" x14ac:dyDescent="0.2">
      <c r="A56" s="130" t="s">
        <v>39</v>
      </c>
      <c r="B56" s="363"/>
      <c r="C56" s="364"/>
      <c r="D56" s="56">
        <v>4080</v>
      </c>
      <c r="E56" s="37"/>
      <c r="F56" s="37"/>
      <c r="G56" s="37"/>
      <c r="H56" s="38"/>
    </row>
    <row r="57" spans="1:8" ht="37.5" customHeight="1" outlineLevel="1" x14ac:dyDescent="0.2">
      <c r="A57" s="130" t="s">
        <v>40</v>
      </c>
      <c r="B57" s="363"/>
      <c r="C57" s="364"/>
      <c r="D57" s="56">
        <v>4590</v>
      </c>
      <c r="E57" s="37"/>
      <c r="F57" s="37"/>
      <c r="G57" s="37"/>
      <c r="H57" s="38"/>
    </row>
    <row r="58" spans="1:8" ht="37.5" customHeight="1" outlineLevel="1" x14ac:dyDescent="0.2">
      <c r="A58" s="130" t="s">
        <v>41</v>
      </c>
      <c r="B58" s="363"/>
      <c r="C58" s="364"/>
      <c r="D58" s="56">
        <v>5100</v>
      </c>
      <c r="E58" s="37"/>
      <c r="F58" s="37"/>
      <c r="G58" s="37"/>
      <c r="H58" s="38"/>
    </row>
    <row r="59" spans="1:8" ht="37.5" customHeight="1" outlineLevel="1" x14ac:dyDescent="0.2">
      <c r="A59" s="130" t="s">
        <v>42</v>
      </c>
      <c r="B59" s="363"/>
      <c r="C59" s="364"/>
      <c r="D59" s="56">
        <v>5610</v>
      </c>
      <c r="E59" s="37"/>
      <c r="F59" s="37"/>
      <c r="G59" s="37"/>
      <c r="H59" s="38"/>
    </row>
    <row r="60" spans="1:8" ht="37.5" customHeight="1" outlineLevel="1" x14ac:dyDescent="0.2">
      <c r="A60" s="130" t="s">
        <v>43</v>
      </c>
      <c r="B60" s="363"/>
      <c r="C60" s="364"/>
      <c r="D60" s="56">
        <v>6120</v>
      </c>
      <c r="E60" s="37"/>
      <c r="F60" s="37"/>
      <c r="G60" s="37"/>
      <c r="H60" s="38"/>
    </row>
    <row r="61" spans="1:8" ht="37.5" customHeight="1" outlineLevel="1" x14ac:dyDescent="0.2">
      <c r="A61" s="130" t="s">
        <v>44</v>
      </c>
      <c r="B61" s="363"/>
      <c r="C61" s="364"/>
      <c r="D61" s="56">
        <v>6630</v>
      </c>
      <c r="E61" s="37"/>
      <c r="F61" s="37"/>
      <c r="G61" s="37"/>
      <c r="H61" s="38"/>
    </row>
    <row r="62" spans="1:8" ht="37.5" customHeight="1" outlineLevel="1" x14ac:dyDescent="0.2">
      <c r="A62" s="130" t="s">
        <v>45</v>
      </c>
      <c r="B62" s="363"/>
      <c r="C62" s="364"/>
      <c r="D62" s="56">
        <v>7140</v>
      </c>
      <c r="E62" s="37"/>
      <c r="F62" s="37"/>
      <c r="G62" s="37"/>
      <c r="H62" s="38"/>
    </row>
    <row r="63" spans="1:8" ht="37.5" customHeight="1" outlineLevel="1" x14ac:dyDescent="0.2">
      <c r="A63" s="130" t="s">
        <v>46</v>
      </c>
      <c r="B63" s="363"/>
      <c r="C63" s="364"/>
      <c r="D63" s="56">
        <v>7650</v>
      </c>
      <c r="E63" s="37"/>
      <c r="F63" s="37"/>
      <c r="G63" s="37"/>
      <c r="H63" s="38"/>
    </row>
    <row r="64" spans="1:8" ht="37.5" customHeight="1" outlineLevel="1" x14ac:dyDescent="0.2">
      <c r="A64" s="130" t="s">
        <v>47</v>
      </c>
      <c r="B64" s="363"/>
      <c r="C64" s="364"/>
      <c r="D64" s="56">
        <v>8160</v>
      </c>
      <c r="E64" s="37"/>
      <c r="F64" s="37"/>
      <c r="G64" s="37"/>
      <c r="H64" s="38"/>
    </row>
    <row r="65" spans="1:8" ht="37.5" customHeight="1" outlineLevel="1" x14ac:dyDescent="0.2">
      <c r="A65" s="130" t="s">
        <v>48</v>
      </c>
      <c r="B65" s="363"/>
      <c r="C65" s="364"/>
      <c r="D65" s="56">
        <v>8670</v>
      </c>
      <c r="E65" s="37"/>
      <c r="F65" s="37"/>
      <c r="G65" s="37"/>
      <c r="H65" s="38"/>
    </row>
    <row r="66" spans="1:8" ht="37.5" customHeight="1" outlineLevel="1" x14ac:dyDescent="0.2">
      <c r="A66" s="130" t="s">
        <v>49</v>
      </c>
      <c r="B66" s="363"/>
      <c r="C66" s="364"/>
      <c r="D66" s="56">
        <v>9180</v>
      </c>
      <c r="E66" s="37"/>
      <c r="F66" s="37"/>
      <c r="G66" s="37"/>
      <c r="H66" s="38"/>
    </row>
    <row r="67" spans="1:8" ht="37.5" customHeight="1" outlineLevel="1" x14ac:dyDescent="0.2">
      <c r="A67" s="130" t="s">
        <v>50</v>
      </c>
      <c r="B67" s="363"/>
      <c r="C67" s="364"/>
      <c r="D67" s="56">
        <v>9690</v>
      </c>
      <c r="E67" s="37"/>
      <c r="F67" s="37"/>
      <c r="G67" s="37"/>
      <c r="H67" s="38"/>
    </row>
    <row r="68" spans="1:8" ht="37.5" customHeight="1" outlineLevel="1" x14ac:dyDescent="0.2">
      <c r="A68" s="130" t="s">
        <v>51</v>
      </c>
      <c r="B68" s="363"/>
      <c r="C68" s="364"/>
      <c r="D68" s="56">
        <v>10200</v>
      </c>
      <c r="E68" s="37"/>
      <c r="F68" s="37"/>
      <c r="G68" s="37"/>
      <c r="H68" s="38"/>
    </row>
    <row r="69" spans="1:8" ht="37.5" customHeight="1" outlineLevel="1" x14ac:dyDescent="0.2">
      <c r="A69" s="130" t="s">
        <v>196</v>
      </c>
      <c r="B69" s="363"/>
      <c r="C69" s="364"/>
      <c r="D69" s="56">
        <v>10710</v>
      </c>
      <c r="E69" s="37"/>
      <c r="F69" s="37"/>
      <c r="G69" s="37"/>
      <c r="H69" s="38"/>
    </row>
    <row r="70" spans="1:8" ht="37.5" customHeight="1" outlineLevel="1" x14ac:dyDescent="0.2">
      <c r="A70" s="130" t="s">
        <v>197</v>
      </c>
      <c r="B70" s="363"/>
      <c r="C70" s="364"/>
      <c r="D70" s="56">
        <v>11220</v>
      </c>
      <c r="E70" s="37"/>
      <c r="F70" s="37"/>
      <c r="G70" s="37"/>
      <c r="H70" s="38"/>
    </row>
    <row r="71" spans="1:8" ht="37.5" customHeight="1" outlineLevel="1" x14ac:dyDescent="0.2">
      <c r="A71" s="130" t="s">
        <v>198</v>
      </c>
      <c r="B71" s="363"/>
      <c r="C71" s="364"/>
      <c r="D71" s="56">
        <v>11730</v>
      </c>
      <c r="E71" s="37"/>
      <c r="F71" s="37"/>
      <c r="G71" s="37"/>
      <c r="H71" s="38"/>
    </row>
    <row r="72" spans="1:8" ht="37.5" customHeight="1" outlineLevel="1" x14ac:dyDescent="0.2">
      <c r="A72" s="130" t="s">
        <v>199</v>
      </c>
      <c r="B72" s="363"/>
      <c r="C72" s="364"/>
      <c r="D72" s="56">
        <v>12240</v>
      </c>
      <c r="E72" s="37"/>
      <c r="F72" s="37"/>
      <c r="G72" s="37"/>
      <c r="H72" s="38"/>
    </row>
    <row r="73" spans="1:8" ht="37.5" customHeight="1" outlineLevel="1" x14ac:dyDescent="0.2">
      <c r="A73" s="130" t="s">
        <v>200</v>
      </c>
      <c r="B73" s="363"/>
      <c r="C73" s="364"/>
      <c r="D73" s="56">
        <v>12750</v>
      </c>
      <c r="E73" s="37"/>
      <c r="F73" s="37"/>
      <c r="G73" s="37"/>
      <c r="H73" s="38"/>
    </row>
    <row r="74" spans="1:8" ht="37.5" customHeight="1" outlineLevel="1" x14ac:dyDescent="0.2">
      <c r="A74" s="130" t="s">
        <v>201</v>
      </c>
      <c r="B74" s="131"/>
      <c r="C74" s="364"/>
      <c r="D74" s="56">
        <v>13260</v>
      </c>
      <c r="E74" s="37"/>
      <c r="F74" s="37"/>
      <c r="G74" s="37"/>
      <c r="H74" s="38"/>
    </row>
    <row r="75" spans="1:8" ht="37.5" customHeight="1" outlineLevel="1" x14ac:dyDescent="0.2">
      <c r="A75" s="130" t="s">
        <v>202</v>
      </c>
      <c r="B75" s="131"/>
      <c r="C75" s="364"/>
      <c r="D75" s="56">
        <v>13770</v>
      </c>
      <c r="E75" s="37"/>
      <c r="F75" s="37"/>
      <c r="G75" s="37"/>
      <c r="H75" s="38"/>
    </row>
    <row r="76" spans="1:8" ht="37.5" customHeight="1" outlineLevel="1" x14ac:dyDescent="0.2">
      <c r="A76" s="130" t="s">
        <v>203</v>
      </c>
      <c r="B76" s="131"/>
      <c r="C76" s="364"/>
      <c r="D76" s="56">
        <v>14280</v>
      </c>
      <c r="E76" s="37"/>
      <c r="F76" s="37"/>
      <c r="G76" s="37"/>
      <c r="H76" s="38"/>
    </row>
    <row r="77" spans="1:8" ht="37.5" customHeight="1" outlineLevel="1" x14ac:dyDescent="0.2">
      <c r="A77" s="130" t="s">
        <v>204</v>
      </c>
      <c r="B77" s="131"/>
      <c r="C77" s="364"/>
      <c r="D77" s="56">
        <v>14790</v>
      </c>
      <c r="E77" s="37"/>
      <c r="F77" s="37"/>
      <c r="G77" s="37"/>
      <c r="H77" s="38"/>
    </row>
    <row r="78" spans="1:8" ht="37.5" customHeight="1" outlineLevel="1" x14ac:dyDescent="0.2">
      <c r="A78" s="130" t="s">
        <v>205</v>
      </c>
      <c r="B78" s="131"/>
      <c r="C78" s="364"/>
      <c r="D78" s="56">
        <v>15300</v>
      </c>
      <c r="E78" s="37"/>
      <c r="F78" s="37"/>
      <c r="G78" s="37"/>
      <c r="H78" s="38"/>
    </row>
    <row r="79" spans="1:8" ht="37.5" customHeight="1" outlineLevel="1" x14ac:dyDescent="0.2">
      <c r="A79" s="130" t="s">
        <v>215</v>
      </c>
      <c r="B79" s="131"/>
      <c r="C79" s="364"/>
      <c r="D79" s="56">
        <v>15810</v>
      </c>
      <c r="E79" s="37"/>
      <c r="F79" s="37"/>
      <c r="G79" s="37"/>
      <c r="H79" s="38"/>
    </row>
    <row r="80" spans="1:8" ht="37.5" customHeight="1" outlineLevel="1" x14ac:dyDescent="0.2">
      <c r="A80" s="130" t="s">
        <v>216</v>
      </c>
      <c r="B80" s="131"/>
      <c r="C80" s="364"/>
      <c r="D80" s="56">
        <v>16320</v>
      </c>
      <c r="E80" s="37"/>
      <c r="F80" s="37"/>
      <c r="G80" s="37"/>
      <c r="H80" s="38"/>
    </row>
    <row r="81" spans="1:8" ht="37.5" customHeight="1" outlineLevel="1" x14ac:dyDescent="0.2">
      <c r="A81" s="130" t="s">
        <v>217</v>
      </c>
      <c r="B81" s="131"/>
      <c r="C81" s="364"/>
      <c r="D81" s="56">
        <v>16830</v>
      </c>
      <c r="E81" s="37"/>
      <c r="F81" s="37"/>
      <c r="G81" s="37"/>
      <c r="H81" s="38"/>
    </row>
    <row r="82" spans="1:8" ht="37.5" customHeight="1" outlineLevel="1" x14ac:dyDescent="0.2">
      <c r="A82" s="130" t="s">
        <v>218</v>
      </c>
      <c r="B82" s="131"/>
      <c r="C82" s="364"/>
      <c r="D82" s="56">
        <v>17340</v>
      </c>
      <c r="E82" s="37"/>
      <c r="F82" s="37"/>
      <c r="G82" s="37"/>
      <c r="H82" s="38"/>
    </row>
    <row r="83" spans="1:8" ht="37.5" customHeight="1" outlineLevel="1" x14ac:dyDescent="0.2">
      <c r="A83" s="130" t="s">
        <v>219</v>
      </c>
      <c r="B83" s="131"/>
      <c r="C83" s="364"/>
      <c r="D83" s="56">
        <v>17850</v>
      </c>
      <c r="E83" s="37"/>
      <c r="F83" s="37"/>
      <c r="G83" s="37"/>
      <c r="H83" s="38"/>
    </row>
    <row r="84" spans="1:8" ht="37.5" customHeight="1" outlineLevel="1" x14ac:dyDescent="0.2">
      <c r="A84" s="130" t="s">
        <v>220</v>
      </c>
      <c r="B84" s="131"/>
      <c r="C84" s="364"/>
      <c r="D84" s="56">
        <v>18360</v>
      </c>
      <c r="E84" s="37"/>
      <c r="F84" s="37"/>
      <c r="G84" s="37"/>
      <c r="H84" s="38"/>
    </row>
    <row r="85" spans="1:8" ht="37.5" customHeight="1" outlineLevel="1" x14ac:dyDescent="0.2">
      <c r="A85" s="130" t="s">
        <v>221</v>
      </c>
      <c r="B85" s="131"/>
      <c r="C85" s="364"/>
      <c r="D85" s="56">
        <v>18870</v>
      </c>
      <c r="E85" s="37"/>
      <c r="F85" s="37"/>
      <c r="G85" s="37"/>
      <c r="H85" s="38"/>
    </row>
    <row r="86" spans="1:8" ht="37.5" customHeight="1" outlineLevel="1" x14ac:dyDescent="0.2">
      <c r="A86" s="130" t="s">
        <v>222</v>
      </c>
      <c r="B86" s="131"/>
      <c r="C86" s="364"/>
      <c r="D86" s="56">
        <v>19380</v>
      </c>
      <c r="E86" s="37"/>
      <c r="F86" s="37"/>
      <c r="G86" s="37"/>
      <c r="H86" s="38"/>
    </row>
    <row r="87" spans="1:8" ht="37.5" customHeight="1" outlineLevel="1" x14ac:dyDescent="0.2">
      <c r="A87" s="130" t="s">
        <v>223</v>
      </c>
      <c r="B87" s="131"/>
      <c r="C87" s="364"/>
      <c r="D87" s="56">
        <v>19890</v>
      </c>
      <c r="E87" s="37"/>
      <c r="F87" s="37"/>
      <c r="G87" s="37"/>
      <c r="H87" s="38"/>
    </row>
    <row r="88" spans="1:8" ht="37.5" customHeight="1" outlineLevel="1" thickBot="1" x14ac:dyDescent="0.25">
      <c r="A88" s="130" t="s">
        <v>224</v>
      </c>
      <c r="B88" s="131"/>
      <c r="C88" s="365"/>
      <c r="D88" s="56">
        <v>20400</v>
      </c>
      <c r="E88" s="37"/>
      <c r="F88" s="37"/>
      <c r="G88" s="37"/>
      <c r="H88" s="38"/>
    </row>
    <row r="89" spans="1:8" ht="50.1" customHeight="1" thickBot="1" x14ac:dyDescent="0.25">
      <c r="A89" s="119" t="s">
        <v>52</v>
      </c>
      <c r="B89" s="120"/>
      <c r="C89" s="120"/>
      <c r="D89" s="121" t="str">
        <f>"от "&amp;MIN(D90:D99)&amp;" до "&amp;MAX(D90:D99)</f>
        <v>от 348 до 9684</v>
      </c>
      <c r="E89" s="122"/>
      <c r="F89" s="122"/>
      <c r="G89" s="122"/>
      <c r="H89" s="123"/>
    </row>
    <row r="90" spans="1:8" s="16" customFormat="1" ht="159" customHeight="1" x14ac:dyDescent="0.2">
      <c r="A90" s="132" t="s">
        <v>53</v>
      </c>
      <c r="B90" s="133" t="s">
        <v>13</v>
      </c>
      <c r="C90" s="382"/>
      <c r="D90" s="140">
        <v>930</v>
      </c>
      <c r="E90" s="140"/>
      <c r="F90" s="140"/>
      <c r="G90" s="140"/>
      <c r="H90" s="141"/>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91" s="140">
        <v>348</v>
      </c>
      <c r="E91" s="140"/>
      <c r="F91" s="140"/>
      <c r="G91" s="140"/>
      <c r="H91" s="141"/>
    </row>
    <row r="92" spans="1:8" ht="37.5" customHeight="1" x14ac:dyDescent="0.2">
      <c r="A92" s="137" t="s">
        <v>55</v>
      </c>
      <c r="B92" s="138"/>
      <c r="C92" s="142"/>
      <c r="D92" s="140">
        <v>9684</v>
      </c>
      <c r="E92" s="140"/>
      <c r="F92" s="140"/>
      <c r="G92" s="140"/>
      <c r="H92" s="141"/>
    </row>
    <row r="93" spans="1:8" ht="37.5" customHeight="1" x14ac:dyDescent="0.2">
      <c r="A93" s="137" t="s">
        <v>56</v>
      </c>
      <c r="B93" s="138"/>
      <c r="C93" s="142"/>
      <c r="D93" s="140">
        <v>1950</v>
      </c>
      <c r="E93" s="140"/>
      <c r="F93" s="140"/>
      <c r="G93" s="140"/>
      <c r="H93" s="141"/>
    </row>
    <row r="94" spans="1:8" ht="37.5" customHeight="1" x14ac:dyDescent="0.2">
      <c r="A94" s="143" t="s">
        <v>57</v>
      </c>
      <c r="B94" s="144"/>
      <c r="C94" s="142"/>
      <c r="D94" s="140">
        <v>5790</v>
      </c>
      <c r="E94" s="140"/>
      <c r="F94" s="140"/>
      <c r="G94" s="140"/>
      <c r="H94" s="141"/>
    </row>
    <row r="95" spans="1:8" ht="37.5" customHeight="1" x14ac:dyDescent="0.2">
      <c r="A95" s="137" t="s">
        <v>58</v>
      </c>
      <c r="B95" s="138"/>
      <c r="C95" s="142"/>
      <c r="D95" s="140">
        <v>432</v>
      </c>
      <c r="E95" s="140"/>
      <c r="F95" s="140"/>
      <c r="G95" s="140"/>
      <c r="H95" s="141"/>
    </row>
    <row r="96" spans="1:8" ht="37.5" customHeight="1" x14ac:dyDescent="0.2">
      <c r="A96" s="137" t="s">
        <v>59</v>
      </c>
      <c r="B96" s="138"/>
      <c r="C96" s="142"/>
      <c r="D96" s="140">
        <v>432</v>
      </c>
      <c r="E96" s="140"/>
      <c r="F96" s="140"/>
      <c r="G96" s="140"/>
      <c r="H96" s="141"/>
    </row>
    <row r="97" spans="1:8" ht="37.5" customHeight="1" x14ac:dyDescent="0.2">
      <c r="A97" s="137" t="s">
        <v>60</v>
      </c>
      <c r="B97" s="138"/>
      <c r="C97" s="142"/>
      <c r="D97" s="140">
        <v>864</v>
      </c>
      <c r="E97" s="140"/>
      <c r="F97" s="140"/>
      <c r="G97" s="140"/>
      <c r="H97" s="141"/>
    </row>
    <row r="98" spans="1:8" ht="37.5" customHeight="1" x14ac:dyDescent="0.2">
      <c r="A98" s="137" t="s">
        <v>61</v>
      </c>
      <c r="B98" s="138"/>
      <c r="C98" s="142"/>
      <c r="D98" s="140">
        <v>1296</v>
      </c>
      <c r="E98" s="140"/>
      <c r="F98" s="140"/>
      <c r="G98" s="140"/>
      <c r="H98" s="141"/>
    </row>
    <row r="99" spans="1:8" ht="37.5" customHeight="1" thickBot="1" x14ac:dyDescent="0.25">
      <c r="A99" s="145" t="s">
        <v>62</v>
      </c>
      <c r="B99" s="146"/>
      <c r="C99" s="147"/>
      <c r="D99" s="148">
        <v>6798</v>
      </c>
      <c r="E99" s="148"/>
      <c r="F99" s="148"/>
      <c r="G99" s="148"/>
      <c r="H99" s="149"/>
    </row>
    <row r="100" spans="1:8" s="16" customFormat="1" ht="117.75" customHeight="1" thickBot="1" x14ac:dyDescent="0.25">
      <c r="A100" s="319" t="s">
        <v>64</v>
      </c>
      <c r="B100" s="320"/>
      <c r="C10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00" s="45">
        <v>30</v>
      </c>
      <c r="E100" s="45"/>
      <c r="F100" s="45"/>
      <c r="G100" s="45"/>
      <c r="H100" s="46"/>
    </row>
    <row r="101" spans="1:8" ht="50.1" customHeight="1" thickBot="1" x14ac:dyDescent="0.25">
      <c r="A101" s="24" t="s">
        <v>65</v>
      </c>
      <c r="B101" s="25"/>
      <c r="C101" s="26"/>
      <c r="D101" s="156" t="str">
        <f>"от "&amp;MIN(D103,D114:H115,F153,D116:H130)&amp;" до "&amp;MAX(D103,D114:H115,F153,D116:H130)</f>
        <v>от 858 до 8877,6</v>
      </c>
      <c r="E101" s="156"/>
      <c r="F101" s="156"/>
      <c r="G101" s="156"/>
      <c r="H101" s="157"/>
    </row>
    <row r="102" spans="1:8" ht="21.75" thickBot="1" x14ac:dyDescent="0.25">
      <c r="A102" s="298"/>
      <c r="B102" s="299"/>
      <c r="C102" s="118"/>
      <c r="D102" s="322"/>
      <c r="E102" s="322"/>
      <c r="F102" s="322"/>
      <c r="G102" s="322"/>
      <c r="H102" s="323"/>
    </row>
    <row r="103" spans="1:8" ht="50.1"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03" s="165">
        <v>5100</v>
      </c>
      <c r="E103" s="165"/>
      <c r="F103" s="165"/>
      <c r="G103" s="165"/>
      <c r="H103" s="166"/>
    </row>
    <row r="104" spans="1:8" ht="50.1" customHeight="1" thickBot="1" x14ac:dyDescent="0.25">
      <c r="A104" s="167" t="s">
        <v>67</v>
      </c>
      <c r="B104" s="168"/>
      <c r="C104" s="169"/>
      <c r="D104" s="170" t="s">
        <v>68</v>
      </c>
      <c r="E104" s="171"/>
      <c r="F104" s="171"/>
      <c r="G104" s="171"/>
      <c r="H104" s="172"/>
    </row>
    <row r="105" spans="1:8" ht="50.1" customHeight="1" x14ac:dyDescent="0.2">
      <c r="A105" s="173" t="s">
        <v>69</v>
      </c>
      <c r="B105" s="174"/>
      <c r="C105" s="169"/>
      <c r="D105" s="140">
        <f>D103/4</f>
        <v>1275</v>
      </c>
      <c r="E105" s="140"/>
      <c r="F105" s="140"/>
      <c r="G105" s="140"/>
      <c r="H105" s="141"/>
    </row>
    <row r="106" spans="1:8" ht="50.1" customHeight="1" x14ac:dyDescent="0.2">
      <c r="A106" s="173" t="s">
        <v>70</v>
      </c>
      <c r="B106" s="174"/>
      <c r="C106" s="169"/>
      <c r="D106" s="140">
        <f>D103/5</f>
        <v>1020</v>
      </c>
      <c r="E106" s="140"/>
      <c r="F106" s="140"/>
      <c r="G106" s="140"/>
      <c r="H106" s="141"/>
    </row>
    <row r="107" spans="1:8" ht="50.1" customHeight="1" x14ac:dyDescent="0.2">
      <c r="A107" s="173" t="s">
        <v>71</v>
      </c>
      <c r="B107" s="174"/>
      <c r="C107" s="169"/>
      <c r="D107" s="140">
        <f>D103/6</f>
        <v>850</v>
      </c>
      <c r="E107" s="140"/>
      <c r="F107" s="140"/>
      <c r="G107" s="140"/>
      <c r="H107" s="141"/>
    </row>
    <row r="108" spans="1:8" ht="50.1" customHeight="1" x14ac:dyDescent="0.2">
      <c r="A108" s="173" t="s">
        <v>72</v>
      </c>
      <c r="B108" s="174"/>
      <c r="C108" s="169"/>
      <c r="D108" s="140">
        <f>D103/7</f>
        <v>728.57142857142856</v>
      </c>
      <c r="E108" s="140"/>
      <c r="F108" s="140"/>
      <c r="G108" s="140"/>
      <c r="H108" s="141"/>
    </row>
    <row r="109" spans="1:8" ht="50.1" customHeight="1" x14ac:dyDescent="0.2">
      <c r="A109" s="173" t="s">
        <v>73</v>
      </c>
      <c r="B109" s="174"/>
      <c r="C109" s="169"/>
      <c r="D109" s="140">
        <f>D103/8</f>
        <v>637.5</v>
      </c>
      <c r="E109" s="140"/>
      <c r="F109" s="140"/>
      <c r="G109" s="140"/>
      <c r="H109" s="141"/>
    </row>
    <row r="110" spans="1:8" ht="50.1" customHeight="1" x14ac:dyDescent="0.2">
      <c r="A110" s="173" t="s">
        <v>74</v>
      </c>
      <c r="B110" s="174"/>
      <c r="C110" s="169"/>
      <c r="D110" s="140">
        <f>D103/9</f>
        <v>566.66666666666663</v>
      </c>
      <c r="E110" s="140"/>
      <c r="F110" s="140"/>
      <c r="G110" s="140"/>
      <c r="H110" s="141"/>
    </row>
    <row r="111" spans="1:8" ht="50.1" customHeight="1" thickBot="1" x14ac:dyDescent="0.25">
      <c r="A111" s="173" t="s">
        <v>75</v>
      </c>
      <c r="B111" s="174"/>
      <c r="C111" s="175"/>
      <c r="D111" s="140">
        <f>D103/10</f>
        <v>510</v>
      </c>
      <c r="E111" s="140"/>
      <c r="F111" s="140"/>
      <c r="G111" s="140"/>
      <c r="H111" s="141"/>
    </row>
    <row r="112" spans="1:8" s="16" customFormat="1" ht="62.45" customHeight="1" thickBot="1" x14ac:dyDescent="0.25">
      <c r="A112" s="176" t="s">
        <v>76</v>
      </c>
      <c r="B112" s="177"/>
      <c r="C1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12" s="44">
        <v>12012</v>
      </c>
      <c r="E112" s="45"/>
      <c r="F112" s="45"/>
      <c r="G112" s="45"/>
      <c r="H112" s="46"/>
    </row>
    <row r="113" spans="1:8" ht="21.75" thickBot="1" x14ac:dyDescent="0.25">
      <c r="A113" s="298"/>
      <c r="B113" s="299"/>
      <c r="C113" s="180"/>
      <c r="D113" s="322"/>
      <c r="E113" s="322"/>
      <c r="F113" s="322"/>
      <c r="G113" s="322"/>
      <c r="H113" s="323"/>
    </row>
    <row r="114" spans="1:8" ht="50.1" customHeight="1" x14ac:dyDescent="0.2">
      <c r="A114" s="143" t="s">
        <v>77</v>
      </c>
      <c r="B114" s="144"/>
      <c r="C114" s="183" t="str">
        <f>"Интернет-площадка 2gis.ru на основе Cправочника организаций "&amp;$C$2&amp;""</f>
        <v>Интернет-площадка 2gis.ru на основе Cправочника организаций "2ГИС.БРЯНСК"</v>
      </c>
      <c r="D114" s="31">
        <v>3654</v>
      </c>
      <c r="E114" s="32"/>
      <c r="F114" s="32"/>
      <c r="G114" s="32"/>
      <c r="H114" s="33"/>
    </row>
    <row r="115" spans="1:8" ht="50.1" customHeight="1" x14ac:dyDescent="0.2">
      <c r="A115" s="143" t="s">
        <v>78</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15" s="185">
        <v>6462</v>
      </c>
      <c r="E115" s="186"/>
      <c r="F115" s="186"/>
      <c r="G115" s="186"/>
      <c r="H115" s="187"/>
    </row>
    <row r="116" spans="1:8" ht="50.1" customHeight="1" x14ac:dyDescent="0.2">
      <c r="A116" s="143" t="s">
        <v>79</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16" s="36">
        <v>4248</v>
      </c>
      <c r="E116" s="37"/>
      <c r="F116" s="37"/>
      <c r="G116" s="37"/>
      <c r="H116" s="38"/>
    </row>
    <row r="117" spans="1:8" ht="50.1" customHeight="1" x14ac:dyDescent="0.2">
      <c r="A117" s="143" t="s">
        <v>80</v>
      </c>
      <c r="B117" s="144"/>
      <c r="C117" s="184" t="str">
        <f>"Интернет-площадка 2gis.ru на основе Cправочника организаций "&amp;$C$2&amp;""</f>
        <v>Интернет-площадка 2gis.ru на основе Cправочника организаций "2ГИС.БРЯНСК"</v>
      </c>
      <c r="D117" s="36">
        <v>7398</v>
      </c>
      <c r="E117" s="37"/>
      <c r="F117" s="37"/>
      <c r="G117" s="37"/>
      <c r="H117" s="38"/>
    </row>
    <row r="118" spans="1:8" ht="50.1" customHeight="1" x14ac:dyDescent="0.2">
      <c r="A118" s="143" t="s">
        <v>81</v>
      </c>
      <c r="B118" s="144"/>
      <c r="C118" s="184" t="str">
        <f>"Интернет-площадка 2gis.ru на основе Cправочника организаций "&amp;$C$2&amp;""</f>
        <v>Интернет-площадка 2gis.ru на основе Cправочника организаций "2ГИС.БРЯНСК"</v>
      </c>
      <c r="D118" s="36">
        <v>8877.6</v>
      </c>
      <c r="E118" s="37"/>
      <c r="F118" s="37"/>
      <c r="G118" s="37"/>
      <c r="H118" s="38"/>
    </row>
    <row r="119" spans="1:8" ht="50.1" customHeight="1" x14ac:dyDescent="0.2">
      <c r="A119" s="143" t="s">
        <v>82</v>
      </c>
      <c r="B119" s="144"/>
      <c r="C119"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19" s="36">
        <v>5964</v>
      </c>
      <c r="E119" s="37"/>
      <c r="F119" s="37"/>
      <c r="G119" s="37"/>
      <c r="H119" s="38"/>
    </row>
    <row r="120" spans="1:8" ht="50.1" customHeight="1" x14ac:dyDescent="0.2">
      <c r="A120" s="143" t="s">
        <v>83</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0" s="36">
        <v>8670</v>
      </c>
      <c r="E120" s="37"/>
      <c r="F120" s="37"/>
      <c r="G120" s="37"/>
      <c r="H120" s="38"/>
    </row>
    <row r="121" spans="1:8" ht="50.1" customHeight="1" x14ac:dyDescent="0.2">
      <c r="A121" s="143" t="s">
        <v>84</v>
      </c>
      <c r="B121" s="144"/>
      <c r="C121"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21" s="36">
        <v>6030</v>
      </c>
      <c r="E121" s="37"/>
      <c r="F121" s="37"/>
      <c r="G121" s="37"/>
      <c r="H121" s="38"/>
    </row>
    <row r="122" spans="1:8" ht="50.1" customHeight="1" x14ac:dyDescent="0.2">
      <c r="A122" s="143" t="s">
        <v>85</v>
      </c>
      <c r="B122" s="144"/>
      <c r="C12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22" s="36">
        <v>2160</v>
      </c>
      <c r="E122" s="37"/>
      <c r="F122" s="37"/>
      <c r="G122" s="37"/>
      <c r="H122" s="38"/>
    </row>
    <row r="123" spans="1:8" ht="50.1" customHeight="1" x14ac:dyDescent="0.2">
      <c r="A123" s="143" t="s">
        <v>86</v>
      </c>
      <c r="B123" s="144"/>
      <c r="C123" s="184" t="s">
        <v>87</v>
      </c>
      <c r="D123" s="36">
        <v>858</v>
      </c>
      <c r="E123" s="37"/>
      <c r="F123" s="37"/>
      <c r="G123" s="37"/>
      <c r="H123" s="38"/>
    </row>
    <row r="124" spans="1:8" ht="70.5" customHeight="1" x14ac:dyDescent="0.2">
      <c r="A124" s="143" t="s">
        <v>88</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4" s="36">
        <v>3060</v>
      </c>
      <c r="E124" s="37"/>
      <c r="F124" s="37"/>
      <c r="G124" s="37"/>
      <c r="H124" s="38"/>
    </row>
    <row r="125" spans="1:8" ht="70.5" customHeight="1" x14ac:dyDescent="0.2">
      <c r="A125" s="143" t="s">
        <v>89</v>
      </c>
      <c r="B125" s="144"/>
      <c r="C125" s="184" t="str">
        <f t="shared" ref="C125:C12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5" s="36">
        <v>2040</v>
      </c>
      <c r="E125" s="37"/>
      <c r="F125" s="37"/>
      <c r="G125" s="37"/>
      <c r="H125" s="38"/>
    </row>
    <row r="126" spans="1:8" ht="70.5" customHeight="1" x14ac:dyDescent="0.2">
      <c r="A126" s="143" t="s">
        <v>90</v>
      </c>
      <c r="B126" s="144"/>
      <c r="C126" s="184"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6" s="36">
        <v>2040</v>
      </c>
      <c r="E126" s="37"/>
      <c r="F126" s="37"/>
      <c r="G126" s="37"/>
      <c r="H126" s="38"/>
    </row>
    <row r="127" spans="1:8" ht="70.5" customHeight="1" x14ac:dyDescent="0.2">
      <c r="A127" s="143" t="s">
        <v>91</v>
      </c>
      <c r="B127" s="144"/>
      <c r="C127" s="184"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7" s="36">
        <v>1020</v>
      </c>
      <c r="E127" s="37"/>
      <c r="F127" s="37"/>
      <c r="G127" s="37"/>
      <c r="H127" s="38"/>
    </row>
    <row r="128" spans="1:8" ht="70.5" customHeight="1" x14ac:dyDescent="0.2">
      <c r="A128" s="143" t="s">
        <v>92</v>
      </c>
      <c r="B128" s="144" t="s">
        <v>92</v>
      </c>
      <c r="C12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8" s="36">
        <v>8748</v>
      </c>
      <c r="E128" s="37"/>
      <c r="F128" s="37"/>
      <c r="G128" s="37"/>
      <c r="H128" s="38"/>
    </row>
    <row r="129" spans="1:8" ht="70.5" customHeight="1" x14ac:dyDescent="0.2">
      <c r="A129" s="143" t="s">
        <v>93</v>
      </c>
      <c r="B129" s="144" t="s">
        <v>93</v>
      </c>
      <c r="C12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29" s="36">
        <v>2004</v>
      </c>
      <c r="E129" s="37"/>
      <c r="F129" s="37"/>
      <c r="G129" s="37"/>
      <c r="H129" s="38"/>
    </row>
    <row r="130" spans="1:8" ht="50.1" customHeight="1" x14ac:dyDescent="0.2">
      <c r="A130" s="143" t="s">
        <v>94</v>
      </c>
      <c r="B130" s="144"/>
      <c r="C130"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0" s="36">
        <v>5184</v>
      </c>
      <c r="E130" s="37"/>
      <c r="F130" s="37"/>
      <c r="G130" s="37"/>
      <c r="H130" s="38"/>
    </row>
    <row r="131" spans="1:8" s="16" customFormat="1" ht="102" customHeight="1" x14ac:dyDescent="0.2">
      <c r="A131" s="143" t="s">
        <v>16</v>
      </c>
      <c r="B131" s="144"/>
      <c r="C13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1" s="36">
        <v>930</v>
      </c>
      <c r="E131" s="37"/>
      <c r="F131" s="37"/>
      <c r="G131" s="37"/>
      <c r="H131" s="38"/>
    </row>
    <row r="132" spans="1:8" s="16" customFormat="1" ht="126" customHeight="1" x14ac:dyDescent="0.2">
      <c r="A132" s="143" t="s">
        <v>95</v>
      </c>
      <c r="B132" s="144"/>
      <c r="C13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32" s="36">
        <v>5532</v>
      </c>
      <c r="E132" s="37"/>
      <c r="F132" s="37"/>
      <c r="G132" s="37"/>
      <c r="H132" s="38"/>
    </row>
    <row r="133" spans="1:8" s="16" customFormat="1" ht="96" customHeight="1" x14ac:dyDescent="0.2">
      <c r="A133" s="143" t="s">
        <v>96</v>
      </c>
      <c r="B133" s="144"/>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33" s="36">
        <v>4320</v>
      </c>
      <c r="E133" s="37"/>
      <c r="F133" s="37"/>
      <c r="G133" s="37"/>
      <c r="H133" s="38"/>
    </row>
    <row r="134" spans="1:8" s="16" customFormat="1" ht="96" customHeight="1" x14ac:dyDescent="0.2">
      <c r="A134" s="137" t="s">
        <v>97</v>
      </c>
      <c r="B134" s="189"/>
      <c r="C13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34" s="36">
        <v>3600</v>
      </c>
      <c r="E134" s="37"/>
      <c r="F134" s="37"/>
      <c r="G134" s="37"/>
      <c r="H134" s="38"/>
    </row>
    <row r="135" spans="1:8" ht="50.1" customHeight="1" x14ac:dyDescent="0.2">
      <c r="A135" s="143" t="s">
        <v>98</v>
      </c>
      <c r="B135" s="144"/>
      <c r="C135" s="184" t="str">
        <f>"Интернет-площадка 2gis.ru на основе Cправочника организаций "&amp;$C$2&amp;""</f>
        <v>Интернет-площадка 2gis.ru на основе Cправочника организаций "2ГИС.БРЯНСК"</v>
      </c>
      <c r="D135" s="36">
        <v>5160</v>
      </c>
      <c r="E135" s="37"/>
      <c r="F135" s="37"/>
      <c r="G135" s="37"/>
      <c r="H135" s="38"/>
    </row>
    <row r="136" spans="1:8" ht="50.1" customHeight="1" x14ac:dyDescent="0.2">
      <c r="A136" s="143" t="s">
        <v>99</v>
      </c>
      <c r="B136" s="144"/>
      <c r="C136" s="184" t="str">
        <f t="shared" ref="C136:C145"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36" s="36">
        <v>9120</v>
      </c>
      <c r="E136" s="37"/>
      <c r="F136" s="37"/>
      <c r="G136" s="37"/>
      <c r="H136" s="38"/>
    </row>
    <row r="137" spans="1:8" ht="50.1" customHeight="1" x14ac:dyDescent="0.2">
      <c r="A137" s="143" t="s">
        <v>100</v>
      </c>
      <c r="B137" s="144"/>
      <c r="C137" s="184" t="str">
        <f t="shared" si="1"/>
        <v>Электронный справочник на основе Справочника организаций "2ГИС.БРЯНСК" (версия для ПК)</v>
      </c>
      <c r="D137" s="36">
        <v>6000</v>
      </c>
      <c r="E137" s="37"/>
      <c r="F137" s="37"/>
      <c r="G137" s="37"/>
      <c r="H137" s="38"/>
    </row>
    <row r="138" spans="1:8" ht="50.1" customHeight="1" x14ac:dyDescent="0.2">
      <c r="A138" s="143" t="s">
        <v>101</v>
      </c>
      <c r="B138" s="144"/>
      <c r="C138" s="184" t="str">
        <f>"Интернет-площадка 2gis.ru на основе Cправочника организаций "&amp;$C$2&amp;""</f>
        <v>Интернет-площадка 2gis.ru на основе Cправочника организаций "2ГИС.БРЯНСК"</v>
      </c>
      <c r="D138" s="36">
        <v>10440</v>
      </c>
      <c r="E138" s="37"/>
      <c r="F138" s="37"/>
      <c r="G138" s="37"/>
      <c r="H138" s="38"/>
    </row>
    <row r="139" spans="1:8" ht="50.1" customHeight="1" x14ac:dyDescent="0.2">
      <c r="A139" s="143" t="s">
        <v>102</v>
      </c>
      <c r="B139" s="144"/>
      <c r="C139" s="184" t="str">
        <f>"Интернет-площадка 2gis.ru на основе Cправочника организаций "&amp;$C$2&amp;""</f>
        <v>Интернет-площадка 2gis.ru на основе Cправочника организаций "2ГИС.БРЯНСК"</v>
      </c>
      <c r="D139" s="36">
        <v>12528</v>
      </c>
      <c r="E139" s="37"/>
      <c r="F139" s="37"/>
      <c r="G139" s="37"/>
      <c r="H139" s="38"/>
    </row>
    <row r="140" spans="1:8" ht="50.1" customHeight="1" x14ac:dyDescent="0.2">
      <c r="A140" s="143" t="s">
        <v>103</v>
      </c>
      <c r="B140" s="144"/>
      <c r="C140" s="184" t="str">
        <f t="shared" si="1"/>
        <v>Электронный справочник на основе Справочника организаций "2ГИС.БРЯНСК" (версия для ПК)</v>
      </c>
      <c r="D140" s="36">
        <v>8400</v>
      </c>
      <c r="E140" s="37"/>
      <c r="F140" s="37"/>
      <c r="G140" s="37"/>
      <c r="H140" s="38"/>
    </row>
    <row r="141" spans="1:8" ht="50.1" customHeight="1" x14ac:dyDescent="0.2">
      <c r="A141" s="143" t="s">
        <v>104</v>
      </c>
      <c r="B141" s="144"/>
      <c r="C141" s="184" t="str">
        <f t="shared" si="1"/>
        <v>Электронный справочник на основе Справочника организаций "2ГИС.БРЯНСК" (версия для ПК)</v>
      </c>
      <c r="D141" s="36">
        <v>12240</v>
      </c>
      <c r="E141" s="37"/>
      <c r="F141" s="37"/>
      <c r="G141" s="37"/>
      <c r="H141" s="38"/>
    </row>
    <row r="142" spans="1:8" ht="50.1" customHeight="1" x14ac:dyDescent="0.2">
      <c r="A142" s="143" t="s">
        <v>105</v>
      </c>
      <c r="B142" s="144"/>
      <c r="C142" s="184" t="str">
        <f t="shared" si="1"/>
        <v>Электронный справочник на основе Справочника организаций "2ГИС.БРЯНСК" (версия для ПК)</v>
      </c>
      <c r="D142" s="36">
        <v>8520</v>
      </c>
      <c r="E142" s="37"/>
      <c r="F142" s="37"/>
      <c r="G142" s="37"/>
      <c r="H142" s="38"/>
    </row>
    <row r="143" spans="1:8" ht="50.1" customHeight="1" x14ac:dyDescent="0.2">
      <c r="A143" s="143" t="s">
        <v>106</v>
      </c>
      <c r="B143" s="144"/>
      <c r="C143" s="184" t="s">
        <v>87</v>
      </c>
      <c r="D143" s="36">
        <v>1320</v>
      </c>
      <c r="E143" s="37"/>
      <c r="F143" s="37"/>
      <c r="G143" s="37"/>
      <c r="H143" s="38"/>
    </row>
    <row r="144" spans="1:8" ht="64.5" customHeight="1" x14ac:dyDescent="0.2">
      <c r="A144" s="143" t="s">
        <v>107</v>
      </c>
      <c r="B144" s="144"/>
      <c r="C14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4" s="36">
        <v>12360</v>
      </c>
      <c r="E144" s="37"/>
      <c r="F144" s="37"/>
      <c r="G144" s="37"/>
      <c r="H144" s="38"/>
    </row>
    <row r="145" spans="1:8" ht="50.1" customHeight="1" thickBot="1" x14ac:dyDescent="0.25">
      <c r="A145" s="143" t="s">
        <v>108</v>
      </c>
      <c r="B145" s="144"/>
      <c r="C145" s="184" t="str">
        <f t="shared" si="1"/>
        <v>Электронный справочник на основе Справочника организаций "2ГИС.БРЯНСК" (версия для ПК)</v>
      </c>
      <c r="D145" s="44">
        <v>7320</v>
      </c>
      <c r="E145" s="45"/>
      <c r="F145" s="45"/>
      <c r="G145" s="45"/>
      <c r="H145" s="46"/>
    </row>
    <row r="146" spans="1:8" s="28" customFormat="1" ht="50.1" customHeight="1" thickBot="1" x14ac:dyDescent="0.25">
      <c r="A146" s="24" t="s">
        <v>109</v>
      </c>
      <c r="B146" s="25"/>
      <c r="C146" s="26"/>
      <c r="D146" s="156"/>
      <c r="E146" s="156"/>
      <c r="F146" s="156"/>
      <c r="G146" s="156"/>
      <c r="H146" s="157"/>
    </row>
    <row r="147" spans="1:8" s="16" customFormat="1" ht="50.1" customHeight="1" x14ac:dyDescent="0.2">
      <c r="A147" s="143" t="s">
        <v>110</v>
      </c>
      <c r="B147" s="144"/>
      <c r="C14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47" s="36">
        <v>2400</v>
      </c>
      <c r="E147" s="37"/>
      <c r="F147" s="37"/>
      <c r="G147" s="37"/>
      <c r="H147" s="38"/>
    </row>
    <row r="148" spans="1:8" s="16" customFormat="1" ht="50.1" customHeight="1" x14ac:dyDescent="0.2">
      <c r="A148" s="143" t="s">
        <v>111</v>
      </c>
      <c r="B148" s="144"/>
      <c r="C148" s="194"/>
      <c r="D148" s="36">
        <v>2400</v>
      </c>
      <c r="E148" s="37"/>
      <c r="F148" s="37"/>
      <c r="G148" s="37"/>
      <c r="H148" s="38"/>
    </row>
    <row r="149" spans="1:8" s="16" customFormat="1" ht="50.1" customHeight="1" x14ac:dyDescent="0.2">
      <c r="A149" s="192" t="s">
        <v>112</v>
      </c>
      <c r="B149" s="193"/>
      <c r="C149" s="194"/>
      <c r="D149" s="325">
        <v>1800</v>
      </c>
      <c r="E149" s="140"/>
      <c r="F149" s="140"/>
      <c r="G149" s="140"/>
      <c r="H149" s="140"/>
    </row>
    <row r="150" spans="1:8" s="16" customFormat="1" ht="50.1" customHeight="1" x14ac:dyDescent="0.2">
      <c r="A150" s="192" t="s">
        <v>113</v>
      </c>
      <c r="B150" s="193"/>
      <c r="C150" s="194"/>
      <c r="D150" s="325">
        <v>180</v>
      </c>
      <c r="E150" s="140"/>
      <c r="F150" s="140"/>
      <c r="G150" s="140"/>
      <c r="H150" s="140"/>
    </row>
    <row r="151" spans="1:8" s="16" customFormat="1" ht="50.1" customHeight="1" thickBot="1" x14ac:dyDescent="0.25">
      <c r="A151" s="192" t="s">
        <v>114</v>
      </c>
      <c r="B151" s="193"/>
      <c r="C151" s="196"/>
      <c r="D151" s="78">
        <v>612</v>
      </c>
      <c r="E151" s="79"/>
      <c r="F151" s="79"/>
      <c r="G151" s="79"/>
      <c r="H151" s="79"/>
    </row>
    <row r="152" spans="1:8" s="16" customFormat="1" ht="50.1" customHeight="1" thickBot="1" x14ac:dyDescent="0.25">
      <c r="A152" s="24" t="s">
        <v>115</v>
      </c>
      <c r="B152" s="25"/>
      <c r="C152" s="26"/>
      <c r="D152" s="156"/>
      <c r="E152" s="156"/>
      <c r="F152" s="156"/>
      <c r="G152" s="156"/>
      <c r="H152" s="157"/>
    </row>
    <row r="153" spans="1:8" ht="50.1" customHeight="1" x14ac:dyDescent="0.2">
      <c r="A153" s="143" t="s">
        <v>116</v>
      </c>
      <c r="B153" s="144"/>
      <c r="C15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3" s="198">
        <f>F153*1.2</f>
        <v>6638.4</v>
      </c>
      <c r="E153" s="199">
        <f>F153*1.1</f>
        <v>6085.2000000000007</v>
      </c>
      <c r="F153" s="199">
        <v>5532</v>
      </c>
      <c r="G153" s="199">
        <f>F153*0.75</f>
        <v>4149</v>
      </c>
      <c r="H153" s="200">
        <f>F153*0.5</f>
        <v>2766</v>
      </c>
    </row>
    <row r="154" spans="1:8" ht="50.1" customHeight="1" x14ac:dyDescent="0.2">
      <c r="A154" s="143" t="s">
        <v>117</v>
      </c>
      <c r="B154" s="144"/>
      <c r="C154" s="184" t="str">
        <f>"Интернет-площадка 2gis.ru на основе Cправочника организаций "&amp;$C$2&amp;""</f>
        <v>Интернет-площадка 2gis.ru на основе Cправочника организаций "2ГИС.БРЯНСК"</v>
      </c>
      <c r="D154" s="36">
        <v>2766</v>
      </c>
      <c r="E154" s="37"/>
      <c r="F154" s="37"/>
      <c r="G154" s="37"/>
      <c r="H154" s="38"/>
    </row>
    <row r="155" spans="1:8" ht="50.1" customHeight="1" x14ac:dyDescent="0.2">
      <c r="A155" s="143" t="s">
        <v>118</v>
      </c>
      <c r="B155" s="144"/>
      <c r="C155"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6">
        <v>5184</v>
      </c>
      <c r="E155" s="37"/>
      <c r="F155" s="37"/>
      <c r="G155" s="37"/>
      <c r="H155" s="38"/>
    </row>
    <row r="156" spans="1:8" ht="50.1" customHeight="1" x14ac:dyDescent="0.2">
      <c r="A156" s="143" t="s">
        <v>119</v>
      </c>
      <c r="B156" s="144"/>
      <c r="C15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56" s="198">
        <f>F156*1.2</f>
        <v>9360</v>
      </c>
      <c r="E156" s="199">
        <f>F156*1.1</f>
        <v>8580</v>
      </c>
      <c r="F156" s="199">
        <v>7800</v>
      </c>
      <c r="G156" s="199">
        <f>F156*0.75</f>
        <v>5850</v>
      </c>
      <c r="H156" s="200">
        <f>F156*0.5</f>
        <v>3900</v>
      </c>
    </row>
    <row r="157" spans="1:8" ht="50.1" customHeight="1" x14ac:dyDescent="0.2">
      <c r="A157" s="143" t="s">
        <v>163</v>
      </c>
      <c r="B157" s="144"/>
      <c r="C157" s="184" t="str">
        <f>"Интернет-площадка 2gis.ru на основе Cправочника организаций "&amp;$C$2&amp;""</f>
        <v>Интернет-площадка 2gis.ru на основе Cправочника организаций "2ГИС.БРЯНСК"</v>
      </c>
      <c r="D157" s="36">
        <v>3960</v>
      </c>
      <c r="E157" s="37"/>
      <c r="F157" s="37"/>
      <c r="G157" s="37"/>
      <c r="H157" s="38"/>
    </row>
    <row r="158" spans="1:8" ht="50.1" customHeight="1" x14ac:dyDescent="0.2">
      <c r="A158" s="143" t="s">
        <v>121</v>
      </c>
      <c r="B158" s="144"/>
      <c r="C158" s="184"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8" s="36">
        <v>7320</v>
      </c>
      <c r="E158" s="37"/>
      <c r="F158" s="37"/>
      <c r="G158" s="37"/>
      <c r="H158" s="38"/>
    </row>
    <row r="159" spans="1:8" s="16" customFormat="1" ht="126" customHeight="1" thickBot="1" x14ac:dyDescent="0.25">
      <c r="A159" s="143" t="s">
        <v>122</v>
      </c>
      <c r="B159" s="144"/>
      <c r="C159" s="297" t="str">
        <f>C154</f>
        <v>Интернет-площадка 2gis.ru на основе Cправочника организаций "2ГИС.БРЯНСК"</v>
      </c>
      <c r="D159" s="36">
        <v>5532</v>
      </c>
      <c r="E159" s="37"/>
      <c r="F159" s="37"/>
      <c r="G159" s="37"/>
      <c r="H159" s="38"/>
    </row>
    <row r="160" spans="1:8" ht="49.5" customHeight="1" thickBot="1" x14ac:dyDescent="0.25">
      <c r="A160" s="24" t="s">
        <v>182</v>
      </c>
      <c r="B160" s="25"/>
      <c r="C160" s="26"/>
      <c r="D160" s="156"/>
      <c r="E160" s="156"/>
      <c r="F160" s="156"/>
      <c r="G160" s="156"/>
      <c r="H160" s="157"/>
    </row>
    <row r="161" spans="1:8" s="23" customFormat="1" ht="30" customHeight="1" thickBot="1" x14ac:dyDescent="0.25">
      <c r="A161" s="353"/>
      <c r="B161" s="353"/>
      <c r="C161" s="354"/>
      <c r="D161" s="353"/>
      <c r="E161" s="353"/>
      <c r="F161" s="353"/>
      <c r="G161" s="353"/>
      <c r="H161" s="355"/>
    </row>
    <row r="162" spans="1:8" s="16" customFormat="1" ht="185.25" customHeight="1" x14ac:dyDescent="0.2">
      <c r="A162" s="143" t="s">
        <v>183</v>
      </c>
      <c r="B162" s="144"/>
      <c r="C16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2" s="31">
        <v>6654</v>
      </c>
      <c r="E162" s="32"/>
      <c r="F162" s="32"/>
      <c r="G162" s="32"/>
      <c r="H162" s="33"/>
    </row>
    <row r="163" spans="1:8" s="16" customFormat="1" ht="83.25" customHeight="1" x14ac:dyDescent="0.2">
      <c r="A163" s="143" t="s">
        <v>184</v>
      </c>
      <c r="B163" s="144"/>
      <c r="C163" s="194"/>
      <c r="D163" s="36">
        <v>13308</v>
      </c>
      <c r="E163" s="37"/>
      <c r="F163" s="37"/>
      <c r="G163" s="37"/>
      <c r="H163" s="38"/>
    </row>
    <row r="164" spans="1:8" s="16" customFormat="1" ht="83.25" customHeight="1" x14ac:dyDescent="0.2">
      <c r="A164" s="143" t="s">
        <v>185</v>
      </c>
      <c r="B164" s="144"/>
      <c r="C164" s="194"/>
      <c r="D164" s="36">
        <v>6654</v>
      </c>
      <c r="E164" s="37"/>
      <c r="F164" s="37"/>
      <c r="G164" s="37"/>
      <c r="H164" s="38"/>
    </row>
    <row r="165" spans="1:8" s="16" customFormat="1" ht="83.25" customHeight="1" thickBot="1" x14ac:dyDescent="0.25">
      <c r="A165" s="143" t="s">
        <v>186</v>
      </c>
      <c r="B165" s="144"/>
      <c r="C165" s="393"/>
      <c r="D165" s="36">
        <v>13308</v>
      </c>
      <c r="E165" s="37"/>
      <c r="F165" s="37"/>
      <c r="G165" s="37"/>
      <c r="H165" s="38"/>
    </row>
    <row r="166" spans="1:8" ht="13.5" thickBot="1" x14ac:dyDescent="0.25">
      <c r="A166" s="394"/>
      <c r="B166" s="395"/>
      <c r="C166" s="396"/>
      <c r="D166" s="395"/>
      <c r="E166" s="395"/>
      <c r="F166" s="395"/>
      <c r="G166" s="395"/>
      <c r="H166" s="397"/>
    </row>
    <row r="167" spans="1:8" ht="21" x14ac:dyDescent="0.2">
      <c r="A167" s="206"/>
      <c r="B167" s="207" t="s">
        <v>123</v>
      </c>
      <c r="C167" s="208" t="s">
        <v>250</v>
      </c>
      <c r="D167" s="208"/>
      <c r="E167" s="209"/>
      <c r="F167" s="209"/>
      <c r="G167" s="209"/>
      <c r="H167" s="209"/>
    </row>
    <row r="168" spans="1:8" ht="21" x14ac:dyDescent="0.2">
      <c r="A168" s="206"/>
      <c r="B168" s="209"/>
      <c r="C168" s="210" t="s">
        <v>251</v>
      </c>
      <c r="D168" s="210"/>
      <c r="E168" s="209"/>
      <c r="F168" s="209"/>
      <c r="G168" s="209"/>
      <c r="H168" s="209"/>
    </row>
    <row r="169" spans="1:8" ht="21" x14ac:dyDescent="0.2">
      <c r="A169" s="206"/>
      <c r="B169" s="209"/>
      <c r="C169" s="210" t="s">
        <v>252</v>
      </c>
      <c r="D169" s="210"/>
      <c r="E169" s="209"/>
      <c r="F169" s="209"/>
      <c r="G169" s="209"/>
      <c r="H169" s="209"/>
    </row>
    <row r="170" spans="1:8" ht="21" x14ac:dyDescent="0.2">
      <c r="C170" s="210"/>
      <c r="D170" s="210"/>
      <c r="E170" s="209"/>
      <c r="F170" s="209"/>
      <c r="G170" s="209"/>
      <c r="H170" s="203"/>
    </row>
    <row r="171" spans="1:8" ht="26.25" customHeight="1" x14ac:dyDescent="0.2">
      <c r="A171" s="213" t="str">
        <f>Абакан_юр!A147</f>
        <v>По соглашению сторон в качестве валюты платежа могут выступать украинские гривны, в этом случае курс следующий: 1 руб. = 0,3909 гривен</v>
      </c>
      <c r="B171" s="213"/>
      <c r="C171" s="213"/>
      <c r="D171" s="214"/>
      <c r="E171" s="214"/>
      <c r="F171" s="215"/>
      <c r="G171" s="216"/>
      <c r="H171" s="216"/>
    </row>
    <row r="172" spans="1:8" ht="26.25" customHeight="1" x14ac:dyDescent="0.2">
      <c r="A172" s="213" t="str">
        <f>Абакан_юр!A148</f>
        <v>По соглашению сторон в качестве валюты платежа могут выступать дирхамы ОАЭ, в этом случае курс следующий: 1 руб. = 0,0394 дирхам</v>
      </c>
      <c r="B172" s="213"/>
      <c r="C172" s="213"/>
      <c r="D172" s="214"/>
      <c r="E172" s="214"/>
      <c r="F172" s="215"/>
      <c r="G172" s="218"/>
      <c r="H172" s="218"/>
    </row>
    <row r="173" spans="1:8" ht="26.25" customHeight="1" x14ac:dyDescent="0.2">
      <c r="A173" s="213" t="str">
        <f>Абакан_юр!A149</f>
        <v>По соглашению сторон в качестве валюты платежа могут выступать доллары США, в этом случае курс следующий: 1 руб. = 0,0107 доллара</v>
      </c>
      <c r="B173" s="213"/>
      <c r="C173" s="213"/>
      <c r="D173" s="214"/>
      <c r="E173" s="214"/>
      <c r="F173" s="215"/>
      <c r="G173" s="218"/>
      <c r="H173" s="218"/>
    </row>
    <row r="174" spans="1:8" ht="26.25" customHeight="1" x14ac:dyDescent="0.2">
      <c r="A174" s="213" t="str">
        <f>Абакан_юр!A150</f>
        <v>По соглашению сторон в качестве валюты платежа могут выступать евро, в этом случае курс следующий: 1 руб. = 0,0101 евро</v>
      </c>
      <c r="B174" s="213"/>
      <c r="C174" s="213"/>
      <c r="D174" s="214"/>
      <c r="E174" s="215"/>
      <c r="F174" s="215"/>
      <c r="G174" s="218"/>
      <c r="H174" s="218"/>
    </row>
    <row r="175" spans="1:8" ht="26.25" customHeight="1" x14ac:dyDescent="0.2">
      <c r="A175" s="213" t="str">
        <f>Абакан_юр!A151</f>
        <v>По соглашению сторон в качестве валюты платежа могут выступать чешские кроны, в этом случае курс следующий: 1 руб. = 0,2496 крона</v>
      </c>
      <c r="B175" s="213"/>
      <c r="C175" s="213"/>
      <c r="D175" s="214"/>
      <c r="E175" s="215"/>
      <c r="F175" s="215"/>
      <c r="G175" s="218"/>
      <c r="H175" s="218"/>
    </row>
    <row r="176" spans="1:8" ht="26.25" customHeight="1" x14ac:dyDescent="0.2">
      <c r="A176" s="213" t="str">
        <f>Абакан_юр!A152</f>
        <v>По соглашению сторон в качестве валюты платежа могут выступать киргизские сомы, в этом случае курс следующий: 1 руб. = 0,9546 сом</v>
      </c>
      <c r="B176" s="213"/>
      <c r="C176" s="213"/>
      <c r="D176" s="214"/>
      <c r="E176" s="214"/>
      <c r="F176" s="215"/>
      <c r="G176" s="218"/>
      <c r="H176" s="218"/>
    </row>
    <row r="177" spans="1:8" ht="26.25" customHeight="1" x14ac:dyDescent="0.2">
      <c r="A17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7" s="213"/>
      <c r="C177" s="213"/>
      <c r="D177" s="214"/>
      <c r="E177" s="214"/>
      <c r="F177" s="215"/>
      <c r="G177" s="218"/>
      <c r="H177" s="218"/>
    </row>
    <row r="178" spans="1:8" ht="26.25" x14ac:dyDescent="0.2">
      <c r="A178" s="219"/>
      <c r="B178" s="219"/>
      <c r="C178" s="220"/>
      <c r="D178" s="221"/>
      <c r="E178" s="221"/>
      <c r="F178" s="222"/>
      <c r="G178" s="223"/>
      <c r="H178" s="223"/>
    </row>
    <row r="179" spans="1:8" ht="21" x14ac:dyDescent="0.2">
      <c r="A179" s="225" t="s">
        <v>134</v>
      </c>
      <c r="B179" s="225"/>
      <c r="C179" s="225"/>
      <c r="D179" s="225"/>
      <c r="E179" s="225"/>
      <c r="F179" s="225"/>
      <c r="G179" s="225"/>
      <c r="H179" s="225"/>
    </row>
    <row r="180" spans="1:8" ht="21" x14ac:dyDescent="0.2">
      <c r="A180" s="225" t="s">
        <v>135</v>
      </c>
      <c r="B180" s="225"/>
      <c r="C180" s="225"/>
      <c r="D180" s="225"/>
      <c r="E180" s="225"/>
      <c r="F180" s="225"/>
      <c r="G180" s="225"/>
      <c r="H180" s="225"/>
    </row>
    <row r="181" spans="1:8" ht="26.25" x14ac:dyDescent="0.2">
      <c r="A181" s="219"/>
      <c r="B181" s="219"/>
      <c r="C181" s="220"/>
      <c r="D181" s="221"/>
      <c r="E181" s="221"/>
      <c r="F181" s="222"/>
      <c r="G181" s="223"/>
      <c r="H181" s="223"/>
    </row>
    <row r="182" spans="1:8" ht="22.5" customHeight="1" thickBot="1" x14ac:dyDescent="0.25">
      <c r="A182" s="226" t="s">
        <v>136</v>
      </c>
      <c r="B182" s="226"/>
      <c r="C182" s="226"/>
      <c r="D182" s="226"/>
      <c r="E182" s="226"/>
      <c r="F182" s="227"/>
      <c r="G182" s="217"/>
      <c r="H182" s="228"/>
    </row>
    <row r="183" spans="1:8" ht="50.1" customHeight="1" thickBot="1" x14ac:dyDescent="0.25">
      <c r="A183" s="229" t="s">
        <v>137</v>
      </c>
      <c r="B183" s="230"/>
      <c r="C183" s="230"/>
      <c r="D183" s="230"/>
      <c r="E183" s="231"/>
      <c r="F183" s="232"/>
      <c r="H183" s="233"/>
    </row>
    <row r="184" spans="1:8" ht="78" customHeight="1" thickBot="1" x14ac:dyDescent="0.25">
      <c r="A184" s="234" t="s">
        <v>138</v>
      </c>
      <c r="B184" s="235"/>
      <c r="C184" s="236" t="s">
        <v>139</v>
      </c>
      <c r="D184" s="235" t="s">
        <v>140</v>
      </c>
      <c r="E184" s="237"/>
      <c r="F184" s="238"/>
      <c r="G184" s="238"/>
      <c r="H184" s="238"/>
    </row>
    <row r="185" spans="1:8" ht="89.25" customHeight="1" x14ac:dyDescent="0.2">
      <c r="A185" s="239" t="s">
        <v>141</v>
      </c>
      <c r="B185" s="240"/>
      <c r="C185" s="241" t="s">
        <v>142</v>
      </c>
      <c r="D185" s="242" t="s">
        <v>143</v>
      </c>
      <c r="E185" s="243"/>
      <c r="F185" s="238"/>
      <c r="G185" s="238"/>
      <c r="H185" s="238"/>
    </row>
    <row r="186" spans="1:8" ht="81" customHeight="1" x14ac:dyDescent="0.2">
      <c r="A186" s="244" t="s">
        <v>144</v>
      </c>
      <c r="B186" s="245"/>
      <c r="C186" s="246" t="s">
        <v>145</v>
      </c>
      <c r="D186" s="247" t="s">
        <v>146</v>
      </c>
      <c r="E186" s="248"/>
      <c r="F186" s="238"/>
      <c r="G186" s="238"/>
      <c r="H186" s="238"/>
    </row>
    <row r="187" spans="1:8" ht="106.5" customHeight="1" thickBot="1" x14ac:dyDescent="0.25">
      <c r="A187" s="328" t="s">
        <v>147</v>
      </c>
      <c r="B187" s="329"/>
      <c r="C187" s="330" t="s">
        <v>148</v>
      </c>
      <c r="D187" s="331" t="s">
        <v>146</v>
      </c>
      <c r="E187" s="332"/>
      <c r="F187" s="238"/>
      <c r="G187" s="238"/>
      <c r="H187" s="238"/>
    </row>
    <row r="188" spans="1:8" s="203" customFormat="1" ht="125.25" customHeight="1" x14ac:dyDescent="0.2">
      <c r="A188" s="244" t="s">
        <v>150</v>
      </c>
      <c r="B188" s="245"/>
      <c r="C188" s="333" t="s">
        <v>151</v>
      </c>
      <c r="D188" s="245" t="s">
        <v>146</v>
      </c>
      <c r="E188" s="334"/>
      <c r="F188" s="232"/>
      <c r="G188" s="232"/>
      <c r="H188" s="232"/>
    </row>
    <row r="189" spans="1:8" s="224" customFormat="1" ht="222.75" customHeight="1" x14ac:dyDescent="0.2">
      <c r="A189" s="375" t="s">
        <v>152</v>
      </c>
      <c r="B189" s="376"/>
      <c r="C189" s="246" t="s">
        <v>153</v>
      </c>
      <c r="D189" s="377" t="s">
        <v>146</v>
      </c>
      <c r="E189" s="378"/>
      <c r="F189" s="222"/>
      <c r="G189" s="223"/>
      <c r="H189" s="223"/>
    </row>
    <row r="190" spans="1:8" ht="24.95" customHeight="1" x14ac:dyDescent="0.2">
      <c r="A190" s="250" t="s">
        <v>154</v>
      </c>
      <c r="B190" s="250"/>
      <c r="C190" s="250"/>
      <c r="D190" s="250"/>
      <c r="E190" s="250"/>
      <c r="F190" s="250"/>
      <c r="G190" s="250"/>
      <c r="H190" s="250"/>
    </row>
    <row r="191" spans="1:8" ht="24.95" customHeight="1" x14ac:dyDescent="0.2">
      <c r="A191" s="250" t="s">
        <v>155</v>
      </c>
      <c r="B191" s="250"/>
      <c r="C191" s="250"/>
      <c r="D191" s="250"/>
      <c r="E191" s="250"/>
      <c r="F191" s="250"/>
      <c r="G191" s="250"/>
      <c r="H191" s="250"/>
    </row>
    <row r="192" spans="1:8" ht="189.75" customHeight="1" x14ac:dyDescent="0.2">
      <c r="A192"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5"/>
      <c r="C192" s="225"/>
      <c r="D192" s="225"/>
      <c r="E192" s="225"/>
      <c r="F192" s="225"/>
      <c r="G192" s="225"/>
      <c r="H192" s="225"/>
    </row>
    <row r="193" spans="1:8" ht="64.5" customHeight="1" x14ac:dyDescent="0.2">
      <c r="A193" s="225" t="s">
        <v>157</v>
      </c>
      <c r="B193" s="225"/>
      <c r="C193" s="225"/>
      <c r="D193" s="225"/>
      <c r="E193" s="225"/>
      <c r="F193" s="225"/>
      <c r="G193" s="225"/>
      <c r="H193" s="225"/>
    </row>
    <row r="194" spans="1:8" ht="24.95" customHeight="1" x14ac:dyDescent="0.2">
      <c r="A194" s="250" t="s">
        <v>158</v>
      </c>
      <c r="B194" s="250"/>
      <c r="C194" s="250"/>
      <c r="D194" s="250"/>
      <c r="E194" s="250"/>
      <c r="F194" s="250"/>
      <c r="G194" s="250"/>
      <c r="H194" s="250"/>
    </row>
    <row r="195" spans="1:8" ht="6" customHeight="1" x14ac:dyDescent="0.2"/>
    <row r="196" spans="1:8" s="252" customFormat="1" ht="114.75" customHeight="1" x14ac:dyDescent="0.2">
      <c r="A196" s="225" t="s">
        <v>159</v>
      </c>
      <c r="B196" s="225"/>
      <c r="C196" s="225"/>
      <c r="D196" s="225"/>
      <c r="E196" s="225"/>
      <c r="F196" s="225"/>
      <c r="G196" s="225"/>
      <c r="H196" s="225"/>
    </row>
  </sheetData>
  <sheetProtection selectLockedCells="1" selectUnlockedCells="1"/>
  <mergeCells count="327">
    <mergeCell ref="A192:H192"/>
    <mergeCell ref="A193:H193"/>
    <mergeCell ref="A194:H194"/>
    <mergeCell ref="A196:E196"/>
    <mergeCell ref="F196:H196"/>
    <mergeCell ref="A188:B188"/>
    <mergeCell ref="D188:E188"/>
    <mergeCell ref="A189:B189"/>
    <mergeCell ref="D189:E189"/>
    <mergeCell ref="A190:H190"/>
    <mergeCell ref="A191:H191"/>
    <mergeCell ref="A185:B185"/>
    <mergeCell ref="D185:E185"/>
    <mergeCell ref="A186:B186"/>
    <mergeCell ref="D186:E186"/>
    <mergeCell ref="A187:B187"/>
    <mergeCell ref="D187:E187"/>
    <mergeCell ref="A179:H179"/>
    <mergeCell ref="A180:H180"/>
    <mergeCell ref="A182:E182"/>
    <mergeCell ref="A183:E183"/>
    <mergeCell ref="A184:B184"/>
    <mergeCell ref="D184:E184"/>
    <mergeCell ref="A172:C172"/>
    <mergeCell ref="A173:C173"/>
    <mergeCell ref="A174:C174"/>
    <mergeCell ref="A175:C175"/>
    <mergeCell ref="A176:C176"/>
    <mergeCell ref="A177:C177"/>
    <mergeCell ref="D165:H165"/>
    <mergeCell ref="C167:D167"/>
    <mergeCell ref="C168:D168"/>
    <mergeCell ref="C169:D169"/>
    <mergeCell ref="C170:D170"/>
    <mergeCell ref="A171:C171"/>
    <mergeCell ref="G171:H171"/>
    <mergeCell ref="A161:C161"/>
    <mergeCell ref="D161:H161"/>
    <mergeCell ref="A162:B162"/>
    <mergeCell ref="C162:C165"/>
    <mergeCell ref="D162:H162"/>
    <mergeCell ref="A163:B163"/>
    <mergeCell ref="D163:H163"/>
    <mergeCell ref="A164:B164"/>
    <mergeCell ref="D164:H164"/>
    <mergeCell ref="A165:B165"/>
    <mergeCell ref="A158:B158"/>
    <mergeCell ref="D158:H158"/>
    <mergeCell ref="A159:B159"/>
    <mergeCell ref="D159:H159"/>
    <mergeCell ref="A160:B160"/>
    <mergeCell ref="D160:H160"/>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11"/>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6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54">
        <f>F12*1.2</f>
        <v>6336</v>
      </c>
      <c r="E12" s="32">
        <f>F12*1.1</f>
        <v>5808.0000000000009</v>
      </c>
      <c r="F12" s="32">
        <v>5280</v>
      </c>
      <c r="G12" s="32">
        <f>F12*0.75</f>
        <v>3960</v>
      </c>
      <c r="H12" s="33">
        <f>F12*0.5</f>
        <v>2640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"2ГИС.ВЕЛИКИЙ НОВГОРОД"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262">
        <v>126</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54">
        <f>F32*1.2</f>
        <v>8870.4</v>
      </c>
      <c r="E32" s="32">
        <f>F32*1.1</f>
        <v>8131.2000000000007</v>
      </c>
      <c r="F32" s="32">
        <v>7392</v>
      </c>
      <c r="G32" s="32">
        <f>F32*0.75</f>
        <v>5544</v>
      </c>
      <c r="H32" s="33">
        <f>F32*0.5</f>
        <v>3696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"2ГИС.ВЕЛИКИЙ НОВГОРОД"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312 до 6240</v>
      </c>
      <c r="E48" s="122"/>
      <c r="F48" s="122"/>
      <c r="G48" s="122"/>
      <c r="H48" s="123"/>
    </row>
    <row r="49" spans="1:8" ht="37.5" customHeight="1" outlineLevel="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49" s="362">
        <v>312</v>
      </c>
      <c r="E49" s="128"/>
      <c r="F49" s="128"/>
      <c r="G49" s="128"/>
      <c r="H49" s="129"/>
    </row>
    <row r="50" spans="1:8" ht="37.5" customHeight="1" outlineLevel="1" x14ac:dyDescent="0.2">
      <c r="A50" s="130" t="s">
        <v>33</v>
      </c>
      <c r="B50" s="363"/>
      <c r="C50" s="364"/>
      <c r="D50" s="56">
        <v>624</v>
      </c>
      <c r="E50" s="37"/>
      <c r="F50" s="37"/>
      <c r="G50" s="37"/>
      <c r="H50" s="38"/>
    </row>
    <row r="51" spans="1:8" ht="37.5" customHeight="1" outlineLevel="1" x14ac:dyDescent="0.2">
      <c r="A51" s="130" t="s">
        <v>34</v>
      </c>
      <c r="B51" s="363"/>
      <c r="C51" s="364"/>
      <c r="D51" s="56">
        <v>936</v>
      </c>
      <c r="E51" s="37"/>
      <c r="F51" s="37"/>
      <c r="G51" s="37"/>
      <c r="H51" s="38"/>
    </row>
    <row r="52" spans="1:8" ht="37.5" customHeight="1" outlineLevel="1" x14ac:dyDescent="0.2">
      <c r="A52" s="130" t="s">
        <v>35</v>
      </c>
      <c r="B52" s="363"/>
      <c r="C52" s="364"/>
      <c r="D52" s="56">
        <v>1248</v>
      </c>
      <c r="E52" s="37"/>
      <c r="F52" s="37"/>
      <c r="G52" s="37"/>
      <c r="H52" s="38"/>
    </row>
    <row r="53" spans="1:8" ht="37.5" customHeight="1" outlineLevel="1" x14ac:dyDescent="0.2">
      <c r="A53" s="130" t="s">
        <v>36</v>
      </c>
      <c r="B53" s="363"/>
      <c r="C53" s="364"/>
      <c r="D53" s="56">
        <v>1560</v>
      </c>
      <c r="E53" s="37"/>
      <c r="F53" s="37"/>
      <c r="G53" s="37"/>
      <c r="H53" s="38"/>
    </row>
    <row r="54" spans="1:8" ht="37.5" customHeight="1" outlineLevel="1" x14ac:dyDescent="0.2">
      <c r="A54" s="130" t="s">
        <v>37</v>
      </c>
      <c r="B54" s="363"/>
      <c r="C54" s="364"/>
      <c r="D54" s="56">
        <v>1872</v>
      </c>
      <c r="E54" s="37"/>
      <c r="F54" s="37"/>
      <c r="G54" s="37"/>
      <c r="H54" s="38"/>
    </row>
    <row r="55" spans="1:8" ht="37.5" customHeight="1" outlineLevel="1" x14ac:dyDescent="0.2">
      <c r="A55" s="130" t="s">
        <v>38</v>
      </c>
      <c r="B55" s="363"/>
      <c r="C55" s="364"/>
      <c r="D55" s="56">
        <v>2184</v>
      </c>
      <c r="E55" s="37"/>
      <c r="F55" s="37"/>
      <c r="G55" s="37"/>
      <c r="H55" s="38"/>
    </row>
    <row r="56" spans="1:8" ht="37.5" customHeight="1" outlineLevel="1" x14ac:dyDescent="0.2">
      <c r="A56" s="130" t="s">
        <v>39</v>
      </c>
      <c r="B56" s="363"/>
      <c r="C56" s="364"/>
      <c r="D56" s="56">
        <v>2496</v>
      </c>
      <c r="E56" s="37"/>
      <c r="F56" s="37"/>
      <c r="G56" s="37"/>
      <c r="H56" s="38"/>
    </row>
    <row r="57" spans="1:8" ht="37.5" customHeight="1" outlineLevel="1" x14ac:dyDescent="0.2">
      <c r="A57" s="130" t="s">
        <v>40</v>
      </c>
      <c r="B57" s="363"/>
      <c r="C57" s="364"/>
      <c r="D57" s="56">
        <v>2808</v>
      </c>
      <c r="E57" s="37"/>
      <c r="F57" s="37"/>
      <c r="G57" s="37"/>
      <c r="H57" s="38"/>
    </row>
    <row r="58" spans="1:8" ht="37.5" customHeight="1" outlineLevel="1" x14ac:dyDescent="0.2">
      <c r="A58" s="130" t="s">
        <v>41</v>
      </c>
      <c r="B58" s="363"/>
      <c r="C58" s="364"/>
      <c r="D58" s="56">
        <v>3120</v>
      </c>
      <c r="E58" s="37"/>
      <c r="F58" s="37"/>
      <c r="G58" s="37"/>
      <c r="H58" s="38"/>
    </row>
    <row r="59" spans="1:8" ht="37.5" customHeight="1" outlineLevel="1" x14ac:dyDescent="0.2">
      <c r="A59" s="130" t="s">
        <v>42</v>
      </c>
      <c r="B59" s="363"/>
      <c r="C59" s="364"/>
      <c r="D59" s="56">
        <v>3432</v>
      </c>
      <c r="E59" s="37"/>
      <c r="F59" s="37"/>
      <c r="G59" s="37"/>
      <c r="H59" s="38"/>
    </row>
    <row r="60" spans="1:8" ht="37.5" customHeight="1" outlineLevel="1" x14ac:dyDescent="0.2">
      <c r="A60" s="130" t="s">
        <v>43</v>
      </c>
      <c r="B60" s="363"/>
      <c r="C60" s="364"/>
      <c r="D60" s="56">
        <v>3744</v>
      </c>
      <c r="E60" s="37"/>
      <c r="F60" s="37"/>
      <c r="G60" s="37"/>
      <c r="H60" s="38"/>
    </row>
    <row r="61" spans="1:8" ht="37.5" customHeight="1" outlineLevel="1" x14ac:dyDescent="0.2">
      <c r="A61" s="130" t="s">
        <v>44</v>
      </c>
      <c r="B61" s="363"/>
      <c r="C61" s="364"/>
      <c r="D61" s="56">
        <v>4056</v>
      </c>
      <c r="E61" s="37"/>
      <c r="F61" s="37"/>
      <c r="G61" s="37"/>
      <c r="H61" s="38"/>
    </row>
    <row r="62" spans="1:8" ht="37.5" customHeight="1" outlineLevel="1" x14ac:dyDescent="0.2">
      <c r="A62" s="130" t="s">
        <v>45</v>
      </c>
      <c r="B62" s="363"/>
      <c r="C62" s="364"/>
      <c r="D62" s="56">
        <v>4368</v>
      </c>
      <c r="E62" s="37"/>
      <c r="F62" s="37"/>
      <c r="G62" s="37"/>
      <c r="H62" s="38"/>
    </row>
    <row r="63" spans="1:8" ht="37.5" customHeight="1" outlineLevel="1" x14ac:dyDescent="0.2">
      <c r="A63" s="130" t="s">
        <v>46</v>
      </c>
      <c r="B63" s="363"/>
      <c r="C63" s="364"/>
      <c r="D63" s="56">
        <v>4680</v>
      </c>
      <c r="E63" s="37"/>
      <c r="F63" s="37"/>
      <c r="G63" s="37"/>
      <c r="H63" s="38"/>
    </row>
    <row r="64" spans="1:8" ht="37.5" customHeight="1" outlineLevel="1" x14ac:dyDescent="0.2">
      <c r="A64" s="130" t="s">
        <v>47</v>
      </c>
      <c r="B64" s="363"/>
      <c r="C64" s="364"/>
      <c r="D64" s="56">
        <v>4992</v>
      </c>
      <c r="E64" s="37"/>
      <c r="F64" s="37"/>
      <c r="G64" s="37"/>
      <c r="H64" s="38"/>
    </row>
    <row r="65" spans="1:8" ht="37.5" customHeight="1" outlineLevel="1" x14ac:dyDescent="0.2">
      <c r="A65" s="130" t="s">
        <v>48</v>
      </c>
      <c r="B65" s="363"/>
      <c r="C65" s="364"/>
      <c r="D65" s="56">
        <v>5304</v>
      </c>
      <c r="E65" s="37"/>
      <c r="F65" s="37"/>
      <c r="G65" s="37"/>
      <c r="H65" s="38"/>
    </row>
    <row r="66" spans="1:8" ht="37.5" customHeight="1" outlineLevel="1" x14ac:dyDescent="0.2">
      <c r="A66" s="130" t="s">
        <v>49</v>
      </c>
      <c r="B66" s="363"/>
      <c r="C66" s="364"/>
      <c r="D66" s="56">
        <v>5616</v>
      </c>
      <c r="E66" s="37"/>
      <c r="F66" s="37"/>
      <c r="G66" s="37"/>
      <c r="H66" s="38"/>
    </row>
    <row r="67" spans="1:8" ht="37.5" customHeight="1" outlineLevel="1" x14ac:dyDescent="0.2">
      <c r="A67" s="130" t="s">
        <v>50</v>
      </c>
      <c r="B67" s="363"/>
      <c r="C67" s="364"/>
      <c r="D67" s="56">
        <v>5928</v>
      </c>
      <c r="E67" s="37"/>
      <c r="F67" s="37"/>
      <c r="G67" s="37"/>
      <c r="H67" s="38"/>
    </row>
    <row r="68" spans="1:8" ht="37.5" customHeight="1" outlineLevel="1" x14ac:dyDescent="0.2">
      <c r="A68" s="130" t="s">
        <v>51</v>
      </c>
      <c r="B68" s="363"/>
      <c r="C68" s="364"/>
      <c r="D68" s="56">
        <v>6240</v>
      </c>
      <c r="E68" s="37"/>
      <c r="F68" s="37"/>
      <c r="G68" s="37"/>
      <c r="H68" s="38"/>
    </row>
    <row r="69" spans="1:8" ht="37.5" customHeight="1" outlineLevel="1" x14ac:dyDescent="0.2">
      <c r="A69" s="130" t="s">
        <v>196</v>
      </c>
      <c r="B69" s="363"/>
      <c r="C69" s="364"/>
      <c r="D69" s="56">
        <v>6552</v>
      </c>
      <c r="E69" s="37"/>
      <c r="F69" s="37"/>
      <c r="G69" s="37"/>
      <c r="H69" s="38"/>
    </row>
    <row r="70" spans="1:8" ht="37.5" customHeight="1" outlineLevel="1" x14ac:dyDescent="0.2">
      <c r="A70" s="130" t="s">
        <v>197</v>
      </c>
      <c r="B70" s="363"/>
      <c r="C70" s="364"/>
      <c r="D70" s="56">
        <v>6864</v>
      </c>
      <c r="E70" s="37"/>
      <c r="F70" s="37"/>
      <c r="G70" s="37"/>
      <c r="H70" s="38"/>
    </row>
    <row r="71" spans="1:8" ht="37.5" customHeight="1" outlineLevel="1" x14ac:dyDescent="0.2">
      <c r="A71" s="130" t="s">
        <v>198</v>
      </c>
      <c r="B71" s="363"/>
      <c r="C71" s="364"/>
      <c r="D71" s="56">
        <v>7176</v>
      </c>
      <c r="E71" s="37"/>
      <c r="F71" s="37"/>
      <c r="G71" s="37"/>
      <c r="H71" s="38"/>
    </row>
    <row r="72" spans="1:8" ht="37.5" customHeight="1" outlineLevel="1" x14ac:dyDescent="0.2">
      <c r="A72" s="130" t="s">
        <v>199</v>
      </c>
      <c r="B72" s="363"/>
      <c r="C72" s="364"/>
      <c r="D72" s="56">
        <v>7488</v>
      </c>
      <c r="E72" s="37"/>
      <c r="F72" s="37"/>
      <c r="G72" s="37"/>
      <c r="H72" s="38"/>
    </row>
    <row r="73" spans="1:8" ht="37.5" customHeight="1" outlineLevel="1" thickBot="1" x14ac:dyDescent="0.25">
      <c r="A73" s="130" t="s">
        <v>200</v>
      </c>
      <c r="B73" s="363"/>
      <c r="C73" s="365"/>
      <c r="D73" s="56">
        <v>7800</v>
      </c>
      <c r="E73" s="37"/>
      <c r="F73" s="37"/>
      <c r="G73" s="37"/>
      <c r="H73" s="38"/>
    </row>
    <row r="74" spans="1:8" ht="50.1" customHeight="1" thickBot="1" x14ac:dyDescent="0.25">
      <c r="A74" s="119" t="s">
        <v>52</v>
      </c>
      <c r="B74" s="120"/>
      <c r="C74" s="120"/>
      <c r="D74" s="121" t="str">
        <f>"от "&amp;MIN(D75:D84)&amp;" до "&amp;MAX(D75:D84)</f>
        <v>от 240 до 3954</v>
      </c>
      <c r="E74" s="122"/>
      <c r="F74" s="122"/>
      <c r="G74" s="122"/>
      <c r="H74" s="123"/>
    </row>
    <row r="75" spans="1:8" s="16" customFormat="1" ht="159" customHeight="1" x14ac:dyDescent="0.2">
      <c r="A75" s="132" t="s">
        <v>53</v>
      </c>
      <c r="B75" s="133" t="s">
        <v>13</v>
      </c>
      <c r="C75" s="31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75" s="135">
        <v>840</v>
      </c>
      <c r="E75" s="135"/>
      <c r="F75" s="135"/>
      <c r="G75" s="135"/>
      <c r="H75" s="136"/>
    </row>
    <row r="76" spans="1:8" ht="37.5" customHeight="1" x14ac:dyDescent="0.2">
      <c r="A76" s="137" t="s">
        <v>54</v>
      </c>
      <c r="B76" s="138"/>
      <c r="C76" s="139"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76" s="140">
        <v>354</v>
      </c>
      <c r="E76" s="140"/>
      <c r="F76" s="140"/>
      <c r="G76" s="140"/>
      <c r="H76" s="141"/>
    </row>
    <row r="77" spans="1:8" ht="37.5" customHeight="1" x14ac:dyDescent="0.2">
      <c r="A77" s="137" t="s">
        <v>55</v>
      </c>
      <c r="B77" s="138"/>
      <c r="C77" s="142"/>
      <c r="D77" s="140">
        <v>2364</v>
      </c>
      <c r="E77" s="140"/>
      <c r="F77" s="140"/>
      <c r="G77" s="140"/>
      <c r="H77" s="141"/>
    </row>
    <row r="78" spans="1:8" ht="37.5" customHeight="1" x14ac:dyDescent="0.2">
      <c r="A78" s="137" t="s">
        <v>56</v>
      </c>
      <c r="B78" s="138"/>
      <c r="C78" s="142"/>
      <c r="D78" s="140">
        <v>888</v>
      </c>
      <c r="E78" s="140"/>
      <c r="F78" s="140"/>
      <c r="G78" s="140"/>
      <c r="H78" s="141"/>
    </row>
    <row r="79" spans="1:8" ht="37.5" customHeight="1" x14ac:dyDescent="0.2">
      <c r="A79" s="143" t="s">
        <v>57</v>
      </c>
      <c r="B79" s="144"/>
      <c r="C79" s="142"/>
      <c r="D79" s="140">
        <v>1122</v>
      </c>
      <c r="E79" s="140"/>
      <c r="F79" s="140"/>
      <c r="G79" s="140"/>
      <c r="H79" s="141"/>
    </row>
    <row r="80" spans="1:8" ht="37.5" customHeight="1" x14ac:dyDescent="0.2">
      <c r="A80" s="137" t="s">
        <v>58</v>
      </c>
      <c r="B80" s="138"/>
      <c r="C80" s="142"/>
      <c r="D80" s="140">
        <v>240</v>
      </c>
      <c r="E80" s="140"/>
      <c r="F80" s="140"/>
      <c r="G80" s="140"/>
      <c r="H80" s="141"/>
    </row>
    <row r="81" spans="1:8" ht="37.5" customHeight="1" x14ac:dyDescent="0.2">
      <c r="A81" s="137" t="s">
        <v>59</v>
      </c>
      <c r="B81" s="138"/>
      <c r="C81" s="142"/>
      <c r="D81" s="140">
        <v>240</v>
      </c>
      <c r="E81" s="140"/>
      <c r="F81" s="140"/>
      <c r="G81" s="140"/>
      <c r="H81" s="141"/>
    </row>
    <row r="82" spans="1:8" ht="37.5" customHeight="1" x14ac:dyDescent="0.2">
      <c r="A82" s="137" t="s">
        <v>60</v>
      </c>
      <c r="B82" s="138"/>
      <c r="C82" s="142"/>
      <c r="D82" s="140">
        <v>480</v>
      </c>
      <c r="E82" s="140"/>
      <c r="F82" s="140"/>
      <c r="G82" s="140"/>
      <c r="H82" s="141"/>
    </row>
    <row r="83" spans="1:8" ht="37.5" customHeight="1" x14ac:dyDescent="0.2">
      <c r="A83" s="137" t="s">
        <v>61</v>
      </c>
      <c r="B83" s="138"/>
      <c r="C83" s="142"/>
      <c r="D83" s="140">
        <v>720</v>
      </c>
      <c r="E83" s="140"/>
      <c r="F83" s="140"/>
      <c r="G83" s="140"/>
      <c r="H83" s="141"/>
    </row>
    <row r="84" spans="1:8" ht="37.5" customHeight="1" thickBot="1" x14ac:dyDescent="0.25">
      <c r="A84" s="145" t="s">
        <v>62</v>
      </c>
      <c r="B84" s="146"/>
      <c r="C84" s="147"/>
      <c r="D84" s="148">
        <v>3954</v>
      </c>
      <c r="E84" s="148"/>
      <c r="F84" s="148"/>
      <c r="G84" s="148"/>
      <c r="H84" s="149"/>
    </row>
    <row r="85" spans="1:8" s="16" customFormat="1" ht="117.75" customHeight="1" thickBot="1" x14ac:dyDescent="0.25">
      <c r="A85" s="319" t="s">
        <v>64</v>
      </c>
      <c r="B85" s="320"/>
      <c r="C8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85" s="45">
        <v>30</v>
      </c>
      <c r="E85" s="45"/>
      <c r="F85" s="45"/>
      <c r="G85" s="45"/>
      <c r="H85" s="46"/>
    </row>
    <row r="86" spans="1:8" ht="50.1" customHeight="1" thickBot="1" x14ac:dyDescent="0.25">
      <c r="A86" s="24" t="s">
        <v>65</v>
      </c>
      <c r="B86" s="25"/>
      <c r="C86" s="26"/>
      <c r="D86" s="156" t="str">
        <f>"от "&amp;MIN(D88,D99:H100,F138,D101:H115)&amp;" до "&amp;MAX(D88,D99:H100,F138,D101:H115)</f>
        <v>от 300 до 4482</v>
      </c>
      <c r="E86" s="156"/>
      <c r="F86" s="156"/>
      <c r="G86" s="156"/>
      <c r="H86" s="157"/>
    </row>
    <row r="87" spans="1:8" ht="21.75" thickBot="1" x14ac:dyDescent="0.25">
      <c r="A87" s="298"/>
      <c r="B87" s="299"/>
      <c r="C87" s="118"/>
      <c r="D87" s="322"/>
      <c r="E87" s="322"/>
      <c r="F87" s="322"/>
      <c r="G87" s="322"/>
      <c r="H87" s="323"/>
    </row>
    <row r="88" spans="1:8" ht="69" customHeight="1" thickBot="1" x14ac:dyDescent="0.25">
      <c r="A88" s="162" t="s">
        <v>66</v>
      </c>
      <c r="B88" s="163"/>
      <c r="C8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88" s="165">
        <v>2520</v>
      </c>
      <c r="E88" s="165"/>
      <c r="F88" s="165"/>
      <c r="G88" s="165"/>
      <c r="H88" s="166"/>
    </row>
    <row r="89" spans="1:8" ht="69" customHeight="1" thickBot="1" x14ac:dyDescent="0.25">
      <c r="A89" s="167" t="s">
        <v>67</v>
      </c>
      <c r="B89" s="168"/>
      <c r="C89" s="169"/>
      <c r="D89" s="170" t="s">
        <v>68</v>
      </c>
      <c r="E89" s="171"/>
      <c r="F89" s="171"/>
      <c r="G89" s="171"/>
      <c r="H89" s="172"/>
    </row>
    <row r="90" spans="1:8" ht="69" customHeight="1" x14ac:dyDescent="0.2">
      <c r="A90" s="173" t="s">
        <v>69</v>
      </c>
      <c r="B90" s="174"/>
      <c r="C90" s="169"/>
      <c r="D90" s="140">
        <f>D88/4</f>
        <v>630</v>
      </c>
      <c r="E90" s="140"/>
      <c r="F90" s="140"/>
      <c r="G90" s="140"/>
      <c r="H90" s="141"/>
    </row>
    <row r="91" spans="1:8" ht="69" customHeight="1" x14ac:dyDescent="0.2">
      <c r="A91" s="173" t="s">
        <v>70</v>
      </c>
      <c r="B91" s="174"/>
      <c r="C91" s="169"/>
      <c r="D91" s="140">
        <f>D88/5</f>
        <v>504</v>
      </c>
      <c r="E91" s="140"/>
      <c r="F91" s="140"/>
      <c r="G91" s="140"/>
      <c r="H91" s="141"/>
    </row>
    <row r="92" spans="1:8" ht="69" customHeight="1" x14ac:dyDescent="0.2">
      <c r="A92" s="173" t="s">
        <v>71</v>
      </c>
      <c r="B92" s="174"/>
      <c r="C92" s="169"/>
      <c r="D92" s="140">
        <f>D88/6</f>
        <v>420</v>
      </c>
      <c r="E92" s="140"/>
      <c r="F92" s="140"/>
      <c r="G92" s="140"/>
      <c r="H92" s="141"/>
    </row>
    <row r="93" spans="1:8" ht="69" customHeight="1" x14ac:dyDescent="0.2">
      <c r="A93" s="173" t="s">
        <v>72</v>
      </c>
      <c r="B93" s="174"/>
      <c r="C93" s="169"/>
      <c r="D93" s="140">
        <f>D88/7</f>
        <v>360</v>
      </c>
      <c r="E93" s="140"/>
      <c r="F93" s="140"/>
      <c r="G93" s="140"/>
      <c r="H93" s="141"/>
    </row>
    <row r="94" spans="1:8" ht="69" customHeight="1" x14ac:dyDescent="0.2">
      <c r="A94" s="173" t="s">
        <v>73</v>
      </c>
      <c r="B94" s="174"/>
      <c r="C94" s="169"/>
      <c r="D94" s="140">
        <f>D88/8</f>
        <v>315</v>
      </c>
      <c r="E94" s="140"/>
      <c r="F94" s="140"/>
      <c r="G94" s="140"/>
      <c r="H94" s="141"/>
    </row>
    <row r="95" spans="1:8" ht="69" customHeight="1" x14ac:dyDescent="0.2">
      <c r="A95" s="173" t="s">
        <v>74</v>
      </c>
      <c r="B95" s="174"/>
      <c r="C95" s="169"/>
      <c r="D95" s="140">
        <f>D88/9</f>
        <v>280</v>
      </c>
      <c r="E95" s="140"/>
      <c r="F95" s="140"/>
      <c r="G95" s="140"/>
      <c r="H95" s="141"/>
    </row>
    <row r="96" spans="1:8" ht="69" customHeight="1" thickBot="1" x14ac:dyDescent="0.25">
      <c r="A96" s="173" t="s">
        <v>75</v>
      </c>
      <c r="B96" s="174"/>
      <c r="C96" s="175"/>
      <c r="D96" s="140">
        <f>D88/10</f>
        <v>252</v>
      </c>
      <c r="E96" s="140"/>
      <c r="F96" s="140"/>
      <c r="G96" s="140"/>
      <c r="H96" s="141"/>
    </row>
    <row r="97" spans="1:8" s="16" customFormat="1" ht="62.45" customHeight="1" thickBot="1" x14ac:dyDescent="0.25">
      <c r="A97" s="176" t="s">
        <v>76</v>
      </c>
      <c r="B97" s="177"/>
      <c r="C9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7" s="44">
        <v>5004</v>
      </c>
      <c r="E97" s="45"/>
      <c r="F97" s="45"/>
      <c r="G97" s="45"/>
      <c r="H97" s="46"/>
    </row>
    <row r="98" spans="1:8" ht="21.75" thickBot="1" x14ac:dyDescent="0.25">
      <c r="A98" s="298"/>
      <c r="B98" s="299"/>
      <c r="C98" s="180"/>
      <c r="D98" s="322"/>
      <c r="E98" s="322"/>
      <c r="F98" s="322"/>
      <c r="G98" s="322"/>
      <c r="H98" s="323"/>
    </row>
    <row r="99" spans="1:8" ht="50.1" customHeight="1" x14ac:dyDescent="0.2">
      <c r="A99" s="143" t="s">
        <v>77</v>
      </c>
      <c r="B99" s="144"/>
      <c r="C99" s="183" t="str">
        <f>"Интернет-площадка 2gis.ru на основе Cправочника организаций "&amp;$C$2&amp;""</f>
        <v>Интернет-площадка 2gis.ru на основе Cправочника организаций "2ГИС.ВЕЛИКИЙ НОВГОРОД"</v>
      </c>
      <c r="D99" s="31">
        <v>1950</v>
      </c>
      <c r="E99" s="32"/>
      <c r="F99" s="32"/>
      <c r="G99" s="32"/>
      <c r="H99" s="33"/>
    </row>
    <row r="100" spans="1:8" ht="50.1" customHeight="1" x14ac:dyDescent="0.2">
      <c r="A100" s="143" t="s">
        <v>78</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0" s="185">
        <v>300</v>
      </c>
      <c r="E100" s="186"/>
      <c r="F100" s="186"/>
      <c r="G100" s="186"/>
      <c r="H100" s="187"/>
    </row>
    <row r="101" spans="1:8" ht="50.1" customHeight="1" x14ac:dyDescent="0.2">
      <c r="A101" s="143" t="s">
        <v>79</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1" s="36">
        <v>3012</v>
      </c>
      <c r="E101" s="37"/>
      <c r="F101" s="37"/>
      <c r="G101" s="37"/>
      <c r="H101" s="38"/>
    </row>
    <row r="102" spans="1:8" ht="50.1" customHeight="1" x14ac:dyDescent="0.2">
      <c r="A102" s="143" t="s">
        <v>80</v>
      </c>
      <c r="B102" s="144"/>
      <c r="C102" s="184" t="str">
        <f>"Интернет-площадка 2gis.ru на основе Cправочника организаций "&amp;$C$2&amp;""</f>
        <v>Интернет-площадка 2gis.ru на основе Cправочника организаций "2ГИС.ВЕЛИКИЙ НОВГОРОД"</v>
      </c>
      <c r="D102" s="36">
        <v>3660</v>
      </c>
      <c r="E102" s="37"/>
      <c r="F102" s="37"/>
      <c r="G102" s="37"/>
      <c r="H102" s="38"/>
    </row>
    <row r="103" spans="1:8" ht="50.1" customHeight="1" x14ac:dyDescent="0.2">
      <c r="A103" s="143" t="s">
        <v>81</v>
      </c>
      <c r="B103" s="144"/>
      <c r="C103" s="184" t="str">
        <f>"Интернет-площадка 2gis.ru на основе Cправочника организаций "&amp;$C$2&amp;""</f>
        <v>Интернет-площадка 2gis.ru на основе Cправочника организаций "2ГИС.ВЕЛИКИЙ НОВГОРОД"</v>
      </c>
      <c r="D103" s="36">
        <v>4392</v>
      </c>
      <c r="E103" s="37"/>
      <c r="F103" s="37"/>
      <c r="G103" s="37"/>
      <c r="H103" s="38"/>
    </row>
    <row r="104" spans="1:8" ht="50.1" customHeight="1" x14ac:dyDescent="0.2">
      <c r="A104" s="143" t="s">
        <v>82</v>
      </c>
      <c r="B104" s="144"/>
      <c r="C104"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4" s="36">
        <v>474</v>
      </c>
      <c r="E104" s="37"/>
      <c r="F104" s="37"/>
      <c r="G104" s="37"/>
      <c r="H104" s="38"/>
    </row>
    <row r="105" spans="1:8" ht="50.1" customHeight="1" x14ac:dyDescent="0.2">
      <c r="A105" s="143" t="s">
        <v>83</v>
      </c>
      <c r="B105" s="144"/>
      <c r="C105"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5" s="36">
        <v>474</v>
      </c>
      <c r="E105" s="37"/>
      <c r="F105" s="37"/>
      <c r="G105" s="37"/>
      <c r="H105" s="38"/>
    </row>
    <row r="106" spans="1:8" ht="50.1" customHeight="1" x14ac:dyDescent="0.2">
      <c r="A106" s="143" t="s">
        <v>84</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06" s="36">
        <v>3306</v>
      </c>
      <c r="E106" s="37"/>
      <c r="F106" s="37"/>
      <c r="G106" s="37"/>
      <c r="H106" s="38"/>
    </row>
    <row r="107" spans="1:8" ht="50.1" customHeight="1" x14ac:dyDescent="0.2">
      <c r="A107" s="143" t="s">
        <v>85</v>
      </c>
      <c r="B107" s="144"/>
      <c r="C107"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07" s="36">
        <v>2010</v>
      </c>
      <c r="E107" s="37"/>
      <c r="F107" s="37"/>
      <c r="G107" s="37"/>
      <c r="H107" s="38"/>
    </row>
    <row r="108" spans="1:8" ht="50.1" customHeight="1" x14ac:dyDescent="0.2">
      <c r="A108" s="143" t="s">
        <v>86</v>
      </c>
      <c r="B108" s="144"/>
      <c r="C108" s="184" t="s">
        <v>87</v>
      </c>
      <c r="D108" s="36">
        <v>504</v>
      </c>
      <c r="E108" s="37"/>
      <c r="F108" s="37"/>
      <c r="G108" s="37"/>
      <c r="H108" s="38"/>
    </row>
    <row r="109" spans="1:8" ht="64.5" customHeight="1" x14ac:dyDescent="0.2">
      <c r="A109" s="143" t="s">
        <v>88</v>
      </c>
      <c r="B109" s="144"/>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09" s="36">
        <v>1950</v>
      </c>
      <c r="E109" s="37"/>
      <c r="F109" s="37"/>
      <c r="G109" s="37"/>
      <c r="H109" s="38"/>
    </row>
    <row r="110" spans="1:8" ht="64.5" customHeight="1" x14ac:dyDescent="0.2">
      <c r="A110" s="143" t="s">
        <v>89</v>
      </c>
      <c r="B110" s="144"/>
      <c r="C110" s="184" t="str">
        <f t="shared" ref="C110:C11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0" s="36">
        <v>1560</v>
      </c>
      <c r="E110" s="37"/>
      <c r="F110" s="37"/>
      <c r="G110" s="37"/>
      <c r="H110" s="38"/>
    </row>
    <row r="111" spans="1:8" ht="64.5" customHeight="1" x14ac:dyDescent="0.2">
      <c r="A111" s="143" t="s">
        <v>90</v>
      </c>
      <c r="B111" s="144"/>
      <c r="C111" s="184"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1" s="36">
        <v>1326</v>
      </c>
      <c r="E111" s="37"/>
      <c r="F111" s="37"/>
      <c r="G111" s="37"/>
      <c r="H111" s="38"/>
    </row>
    <row r="112" spans="1:8" ht="64.5" customHeight="1" x14ac:dyDescent="0.2">
      <c r="A112" s="143" t="s">
        <v>91</v>
      </c>
      <c r="B112" s="144"/>
      <c r="C112" s="184"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2" s="36">
        <v>780</v>
      </c>
      <c r="E112" s="37"/>
      <c r="F112" s="37"/>
      <c r="G112" s="37"/>
      <c r="H112" s="38"/>
    </row>
    <row r="113" spans="1:8" ht="64.5" customHeight="1" x14ac:dyDescent="0.2">
      <c r="A113" s="143" t="s">
        <v>92</v>
      </c>
      <c r="B113" s="144" t="s">
        <v>92</v>
      </c>
      <c r="C11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3" s="36">
        <v>4482</v>
      </c>
      <c r="E113" s="37"/>
      <c r="F113" s="37"/>
      <c r="G113" s="37"/>
      <c r="H113" s="38"/>
    </row>
    <row r="114" spans="1:8" ht="64.5" customHeight="1" x14ac:dyDescent="0.2">
      <c r="A114" s="143" t="s">
        <v>93</v>
      </c>
      <c r="B114" s="144" t="s">
        <v>93</v>
      </c>
      <c r="C11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14" s="36">
        <v>2004</v>
      </c>
      <c r="E114" s="37"/>
      <c r="F114" s="37"/>
      <c r="G114" s="37"/>
      <c r="H114" s="38"/>
    </row>
    <row r="115" spans="1:8" ht="50.1" customHeight="1" x14ac:dyDescent="0.2">
      <c r="A115" s="143" t="s">
        <v>94</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15" s="36">
        <v>2010</v>
      </c>
      <c r="E115" s="37"/>
      <c r="F115" s="37"/>
      <c r="G115" s="37"/>
      <c r="H115" s="38"/>
    </row>
    <row r="116" spans="1:8" s="16" customFormat="1" ht="102" customHeight="1" x14ac:dyDescent="0.2">
      <c r="A116" s="143" t="s">
        <v>16</v>
      </c>
      <c r="B116" s="144"/>
      <c r="C116"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16" s="36">
        <v>840</v>
      </c>
      <c r="E116" s="37"/>
      <c r="F116" s="37"/>
      <c r="G116" s="37"/>
      <c r="H116" s="38"/>
    </row>
    <row r="117" spans="1:8" s="16" customFormat="1" ht="126" customHeight="1" x14ac:dyDescent="0.2">
      <c r="A117" s="143" t="s">
        <v>95</v>
      </c>
      <c r="B117" s="144"/>
      <c r="C117"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17" s="36">
        <v>1005</v>
      </c>
      <c r="E117" s="37"/>
      <c r="F117" s="37"/>
      <c r="G117" s="37"/>
      <c r="H117" s="38"/>
    </row>
    <row r="118" spans="1:8" s="16" customFormat="1" ht="96" customHeight="1" x14ac:dyDescent="0.2">
      <c r="A118" s="143" t="s">
        <v>96</v>
      </c>
      <c r="B118" s="144"/>
      <c r="C1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18" s="36">
        <v>1500</v>
      </c>
      <c r="E118" s="37"/>
      <c r="F118" s="37"/>
      <c r="G118" s="37"/>
      <c r="H118" s="38"/>
    </row>
    <row r="119" spans="1:8" s="16" customFormat="1" ht="96" customHeight="1" x14ac:dyDescent="0.2">
      <c r="A119" s="137" t="s">
        <v>97</v>
      </c>
      <c r="B119" s="189"/>
      <c r="C11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19" s="36">
        <v>2004</v>
      </c>
      <c r="E119" s="37"/>
      <c r="F119" s="37"/>
      <c r="G119" s="37"/>
      <c r="H119" s="38"/>
    </row>
    <row r="120" spans="1:8" ht="50.1" customHeight="1" x14ac:dyDescent="0.2">
      <c r="A120" s="143" t="s">
        <v>98</v>
      </c>
      <c r="B120" s="144"/>
      <c r="C120" s="184" t="str">
        <f>"Интернет-площадка 2gis.ru на основе Cправочника организаций "&amp;$C$2&amp;""</f>
        <v>Интернет-площадка 2gis.ru на основе Cправочника организаций "2ГИС.ВЕЛИКИЙ НОВГОРОД"</v>
      </c>
      <c r="D120" s="36">
        <v>2760</v>
      </c>
      <c r="E120" s="37"/>
      <c r="F120" s="37"/>
      <c r="G120" s="37"/>
      <c r="H120" s="38"/>
    </row>
    <row r="121" spans="1:8" ht="50.1" customHeight="1" x14ac:dyDescent="0.2">
      <c r="A121" s="143" t="s">
        <v>99</v>
      </c>
      <c r="B121" s="144"/>
      <c r="C121" s="184" t="str">
        <f t="shared" ref="C121:C130"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1" s="36">
        <v>480</v>
      </c>
      <c r="E121" s="37"/>
      <c r="F121" s="37"/>
      <c r="G121" s="37"/>
      <c r="H121" s="38"/>
    </row>
    <row r="122" spans="1:8" ht="50.1" customHeight="1" x14ac:dyDescent="0.2">
      <c r="A122" s="143" t="s">
        <v>100</v>
      </c>
      <c r="B122" s="144"/>
      <c r="C122" s="184" t="str">
        <f t="shared" si="1"/>
        <v>Электронный справочник на основе Справочника организаций "2ГИС.ВЕЛИКИЙ НОВГОРОД" (версия для ПК)</v>
      </c>
      <c r="D122" s="36">
        <v>4320</v>
      </c>
      <c r="E122" s="37"/>
      <c r="F122" s="37"/>
      <c r="G122" s="37"/>
      <c r="H122" s="38"/>
    </row>
    <row r="123" spans="1:8" ht="50.1" customHeight="1" x14ac:dyDescent="0.2">
      <c r="A123" s="143" t="s">
        <v>101</v>
      </c>
      <c r="B123" s="144"/>
      <c r="C123" s="184" t="str">
        <f>"Интернет-площадка 2gis.ru на основе Cправочника организаций "&amp;$C$2&amp;""</f>
        <v>Интернет-площадка 2gis.ru на основе Cправочника организаций "2ГИС.ВЕЛИКИЙ НОВГОРОД"</v>
      </c>
      <c r="D123" s="36">
        <v>5160</v>
      </c>
      <c r="E123" s="37"/>
      <c r="F123" s="37"/>
      <c r="G123" s="37"/>
      <c r="H123" s="38"/>
    </row>
    <row r="124" spans="1:8" ht="50.1" customHeight="1" x14ac:dyDescent="0.2">
      <c r="A124" s="143" t="s">
        <v>102</v>
      </c>
      <c r="B124" s="144"/>
      <c r="C124" s="184" t="str">
        <f>"Интернет-площадка 2gis.ru на основе Cправочника организаций "&amp;$C$2&amp;""</f>
        <v>Интернет-площадка 2gis.ru на основе Cправочника организаций "2ГИС.ВЕЛИКИЙ НОВГОРОД"</v>
      </c>
      <c r="D124" s="36">
        <v>6192</v>
      </c>
      <c r="E124" s="37"/>
      <c r="F124" s="37"/>
      <c r="G124" s="37"/>
      <c r="H124" s="38"/>
    </row>
    <row r="125" spans="1:8" ht="50.1" customHeight="1" x14ac:dyDescent="0.2">
      <c r="A125" s="143" t="s">
        <v>103</v>
      </c>
      <c r="B125" s="144"/>
      <c r="C125" s="184" t="str">
        <f t="shared" si="1"/>
        <v>Электронный справочник на основе Справочника организаций "2ГИС.ВЕЛИКИЙ НОВГОРОД" (версия для ПК)</v>
      </c>
      <c r="D125" s="36">
        <v>720</v>
      </c>
      <c r="E125" s="37"/>
      <c r="F125" s="37"/>
      <c r="G125" s="37"/>
      <c r="H125" s="38"/>
    </row>
    <row r="126" spans="1:8" ht="50.1" customHeight="1" x14ac:dyDescent="0.2">
      <c r="A126" s="143" t="s">
        <v>104</v>
      </c>
      <c r="B126" s="144"/>
      <c r="C126" s="184" t="str">
        <f t="shared" si="1"/>
        <v>Электронный справочник на основе Справочника организаций "2ГИС.ВЕЛИКИЙ НОВГОРОД" (версия для ПК)</v>
      </c>
      <c r="D126" s="36">
        <v>720</v>
      </c>
      <c r="E126" s="37"/>
      <c r="F126" s="37"/>
      <c r="G126" s="37"/>
      <c r="H126" s="38"/>
    </row>
    <row r="127" spans="1:8" ht="50.1" customHeight="1" x14ac:dyDescent="0.2">
      <c r="A127" s="143" t="s">
        <v>105</v>
      </c>
      <c r="B127" s="144"/>
      <c r="C127" s="184" t="str">
        <f t="shared" si="1"/>
        <v>Электронный справочник на основе Справочника организаций "2ГИС.ВЕЛИКИЙ НОВГОРОД" (версия для ПК)</v>
      </c>
      <c r="D127" s="36">
        <v>4680</v>
      </c>
      <c r="E127" s="37"/>
      <c r="F127" s="37"/>
      <c r="G127" s="37"/>
      <c r="H127" s="38"/>
    </row>
    <row r="128" spans="1:8" ht="50.1" customHeight="1" x14ac:dyDescent="0.2">
      <c r="A128" s="143" t="s">
        <v>106</v>
      </c>
      <c r="B128" s="144"/>
      <c r="C128" s="184" t="s">
        <v>87</v>
      </c>
      <c r="D128" s="36">
        <v>720</v>
      </c>
      <c r="E128" s="37"/>
      <c r="F128" s="37"/>
      <c r="G128" s="37"/>
      <c r="H128" s="38"/>
    </row>
    <row r="129" spans="1:8" ht="68.25" customHeight="1" x14ac:dyDescent="0.2">
      <c r="A129" s="143" t="s">
        <v>107</v>
      </c>
      <c r="B129" s="144"/>
      <c r="C12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29" s="36">
        <v>6360</v>
      </c>
      <c r="E129" s="37"/>
      <c r="F129" s="37"/>
      <c r="G129" s="37"/>
      <c r="H129" s="38"/>
    </row>
    <row r="130" spans="1:8" ht="50.1" customHeight="1" thickBot="1" x14ac:dyDescent="0.25">
      <c r="A130" s="143" t="s">
        <v>108</v>
      </c>
      <c r="B130" s="144"/>
      <c r="C130" s="184" t="str">
        <f t="shared" si="1"/>
        <v>Электронный справочник на основе Справочника организаций "2ГИС.ВЕЛИКИЙ НОВГОРОД" (версия для ПК)</v>
      </c>
      <c r="D130" s="44">
        <v>2880</v>
      </c>
      <c r="E130" s="45"/>
      <c r="F130" s="45"/>
      <c r="G130" s="45"/>
      <c r="H130" s="46"/>
    </row>
    <row r="131" spans="1:8" s="28" customFormat="1" ht="50.1" customHeight="1" thickBot="1" x14ac:dyDescent="0.25">
      <c r="A131" s="24" t="s">
        <v>109</v>
      </c>
      <c r="B131" s="25"/>
      <c r="C131" s="26"/>
      <c r="D131" s="156"/>
      <c r="E131" s="156"/>
      <c r="F131" s="156"/>
      <c r="G131" s="156"/>
      <c r="H131" s="157"/>
    </row>
    <row r="132" spans="1:8" s="16" customFormat="1" ht="50.1" customHeight="1" x14ac:dyDescent="0.2">
      <c r="A132" s="143" t="s">
        <v>110</v>
      </c>
      <c r="B132" s="144"/>
      <c r="C132"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32" s="36">
        <v>2004</v>
      </c>
      <c r="E132" s="37"/>
      <c r="F132" s="37"/>
      <c r="G132" s="37"/>
      <c r="H132" s="38"/>
    </row>
    <row r="133" spans="1:8" s="16" customFormat="1" ht="50.1" customHeight="1" x14ac:dyDescent="0.2">
      <c r="A133" s="143" t="s">
        <v>111</v>
      </c>
      <c r="B133" s="144"/>
      <c r="C133" s="194"/>
      <c r="D133" s="36">
        <v>2004</v>
      </c>
      <c r="E133" s="37"/>
      <c r="F133" s="37"/>
      <c r="G133" s="37"/>
      <c r="H133" s="38"/>
    </row>
    <row r="134" spans="1:8" s="16" customFormat="1" ht="50.1" customHeight="1" x14ac:dyDescent="0.2">
      <c r="A134" s="192" t="s">
        <v>112</v>
      </c>
      <c r="B134" s="193"/>
      <c r="C134" s="194"/>
      <c r="D134" s="325">
        <v>1500</v>
      </c>
      <c r="E134" s="140"/>
      <c r="F134" s="140"/>
      <c r="G134" s="140"/>
      <c r="H134" s="140"/>
    </row>
    <row r="135" spans="1:8" s="16" customFormat="1" ht="50.1" customHeight="1" x14ac:dyDescent="0.2">
      <c r="A135" s="192" t="s">
        <v>113</v>
      </c>
      <c r="B135" s="193"/>
      <c r="C135" s="194"/>
      <c r="D135" s="325">
        <v>150</v>
      </c>
      <c r="E135" s="140"/>
      <c r="F135" s="140"/>
      <c r="G135" s="140"/>
      <c r="H135" s="140"/>
    </row>
    <row r="136" spans="1:8" s="16" customFormat="1" ht="50.1" customHeight="1" thickBot="1" x14ac:dyDescent="0.25">
      <c r="A136" s="192" t="s">
        <v>114</v>
      </c>
      <c r="B136" s="193"/>
      <c r="C136" s="196"/>
      <c r="D136" s="78">
        <v>510</v>
      </c>
      <c r="E136" s="79"/>
      <c r="F136" s="79"/>
      <c r="G136" s="79"/>
      <c r="H136" s="79"/>
    </row>
    <row r="137" spans="1:8" s="16" customFormat="1" ht="50.1" customHeight="1" thickBot="1" x14ac:dyDescent="0.25">
      <c r="A137" s="24" t="s">
        <v>115</v>
      </c>
      <c r="B137" s="25"/>
      <c r="C137" s="26"/>
      <c r="D137" s="156"/>
      <c r="E137" s="156"/>
      <c r="F137" s="156"/>
      <c r="G137" s="156"/>
      <c r="H137" s="157"/>
    </row>
    <row r="138" spans="1:8" ht="50.1" customHeight="1" x14ac:dyDescent="0.2">
      <c r="A138" s="143" t="s">
        <v>116</v>
      </c>
      <c r="B138" s="144"/>
      <c r="C138"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8" s="198">
        <f>F138*1.2</f>
        <v>900</v>
      </c>
      <c r="E138" s="199">
        <f>F138*1.1</f>
        <v>825.00000000000011</v>
      </c>
      <c r="F138" s="199">
        <v>750</v>
      </c>
      <c r="G138" s="199">
        <f>F138*0.75</f>
        <v>562.5</v>
      </c>
      <c r="H138" s="200">
        <f>F138*0.5</f>
        <v>375</v>
      </c>
    </row>
    <row r="139" spans="1:8" ht="50.1" customHeight="1" x14ac:dyDescent="0.2">
      <c r="A139" s="143" t="s">
        <v>117</v>
      </c>
      <c r="B139" s="144"/>
      <c r="C139" s="184" t="str">
        <f>"Интернет-площадка 2gis.ru на основе Cправочника организаций "&amp;$C$2&amp;""</f>
        <v>Интернет-площадка 2gis.ru на основе Cправочника организаций "2ГИС.ВЕЛИКИЙ НОВГОРОД"</v>
      </c>
      <c r="D139" s="36">
        <v>750</v>
      </c>
      <c r="E139" s="37"/>
      <c r="F139" s="37"/>
      <c r="G139" s="37"/>
      <c r="H139" s="38"/>
    </row>
    <row r="140" spans="1:8" ht="50.1" customHeight="1" x14ac:dyDescent="0.2">
      <c r="A140" s="143" t="s">
        <v>118</v>
      </c>
      <c r="B140" s="144"/>
      <c r="C140"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0" s="36">
        <v>1476</v>
      </c>
      <c r="E140" s="37"/>
      <c r="F140" s="37"/>
      <c r="G140" s="37"/>
      <c r="H140" s="38"/>
    </row>
    <row r="141" spans="1:8" ht="50.1" customHeight="1" x14ac:dyDescent="0.2">
      <c r="A141" s="143" t="s">
        <v>119</v>
      </c>
      <c r="B141" s="144"/>
      <c r="C14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1" s="198">
        <f>F141*1.2</f>
        <v>1296</v>
      </c>
      <c r="E141" s="199">
        <f>F141*1.1</f>
        <v>1188</v>
      </c>
      <c r="F141" s="199">
        <v>1080</v>
      </c>
      <c r="G141" s="199">
        <f>F141*0.75</f>
        <v>810</v>
      </c>
      <c r="H141" s="200">
        <f>F141*0.5</f>
        <v>540</v>
      </c>
    </row>
    <row r="142" spans="1:8" ht="50.1" customHeight="1" x14ac:dyDescent="0.2">
      <c r="A142" s="143" t="s">
        <v>163</v>
      </c>
      <c r="B142" s="144"/>
      <c r="C142" s="184" t="str">
        <f>"Интернет-площадка 2gis.ru на основе Cправочника организаций "&amp;$C$2&amp;""</f>
        <v>Интернет-площадка 2gis.ru на основе Cправочника организаций "2ГИС.ВЕЛИКИЙ НОВГОРОД"</v>
      </c>
      <c r="D142" s="36">
        <v>1080</v>
      </c>
      <c r="E142" s="37"/>
      <c r="F142" s="37"/>
      <c r="G142" s="37"/>
      <c r="H142" s="38"/>
    </row>
    <row r="143" spans="1:8" ht="50.1" customHeight="1" x14ac:dyDescent="0.2">
      <c r="A143" s="143" t="s">
        <v>121</v>
      </c>
      <c r="B143" s="144"/>
      <c r="C143" s="184"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3" s="36">
        <v>2160</v>
      </c>
      <c r="E143" s="37"/>
      <c r="F143" s="37"/>
      <c r="G143" s="37"/>
      <c r="H143" s="38"/>
    </row>
    <row r="144" spans="1:8" s="16" customFormat="1" ht="126" customHeight="1" thickBot="1" x14ac:dyDescent="0.25">
      <c r="A144" s="143" t="s">
        <v>122</v>
      </c>
      <c r="B144" s="144"/>
      <c r="C144" s="297" t="str">
        <f>C139</f>
        <v>Интернет-площадка 2gis.ru на основе Cправочника организаций "2ГИС.ВЕЛИКИЙ НОВГОРОД"</v>
      </c>
      <c r="D144" s="36">
        <v>750</v>
      </c>
      <c r="E144" s="37"/>
      <c r="F144" s="37"/>
      <c r="G144" s="37"/>
      <c r="H144" s="38"/>
    </row>
    <row r="145" spans="1:8" ht="50.1" customHeight="1" thickBot="1" x14ac:dyDescent="0.25">
      <c r="A145" s="24" t="s">
        <v>182</v>
      </c>
      <c r="B145" s="25"/>
      <c r="C145" s="26"/>
      <c r="D145" s="156"/>
      <c r="E145" s="156"/>
      <c r="F145" s="156"/>
      <c r="G145" s="156"/>
      <c r="H145" s="157"/>
    </row>
    <row r="146" spans="1:8" s="23" customFormat="1" ht="30" customHeight="1" thickBot="1" x14ac:dyDescent="0.25">
      <c r="A146" s="353"/>
      <c r="B146" s="353"/>
      <c r="C146" s="354"/>
      <c r="D146" s="353"/>
      <c r="E146" s="353"/>
      <c r="F146" s="353"/>
      <c r="G146" s="353"/>
      <c r="H146" s="355"/>
    </row>
    <row r="147" spans="1:8" s="16" customFormat="1" ht="185.25" customHeight="1" x14ac:dyDescent="0.2">
      <c r="A147" s="143" t="s">
        <v>183</v>
      </c>
      <c r="B147" s="144"/>
      <c r="C147"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7" s="31">
        <v>5280</v>
      </c>
      <c r="E147" s="32"/>
      <c r="F147" s="32"/>
      <c r="G147" s="32"/>
      <c r="H147" s="33"/>
    </row>
    <row r="148" spans="1:8" s="16" customFormat="1" ht="83.25" customHeight="1" x14ac:dyDescent="0.2">
      <c r="A148" s="143" t="s">
        <v>184</v>
      </c>
      <c r="B148" s="144"/>
      <c r="C148" s="194"/>
      <c r="D148" s="36">
        <v>10560</v>
      </c>
      <c r="E148" s="37"/>
      <c r="F148" s="37"/>
      <c r="G148" s="37"/>
      <c r="H148" s="38"/>
    </row>
    <row r="149" spans="1:8" s="16" customFormat="1" ht="83.25" customHeight="1" x14ac:dyDescent="0.2">
      <c r="A149" s="143" t="s">
        <v>185</v>
      </c>
      <c r="B149" s="144"/>
      <c r="C149" s="194"/>
      <c r="D149" s="36">
        <v>5280</v>
      </c>
      <c r="E149" s="37"/>
      <c r="F149" s="37"/>
      <c r="G149" s="37"/>
      <c r="H149" s="38"/>
    </row>
    <row r="150" spans="1:8" s="16" customFormat="1" ht="83.25" customHeight="1" thickBot="1" x14ac:dyDescent="0.25">
      <c r="A150" s="143" t="s">
        <v>186</v>
      </c>
      <c r="B150" s="144"/>
      <c r="C150" s="393"/>
      <c r="D150" s="36">
        <v>10560</v>
      </c>
      <c r="E150" s="37"/>
      <c r="F150" s="37"/>
      <c r="G150" s="37"/>
      <c r="H150" s="38"/>
    </row>
    <row r="151" spans="1:8" ht="21.75" thickBot="1" x14ac:dyDescent="0.25">
      <c r="A151" s="298"/>
      <c r="B151" s="299"/>
      <c r="C151" s="180"/>
      <c r="D151" s="322"/>
      <c r="E151" s="322"/>
      <c r="F151" s="322"/>
      <c r="G151" s="322"/>
      <c r="H151" s="323"/>
    </row>
    <row r="153" spans="1:8" ht="21" x14ac:dyDescent="0.2">
      <c r="A153" s="206"/>
      <c r="B153" s="207" t="s">
        <v>123</v>
      </c>
      <c r="C153" s="208" t="s">
        <v>254</v>
      </c>
      <c r="D153" s="208"/>
      <c r="E153" s="209"/>
      <c r="F153" s="209"/>
      <c r="G153" s="209"/>
      <c r="H153" s="209"/>
    </row>
    <row r="154" spans="1:8" ht="21" x14ac:dyDescent="0.2">
      <c r="A154" s="206"/>
      <c r="B154" s="209"/>
      <c r="C154" s="210" t="s">
        <v>255</v>
      </c>
      <c r="D154" s="210"/>
      <c r="E154" s="209"/>
      <c r="F154" s="209"/>
      <c r="G154" s="209"/>
      <c r="H154" s="209"/>
    </row>
    <row r="155" spans="1:8" ht="21" x14ac:dyDescent="0.2">
      <c r="A155" s="206"/>
      <c r="B155" s="209"/>
      <c r="C155" s="210" t="s">
        <v>256</v>
      </c>
      <c r="D155" s="210"/>
      <c r="E155" s="209"/>
      <c r="F155" s="209"/>
      <c r="G155" s="209"/>
      <c r="H155" s="209"/>
    </row>
    <row r="156" spans="1:8" ht="21" x14ac:dyDescent="0.2">
      <c r="C156" s="210"/>
      <c r="D156" s="210"/>
      <c r="E156" s="209"/>
      <c r="F156" s="209"/>
      <c r="G156" s="209"/>
      <c r="H156" s="203"/>
    </row>
    <row r="157" spans="1:8" ht="26.25" customHeight="1"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14"/>
      <c r="F157" s="215"/>
      <c r="G157" s="216"/>
      <c r="H157" s="216"/>
    </row>
    <row r="158" spans="1:8" ht="26.25" customHeight="1"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c r="E158" s="214"/>
      <c r="F158" s="215"/>
      <c r="G158" s="218"/>
      <c r="H158" s="218"/>
    </row>
    <row r="159" spans="1:8" ht="26.25" customHeight="1"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c r="E159" s="214"/>
      <c r="F159" s="215"/>
      <c r="G159" s="218"/>
      <c r="H159" s="218"/>
    </row>
    <row r="160" spans="1:8" ht="26.25" customHeight="1"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c r="E160" s="215"/>
      <c r="F160" s="215"/>
      <c r="G160" s="218"/>
      <c r="H160" s="218"/>
    </row>
    <row r="161" spans="1:8" ht="26.25" customHeight="1"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c r="E161" s="215"/>
      <c r="F161" s="215"/>
      <c r="G161" s="218"/>
      <c r="H161" s="218"/>
    </row>
    <row r="162" spans="1:8" ht="26.25" customHeight="1"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c r="E162" s="214"/>
      <c r="F162" s="215"/>
      <c r="G162" s="218"/>
      <c r="H162" s="218"/>
    </row>
    <row r="163" spans="1:8" ht="26.25" customHeight="1"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c r="E163" s="214"/>
      <c r="F163" s="215"/>
      <c r="G163" s="218"/>
      <c r="H163" s="218"/>
    </row>
    <row r="164" spans="1:8" ht="26.25" x14ac:dyDescent="0.2">
      <c r="A164" s="219"/>
      <c r="B164" s="219"/>
      <c r="C164" s="220"/>
      <c r="D164" s="221"/>
      <c r="E164" s="221"/>
      <c r="F164" s="222"/>
      <c r="G164" s="223"/>
      <c r="H164" s="223"/>
    </row>
    <row r="165" spans="1:8" ht="21" x14ac:dyDescent="0.2">
      <c r="A165" s="225" t="s">
        <v>134</v>
      </c>
      <c r="B165" s="225"/>
      <c r="C165" s="225"/>
      <c r="D165" s="225"/>
      <c r="E165" s="225"/>
      <c r="F165" s="225"/>
      <c r="G165" s="225"/>
      <c r="H165" s="225"/>
    </row>
    <row r="166" spans="1:8" ht="21" x14ac:dyDescent="0.2">
      <c r="A166" s="225" t="s">
        <v>135</v>
      </c>
      <c r="B166" s="225"/>
      <c r="C166" s="225"/>
      <c r="D166" s="225"/>
      <c r="E166" s="225"/>
      <c r="F166" s="225"/>
      <c r="G166" s="225"/>
      <c r="H166" s="225"/>
    </row>
    <row r="167" spans="1:8" ht="26.25" x14ac:dyDescent="0.2">
      <c r="A167" s="219"/>
      <c r="B167" s="219"/>
      <c r="C167" s="220"/>
      <c r="D167" s="221"/>
      <c r="E167" s="221"/>
      <c r="F167" s="222"/>
      <c r="G167" s="223"/>
      <c r="H167" s="223"/>
    </row>
    <row r="168" spans="1:8" ht="39" customHeight="1" thickBot="1" x14ac:dyDescent="0.25">
      <c r="A168" s="226" t="s">
        <v>136</v>
      </c>
      <c r="B168" s="226"/>
      <c r="C168" s="226"/>
      <c r="D168" s="226"/>
      <c r="E168" s="226"/>
      <c r="F168" s="227"/>
      <c r="G168" s="217"/>
      <c r="H168" s="228"/>
    </row>
    <row r="169" spans="1:8" ht="50.1" customHeight="1" thickBot="1" x14ac:dyDescent="0.25">
      <c r="A169" s="229" t="s">
        <v>137</v>
      </c>
      <c r="B169" s="230"/>
      <c r="C169" s="230"/>
      <c r="D169" s="230"/>
      <c r="E169" s="231"/>
      <c r="F169" s="232"/>
      <c r="H169" s="233"/>
    </row>
    <row r="170" spans="1:8" ht="87" customHeight="1" thickBot="1" x14ac:dyDescent="0.25">
      <c r="A170" s="234" t="s">
        <v>138</v>
      </c>
      <c r="B170" s="235"/>
      <c r="C170" s="236" t="s">
        <v>139</v>
      </c>
      <c r="D170" s="235" t="s">
        <v>140</v>
      </c>
      <c r="E170" s="237"/>
      <c r="F170" s="238"/>
      <c r="G170" s="238"/>
      <c r="H170" s="238"/>
    </row>
    <row r="171" spans="1:8" ht="93.75" customHeight="1" x14ac:dyDescent="0.2">
      <c r="A171" s="239" t="s">
        <v>141</v>
      </c>
      <c r="B171" s="240"/>
      <c r="C171" s="241" t="s">
        <v>142</v>
      </c>
      <c r="D171" s="242" t="s">
        <v>143</v>
      </c>
      <c r="E171" s="243"/>
      <c r="F171" s="238"/>
      <c r="G171" s="238"/>
      <c r="H171" s="238"/>
    </row>
    <row r="172" spans="1:8" ht="83.25" customHeight="1" x14ac:dyDescent="0.2">
      <c r="A172" s="244" t="s">
        <v>144</v>
      </c>
      <c r="B172" s="245"/>
      <c r="C172" s="246" t="s">
        <v>145</v>
      </c>
      <c r="D172" s="247" t="s">
        <v>146</v>
      </c>
      <c r="E172" s="248"/>
      <c r="F172" s="238"/>
      <c r="G172" s="238"/>
      <c r="H172" s="238"/>
    </row>
    <row r="173" spans="1:8" ht="135" customHeight="1" thickBot="1" x14ac:dyDescent="0.25">
      <c r="A173" s="328" t="s">
        <v>147</v>
      </c>
      <c r="B173" s="329"/>
      <c r="C173" s="330" t="s">
        <v>148</v>
      </c>
      <c r="D173" s="331" t="s">
        <v>146</v>
      </c>
      <c r="E173" s="332"/>
      <c r="F173" s="238"/>
      <c r="G173" s="238"/>
      <c r="H173" s="238"/>
    </row>
    <row r="174" spans="1:8" s="203" customFormat="1" ht="125.25" customHeight="1" x14ac:dyDescent="0.2">
      <c r="A174" s="244" t="s">
        <v>150</v>
      </c>
      <c r="B174" s="245"/>
      <c r="C174" s="333" t="s">
        <v>151</v>
      </c>
      <c r="D174" s="245" t="s">
        <v>146</v>
      </c>
      <c r="E174" s="334"/>
      <c r="F174" s="232"/>
      <c r="G174" s="232"/>
      <c r="H174" s="232"/>
    </row>
    <row r="175" spans="1:8" s="224" customFormat="1" ht="222.75" customHeight="1" thickBot="1" x14ac:dyDescent="0.25">
      <c r="A175" s="335" t="s">
        <v>152</v>
      </c>
      <c r="B175" s="336"/>
      <c r="C175" s="330" t="s">
        <v>153</v>
      </c>
      <c r="D175" s="337" t="s">
        <v>146</v>
      </c>
      <c r="E175" s="338"/>
      <c r="F175" s="222"/>
      <c r="G175" s="223"/>
      <c r="H175" s="223"/>
    </row>
    <row r="176" spans="1:8" ht="24.95" customHeight="1" x14ac:dyDescent="0.2">
      <c r="A176" s="250" t="s">
        <v>154</v>
      </c>
      <c r="B176" s="250"/>
      <c r="C176" s="250"/>
      <c r="D176" s="250"/>
      <c r="E176" s="250"/>
      <c r="F176" s="250"/>
      <c r="G176" s="250"/>
      <c r="H176" s="250"/>
    </row>
    <row r="177" spans="1:8" ht="24.95" customHeight="1" x14ac:dyDescent="0.2">
      <c r="A177" s="250" t="s">
        <v>155</v>
      </c>
      <c r="B177" s="250"/>
      <c r="C177" s="250"/>
      <c r="D177" s="250"/>
      <c r="E177" s="250"/>
      <c r="F177" s="250"/>
      <c r="G177" s="250"/>
      <c r="H177" s="250"/>
    </row>
    <row r="178" spans="1:8" ht="189" customHeight="1" x14ac:dyDescent="0.2">
      <c r="A178"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5"/>
      <c r="C178" s="225"/>
      <c r="D178" s="225"/>
      <c r="E178" s="225"/>
      <c r="F178" s="225"/>
      <c r="G178" s="225"/>
      <c r="H178" s="225"/>
    </row>
    <row r="179" spans="1:8" ht="77.25" customHeight="1" x14ac:dyDescent="0.2">
      <c r="A179" s="225" t="s">
        <v>157</v>
      </c>
      <c r="B179" s="225"/>
      <c r="C179" s="225"/>
      <c r="D179" s="225"/>
      <c r="E179" s="225"/>
      <c r="F179" s="225"/>
      <c r="G179" s="225"/>
      <c r="H179" s="225"/>
    </row>
    <row r="180" spans="1:8" ht="24.95" customHeight="1" x14ac:dyDescent="0.2">
      <c r="A180" s="250" t="s">
        <v>158</v>
      </c>
      <c r="B180" s="250"/>
      <c r="C180" s="250"/>
      <c r="D180" s="250"/>
      <c r="E180" s="250"/>
      <c r="F180" s="250"/>
      <c r="G180" s="250"/>
      <c r="H180" s="250"/>
    </row>
    <row r="182" spans="1:8" s="252" customFormat="1" ht="114.75" customHeight="1" x14ac:dyDescent="0.2">
      <c r="A182" s="225" t="s">
        <v>159</v>
      </c>
      <c r="B182" s="225"/>
      <c r="C182" s="225"/>
      <c r="D182" s="225"/>
      <c r="E182" s="225"/>
      <c r="F182" s="225"/>
      <c r="G182" s="225"/>
      <c r="H182" s="225"/>
    </row>
  </sheetData>
  <sheetProtection selectLockedCells="1" selectUnlockedCells="1"/>
  <mergeCells count="299">
    <mergeCell ref="A176:H176"/>
    <mergeCell ref="A177:H177"/>
    <mergeCell ref="A178:H178"/>
    <mergeCell ref="A179:H179"/>
    <mergeCell ref="A180:H180"/>
    <mergeCell ref="A182:E182"/>
    <mergeCell ref="F182:H182"/>
    <mergeCell ref="A173:B173"/>
    <mergeCell ref="D173:E173"/>
    <mergeCell ref="A174:B174"/>
    <mergeCell ref="D174:E174"/>
    <mergeCell ref="A175:B175"/>
    <mergeCell ref="D175:E175"/>
    <mergeCell ref="A169:E169"/>
    <mergeCell ref="A170:B170"/>
    <mergeCell ref="D170:E170"/>
    <mergeCell ref="A171:B171"/>
    <mergeCell ref="D171:E171"/>
    <mergeCell ref="A172:B172"/>
    <mergeCell ref="D172:E172"/>
    <mergeCell ref="A161:C161"/>
    <mergeCell ref="A162:C162"/>
    <mergeCell ref="A163:C163"/>
    <mergeCell ref="A165:H165"/>
    <mergeCell ref="A166:H166"/>
    <mergeCell ref="A168:E168"/>
    <mergeCell ref="C156:D156"/>
    <mergeCell ref="A157:C157"/>
    <mergeCell ref="G157:H157"/>
    <mergeCell ref="A158:C158"/>
    <mergeCell ref="A159:C159"/>
    <mergeCell ref="A160:C160"/>
    <mergeCell ref="D150:H150"/>
    <mergeCell ref="A151:B151"/>
    <mergeCell ref="D151:H151"/>
    <mergeCell ref="C153:D153"/>
    <mergeCell ref="C154:D154"/>
    <mergeCell ref="C155:D155"/>
    <mergeCell ref="A146:C146"/>
    <mergeCell ref="D146:H146"/>
    <mergeCell ref="A147:B147"/>
    <mergeCell ref="C147:C150"/>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39:B139"/>
    <mergeCell ref="D139:H139"/>
    <mergeCell ref="A140:B140"/>
    <mergeCell ref="D140:H140"/>
    <mergeCell ref="A141:B141"/>
    <mergeCell ref="A142:B142"/>
    <mergeCell ref="D142:H142"/>
    <mergeCell ref="D135:H135"/>
    <mergeCell ref="A136:B136"/>
    <mergeCell ref="D136:H136"/>
    <mergeCell ref="A137:B137"/>
    <mergeCell ref="D137:H137"/>
    <mergeCell ref="A138:B138"/>
    <mergeCell ref="A131:B131"/>
    <mergeCell ref="D131:H131"/>
    <mergeCell ref="A132:B132"/>
    <mergeCell ref="C132:C136"/>
    <mergeCell ref="D132:H132"/>
    <mergeCell ref="A133:B133"/>
    <mergeCell ref="D133:H133"/>
    <mergeCell ref="A134:B134"/>
    <mergeCell ref="D134:H134"/>
    <mergeCell ref="A135:B135"/>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D91:H91"/>
    <mergeCell ref="A92:B92"/>
    <mergeCell ref="D92:H92"/>
    <mergeCell ref="A93:B93"/>
    <mergeCell ref="D93:H93"/>
    <mergeCell ref="A94:B94"/>
    <mergeCell ref="D94:H94"/>
    <mergeCell ref="A87:B87"/>
    <mergeCell ref="D87:H87"/>
    <mergeCell ref="A88:B88"/>
    <mergeCell ref="C88:C96"/>
    <mergeCell ref="D88:H88"/>
    <mergeCell ref="A89:B89"/>
    <mergeCell ref="D89:H89"/>
    <mergeCell ref="A90:B90"/>
    <mergeCell ref="D90:H90"/>
    <mergeCell ref="A91:B91"/>
    <mergeCell ref="A84:B84"/>
    <mergeCell ref="D84:H84"/>
    <mergeCell ref="A85:B85"/>
    <mergeCell ref="D85:H85"/>
    <mergeCell ref="A86:B86"/>
    <mergeCell ref="D86:H86"/>
    <mergeCell ref="A81:B81"/>
    <mergeCell ref="D81:H81"/>
    <mergeCell ref="A82:B82"/>
    <mergeCell ref="D82:H82"/>
    <mergeCell ref="A83:B83"/>
    <mergeCell ref="D83:H83"/>
    <mergeCell ref="A78:B78"/>
    <mergeCell ref="D78:H78"/>
    <mergeCell ref="A79:B79"/>
    <mergeCell ref="D79:H79"/>
    <mergeCell ref="A80:B80"/>
    <mergeCell ref="D80:H80"/>
    <mergeCell ref="A73:B73"/>
    <mergeCell ref="D73:H73"/>
    <mergeCell ref="A74:C74"/>
    <mergeCell ref="D74:H74"/>
    <mergeCell ref="D75:H75"/>
    <mergeCell ref="A76:B76"/>
    <mergeCell ref="C76:C84"/>
    <mergeCell ref="D76:H76"/>
    <mergeCell ref="A77:B77"/>
    <mergeCell ref="D77:H77"/>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87"/>
  <sheetViews>
    <sheetView view="pageBreakPreview" zoomScale="40" zoomScaleNormal="60" zoomScaleSheetLayoutView="40" workbookViewId="0">
      <pane ySplit="4" topLeftCell="A13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1">
        <f>F7*1.2</f>
        <v>11880</v>
      </c>
      <c r="E7" s="32">
        <f>F7*1.1</f>
        <v>10890</v>
      </c>
      <c r="F7" s="32">
        <v>9900</v>
      </c>
      <c r="G7" s="32">
        <f>F7*0.75</f>
        <v>7425</v>
      </c>
      <c r="H7" s="33">
        <f>F7*0.5</f>
        <v>4950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54">
        <f>F12*1.2</f>
        <v>13507.199999999999</v>
      </c>
      <c r="E12" s="32">
        <f>F12*1.1</f>
        <v>12381.6</v>
      </c>
      <c r="F12" s="32">
        <v>11256</v>
      </c>
      <c r="G12" s="32">
        <f>F12*0.75</f>
        <v>8442</v>
      </c>
      <c r="H12" s="33">
        <f>F12*0.5</f>
        <v>5628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"2ГИС.ВЛАДИВОСТОК"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262">
        <v>240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1">
        <f>F27*1.2</f>
        <v>16632</v>
      </c>
      <c r="E27" s="32">
        <f>F27*1.1</f>
        <v>15246.000000000002</v>
      </c>
      <c r="F27" s="32">
        <v>13860</v>
      </c>
      <c r="G27" s="32">
        <f>F27*0.75</f>
        <v>10395</v>
      </c>
      <c r="H27" s="33">
        <f>F27*0.5</f>
        <v>6930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54">
        <f>F32*1.2</f>
        <v>18921.599999999999</v>
      </c>
      <c r="E32" s="32">
        <f>F32*1.1</f>
        <v>17344.800000000003</v>
      </c>
      <c r="F32" s="32">
        <v>15768</v>
      </c>
      <c r="G32" s="32">
        <f>F32*0.75</f>
        <v>11826</v>
      </c>
      <c r="H32" s="33">
        <f>F32*0.5</f>
        <v>7884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"2ГИС.ВЛАДИВОСТОК"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358">
        <f>F48*1.2</f>
        <v>6336</v>
      </c>
      <c r="E48" s="358">
        <f>F48*1.1</f>
        <v>5808.0000000000009</v>
      </c>
      <c r="F48" s="358">
        <v>5280</v>
      </c>
      <c r="G48" s="358">
        <f>F48*0.75</f>
        <v>3960</v>
      </c>
      <c r="H48" s="358">
        <f>F48*0.5</f>
        <v>2640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1440 до 28800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6" s="127">
        <v>1440</v>
      </c>
      <c r="E56" s="128"/>
      <c r="F56" s="128"/>
      <c r="G56" s="128"/>
      <c r="H56" s="129"/>
    </row>
    <row r="57" spans="1:8" ht="37.5" customHeight="1" outlineLevel="1" x14ac:dyDescent="0.2">
      <c r="A57" s="130" t="s">
        <v>33</v>
      </c>
      <c r="B57" s="131"/>
      <c r="C57" s="126"/>
      <c r="D57" s="36">
        <v>2880</v>
      </c>
      <c r="E57" s="37"/>
      <c r="F57" s="37"/>
      <c r="G57" s="37"/>
      <c r="H57" s="38"/>
    </row>
    <row r="58" spans="1:8" ht="37.5" customHeight="1" outlineLevel="1" x14ac:dyDescent="0.2">
      <c r="A58" s="130" t="s">
        <v>34</v>
      </c>
      <c r="B58" s="131"/>
      <c r="C58" s="126"/>
      <c r="D58" s="36">
        <v>4320</v>
      </c>
      <c r="E58" s="37"/>
      <c r="F58" s="37"/>
      <c r="G58" s="37"/>
      <c r="H58" s="38"/>
    </row>
    <row r="59" spans="1:8" ht="37.5" customHeight="1" outlineLevel="1" x14ac:dyDescent="0.2">
      <c r="A59" s="130" t="s">
        <v>35</v>
      </c>
      <c r="B59" s="131"/>
      <c r="C59" s="126"/>
      <c r="D59" s="36">
        <v>5760</v>
      </c>
      <c r="E59" s="37"/>
      <c r="F59" s="37"/>
      <c r="G59" s="37"/>
      <c r="H59" s="38"/>
    </row>
    <row r="60" spans="1:8" ht="37.5" customHeight="1" outlineLevel="1" x14ac:dyDescent="0.2">
      <c r="A60" s="130" t="s">
        <v>36</v>
      </c>
      <c r="B60" s="131"/>
      <c r="C60" s="126"/>
      <c r="D60" s="36">
        <v>7200</v>
      </c>
      <c r="E60" s="37"/>
      <c r="F60" s="37"/>
      <c r="G60" s="37"/>
      <c r="H60" s="38"/>
    </row>
    <row r="61" spans="1:8" ht="37.5" customHeight="1" outlineLevel="1" x14ac:dyDescent="0.2">
      <c r="A61" s="130" t="s">
        <v>37</v>
      </c>
      <c r="B61" s="131"/>
      <c r="C61" s="126"/>
      <c r="D61" s="36">
        <v>8640</v>
      </c>
      <c r="E61" s="37"/>
      <c r="F61" s="37"/>
      <c r="G61" s="37"/>
      <c r="H61" s="38"/>
    </row>
    <row r="62" spans="1:8" ht="37.5" customHeight="1" outlineLevel="1" x14ac:dyDescent="0.2">
      <c r="A62" s="130" t="s">
        <v>38</v>
      </c>
      <c r="B62" s="131"/>
      <c r="C62" s="126"/>
      <c r="D62" s="36">
        <v>10080</v>
      </c>
      <c r="E62" s="37"/>
      <c r="F62" s="37"/>
      <c r="G62" s="37"/>
      <c r="H62" s="38"/>
    </row>
    <row r="63" spans="1:8" ht="37.5" customHeight="1" outlineLevel="1" x14ac:dyDescent="0.2">
      <c r="A63" s="130" t="s">
        <v>39</v>
      </c>
      <c r="B63" s="131"/>
      <c r="C63" s="126"/>
      <c r="D63" s="36">
        <v>11520</v>
      </c>
      <c r="E63" s="37"/>
      <c r="F63" s="37"/>
      <c r="G63" s="37"/>
      <c r="H63" s="38"/>
    </row>
    <row r="64" spans="1:8" ht="37.5" customHeight="1" outlineLevel="1" x14ac:dyDescent="0.2">
      <c r="A64" s="130" t="s">
        <v>40</v>
      </c>
      <c r="B64" s="131"/>
      <c r="C64" s="126"/>
      <c r="D64" s="36">
        <v>12960</v>
      </c>
      <c r="E64" s="37"/>
      <c r="F64" s="37"/>
      <c r="G64" s="37"/>
      <c r="H64" s="38"/>
    </row>
    <row r="65" spans="1:8" ht="37.5" customHeight="1" outlineLevel="1" x14ac:dyDescent="0.2">
      <c r="A65" s="130" t="s">
        <v>41</v>
      </c>
      <c r="B65" s="131"/>
      <c r="C65" s="126"/>
      <c r="D65" s="36">
        <v>14400</v>
      </c>
      <c r="E65" s="37"/>
      <c r="F65" s="37"/>
      <c r="G65" s="37"/>
      <c r="H65" s="38"/>
    </row>
    <row r="66" spans="1:8" ht="37.5" customHeight="1" outlineLevel="1" x14ac:dyDescent="0.2">
      <c r="A66" s="130" t="s">
        <v>42</v>
      </c>
      <c r="B66" s="131"/>
      <c r="C66" s="126"/>
      <c r="D66" s="36">
        <v>15840</v>
      </c>
      <c r="E66" s="37"/>
      <c r="F66" s="37"/>
      <c r="G66" s="37"/>
      <c r="H66" s="38"/>
    </row>
    <row r="67" spans="1:8" ht="37.5" customHeight="1" outlineLevel="1" x14ac:dyDescent="0.2">
      <c r="A67" s="130" t="s">
        <v>43</v>
      </c>
      <c r="B67" s="131"/>
      <c r="C67" s="126"/>
      <c r="D67" s="36">
        <v>17280</v>
      </c>
      <c r="E67" s="37"/>
      <c r="F67" s="37"/>
      <c r="G67" s="37"/>
      <c r="H67" s="38"/>
    </row>
    <row r="68" spans="1:8" ht="37.5" customHeight="1" outlineLevel="1" x14ac:dyDescent="0.2">
      <c r="A68" s="130" t="s">
        <v>44</v>
      </c>
      <c r="B68" s="131"/>
      <c r="C68" s="126"/>
      <c r="D68" s="36">
        <v>18720</v>
      </c>
      <c r="E68" s="37"/>
      <c r="F68" s="37"/>
      <c r="G68" s="37"/>
      <c r="H68" s="38"/>
    </row>
    <row r="69" spans="1:8" ht="37.5" customHeight="1" outlineLevel="1" x14ac:dyDescent="0.2">
      <c r="A69" s="130" t="s">
        <v>45</v>
      </c>
      <c r="B69" s="131"/>
      <c r="C69" s="126"/>
      <c r="D69" s="36">
        <v>20160</v>
      </c>
      <c r="E69" s="37"/>
      <c r="F69" s="37"/>
      <c r="G69" s="37"/>
      <c r="H69" s="38"/>
    </row>
    <row r="70" spans="1:8" ht="37.5" customHeight="1" outlineLevel="1" x14ac:dyDescent="0.2">
      <c r="A70" s="130" t="s">
        <v>46</v>
      </c>
      <c r="B70" s="131"/>
      <c r="C70" s="126"/>
      <c r="D70" s="36">
        <v>21600</v>
      </c>
      <c r="E70" s="37"/>
      <c r="F70" s="37"/>
      <c r="G70" s="37"/>
      <c r="H70" s="38"/>
    </row>
    <row r="71" spans="1:8" ht="37.5" customHeight="1" outlineLevel="1" x14ac:dyDescent="0.2">
      <c r="A71" s="130" t="s">
        <v>47</v>
      </c>
      <c r="B71" s="131"/>
      <c r="C71" s="126"/>
      <c r="D71" s="36">
        <v>23040</v>
      </c>
      <c r="E71" s="37"/>
      <c r="F71" s="37"/>
      <c r="G71" s="37"/>
      <c r="H71" s="38"/>
    </row>
    <row r="72" spans="1:8" ht="37.5" customHeight="1" outlineLevel="1" x14ac:dyDescent="0.2">
      <c r="A72" s="130" t="s">
        <v>48</v>
      </c>
      <c r="B72" s="131"/>
      <c r="C72" s="126"/>
      <c r="D72" s="36">
        <v>24480</v>
      </c>
      <c r="E72" s="37"/>
      <c r="F72" s="37"/>
      <c r="G72" s="37"/>
      <c r="H72" s="38"/>
    </row>
    <row r="73" spans="1:8" ht="37.5" customHeight="1" outlineLevel="1" x14ac:dyDescent="0.2">
      <c r="A73" s="130" t="s">
        <v>49</v>
      </c>
      <c r="B73" s="131"/>
      <c r="C73" s="126"/>
      <c r="D73" s="36">
        <v>25920</v>
      </c>
      <c r="E73" s="37"/>
      <c r="F73" s="37"/>
      <c r="G73" s="37"/>
      <c r="H73" s="38"/>
    </row>
    <row r="74" spans="1:8" ht="37.5" customHeight="1" outlineLevel="1" x14ac:dyDescent="0.2">
      <c r="A74" s="130" t="s">
        <v>50</v>
      </c>
      <c r="B74" s="131"/>
      <c r="C74" s="126"/>
      <c r="D74" s="36">
        <v>27360</v>
      </c>
      <c r="E74" s="37"/>
      <c r="F74" s="37"/>
      <c r="G74" s="37"/>
      <c r="H74" s="38"/>
    </row>
    <row r="75" spans="1:8" ht="37.5" customHeight="1" outlineLevel="1" thickBot="1" x14ac:dyDescent="0.25">
      <c r="A75" s="130" t="s">
        <v>51</v>
      </c>
      <c r="B75" s="131"/>
      <c r="C75" s="126"/>
      <c r="D75" s="36">
        <v>28800</v>
      </c>
      <c r="E75" s="37"/>
      <c r="F75" s="37"/>
      <c r="G75" s="37"/>
      <c r="H75" s="38"/>
    </row>
    <row r="76" spans="1:8" ht="50.1" customHeight="1" thickBot="1" x14ac:dyDescent="0.25">
      <c r="A76" s="119" t="s">
        <v>52</v>
      </c>
      <c r="B76" s="120"/>
      <c r="C76" s="120"/>
      <c r="D76" s="121" t="str">
        <f>"от "&amp;MIN(D77:D86)&amp;" до "&amp;MAX(D77:D86)</f>
        <v>от 60 до 4800</v>
      </c>
      <c r="E76" s="122"/>
      <c r="F76" s="122"/>
      <c r="G76" s="122"/>
      <c r="H76" s="123"/>
    </row>
    <row r="77" spans="1:8" s="16" customFormat="1" ht="159" customHeight="1" x14ac:dyDescent="0.2">
      <c r="A77" s="132" t="s">
        <v>53</v>
      </c>
      <c r="B77" s="133" t="s">
        <v>13</v>
      </c>
      <c r="C77" s="318"/>
      <c r="D77" s="135">
        <v>1380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8" s="140">
        <v>60</v>
      </c>
      <c r="E78" s="140"/>
      <c r="F78" s="140"/>
      <c r="G78" s="140"/>
      <c r="H78" s="141"/>
    </row>
    <row r="79" spans="1:8" ht="37.5" customHeight="1" x14ac:dyDescent="0.2">
      <c r="A79" s="137" t="s">
        <v>55</v>
      </c>
      <c r="B79" s="138"/>
      <c r="C79" s="142"/>
      <c r="D79" s="140">
        <v>4800</v>
      </c>
      <c r="E79" s="140"/>
      <c r="F79" s="140"/>
      <c r="G79" s="140"/>
      <c r="H79" s="141"/>
    </row>
    <row r="80" spans="1:8" ht="37.5" customHeight="1" x14ac:dyDescent="0.2">
      <c r="A80" s="137" t="s">
        <v>56</v>
      </c>
      <c r="B80" s="138"/>
      <c r="C80" s="142"/>
      <c r="D80" s="140">
        <v>1560</v>
      </c>
      <c r="E80" s="140"/>
      <c r="F80" s="140"/>
      <c r="G80" s="140"/>
      <c r="H80" s="141"/>
    </row>
    <row r="81" spans="1:8" ht="37.5" customHeight="1" x14ac:dyDescent="0.2">
      <c r="A81" s="143" t="s">
        <v>57</v>
      </c>
      <c r="B81" s="144"/>
      <c r="C81" s="142"/>
      <c r="D81" s="140">
        <v>4560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4200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87" s="45">
        <v>30</v>
      </c>
      <c r="E87" s="45"/>
      <c r="F87" s="45"/>
      <c r="G87" s="45"/>
      <c r="H87" s="46"/>
    </row>
    <row r="88" spans="1:8" ht="50.1" customHeight="1" thickBot="1" x14ac:dyDescent="0.25">
      <c r="A88" s="24" t="s">
        <v>65</v>
      </c>
      <c r="B88" s="25"/>
      <c r="C88" s="26"/>
      <c r="D88" s="156" t="e">
        <f>"от "&amp;MIN(D90,D101:H102,#REF!,D103:H117)&amp;" до "&amp;MAX(D90,D101:H102,#REF!,D103:H117)</f>
        <v>#REF!</v>
      </c>
      <c r="E88" s="156"/>
      <c r="F88" s="156"/>
      <c r="G88" s="156"/>
      <c r="H88" s="157"/>
    </row>
    <row r="89" spans="1:8" ht="21.75" thickBot="1" x14ac:dyDescent="0.25">
      <c r="A89" s="298"/>
      <c r="B89" s="299"/>
      <c r="C89" s="118"/>
      <c r="D89" s="322"/>
      <c r="E89" s="322"/>
      <c r="F89" s="322"/>
      <c r="G89" s="322"/>
      <c r="H89" s="323"/>
    </row>
    <row r="90" spans="1:8" ht="53.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90" s="165">
        <v>5760</v>
      </c>
      <c r="E90" s="165"/>
      <c r="F90" s="165"/>
      <c r="G90" s="165"/>
      <c r="H90" s="166"/>
    </row>
    <row r="91" spans="1:8" ht="53.25" customHeight="1" thickBot="1" x14ac:dyDescent="0.25">
      <c r="A91" s="167" t="s">
        <v>67</v>
      </c>
      <c r="B91" s="168"/>
      <c r="C91" s="169"/>
      <c r="D91" s="170" t="s">
        <v>68</v>
      </c>
      <c r="E91" s="171"/>
      <c r="F91" s="171"/>
      <c r="G91" s="171"/>
      <c r="H91" s="172"/>
    </row>
    <row r="92" spans="1:8" ht="53.25" customHeight="1" x14ac:dyDescent="0.2">
      <c r="A92" s="173" t="s">
        <v>69</v>
      </c>
      <c r="B92" s="174"/>
      <c r="C92" s="169"/>
      <c r="D92" s="140">
        <f>D90/4</f>
        <v>1440</v>
      </c>
      <c r="E92" s="140"/>
      <c r="F92" s="140"/>
      <c r="G92" s="140"/>
      <c r="H92" s="141"/>
    </row>
    <row r="93" spans="1:8" ht="53.25" customHeight="1" x14ac:dyDescent="0.2">
      <c r="A93" s="173" t="s">
        <v>70</v>
      </c>
      <c r="B93" s="174"/>
      <c r="C93" s="169"/>
      <c r="D93" s="140">
        <f>D90/5</f>
        <v>1152</v>
      </c>
      <c r="E93" s="140"/>
      <c r="F93" s="140"/>
      <c r="G93" s="140"/>
      <c r="H93" s="141"/>
    </row>
    <row r="94" spans="1:8" ht="53.25" customHeight="1" x14ac:dyDescent="0.2">
      <c r="A94" s="173" t="s">
        <v>71</v>
      </c>
      <c r="B94" s="174"/>
      <c r="C94" s="169"/>
      <c r="D94" s="140">
        <f>D90/6</f>
        <v>960</v>
      </c>
      <c r="E94" s="140"/>
      <c r="F94" s="140"/>
      <c r="G94" s="140"/>
      <c r="H94" s="141"/>
    </row>
    <row r="95" spans="1:8" ht="53.25" customHeight="1" x14ac:dyDescent="0.2">
      <c r="A95" s="173" t="s">
        <v>72</v>
      </c>
      <c r="B95" s="174"/>
      <c r="C95" s="169"/>
      <c r="D95" s="140">
        <f>D90/7</f>
        <v>822.85714285714289</v>
      </c>
      <c r="E95" s="140"/>
      <c r="F95" s="140"/>
      <c r="G95" s="140"/>
      <c r="H95" s="141"/>
    </row>
    <row r="96" spans="1:8" ht="53.25" customHeight="1" x14ac:dyDescent="0.2">
      <c r="A96" s="173" t="s">
        <v>73</v>
      </c>
      <c r="B96" s="174"/>
      <c r="C96" s="169"/>
      <c r="D96" s="140">
        <f>D90/8</f>
        <v>720</v>
      </c>
      <c r="E96" s="140"/>
      <c r="F96" s="140"/>
      <c r="G96" s="140"/>
      <c r="H96" s="141"/>
    </row>
    <row r="97" spans="1:8" ht="53.25" customHeight="1" x14ac:dyDescent="0.2">
      <c r="A97" s="173" t="s">
        <v>74</v>
      </c>
      <c r="B97" s="174"/>
      <c r="C97" s="169"/>
      <c r="D97" s="140">
        <f>D90/9</f>
        <v>640</v>
      </c>
      <c r="E97" s="140"/>
      <c r="F97" s="140"/>
      <c r="G97" s="140"/>
      <c r="H97" s="141"/>
    </row>
    <row r="98" spans="1:8" ht="53.25" customHeight="1" thickBot="1" x14ac:dyDescent="0.25">
      <c r="A98" s="173" t="s">
        <v>75</v>
      </c>
      <c r="B98" s="174"/>
      <c r="C98" s="175"/>
      <c r="D98" s="140">
        <f>D90/10</f>
        <v>576</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99" s="44">
        <v>14895</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"2ГИС.ВЛАДИВОСТОК"</v>
      </c>
      <c r="D101" s="31">
        <v>6360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02" s="185">
        <v>5100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03" s="36">
        <v>6360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"2ГИС.ВЛАДИВОСТОК"</v>
      </c>
      <c r="D104" s="36">
        <v>8400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"2ГИС.ВЛАДИВОСТОК"</v>
      </c>
      <c r="D105" s="36">
        <v>10080</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06" s="36">
        <v>9600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07" s="36">
        <v>6240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08" s="36">
        <v>7680</v>
      </c>
      <c r="E108" s="37"/>
      <c r="F108" s="37"/>
      <c r="G108" s="37"/>
      <c r="H108" s="38"/>
    </row>
    <row r="109" spans="1:8" ht="50.1" customHeight="1" x14ac:dyDescent="0.2">
      <c r="A109" s="143" t="s">
        <v>85</v>
      </c>
      <c r="B109" s="144"/>
      <c r="C109" s="184" t="e">
        <f>#REF!</f>
        <v>#REF!</v>
      </c>
      <c r="D109" s="36">
        <v>19920</v>
      </c>
      <c r="E109" s="37"/>
      <c r="F109" s="37"/>
      <c r="G109" s="37"/>
      <c r="H109" s="38"/>
    </row>
    <row r="110" spans="1:8" ht="50.1" customHeight="1" x14ac:dyDescent="0.2">
      <c r="A110" s="143" t="s">
        <v>86</v>
      </c>
      <c r="B110" s="144"/>
      <c r="C110" s="184" t="s">
        <v>87</v>
      </c>
      <c r="D110" s="36">
        <v>510</v>
      </c>
      <c r="E110" s="37"/>
      <c r="F110" s="37"/>
      <c r="G110" s="37"/>
      <c r="H110" s="38"/>
    </row>
    <row r="111" spans="1:8" ht="72"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1" s="36">
        <v>6120</v>
      </c>
      <c r="E111" s="37"/>
      <c r="F111" s="37"/>
      <c r="G111" s="37"/>
      <c r="H111" s="38"/>
    </row>
    <row r="112" spans="1:8" ht="72"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2" s="36">
        <v>4896</v>
      </c>
      <c r="E112" s="37"/>
      <c r="F112" s="37"/>
      <c r="G112" s="37"/>
      <c r="H112" s="38"/>
    </row>
    <row r="113" spans="1:8" ht="72" customHeight="1" x14ac:dyDescent="0.2">
      <c r="A113" s="143" t="s">
        <v>90</v>
      </c>
      <c r="B113" s="144"/>
      <c r="C113" s="184"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3" s="36">
        <v>5160</v>
      </c>
      <c r="E113" s="37"/>
      <c r="F113" s="37"/>
      <c r="G113" s="37"/>
      <c r="H113" s="38"/>
    </row>
    <row r="114" spans="1:8" ht="72" customHeight="1" x14ac:dyDescent="0.2">
      <c r="A114" s="143" t="s">
        <v>91</v>
      </c>
      <c r="B114" s="144"/>
      <c r="C114" s="184"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4" s="36">
        <v>2448</v>
      </c>
      <c r="E114" s="37"/>
      <c r="F114" s="37"/>
      <c r="G114" s="37"/>
      <c r="H114" s="38"/>
    </row>
    <row r="115" spans="1:8" ht="72"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5" s="36">
        <v>19998</v>
      </c>
      <c r="E115" s="37"/>
      <c r="F115" s="37"/>
      <c r="G115" s="37"/>
      <c r="H115" s="38"/>
    </row>
    <row r="116" spans="1:8" ht="72"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16" s="36">
        <v>15000</v>
      </c>
      <c r="E116" s="37"/>
      <c r="F116" s="37"/>
      <c r="G116" s="37"/>
      <c r="H116" s="38"/>
    </row>
    <row r="117" spans="1:8" ht="50.1" customHeight="1" x14ac:dyDescent="0.2">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17" s="36">
        <v>19320</v>
      </c>
      <c r="E117" s="37"/>
      <c r="F117" s="37"/>
      <c r="G117" s="37"/>
      <c r="H117" s="38"/>
    </row>
    <row r="118" spans="1:8" s="16" customFormat="1" ht="102" customHeight="1" x14ac:dyDescent="0.2">
      <c r="A118" s="143" t="s">
        <v>16</v>
      </c>
      <c r="B118" s="144"/>
      <c r="C11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18" s="36">
        <v>1200</v>
      </c>
      <c r="E118" s="37"/>
      <c r="F118" s="37"/>
      <c r="G118" s="37"/>
      <c r="H118" s="38"/>
    </row>
    <row r="119" spans="1:8" s="16" customFormat="1" ht="126" customHeight="1" x14ac:dyDescent="0.2">
      <c r="A119" s="143" t="s">
        <v>95</v>
      </c>
      <c r="B119" s="144"/>
      <c r="C11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19" s="36">
        <v>13200</v>
      </c>
      <c r="E119" s="37"/>
      <c r="F119" s="37"/>
      <c r="G119" s="37"/>
      <c r="H119" s="38"/>
    </row>
    <row r="120" spans="1:8" s="16" customFormat="1" ht="96" customHeight="1" x14ac:dyDescent="0.2">
      <c r="A120" s="143" t="s">
        <v>96</v>
      </c>
      <c r="B120" s="144"/>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0" s="36">
        <v>5505</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21" s="36">
        <v>15000</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"2ГИС.ВЛАДИВОСТОК"</v>
      </c>
      <c r="D122" s="36">
        <v>9000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3" s="36">
        <v>7200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"2ГИС.ВЛАДИВОСТОК" (версия для ПК)</v>
      </c>
      <c r="D124" s="36">
        <v>9000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"2ГИС.ВЛАДИВОСТОК"</v>
      </c>
      <c r="D125" s="36">
        <v>11760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"2ГИС.ВЛАДИВОСТОК"</v>
      </c>
      <c r="D126" s="36">
        <v>14112</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"2ГИС.ВЛАДИВОСТОК" (версия для ПК)</v>
      </c>
      <c r="D127" s="36">
        <v>13440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"2ГИС.ВЛАДИВОСТОК" (версия для ПК)</v>
      </c>
      <c r="D128" s="36">
        <v>8760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"2ГИС.ВЛАДИВОСТОК" (версия для ПК)</v>
      </c>
      <c r="D129" s="36">
        <v>10800</v>
      </c>
      <c r="E129" s="37"/>
      <c r="F129" s="37"/>
      <c r="G129" s="37"/>
      <c r="H129" s="38"/>
    </row>
    <row r="130" spans="1:8" ht="50.1" customHeight="1" x14ac:dyDescent="0.2">
      <c r="A130" s="143" t="s">
        <v>106</v>
      </c>
      <c r="B130" s="144"/>
      <c r="C130" s="184" t="s">
        <v>87</v>
      </c>
      <c r="D130" s="36">
        <v>720</v>
      </c>
      <c r="E130" s="37"/>
      <c r="F130" s="37"/>
      <c r="G130" s="37"/>
      <c r="H130" s="38"/>
    </row>
    <row r="131" spans="1:8" ht="72"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1" s="36">
        <v>28080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"2ГИС.ВЛАДИВОСТОК" (версия для ПК)</v>
      </c>
      <c r="D132" s="44">
        <v>27120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34" s="36">
        <v>10008</v>
      </c>
      <c r="E134" s="37"/>
      <c r="F134" s="37"/>
      <c r="G134" s="37"/>
      <c r="H134" s="38"/>
    </row>
    <row r="135" spans="1:8" s="16" customFormat="1" ht="50.1" customHeight="1" x14ac:dyDescent="0.2">
      <c r="A135" s="143" t="s">
        <v>111</v>
      </c>
      <c r="B135" s="144"/>
      <c r="C135" s="194"/>
      <c r="D135" s="36">
        <v>15000</v>
      </c>
      <c r="E135" s="37"/>
      <c r="F135" s="37"/>
      <c r="G135" s="37"/>
      <c r="H135" s="38"/>
    </row>
    <row r="136" spans="1:8" s="16" customFormat="1" ht="50.1" customHeight="1" x14ac:dyDescent="0.2">
      <c r="A136" s="192" t="s">
        <v>112</v>
      </c>
      <c r="B136" s="193"/>
      <c r="C136" s="194"/>
      <c r="D136" s="325">
        <v>3000</v>
      </c>
      <c r="E136" s="140"/>
      <c r="F136" s="140"/>
      <c r="G136" s="140"/>
      <c r="H136" s="140"/>
    </row>
    <row r="137" spans="1:8" s="16" customFormat="1" ht="50.1" customHeight="1" x14ac:dyDescent="0.2">
      <c r="A137" s="192" t="s">
        <v>113</v>
      </c>
      <c r="B137" s="193"/>
      <c r="C137" s="194"/>
      <c r="D137" s="325">
        <v>300</v>
      </c>
      <c r="E137" s="140"/>
      <c r="F137" s="140"/>
      <c r="G137" s="140"/>
      <c r="H137" s="140"/>
    </row>
    <row r="138" spans="1:8" s="16" customFormat="1" ht="50.1" customHeight="1" thickBot="1" x14ac:dyDescent="0.25">
      <c r="A138" s="192" t="s">
        <v>114</v>
      </c>
      <c r="B138" s="193"/>
      <c r="C138" s="196"/>
      <c r="D138" s="78">
        <v>1050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117</v>
      </c>
      <c r="B140" s="144"/>
      <c r="C140" s="184" t="str">
        <f>"Интернет-площадка 2gis.ru на основе Cправочника организаций "&amp;$C$2&amp;""</f>
        <v>Интернет-площадка 2gis.ru на основе Cправочника организаций "2ГИС.ВЛАДИВОСТОК"</v>
      </c>
      <c r="D140" s="36">
        <v>2400</v>
      </c>
      <c r="E140" s="37"/>
      <c r="F140" s="37"/>
      <c r="G140" s="37"/>
      <c r="H140" s="38"/>
    </row>
    <row r="141" spans="1:8" ht="50.1" customHeight="1" x14ac:dyDescent="0.2">
      <c r="A141" s="143" t="s">
        <v>118</v>
      </c>
      <c r="B141" s="144"/>
      <c r="C141"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1" s="36">
        <v>3840</v>
      </c>
      <c r="E141" s="37"/>
      <c r="F141" s="37"/>
      <c r="G141" s="37"/>
      <c r="H141" s="38"/>
    </row>
    <row r="142" spans="1:8" ht="50.1" customHeight="1" x14ac:dyDescent="0.2">
      <c r="A142" s="143" t="s">
        <v>119</v>
      </c>
      <c r="B142" s="144"/>
      <c r="C14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2" s="198">
        <f>F142*1.2</f>
        <v>6048</v>
      </c>
      <c r="E142" s="199">
        <f>F142*1.1</f>
        <v>5544</v>
      </c>
      <c r="F142" s="199">
        <v>5040</v>
      </c>
      <c r="G142" s="199">
        <f>F142*0.75</f>
        <v>3780</v>
      </c>
      <c r="H142" s="200">
        <f>F142*0.5</f>
        <v>2520</v>
      </c>
    </row>
    <row r="143" spans="1:8" ht="50.1" customHeight="1" x14ac:dyDescent="0.2">
      <c r="A143" s="143" t="s">
        <v>163</v>
      </c>
      <c r="B143" s="144"/>
      <c r="C143" s="184" t="str">
        <f>"Интернет-площадка 2gis.ru на основе Cправочника организаций "&amp;$C$2&amp;""</f>
        <v>Интернет-площадка 2gis.ru на основе Cправочника организаций "2ГИС.ВЛАДИВОСТОК"</v>
      </c>
      <c r="D143" s="36">
        <v>3360</v>
      </c>
      <c r="E143" s="37"/>
      <c r="F143" s="37"/>
      <c r="G143" s="37"/>
      <c r="H143" s="38"/>
    </row>
    <row r="144" spans="1:8" ht="50.1" customHeight="1" x14ac:dyDescent="0.2">
      <c r="A144" s="143" t="s">
        <v>121</v>
      </c>
      <c r="B144" s="144"/>
      <c r="C144"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4" s="36">
        <v>5400</v>
      </c>
      <c r="E144" s="37"/>
      <c r="F144" s="37"/>
      <c r="G144" s="37"/>
      <c r="H144" s="38"/>
    </row>
    <row r="145" spans="1:8" s="16" customFormat="1" ht="126" customHeight="1" thickBot="1" x14ac:dyDescent="0.25">
      <c r="A145" s="143" t="s">
        <v>122</v>
      </c>
      <c r="B145" s="144"/>
      <c r="C145" s="201" t="str">
        <f>C140</f>
        <v>Интернет-площадка 2gis.ru на основе Cправочника организаций "2ГИС.ВЛАДИВОСТОК"</v>
      </c>
      <c r="D145" s="198">
        <f>F145*1.2</f>
        <v>4802.3999999999996</v>
      </c>
      <c r="E145" s="199">
        <f>F145*1.1</f>
        <v>4402.2000000000007</v>
      </c>
      <c r="F145" s="199">
        <v>4002</v>
      </c>
      <c r="G145" s="199">
        <f>F145*0.75</f>
        <v>3001.5</v>
      </c>
      <c r="H145" s="200">
        <f>F145*0.5</f>
        <v>2001</v>
      </c>
    </row>
    <row r="146" spans="1:8" ht="50.1" customHeight="1" thickBot="1" x14ac:dyDescent="0.25">
      <c r="A146" s="24" t="s">
        <v>182</v>
      </c>
      <c r="B146" s="25"/>
      <c r="C146" s="26"/>
      <c r="D146" s="156"/>
      <c r="E146" s="156"/>
      <c r="F146" s="156"/>
      <c r="G146" s="156"/>
      <c r="H146" s="157"/>
    </row>
    <row r="147" spans="1:8" s="23" customFormat="1" ht="30" customHeight="1" thickBot="1" x14ac:dyDescent="0.25">
      <c r="A147" s="353"/>
      <c r="B147" s="353"/>
      <c r="C147" s="354"/>
      <c r="D147" s="353"/>
      <c r="E147" s="353"/>
      <c r="F147" s="353"/>
      <c r="G147" s="353"/>
      <c r="H147" s="355"/>
    </row>
    <row r="148" spans="1:8" s="16" customFormat="1" ht="83.25" customHeight="1" thickBot="1" x14ac:dyDescent="0.25">
      <c r="A148" s="143" t="s">
        <v>183</v>
      </c>
      <c r="B148" s="144"/>
      <c r="C148"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8" s="31">
        <v>14730</v>
      </c>
      <c r="E148" s="32"/>
      <c r="F148" s="32"/>
      <c r="G148" s="32"/>
      <c r="H148" s="33"/>
    </row>
    <row r="149" spans="1:8" s="16" customFormat="1" ht="83.25" customHeight="1" thickBot="1" x14ac:dyDescent="0.25">
      <c r="A149" s="143" t="s">
        <v>185</v>
      </c>
      <c r="B149" s="144"/>
      <c r="C149" s="194"/>
      <c r="D149" s="31">
        <v>14730</v>
      </c>
      <c r="E149" s="32"/>
      <c r="F149" s="32"/>
      <c r="G149" s="32"/>
      <c r="H149" s="33"/>
    </row>
    <row r="150" spans="1:8" ht="50.1" customHeight="1" thickBot="1" x14ac:dyDescent="0.25">
      <c r="A150" s="298"/>
      <c r="B150" s="299"/>
      <c r="C150" s="180"/>
      <c r="D150" s="322"/>
      <c r="E150" s="322"/>
      <c r="F150" s="322"/>
      <c r="G150" s="322"/>
      <c r="H150" s="323"/>
    </row>
    <row r="151" spans="1:8" s="23" customFormat="1" ht="26.25" x14ac:dyDescent="0.2">
      <c r="A151" s="202"/>
      <c r="B151" s="203"/>
      <c r="C151" s="204"/>
      <c r="D151" s="203"/>
      <c r="E151" s="203"/>
      <c r="F151" s="203"/>
      <c r="G151" s="203"/>
      <c r="H151" s="205"/>
    </row>
    <row r="152" spans="1:8" s="16" customFormat="1" ht="21" x14ac:dyDescent="0.2">
      <c r="A152" s="206"/>
      <c r="B152" s="207" t="s">
        <v>123</v>
      </c>
      <c r="C152" s="208" t="s">
        <v>258</v>
      </c>
      <c r="D152" s="208"/>
      <c r="E152" s="209"/>
      <c r="F152" s="209"/>
      <c r="G152" s="209"/>
      <c r="H152" s="209"/>
    </row>
    <row r="153" spans="1:8" s="16" customFormat="1" ht="21" x14ac:dyDescent="0.2">
      <c r="A153" s="206"/>
      <c r="B153" s="209"/>
      <c r="C153" s="210" t="s">
        <v>259</v>
      </c>
      <c r="D153" s="210"/>
      <c r="E153" s="209"/>
      <c r="F153" s="209"/>
      <c r="G153" s="209"/>
      <c r="H153" s="209"/>
    </row>
    <row r="154" spans="1:8" s="16" customFormat="1" ht="21" x14ac:dyDescent="0.2">
      <c r="A154" s="206"/>
      <c r="B154" s="209"/>
      <c r="C154" s="210" t="s">
        <v>260</v>
      </c>
      <c r="D154" s="210"/>
      <c r="E154" s="209"/>
      <c r="F154" s="209"/>
      <c r="G154" s="209"/>
      <c r="H154" s="209"/>
    </row>
    <row r="155" spans="1:8" s="16" customFormat="1" ht="21" x14ac:dyDescent="0.2">
      <c r="A155" s="202"/>
      <c r="B155" s="203"/>
      <c r="C155" s="210"/>
      <c r="D155" s="210"/>
      <c r="E155" s="209"/>
      <c r="F155" s="209"/>
      <c r="G155" s="209"/>
      <c r="H155" s="203"/>
    </row>
    <row r="156" spans="1:8" s="16" customFormat="1" ht="26.25" x14ac:dyDescent="0.2">
      <c r="A156" s="213" t="str">
        <f>Абакан_юр!A147</f>
        <v>По соглашению сторон в качестве валюты платежа могут выступать украинские гривны, в этом случае курс следующий: 1 руб. = 0,3909 гривен</v>
      </c>
      <c r="B156" s="213"/>
      <c r="C156" s="213"/>
      <c r="D156" s="214"/>
      <c r="E156" s="214"/>
      <c r="F156" s="215"/>
      <c r="G156" s="216"/>
      <c r="H156" s="216"/>
    </row>
    <row r="157" spans="1:8" ht="26.25" x14ac:dyDescent="0.2">
      <c r="A157" s="213" t="str">
        <f>Абакан_юр!A148</f>
        <v>По соглашению сторон в качестве валюты платежа могут выступать дирхамы ОАЭ, в этом случае курс следующий: 1 руб. = 0,0394 дирхам</v>
      </c>
      <c r="B157" s="213"/>
      <c r="C157" s="213"/>
      <c r="D157" s="214"/>
      <c r="E157" s="214"/>
      <c r="F157" s="215"/>
      <c r="G157" s="218"/>
      <c r="H157" s="218"/>
    </row>
    <row r="158" spans="1:8" ht="26.25" x14ac:dyDescent="0.2">
      <c r="A158" s="213" t="str">
        <f>Абакан_юр!A149</f>
        <v>По соглашению сторон в качестве валюты платежа могут выступать доллары США, в этом случае курс следующий: 1 руб. = 0,0107 доллара</v>
      </c>
      <c r="B158" s="213"/>
      <c r="C158" s="213"/>
      <c r="D158" s="214"/>
      <c r="E158" s="214"/>
      <c r="F158" s="215"/>
      <c r="G158" s="218"/>
      <c r="H158" s="218"/>
    </row>
    <row r="159" spans="1:8" ht="26.25" x14ac:dyDescent="0.2">
      <c r="A159" s="213" t="str">
        <f>Абакан_юр!A150</f>
        <v>По соглашению сторон в качестве валюты платежа могут выступать евро, в этом случае курс следующий: 1 руб. = 0,0101 евро</v>
      </c>
      <c r="B159" s="213"/>
      <c r="C159" s="213"/>
      <c r="D159" s="214"/>
      <c r="E159" s="215"/>
      <c r="F159" s="215"/>
      <c r="G159" s="218"/>
      <c r="H159" s="218"/>
    </row>
    <row r="160" spans="1:8" ht="26.25" x14ac:dyDescent="0.2">
      <c r="A160" s="213" t="str">
        <f>Абакан_юр!A151</f>
        <v>По соглашению сторон в качестве валюты платежа могут выступать чешские кроны, в этом случае курс следующий: 1 руб. = 0,2496 крона</v>
      </c>
      <c r="B160" s="213"/>
      <c r="C160" s="213"/>
      <c r="D160" s="214"/>
      <c r="E160" s="215"/>
      <c r="F160" s="215"/>
      <c r="G160" s="218"/>
      <c r="H160" s="218"/>
    </row>
    <row r="161" spans="1:8" ht="26.25" x14ac:dyDescent="0.2">
      <c r="A161" s="213" t="str">
        <f>Абакан_юр!A152</f>
        <v>По соглашению сторон в качестве валюты платежа могут выступать киргизские сомы, в этом случае курс следующий: 1 руб. = 0,9546 сом</v>
      </c>
      <c r="B161" s="213"/>
      <c r="C161" s="213"/>
      <c r="D161" s="214"/>
      <c r="E161" s="214"/>
      <c r="F161" s="215"/>
      <c r="G161" s="218"/>
      <c r="H161" s="218"/>
    </row>
    <row r="162" spans="1:8" ht="26.25" x14ac:dyDescent="0.2">
      <c r="A162"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2" s="213"/>
      <c r="C162" s="213"/>
      <c r="D162" s="214"/>
      <c r="E162" s="214"/>
      <c r="F162" s="215"/>
      <c r="G162" s="218"/>
      <c r="H162" s="218"/>
    </row>
    <row r="163" spans="1:8" ht="26.25" customHeight="1" x14ac:dyDescent="0.2">
      <c r="A163" s="219"/>
      <c r="B163" s="219"/>
      <c r="C163" s="220"/>
      <c r="D163" s="221"/>
      <c r="E163" s="221"/>
      <c r="F163" s="222"/>
      <c r="G163" s="223"/>
      <c r="H163" s="223"/>
    </row>
    <row r="164" spans="1:8" ht="26.25" customHeight="1" x14ac:dyDescent="0.2">
      <c r="A164" s="225" t="s">
        <v>134</v>
      </c>
      <c r="B164" s="225"/>
      <c r="C164" s="225"/>
      <c r="D164" s="225"/>
      <c r="E164" s="225"/>
      <c r="F164" s="225"/>
      <c r="G164" s="225"/>
      <c r="H164" s="225"/>
    </row>
    <row r="165" spans="1:8" ht="26.25" customHeight="1" x14ac:dyDescent="0.2">
      <c r="A165" s="225" t="s">
        <v>135</v>
      </c>
      <c r="B165" s="225"/>
      <c r="C165" s="225"/>
      <c r="D165" s="225"/>
      <c r="E165" s="225"/>
      <c r="F165" s="225"/>
      <c r="G165" s="225"/>
      <c r="H165" s="225"/>
    </row>
    <row r="166" spans="1:8" ht="26.25" customHeight="1" x14ac:dyDescent="0.2">
      <c r="A166" s="219"/>
      <c r="B166" s="219"/>
      <c r="C166" s="220"/>
      <c r="D166" s="221"/>
      <c r="E166" s="221"/>
      <c r="F166" s="222"/>
      <c r="G166" s="223"/>
      <c r="H166" s="223"/>
    </row>
    <row r="167" spans="1:8" ht="26.25" customHeight="1" thickBot="1" x14ac:dyDescent="0.25">
      <c r="A167" s="226" t="s">
        <v>136</v>
      </c>
      <c r="B167" s="226"/>
      <c r="C167" s="226"/>
      <c r="D167" s="226"/>
      <c r="E167" s="226"/>
      <c r="F167" s="227"/>
      <c r="G167" s="217"/>
      <c r="H167" s="228"/>
    </row>
    <row r="168" spans="1:8" ht="26.25" customHeight="1" thickBot="1" x14ac:dyDescent="0.25">
      <c r="A168" s="229" t="s">
        <v>137</v>
      </c>
      <c r="B168" s="230"/>
      <c r="C168" s="230"/>
      <c r="D168" s="230"/>
      <c r="E168" s="231"/>
      <c r="F168" s="232"/>
      <c r="H168" s="233"/>
    </row>
    <row r="169" spans="1:8" ht="26.25" customHeight="1" thickBot="1" x14ac:dyDescent="0.25">
      <c r="A169" s="234" t="s">
        <v>138</v>
      </c>
      <c r="B169" s="235"/>
      <c r="C169" s="236" t="s">
        <v>139</v>
      </c>
      <c r="D169" s="235" t="s">
        <v>140</v>
      </c>
      <c r="E169" s="237"/>
      <c r="F169" s="238"/>
      <c r="G169" s="238"/>
      <c r="H169" s="238"/>
    </row>
    <row r="170" spans="1:8" ht="84" x14ac:dyDescent="0.2">
      <c r="A170" s="239" t="s">
        <v>141</v>
      </c>
      <c r="B170" s="240"/>
      <c r="C170" s="241" t="s">
        <v>142</v>
      </c>
      <c r="D170" s="242" t="s">
        <v>143</v>
      </c>
      <c r="E170" s="243"/>
      <c r="F170" s="238"/>
      <c r="G170" s="238"/>
      <c r="H170" s="238"/>
    </row>
    <row r="171" spans="1:8" ht="21" x14ac:dyDescent="0.2">
      <c r="A171" s="244" t="s">
        <v>144</v>
      </c>
      <c r="B171" s="245"/>
      <c r="C171" s="246" t="s">
        <v>145</v>
      </c>
      <c r="D171" s="247" t="s">
        <v>146</v>
      </c>
      <c r="E171" s="248"/>
      <c r="F171" s="238"/>
      <c r="G171" s="238"/>
      <c r="H171" s="238"/>
    </row>
    <row r="172" spans="1:8" ht="63.75" thickBot="1" x14ac:dyDescent="0.25">
      <c r="A172" s="328" t="s">
        <v>147</v>
      </c>
      <c r="B172" s="329"/>
      <c r="C172" s="330" t="s">
        <v>148</v>
      </c>
      <c r="D172" s="331" t="s">
        <v>146</v>
      </c>
      <c r="E172" s="332"/>
      <c r="F172" s="238"/>
      <c r="G172" s="238"/>
      <c r="H172" s="238"/>
    </row>
    <row r="173" spans="1:8" ht="42" x14ac:dyDescent="0.2">
      <c r="A173" s="244" t="s">
        <v>150</v>
      </c>
      <c r="B173" s="245"/>
      <c r="C173" s="333" t="s">
        <v>151</v>
      </c>
      <c r="D173" s="245" t="s">
        <v>146</v>
      </c>
      <c r="E173" s="334"/>
      <c r="F173" s="232"/>
      <c r="G173" s="232"/>
      <c r="H173" s="232"/>
    </row>
    <row r="174" spans="1:8" ht="42.75" customHeight="1" thickBot="1" x14ac:dyDescent="0.25">
      <c r="A174" s="335" t="s">
        <v>152</v>
      </c>
      <c r="B174" s="336"/>
      <c r="C174" s="330" t="s">
        <v>153</v>
      </c>
      <c r="D174" s="337" t="s">
        <v>146</v>
      </c>
      <c r="E174" s="338"/>
      <c r="F174" s="222"/>
      <c r="G174" s="223"/>
      <c r="H174" s="223"/>
    </row>
    <row r="175" spans="1:8" ht="50.1" customHeight="1" x14ac:dyDescent="0.2">
      <c r="A175" s="250" t="s">
        <v>154</v>
      </c>
      <c r="B175" s="250"/>
      <c r="C175" s="250"/>
      <c r="D175" s="250"/>
      <c r="E175" s="250"/>
      <c r="F175" s="250"/>
      <c r="G175" s="250"/>
      <c r="H175" s="250"/>
    </row>
    <row r="176" spans="1:8" ht="88.5" customHeight="1" x14ac:dyDescent="0.2">
      <c r="A176" s="250" t="s">
        <v>155</v>
      </c>
      <c r="B176" s="250"/>
      <c r="C176" s="250"/>
      <c r="D176" s="250"/>
      <c r="E176" s="250"/>
      <c r="F176" s="250"/>
      <c r="G176" s="250"/>
      <c r="H176" s="250"/>
    </row>
    <row r="177" spans="1:8" ht="189.75" customHeight="1" x14ac:dyDescent="0.2">
      <c r="A177"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7" s="225"/>
      <c r="C177" s="225"/>
      <c r="D177" s="225"/>
      <c r="E177" s="225"/>
      <c r="F177" s="225"/>
      <c r="G177" s="225"/>
      <c r="H177" s="225"/>
    </row>
    <row r="178" spans="1:8" ht="73.5" customHeight="1" x14ac:dyDescent="0.2">
      <c r="A178" s="225" t="s">
        <v>157</v>
      </c>
      <c r="B178" s="225"/>
      <c r="C178" s="225"/>
      <c r="D178" s="225"/>
      <c r="E178" s="225"/>
      <c r="F178" s="225"/>
      <c r="G178" s="225"/>
      <c r="H178" s="225"/>
    </row>
    <row r="179" spans="1:8" ht="150" customHeight="1" x14ac:dyDescent="0.2">
      <c r="A179" s="250" t="s">
        <v>158</v>
      </c>
      <c r="B179" s="250"/>
      <c r="C179" s="250"/>
      <c r="D179" s="250"/>
      <c r="E179" s="250"/>
      <c r="F179" s="250"/>
      <c r="G179" s="250"/>
      <c r="H179" s="250"/>
    </row>
    <row r="180" spans="1:8" s="203" customFormat="1" ht="125.25" customHeight="1" x14ac:dyDescent="0.2">
      <c r="A180" s="225" t="s">
        <v>159</v>
      </c>
      <c r="B180" s="225"/>
      <c r="C180" s="225"/>
      <c r="D180" s="225"/>
      <c r="E180" s="225"/>
      <c r="F180" s="225"/>
      <c r="G180" s="225"/>
      <c r="H180" s="225"/>
    </row>
    <row r="181" spans="1:8" s="224" customFormat="1" ht="222.75" customHeight="1" x14ac:dyDescent="0.2">
      <c r="A181" s="202"/>
      <c r="B181" s="203"/>
      <c r="C181" s="204"/>
      <c r="D181" s="203"/>
      <c r="E181" s="203"/>
      <c r="F181" s="203"/>
      <c r="G181" s="203"/>
      <c r="H181" s="205"/>
    </row>
    <row r="182" spans="1:8" ht="36.75" customHeight="1" x14ac:dyDescent="0.2"/>
    <row r="183" spans="1:8" ht="36.75" customHeight="1" x14ac:dyDescent="0.2"/>
    <row r="184" spans="1:8" ht="182.25" customHeight="1" x14ac:dyDescent="0.2"/>
    <row r="185" spans="1:8" ht="65.25" customHeight="1" x14ac:dyDescent="0.2"/>
    <row r="187" spans="1:8" s="252" customFormat="1" ht="114.75" customHeight="1" x14ac:dyDescent="0.2">
      <c r="A187" s="202"/>
      <c r="B187" s="203"/>
      <c r="C187" s="204"/>
      <c r="D187" s="203"/>
      <c r="E187" s="203"/>
      <c r="F187" s="203"/>
      <c r="G187" s="203"/>
      <c r="H187" s="205"/>
    </row>
  </sheetData>
  <sheetProtection selectLockedCells="1" selectUnlockedCells="1"/>
  <mergeCells count="293">
    <mergeCell ref="A175:H175"/>
    <mergeCell ref="A176:H176"/>
    <mergeCell ref="A177:H177"/>
    <mergeCell ref="A178:H178"/>
    <mergeCell ref="A179:H179"/>
    <mergeCell ref="A180:E180"/>
    <mergeCell ref="F180:H180"/>
    <mergeCell ref="A172:B172"/>
    <mergeCell ref="D172:E172"/>
    <mergeCell ref="A173:B173"/>
    <mergeCell ref="D173:E173"/>
    <mergeCell ref="A174:B174"/>
    <mergeCell ref="D174:E174"/>
    <mergeCell ref="A169:B169"/>
    <mergeCell ref="D169:E169"/>
    <mergeCell ref="A170:B170"/>
    <mergeCell ref="D170:E170"/>
    <mergeCell ref="A171:B171"/>
    <mergeCell ref="D171:E171"/>
    <mergeCell ref="A161:C161"/>
    <mergeCell ref="A162:C162"/>
    <mergeCell ref="A164:H164"/>
    <mergeCell ref="A165:H165"/>
    <mergeCell ref="A167:E167"/>
    <mergeCell ref="A168:E168"/>
    <mergeCell ref="A156:C156"/>
    <mergeCell ref="G156:H156"/>
    <mergeCell ref="A157:C157"/>
    <mergeCell ref="A158:C158"/>
    <mergeCell ref="A159:C159"/>
    <mergeCell ref="A160:C160"/>
    <mergeCell ref="A150:B150"/>
    <mergeCell ref="D150:H150"/>
    <mergeCell ref="C152:D152"/>
    <mergeCell ref="C153:D153"/>
    <mergeCell ref="C154:D154"/>
    <mergeCell ref="C155:D155"/>
    <mergeCell ref="A146:B146"/>
    <mergeCell ref="D146:H146"/>
    <mergeCell ref="A147:C147"/>
    <mergeCell ref="D147:H147"/>
    <mergeCell ref="A148:B148"/>
    <mergeCell ref="C148:C149"/>
    <mergeCell ref="D148:H148"/>
    <mergeCell ref="A149:B149"/>
    <mergeCell ref="D149:H149"/>
    <mergeCell ref="A142:B142"/>
    <mergeCell ref="A143:B143"/>
    <mergeCell ref="D143:H143"/>
    <mergeCell ref="A144:B144"/>
    <mergeCell ref="D144:H144"/>
    <mergeCell ref="A145:B145"/>
    <mergeCell ref="D138:H138"/>
    <mergeCell ref="A139:B139"/>
    <mergeCell ref="D139:H139"/>
    <mergeCell ref="A140:B140"/>
    <mergeCell ref="D140:H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1"/>
  <sheetViews>
    <sheetView view="pageBreakPreview" zoomScale="40" zoomScaleNormal="60" zoomScaleSheetLayoutView="40" workbookViewId="0">
      <pane ySplit="4" topLeftCell="A7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42.7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1">
        <f>F7*1.2</f>
        <v>9172.7999999999993</v>
      </c>
      <c r="E7" s="32">
        <f>F7*1.1</f>
        <v>8408.4000000000015</v>
      </c>
      <c r="F7" s="32">
        <v>7644</v>
      </c>
      <c r="G7" s="32">
        <f>F7*0.75</f>
        <v>5733</v>
      </c>
      <c r="H7" s="33">
        <f>F7*0.5</f>
        <v>3822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54">
        <f>F12*1.2</f>
        <v>10396.799999999999</v>
      </c>
      <c r="E12" s="32">
        <f>F12*1.1</f>
        <v>9530.4000000000015</v>
      </c>
      <c r="F12" s="32">
        <v>8664</v>
      </c>
      <c r="G12" s="32">
        <f>F12*0.75</f>
        <v>6498</v>
      </c>
      <c r="H12" s="33">
        <f>F12*0.5</f>
        <v>4332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"2ГИС.ВЛАДИМИР"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262">
        <v>259.2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1">
        <f>F27*1.2</f>
        <v>12844.8</v>
      </c>
      <c r="E27" s="32">
        <f>F27*1.1</f>
        <v>11774.400000000001</v>
      </c>
      <c r="F27" s="32">
        <v>10704</v>
      </c>
      <c r="G27" s="32">
        <f>F27*0.75</f>
        <v>8028</v>
      </c>
      <c r="H27" s="33">
        <f>F27*0.5</f>
        <v>5352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54">
        <f>F32*1.2</f>
        <v>14558.4</v>
      </c>
      <c r="E32" s="32">
        <f>F32*1.1</f>
        <v>13345.2</v>
      </c>
      <c r="F32" s="32">
        <v>12132</v>
      </c>
      <c r="G32" s="32">
        <f>F32*0.75</f>
        <v>9099</v>
      </c>
      <c r="H32" s="33">
        <f>F32*0.5</f>
        <v>6066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"2ГИС.ВЛАДИМИР"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68">
        <v>372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510 до 10200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49" s="127">
        <v>510</v>
      </c>
      <c r="E49" s="128"/>
      <c r="F49" s="128"/>
      <c r="G49" s="128"/>
      <c r="H49" s="129"/>
    </row>
    <row r="50" spans="1:8" ht="37.5" customHeight="1" outlineLevel="1" x14ac:dyDescent="0.2">
      <c r="A50" s="130" t="s">
        <v>33</v>
      </c>
      <c r="B50" s="131"/>
      <c r="C50" s="126"/>
      <c r="D50" s="36">
        <v>1020</v>
      </c>
      <c r="E50" s="37"/>
      <c r="F50" s="37"/>
      <c r="G50" s="37"/>
      <c r="H50" s="38"/>
    </row>
    <row r="51" spans="1:8" ht="37.5" customHeight="1" outlineLevel="1" x14ac:dyDescent="0.2">
      <c r="A51" s="130" t="s">
        <v>34</v>
      </c>
      <c r="B51" s="131"/>
      <c r="C51" s="126"/>
      <c r="D51" s="36">
        <v>1530</v>
      </c>
      <c r="E51" s="37"/>
      <c r="F51" s="37"/>
      <c r="G51" s="37"/>
      <c r="H51" s="38"/>
    </row>
    <row r="52" spans="1:8" ht="37.5" customHeight="1" outlineLevel="1" x14ac:dyDescent="0.2">
      <c r="A52" s="130" t="s">
        <v>35</v>
      </c>
      <c r="B52" s="131"/>
      <c r="C52" s="126"/>
      <c r="D52" s="36">
        <v>2040</v>
      </c>
      <c r="E52" s="37"/>
      <c r="F52" s="37"/>
      <c r="G52" s="37"/>
      <c r="H52" s="38"/>
    </row>
    <row r="53" spans="1:8" ht="37.5" customHeight="1" outlineLevel="1" x14ac:dyDescent="0.2">
      <c r="A53" s="130" t="s">
        <v>36</v>
      </c>
      <c r="B53" s="131"/>
      <c r="C53" s="126"/>
      <c r="D53" s="36">
        <v>2550</v>
      </c>
      <c r="E53" s="37"/>
      <c r="F53" s="37"/>
      <c r="G53" s="37"/>
      <c r="H53" s="38"/>
    </row>
    <row r="54" spans="1:8" ht="37.5" customHeight="1" outlineLevel="1" x14ac:dyDescent="0.2">
      <c r="A54" s="130" t="s">
        <v>37</v>
      </c>
      <c r="B54" s="131"/>
      <c r="C54" s="126"/>
      <c r="D54" s="36">
        <v>3060</v>
      </c>
      <c r="E54" s="37"/>
      <c r="F54" s="37"/>
      <c r="G54" s="37"/>
      <c r="H54" s="38"/>
    </row>
    <row r="55" spans="1:8" ht="37.5" customHeight="1" outlineLevel="1" x14ac:dyDescent="0.2">
      <c r="A55" s="130" t="s">
        <v>38</v>
      </c>
      <c r="B55" s="131"/>
      <c r="C55" s="126"/>
      <c r="D55" s="36">
        <v>3570</v>
      </c>
      <c r="E55" s="37"/>
      <c r="F55" s="37"/>
      <c r="G55" s="37"/>
      <c r="H55" s="38"/>
    </row>
    <row r="56" spans="1:8" ht="37.5" customHeight="1" outlineLevel="1" x14ac:dyDescent="0.2">
      <c r="A56" s="130" t="s">
        <v>39</v>
      </c>
      <c r="B56" s="131"/>
      <c r="C56" s="126"/>
      <c r="D56" s="36">
        <v>4080</v>
      </c>
      <c r="E56" s="37"/>
      <c r="F56" s="37"/>
      <c r="G56" s="37"/>
      <c r="H56" s="38"/>
    </row>
    <row r="57" spans="1:8" ht="37.5" customHeight="1" outlineLevel="1" x14ac:dyDescent="0.2">
      <c r="A57" s="130" t="s">
        <v>40</v>
      </c>
      <c r="B57" s="131"/>
      <c r="C57" s="126"/>
      <c r="D57" s="36">
        <v>4590</v>
      </c>
      <c r="E57" s="37"/>
      <c r="F57" s="37"/>
      <c r="G57" s="37"/>
      <c r="H57" s="38"/>
    </row>
    <row r="58" spans="1:8" ht="37.5" customHeight="1" outlineLevel="1" x14ac:dyDescent="0.2">
      <c r="A58" s="130" t="s">
        <v>41</v>
      </c>
      <c r="B58" s="131"/>
      <c r="C58" s="126"/>
      <c r="D58" s="36">
        <v>5100</v>
      </c>
      <c r="E58" s="37"/>
      <c r="F58" s="37"/>
      <c r="G58" s="37"/>
      <c r="H58" s="38"/>
    </row>
    <row r="59" spans="1:8" ht="37.5" customHeight="1" outlineLevel="1" x14ac:dyDescent="0.2">
      <c r="A59" s="130" t="s">
        <v>42</v>
      </c>
      <c r="B59" s="131"/>
      <c r="C59" s="126"/>
      <c r="D59" s="36">
        <v>5610</v>
      </c>
      <c r="E59" s="37"/>
      <c r="F59" s="37"/>
      <c r="G59" s="37"/>
      <c r="H59" s="38"/>
    </row>
    <row r="60" spans="1:8" ht="37.5" customHeight="1" outlineLevel="1" x14ac:dyDescent="0.2">
      <c r="A60" s="130" t="s">
        <v>43</v>
      </c>
      <c r="B60" s="131"/>
      <c r="C60" s="126"/>
      <c r="D60" s="36">
        <v>6120</v>
      </c>
      <c r="E60" s="37"/>
      <c r="F60" s="37"/>
      <c r="G60" s="37"/>
      <c r="H60" s="38"/>
    </row>
    <row r="61" spans="1:8" ht="37.5" customHeight="1" outlineLevel="1" x14ac:dyDescent="0.2">
      <c r="A61" s="130" t="s">
        <v>44</v>
      </c>
      <c r="B61" s="131"/>
      <c r="C61" s="126"/>
      <c r="D61" s="36">
        <v>6630</v>
      </c>
      <c r="E61" s="37"/>
      <c r="F61" s="37"/>
      <c r="G61" s="37"/>
      <c r="H61" s="38"/>
    </row>
    <row r="62" spans="1:8" ht="37.5" customHeight="1" outlineLevel="1" x14ac:dyDescent="0.2">
      <c r="A62" s="130" t="s">
        <v>45</v>
      </c>
      <c r="B62" s="131"/>
      <c r="C62" s="126"/>
      <c r="D62" s="36">
        <v>7140</v>
      </c>
      <c r="E62" s="37"/>
      <c r="F62" s="37"/>
      <c r="G62" s="37"/>
      <c r="H62" s="38"/>
    </row>
    <row r="63" spans="1:8" ht="37.5" customHeight="1" outlineLevel="1" x14ac:dyDescent="0.2">
      <c r="A63" s="130" t="s">
        <v>46</v>
      </c>
      <c r="B63" s="131"/>
      <c r="C63" s="126"/>
      <c r="D63" s="36">
        <v>7650</v>
      </c>
      <c r="E63" s="37"/>
      <c r="F63" s="37"/>
      <c r="G63" s="37"/>
      <c r="H63" s="38"/>
    </row>
    <row r="64" spans="1:8" ht="37.5" customHeight="1" outlineLevel="1" x14ac:dyDescent="0.2">
      <c r="A64" s="130" t="s">
        <v>47</v>
      </c>
      <c r="B64" s="131"/>
      <c r="C64" s="126"/>
      <c r="D64" s="36">
        <v>8160</v>
      </c>
      <c r="E64" s="37"/>
      <c r="F64" s="37"/>
      <c r="G64" s="37"/>
      <c r="H64" s="38"/>
    </row>
    <row r="65" spans="1:8" ht="37.5" customHeight="1" outlineLevel="1" x14ac:dyDescent="0.2">
      <c r="A65" s="130" t="s">
        <v>48</v>
      </c>
      <c r="B65" s="131"/>
      <c r="C65" s="126"/>
      <c r="D65" s="36">
        <v>8670</v>
      </c>
      <c r="E65" s="37"/>
      <c r="F65" s="37"/>
      <c r="G65" s="37"/>
      <c r="H65" s="38"/>
    </row>
    <row r="66" spans="1:8" ht="37.5" customHeight="1" outlineLevel="1" x14ac:dyDescent="0.2">
      <c r="A66" s="130" t="s">
        <v>49</v>
      </c>
      <c r="B66" s="131"/>
      <c r="C66" s="126"/>
      <c r="D66" s="36">
        <v>9180</v>
      </c>
      <c r="E66" s="37"/>
      <c r="F66" s="37"/>
      <c r="G66" s="37"/>
      <c r="H66" s="38"/>
    </row>
    <row r="67" spans="1:8" ht="37.5" customHeight="1" outlineLevel="1" x14ac:dyDescent="0.2">
      <c r="A67" s="130" t="s">
        <v>50</v>
      </c>
      <c r="B67" s="131"/>
      <c r="C67" s="126"/>
      <c r="D67" s="36">
        <v>9690</v>
      </c>
      <c r="E67" s="37"/>
      <c r="F67" s="37"/>
      <c r="G67" s="37"/>
      <c r="H67" s="38"/>
    </row>
    <row r="68" spans="1:8" ht="37.5" customHeight="1" outlineLevel="1" thickBot="1" x14ac:dyDescent="0.25">
      <c r="A68" s="130" t="s">
        <v>51</v>
      </c>
      <c r="B68" s="131"/>
      <c r="C68" s="126"/>
      <c r="D68" s="36">
        <v>10200</v>
      </c>
      <c r="E68" s="37"/>
      <c r="F68" s="37"/>
      <c r="G68" s="37"/>
      <c r="H68" s="38"/>
    </row>
    <row r="69" spans="1:8" ht="50.1" customHeight="1" thickBot="1" x14ac:dyDescent="0.25">
      <c r="A69" s="119" t="s">
        <v>52</v>
      </c>
      <c r="B69" s="120"/>
      <c r="C69" s="120"/>
      <c r="D69" s="121" t="str">
        <f>"от "&amp;MIN(D70:D79)&amp;" до "&amp;MAX(D70:D79)</f>
        <v>от 348 до 6798</v>
      </c>
      <c r="E69" s="122"/>
      <c r="F69" s="122"/>
      <c r="G69" s="122"/>
      <c r="H69" s="123"/>
    </row>
    <row r="70" spans="1:8"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70" s="135">
        <v>1014</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71" s="140">
        <v>348</v>
      </c>
      <c r="E71" s="140"/>
      <c r="F71" s="140"/>
      <c r="G71" s="140"/>
      <c r="H71" s="141"/>
    </row>
    <row r="72" spans="1:8" ht="37.5" customHeight="1" x14ac:dyDescent="0.2">
      <c r="A72" s="137" t="s">
        <v>55</v>
      </c>
      <c r="B72" s="138"/>
      <c r="C72" s="142"/>
      <c r="D72" s="140">
        <v>6456</v>
      </c>
      <c r="E72" s="140"/>
      <c r="F72" s="140"/>
      <c r="G72" s="140"/>
      <c r="H72" s="141"/>
    </row>
    <row r="73" spans="1:8" ht="37.5" customHeight="1" x14ac:dyDescent="0.2">
      <c r="A73" s="137" t="s">
        <v>56</v>
      </c>
      <c r="B73" s="138"/>
      <c r="C73" s="142"/>
      <c r="D73" s="140">
        <v>1950</v>
      </c>
      <c r="E73" s="140"/>
      <c r="F73" s="140"/>
      <c r="G73" s="140"/>
      <c r="H73" s="141"/>
    </row>
    <row r="74" spans="1:8" ht="37.5" customHeight="1" x14ac:dyDescent="0.2">
      <c r="A74" s="143" t="s">
        <v>57</v>
      </c>
      <c r="B74" s="144"/>
      <c r="C74" s="142"/>
      <c r="D74" s="140">
        <v>5790</v>
      </c>
      <c r="E74" s="140"/>
      <c r="F74" s="140"/>
      <c r="G74" s="140"/>
      <c r="H74" s="141"/>
    </row>
    <row r="75" spans="1:8" ht="37.5" customHeight="1" x14ac:dyDescent="0.2">
      <c r="A75" s="137" t="s">
        <v>58</v>
      </c>
      <c r="B75" s="138"/>
      <c r="C75" s="142"/>
      <c r="D75" s="140">
        <v>432</v>
      </c>
      <c r="E75" s="140"/>
      <c r="F75" s="140"/>
      <c r="G75" s="140"/>
      <c r="H75" s="141"/>
    </row>
    <row r="76" spans="1:8" ht="37.5" customHeight="1" x14ac:dyDescent="0.2">
      <c r="A76" s="137" t="s">
        <v>59</v>
      </c>
      <c r="B76" s="138"/>
      <c r="C76" s="142"/>
      <c r="D76" s="140">
        <v>432</v>
      </c>
      <c r="E76" s="140"/>
      <c r="F76" s="140"/>
      <c r="G76" s="140"/>
      <c r="H76" s="141"/>
    </row>
    <row r="77" spans="1:8" ht="37.5" customHeight="1" x14ac:dyDescent="0.2">
      <c r="A77" s="137" t="s">
        <v>60</v>
      </c>
      <c r="B77" s="138"/>
      <c r="C77" s="142"/>
      <c r="D77" s="140">
        <v>864</v>
      </c>
      <c r="E77" s="140"/>
      <c r="F77" s="140"/>
      <c r="G77" s="140"/>
      <c r="H77" s="141"/>
    </row>
    <row r="78" spans="1:8" ht="37.5" customHeight="1" x14ac:dyDescent="0.2">
      <c r="A78" s="137" t="s">
        <v>61</v>
      </c>
      <c r="B78" s="138"/>
      <c r="C78" s="142"/>
      <c r="D78" s="140">
        <v>1296</v>
      </c>
      <c r="E78" s="140"/>
      <c r="F78" s="140"/>
      <c r="G78" s="140"/>
      <c r="H78" s="141"/>
    </row>
    <row r="79" spans="1:8" ht="37.5" customHeight="1" thickBot="1" x14ac:dyDescent="0.25">
      <c r="A79" s="145" t="s">
        <v>62</v>
      </c>
      <c r="B79" s="146"/>
      <c r="C79" s="147"/>
      <c r="D79" s="148">
        <v>6798</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858 до 10398</v>
      </c>
      <c r="E81" s="156"/>
      <c r="F81" s="156"/>
      <c r="G81" s="156"/>
      <c r="H81" s="157"/>
    </row>
    <row r="82" spans="1:8" ht="21.75" thickBot="1" x14ac:dyDescent="0.25">
      <c r="A82" s="298"/>
      <c r="B82" s="299"/>
      <c r="C82" s="118"/>
      <c r="D82" s="322"/>
      <c r="E82" s="322"/>
      <c r="F82" s="322"/>
      <c r="G82" s="322"/>
      <c r="H82" s="323"/>
    </row>
    <row r="83" spans="1:8" ht="51.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83" s="165">
        <v>5100</v>
      </c>
      <c r="E83" s="165"/>
      <c r="F83" s="165"/>
      <c r="G83" s="165"/>
      <c r="H83" s="166"/>
    </row>
    <row r="84" spans="1:8" ht="51.75" customHeight="1" thickBot="1" x14ac:dyDescent="0.25">
      <c r="A84" s="167" t="s">
        <v>67</v>
      </c>
      <c r="B84" s="168"/>
      <c r="C84" s="169"/>
      <c r="D84" s="170" t="s">
        <v>68</v>
      </c>
      <c r="E84" s="171"/>
      <c r="F84" s="171"/>
      <c r="G84" s="171"/>
      <c r="H84" s="172"/>
    </row>
    <row r="85" spans="1:8" ht="51.75" customHeight="1" x14ac:dyDescent="0.2">
      <c r="A85" s="173" t="s">
        <v>69</v>
      </c>
      <c r="B85" s="174"/>
      <c r="C85" s="169"/>
      <c r="D85" s="140">
        <f>D83/4</f>
        <v>1275</v>
      </c>
      <c r="E85" s="140"/>
      <c r="F85" s="140"/>
      <c r="G85" s="140"/>
      <c r="H85" s="141"/>
    </row>
    <row r="86" spans="1:8" ht="51.75" customHeight="1" x14ac:dyDescent="0.2">
      <c r="A86" s="173" t="s">
        <v>70</v>
      </c>
      <c r="B86" s="174"/>
      <c r="C86" s="169"/>
      <c r="D86" s="140">
        <f>D83/5</f>
        <v>1020</v>
      </c>
      <c r="E86" s="140"/>
      <c r="F86" s="140"/>
      <c r="G86" s="140"/>
      <c r="H86" s="141"/>
    </row>
    <row r="87" spans="1:8" ht="51.75" customHeight="1" x14ac:dyDescent="0.2">
      <c r="A87" s="173" t="s">
        <v>71</v>
      </c>
      <c r="B87" s="174"/>
      <c r="C87" s="169"/>
      <c r="D87" s="140">
        <f>D83/6</f>
        <v>850</v>
      </c>
      <c r="E87" s="140"/>
      <c r="F87" s="140"/>
      <c r="G87" s="140"/>
      <c r="H87" s="141"/>
    </row>
    <row r="88" spans="1:8" ht="51.75" customHeight="1" x14ac:dyDescent="0.2">
      <c r="A88" s="173" t="s">
        <v>72</v>
      </c>
      <c r="B88" s="174"/>
      <c r="C88" s="169"/>
      <c r="D88" s="140">
        <f>D83/7</f>
        <v>728.57142857142856</v>
      </c>
      <c r="E88" s="140"/>
      <c r="F88" s="140"/>
      <c r="G88" s="140"/>
      <c r="H88" s="141"/>
    </row>
    <row r="89" spans="1:8" ht="51.75" customHeight="1" x14ac:dyDescent="0.2">
      <c r="A89" s="173" t="s">
        <v>73</v>
      </c>
      <c r="B89" s="174"/>
      <c r="C89" s="169"/>
      <c r="D89" s="140">
        <f>D83/8</f>
        <v>637.5</v>
      </c>
      <c r="E89" s="140"/>
      <c r="F89" s="140"/>
      <c r="G89" s="140"/>
      <c r="H89" s="141"/>
    </row>
    <row r="90" spans="1:8" ht="51.75" customHeight="1" x14ac:dyDescent="0.2">
      <c r="A90" s="173" t="s">
        <v>74</v>
      </c>
      <c r="B90" s="174"/>
      <c r="C90" s="169"/>
      <c r="D90" s="140">
        <f>D83/9</f>
        <v>566.66666666666663</v>
      </c>
      <c r="E90" s="140"/>
      <c r="F90" s="140"/>
      <c r="G90" s="140"/>
      <c r="H90" s="141"/>
    </row>
    <row r="91" spans="1:8" ht="51.75" customHeight="1" thickBot="1" x14ac:dyDescent="0.25">
      <c r="A91" s="173" t="s">
        <v>75</v>
      </c>
      <c r="B91" s="174"/>
      <c r="C91" s="175"/>
      <c r="D91" s="140">
        <f>D83/10</f>
        <v>510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92" s="44">
        <v>12012</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"2ГИС.ВЛАДИМИР"</v>
      </c>
      <c r="D94" s="31">
        <v>3654</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95" s="185">
        <v>5442</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96" s="36">
        <v>8664</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"2ГИС.ВЛАДИМИР"</v>
      </c>
      <c r="D97" s="36">
        <v>8664</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"2ГИС.ВЛАДИМИР"</v>
      </c>
      <c r="D98" s="36">
        <v>10398</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99" s="36">
        <v>6030</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0" s="36">
        <v>8664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01" s="36">
        <v>8664</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02" s="36">
        <v>2160</v>
      </c>
      <c r="E102" s="37"/>
      <c r="F102" s="37"/>
      <c r="G102" s="37"/>
      <c r="H102" s="38"/>
    </row>
    <row r="103" spans="1:8" ht="50.1" customHeight="1" x14ac:dyDescent="0.2">
      <c r="A103" s="143" t="s">
        <v>86</v>
      </c>
      <c r="B103" s="144"/>
      <c r="C103" s="184" t="s">
        <v>87</v>
      </c>
      <c r="D103" s="36">
        <v>858</v>
      </c>
      <c r="E103" s="37"/>
      <c r="F103" s="37"/>
      <c r="G103" s="37"/>
      <c r="H103" s="38"/>
    </row>
    <row r="104" spans="1:8" ht="66.7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4" s="36">
        <v>3060</v>
      </c>
      <c r="E104" s="37"/>
      <c r="F104" s="37"/>
      <c r="G104" s="37"/>
      <c r="H104" s="38"/>
    </row>
    <row r="105" spans="1:8" ht="66.75"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5" s="36">
        <v>2040</v>
      </c>
      <c r="E105" s="37"/>
      <c r="F105" s="37"/>
      <c r="G105" s="37"/>
      <c r="H105" s="38"/>
    </row>
    <row r="106" spans="1:8" ht="66.75" customHeight="1" x14ac:dyDescent="0.2">
      <c r="A106" s="143" t="s">
        <v>90</v>
      </c>
      <c r="B106" s="144"/>
      <c r="C106" s="184"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6" s="36">
        <v>2040</v>
      </c>
      <c r="E106" s="37"/>
      <c r="F106" s="37"/>
      <c r="G106" s="37"/>
      <c r="H106" s="38"/>
    </row>
    <row r="107" spans="1:8" ht="66.75" customHeight="1" x14ac:dyDescent="0.2">
      <c r="A107" s="143" t="s">
        <v>91</v>
      </c>
      <c r="B107" s="144"/>
      <c r="C107" s="184"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7" s="36">
        <v>1020</v>
      </c>
      <c r="E107" s="37"/>
      <c r="F107" s="37"/>
      <c r="G107" s="37"/>
      <c r="H107" s="38"/>
    </row>
    <row r="108" spans="1:8" ht="66.7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8" s="36">
        <v>7560</v>
      </c>
      <c r="E108" s="37"/>
      <c r="F108" s="37"/>
      <c r="G108" s="37"/>
      <c r="H108" s="38"/>
    </row>
    <row r="109" spans="1:8" ht="66.7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09" s="36">
        <v>2004</v>
      </c>
      <c r="E109" s="37"/>
      <c r="F109" s="37"/>
      <c r="G109" s="37"/>
      <c r="H109" s="38"/>
    </row>
    <row r="110" spans="1:8" ht="50.1" customHeight="1" x14ac:dyDescent="0.2">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0" s="36">
        <v>5184</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1" s="36">
        <v>1038</v>
      </c>
      <c r="E111" s="37"/>
      <c r="F111" s="37"/>
      <c r="G111" s="37"/>
      <c r="H111" s="38"/>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12" s="36">
        <v>2898</v>
      </c>
      <c r="E112" s="37"/>
      <c r="F112" s="37"/>
      <c r="G112" s="37"/>
      <c r="H112" s="38"/>
    </row>
    <row r="113" spans="1:8"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13" s="36">
        <v>2898</v>
      </c>
      <c r="E113" s="37"/>
      <c r="F113" s="37"/>
      <c r="G113" s="37"/>
      <c r="H113" s="38"/>
    </row>
    <row r="114" spans="1:8"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14" s="36">
        <v>2406</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"2ГИС.ВЛАДИМИР"</v>
      </c>
      <c r="D115" s="36">
        <v>5160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16" s="36">
        <v>7680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"2ГИС.ВЛАДИМИР" (версия для ПК)</v>
      </c>
      <c r="D117" s="36">
        <v>12240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"2ГИС.ВЛАДИМИР"</v>
      </c>
      <c r="D118" s="36">
        <v>12240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"2ГИС.ВЛАДИМИР"</v>
      </c>
      <c r="D119" s="36">
        <v>14688</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"2ГИС.ВЛАДИМИР" (версия для ПК)</v>
      </c>
      <c r="D120" s="36">
        <v>8520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"2ГИС.ВЛАДИМИР" (версия для ПК)</v>
      </c>
      <c r="D121" s="36">
        <v>12240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"2ГИС.ВЛАДИМИР" (версия для ПК)</v>
      </c>
      <c r="D122" s="36">
        <v>12240</v>
      </c>
      <c r="E122" s="37"/>
      <c r="F122" s="37"/>
      <c r="G122" s="37"/>
      <c r="H122" s="38"/>
    </row>
    <row r="123" spans="1:8" ht="50.1" customHeight="1" x14ac:dyDescent="0.2">
      <c r="A123" s="143" t="s">
        <v>106</v>
      </c>
      <c r="B123" s="144"/>
      <c r="C123" s="184" t="s">
        <v>87</v>
      </c>
      <c r="D123" s="36">
        <v>1320</v>
      </c>
      <c r="E123" s="37"/>
      <c r="F123" s="37"/>
      <c r="G123" s="37"/>
      <c r="H123" s="38"/>
    </row>
    <row r="124" spans="1:8" ht="66.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4" s="36">
        <v>10680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"2ГИС.ВЛАДИМИР" (версия для ПК)</v>
      </c>
      <c r="D125" s="44">
        <v>7320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27" s="36">
        <v>2406</v>
      </c>
      <c r="E127" s="37"/>
      <c r="F127" s="37"/>
      <c r="G127" s="37"/>
      <c r="H127" s="38"/>
    </row>
    <row r="128" spans="1:8" s="16" customFormat="1" ht="50.1" customHeight="1" x14ac:dyDescent="0.2">
      <c r="A128" s="143" t="s">
        <v>111</v>
      </c>
      <c r="B128" s="144"/>
      <c r="C128" s="194"/>
      <c r="D128" s="36">
        <v>2406</v>
      </c>
      <c r="E128" s="37"/>
      <c r="F128" s="37"/>
      <c r="G128" s="37"/>
      <c r="H128" s="38"/>
    </row>
    <row r="129" spans="1:8" s="16" customFormat="1" ht="50.1" customHeight="1" x14ac:dyDescent="0.2">
      <c r="A129" s="192" t="s">
        <v>112</v>
      </c>
      <c r="B129" s="193"/>
      <c r="C129" s="194"/>
      <c r="D129" s="325">
        <v>1800</v>
      </c>
      <c r="E129" s="140"/>
      <c r="F129" s="140"/>
      <c r="G129" s="140"/>
      <c r="H129" s="140"/>
    </row>
    <row r="130" spans="1:8" s="16" customFormat="1" ht="50.1" customHeight="1" x14ac:dyDescent="0.2">
      <c r="A130" s="192" t="s">
        <v>113</v>
      </c>
      <c r="B130" s="193"/>
      <c r="C130" s="194"/>
      <c r="D130" s="325">
        <v>180</v>
      </c>
      <c r="E130" s="140"/>
      <c r="F130" s="140"/>
      <c r="G130" s="140"/>
      <c r="H130" s="140"/>
    </row>
    <row r="131" spans="1:8" s="16" customFormat="1" ht="50.1" customHeight="1" thickBot="1" x14ac:dyDescent="0.25">
      <c r="A131" s="192" t="s">
        <v>114</v>
      </c>
      <c r="B131" s="193"/>
      <c r="C131" s="196"/>
      <c r="D131" s="78">
        <v>612</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3" s="198">
        <f>F133*1.2</f>
        <v>3060</v>
      </c>
      <c r="E133" s="199">
        <f>F133*1.1</f>
        <v>2805</v>
      </c>
      <c r="F133" s="199">
        <v>2550</v>
      </c>
      <c r="G133" s="199">
        <f>F133*0.75</f>
        <v>1912.5</v>
      </c>
      <c r="H133" s="200">
        <f>F133*0.5</f>
        <v>1275</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"2ГИС.ВЛАДИМИР"</v>
      </c>
      <c r="D134" s="36">
        <v>2550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6">
        <v>5184</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36" s="198">
        <f>F136*1.2</f>
        <v>4320</v>
      </c>
      <c r="E136" s="199">
        <f>F136*1.1</f>
        <v>3960.0000000000005</v>
      </c>
      <c r="F136" s="199">
        <v>3600</v>
      </c>
      <c r="G136" s="199">
        <f>F136*0.75</f>
        <v>2700</v>
      </c>
      <c r="H136" s="200">
        <f>F136*0.5</f>
        <v>1800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"2ГИС.ВЛАДИМИР"</v>
      </c>
      <c r="D137" s="36">
        <v>3600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8" s="36">
        <v>7320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"2ГИС.ВЛАДИМИР"</v>
      </c>
      <c r="D139" s="36">
        <v>2550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353"/>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42" s="31">
        <v>7218</v>
      </c>
      <c r="E142" s="32"/>
      <c r="F142" s="32"/>
      <c r="G142" s="32"/>
      <c r="H142" s="33"/>
    </row>
    <row r="143" spans="1:8" s="16" customFormat="1" ht="83.25" customHeight="1" x14ac:dyDescent="0.2">
      <c r="A143" s="143" t="s">
        <v>184</v>
      </c>
      <c r="B143" s="144"/>
      <c r="C143" s="194"/>
      <c r="D143" s="36">
        <v>14436</v>
      </c>
      <c r="E143" s="37"/>
      <c r="F143" s="37"/>
      <c r="G143" s="37"/>
      <c r="H143" s="38"/>
    </row>
    <row r="144" spans="1:8" s="16" customFormat="1" ht="83.25" customHeight="1" x14ac:dyDescent="0.2">
      <c r="A144" s="143" t="s">
        <v>185</v>
      </c>
      <c r="B144" s="144"/>
      <c r="C144" s="194"/>
      <c r="D144" s="36">
        <v>7218</v>
      </c>
      <c r="E144" s="37"/>
      <c r="F144" s="37"/>
      <c r="G144" s="37"/>
      <c r="H144" s="38"/>
    </row>
    <row r="145" spans="1:8" s="16" customFormat="1" ht="83.25" customHeight="1" thickBot="1" x14ac:dyDescent="0.25">
      <c r="A145" s="143" t="s">
        <v>186</v>
      </c>
      <c r="B145" s="144"/>
      <c r="C145" s="393"/>
      <c r="D145" s="36">
        <v>14436</v>
      </c>
      <c r="E145" s="37"/>
      <c r="F145" s="37"/>
      <c r="G145" s="37"/>
      <c r="H145" s="38"/>
    </row>
    <row r="146" spans="1:8" ht="21.75" thickBot="1" x14ac:dyDescent="0.25">
      <c r="A146" s="298"/>
      <c r="B146" s="299"/>
      <c r="C146" s="180"/>
      <c r="D146" s="322"/>
      <c r="E146" s="322"/>
      <c r="F146" s="322"/>
      <c r="G146" s="322"/>
      <c r="H146" s="323"/>
    </row>
    <row r="148" spans="1:8" ht="21" x14ac:dyDescent="0.2">
      <c r="A148" s="206"/>
      <c r="B148" s="207" t="s">
        <v>123</v>
      </c>
      <c r="C148" s="208" t="s">
        <v>262</v>
      </c>
      <c r="D148" s="208"/>
      <c r="E148" s="209"/>
      <c r="F148" s="209"/>
      <c r="G148" s="209"/>
      <c r="H148" s="209"/>
    </row>
    <row r="149" spans="1:8" ht="21" x14ac:dyDescent="0.2">
      <c r="A149" s="206"/>
      <c r="B149" s="209"/>
      <c r="C149" s="210" t="s">
        <v>263</v>
      </c>
      <c r="D149" s="210"/>
      <c r="E149" s="209"/>
      <c r="F149" s="209"/>
      <c r="G149" s="209"/>
      <c r="H149" s="209"/>
    </row>
    <row r="150" spans="1:8" ht="21" x14ac:dyDescent="0.2">
      <c r="A150" s="206"/>
      <c r="B150" s="209"/>
      <c r="C150" s="210" t="s">
        <v>264</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33.75"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3" customHeight="1" thickBot="1" x14ac:dyDescent="0.25">
      <c r="A165" s="234" t="s">
        <v>138</v>
      </c>
      <c r="B165" s="235"/>
      <c r="C165" s="236" t="s">
        <v>139</v>
      </c>
      <c r="D165" s="235" t="s">
        <v>140</v>
      </c>
      <c r="E165" s="237"/>
      <c r="F165" s="238"/>
      <c r="G165" s="238"/>
      <c r="H165" s="238"/>
    </row>
    <row r="166" spans="1:8" ht="50.1" customHeight="1" x14ac:dyDescent="0.2">
      <c r="A166" s="239" t="s">
        <v>167</v>
      </c>
      <c r="B166" s="240"/>
      <c r="C166" s="242" t="s">
        <v>168</v>
      </c>
      <c r="D166" s="367">
        <v>2190</v>
      </c>
      <c r="E166" s="243"/>
      <c r="F166" s="238"/>
      <c r="G166" s="238"/>
      <c r="H166" s="238"/>
    </row>
    <row r="167" spans="1:8" ht="50.1" customHeight="1" x14ac:dyDescent="0.2">
      <c r="A167" s="244" t="s">
        <v>169</v>
      </c>
      <c r="B167" s="245"/>
      <c r="C167" s="247"/>
      <c r="D167" s="368">
        <v>1590</v>
      </c>
      <c r="E167" s="248"/>
      <c r="F167" s="238"/>
      <c r="G167" s="238"/>
      <c r="H167" s="238"/>
    </row>
    <row r="168" spans="1:8" ht="50.1" customHeight="1" x14ac:dyDescent="0.2">
      <c r="A168" s="244" t="s">
        <v>170</v>
      </c>
      <c r="B168" s="245"/>
      <c r="C168" s="247"/>
      <c r="D168" s="368">
        <v>1440</v>
      </c>
      <c r="E168" s="248"/>
      <c r="F168" s="238"/>
      <c r="G168" s="238"/>
      <c r="H168" s="238"/>
    </row>
    <row r="169" spans="1:8" ht="50.1" customHeight="1" thickBot="1" x14ac:dyDescent="0.25">
      <c r="A169" s="244" t="s">
        <v>171</v>
      </c>
      <c r="B169" s="245"/>
      <c r="C169" s="247"/>
      <c r="D169" s="368">
        <v>1290</v>
      </c>
      <c r="E169" s="248"/>
      <c r="F169" s="238"/>
      <c r="G169" s="238"/>
      <c r="H169" s="238"/>
    </row>
    <row r="170" spans="1:8" ht="84" x14ac:dyDescent="0.2">
      <c r="A170" s="239" t="s">
        <v>141</v>
      </c>
      <c r="B170" s="240"/>
      <c r="C170" s="241" t="s">
        <v>142</v>
      </c>
      <c r="D170" s="242" t="s">
        <v>143</v>
      </c>
      <c r="E170" s="243"/>
      <c r="F170" s="238"/>
      <c r="G170" s="238"/>
      <c r="H170" s="238"/>
    </row>
    <row r="171" spans="1:8" ht="77.25" customHeight="1" x14ac:dyDescent="0.2">
      <c r="A171" s="244" t="s">
        <v>144</v>
      </c>
      <c r="B171" s="245"/>
      <c r="C171" s="246" t="s">
        <v>145</v>
      </c>
      <c r="D171" s="247" t="s">
        <v>146</v>
      </c>
      <c r="E171" s="248"/>
      <c r="F171" s="238"/>
      <c r="G171" s="238"/>
      <c r="H171" s="238"/>
    </row>
    <row r="172" spans="1:8" ht="141" customHeight="1" thickBot="1" x14ac:dyDescent="0.25">
      <c r="A172" s="328" t="s">
        <v>147</v>
      </c>
      <c r="B172" s="329"/>
      <c r="C172" s="330" t="s">
        <v>148</v>
      </c>
      <c r="D172" s="331" t="s">
        <v>146</v>
      </c>
      <c r="E172" s="332"/>
      <c r="F172" s="238"/>
      <c r="G172" s="238"/>
      <c r="H172" s="238"/>
    </row>
    <row r="173" spans="1:8" s="203" customFormat="1" ht="125.25" customHeight="1" x14ac:dyDescent="0.2">
      <c r="A173" s="244" t="s">
        <v>150</v>
      </c>
      <c r="B173" s="245"/>
      <c r="C173" s="333" t="s">
        <v>151</v>
      </c>
      <c r="D173" s="245" t="s">
        <v>146</v>
      </c>
      <c r="E173" s="334"/>
      <c r="F173" s="232"/>
      <c r="G173" s="232"/>
      <c r="H173" s="232"/>
    </row>
    <row r="174" spans="1:8" s="224" customFormat="1" ht="222.75" customHeight="1" thickBot="1" x14ac:dyDescent="0.25">
      <c r="A174" s="335" t="s">
        <v>152</v>
      </c>
      <c r="B174" s="336"/>
      <c r="C174" s="330" t="s">
        <v>153</v>
      </c>
      <c r="D174" s="337" t="s">
        <v>146</v>
      </c>
      <c r="E174" s="338"/>
      <c r="F174" s="222"/>
      <c r="G174" s="223"/>
      <c r="H174" s="223"/>
    </row>
    <row r="175" spans="1:8" ht="27" customHeight="1" x14ac:dyDescent="0.2">
      <c r="A175" s="250" t="s">
        <v>154</v>
      </c>
      <c r="B175" s="250"/>
      <c r="C175" s="250"/>
      <c r="D175" s="250"/>
      <c r="E175" s="250"/>
      <c r="F175" s="250"/>
      <c r="G175" s="250"/>
      <c r="H175" s="250"/>
    </row>
    <row r="176" spans="1:8" ht="27" customHeight="1" x14ac:dyDescent="0.2">
      <c r="A176" s="250" t="s">
        <v>155</v>
      </c>
      <c r="B176" s="250"/>
      <c r="C176" s="250"/>
      <c r="D176" s="250"/>
      <c r="E176" s="250"/>
      <c r="F176" s="250"/>
      <c r="G176" s="250"/>
      <c r="H176" s="250"/>
    </row>
    <row r="177" spans="1:8" ht="180.75" customHeight="1" x14ac:dyDescent="0.2">
      <c r="A177"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7" s="225"/>
      <c r="C177" s="225"/>
      <c r="D177" s="225"/>
      <c r="E177" s="225"/>
      <c r="F177" s="225"/>
      <c r="G177" s="225"/>
      <c r="H177" s="225"/>
    </row>
    <row r="178" spans="1:8" ht="85.5" customHeight="1" x14ac:dyDescent="0.2">
      <c r="A178" s="225" t="s">
        <v>157</v>
      </c>
      <c r="B178" s="225"/>
      <c r="C178" s="225"/>
      <c r="D178" s="225"/>
      <c r="E178" s="225"/>
      <c r="F178" s="225"/>
      <c r="G178" s="225"/>
      <c r="H178" s="225"/>
    </row>
    <row r="179" spans="1:8" ht="23.25" x14ac:dyDescent="0.2">
      <c r="A179" s="250" t="s">
        <v>158</v>
      </c>
      <c r="B179" s="250"/>
      <c r="C179" s="250"/>
      <c r="D179" s="250"/>
      <c r="E179" s="250"/>
      <c r="F179" s="250"/>
      <c r="G179" s="250"/>
      <c r="H179" s="250"/>
    </row>
    <row r="181" spans="1:8" s="252" customFormat="1" ht="114.75" customHeight="1" x14ac:dyDescent="0.2">
      <c r="A181" s="225" t="s">
        <v>159</v>
      </c>
      <c r="B181" s="225"/>
      <c r="C181" s="225"/>
      <c r="D181" s="225"/>
      <c r="E181" s="225"/>
      <c r="F181" s="225"/>
      <c r="G181" s="225"/>
      <c r="H181" s="225"/>
    </row>
  </sheetData>
  <sheetProtection selectLockedCells="1" selectUnlockedCells="1"/>
  <mergeCells count="298">
    <mergeCell ref="A179:H179"/>
    <mergeCell ref="A181:E181"/>
    <mergeCell ref="F181:H181"/>
    <mergeCell ref="A174:B174"/>
    <mergeCell ref="D174:E174"/>
    <mergeCell ref="A175:H175"/>
    <mergeCell ref="A176:H176"/>
    <mergeCell ref="A177:H177"/>
    <mergeCell ref="A178:H178"/>
    <mergeCell ref="A171:B171"/>
    <mergeCell ref="D171:E171"/>
    <mergeCell ref="A172:B172"/>
    <mergeCell ref="D172:E172"/>
    <mergeCell ref="A173:B173"/>
    <mergeCell ref="D173:E173"/>
    <mergeCell ref="A168:B168"/>
    <mergeCell ref="D168:E168"/>
    <mergeCell ref="A169:B169"/>
    <mergeCell ref="D169:E169"/>
    <mergeCell ref="A170:B170"/>
    <mergeCell ref="D170:E170"/>
    <mergeCell ref="A161:H161"/>
    <mergeCell ref="A163:E163"/>
    <mergeCell ref="A164:E164"/>
    <mergeCell ref="A165:B165"/>
    <mergeCell ref="D165:E165"/>
    <mergeCell ref="A166:B166"/>
    <mergeCell ref="C166:C169"/>
    <mergeCell ref="D166:E166"/>
    <mergeCell ref="A167:B167"/>
    <mergeCell ref="D167:E167"/>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0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1">
        <f>F7*1.2</f>
        <v>8236.8000000000011</v>
      </c>
      <c r="E7" s="32">
        <f>F7*1.1</f>
        <v>7550.4000000000015</v>
      </c>
      <c r="F7" s="32">
        <v>6864.0000000000009</v>
      </c>
      <c r="G7" s="32">
        <f>F7*0.75</f>
        <v>5148.0000000000009</v>
      </c>
      <c r="H7" s="33">
        <f>F7*0.5</f>
        <v>3432.0000000000005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54">
        <f>F12*1.2</f>
        <v>9540</v>
      </c>
      <c r="E12" s="32">
        <f>F12*1.1</f>
        <v>8745</v>
      </c>
      <c r="F12" s="32">
        <v>7950</v>
      </c>
      <c r="G12" s="32">
        <f>F12*0.75</f>
        <v>5962.5</v>
      </c>
      <c r="H12" s="33">
        <f>F12*0.5</f>
        <v>3975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1452.0000000000002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"2ГИС.ВОЛГОГРАД"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262">
        <v>330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1">
        <f>F27*1.2</f>
        <v>11534.4</v>
      </c>
      <c r="E27" s="32">
        <f>F27*1.1</f>
        <v>10573.2</v>
      </c>
      <c r="F27" s="32">
        <v>9612</v>
      </c>
      <c r="G27" s="32">
        <f>F27*0.75</f>
        <v>7209</v>
      </c>
      <c r="H27" s="33">
        <f>F27*0.5</f>
        <v>4806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54">
        <f>F32*1.2</f>
        <v>13363.199999999999</v>
      </c>
      <c r="E32" s="32">
        <f>F32*1.1</f>
        <v>12249.6</v>
      </c>
      <c r="F32" s="32">
        <v>11136</v>
      </c>
      <c r="G32" s="32">
        <f>F32*0.75</f>
        <v>8352</v>
      </c>
      <c r="H32" s="33">
        <f>F32*0.5</f>
        <v>5568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"2ГИС.ВОЛГОГРАД"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358">
        <f>F48*1.2</f>
        <v>4464</v>
      </c>
      <c r="E48" s="358">
        <f>F48*1.1</f>
        <v>4092.0000000000005</v>
      </c>
      <c r="F48" s="358">
        <v>3720</v>
      </c>
      <c r="G48" s="358">
        <f>F48*0.75</f>
        <v>2790</v>
      </c>
      <c r="H48" s="358">
        <f>F48*0.5</f>
        <v>1860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6" s="362">
        <v>1800</v>
      </c>
      <c r="E56" s="128"/>
      <c r="F56" s="128"/>
      <c r="G56" s="128"/>
      <c r="H56" s="129"/>
    </row>
    <row r="57" spans="1:8" ht="37.5" customHeight="1" outlineLevel="1" x14ac:dyDescent="0.2">
      <c r="A57" s="130" t="s">
        <v>33</v>
      </c>
      <c r="B57" s="363"/>
      <c r="C57" s="364"/>
      <c r="D57" s="56">
        <v>3600</v>
      </c>
      <c r="E57" s="37"/>
      <c r="F57" s="37"/>
      <c r="G57" s="37"/>
      <c r="H57" s="38"/>
    </row>
    <row r="58" spans="1:8" ht="37.5" customHeight="1" outlineLevel="1" x14ac:dyDescent="0.2">
      <c r="A58" s="130" t="s">
        <v>34</v>
      </c>
      <c r="B58" s="363"/>
      <c r="C58" s="364"/>
      <c r="D58" s="56">
        <v>5400</v>
      </c>
      <c r="E58" s="37"/>
      <c r="F58" s="37"/>
      <c r="G58" s="37"/>
      <c r="H58" s="38"/>
    </row>
    <row r="59" spans="1:8" ht="37.5" customHeight="1" outlineLevel="1" x14ac:dyDescent="0.2">
      <c r="A59" s="130" t="s">
        <v>35</v>
      </c>
      <c r="B59" s="363"/>
      <c r="C59" s="364"/>
      <c r="D59" s="56">
        <v>7200</v>
      </c>
      <c r="E59" s="37"/>
      <c r="F59" s="37"/>
      <c r="G59" s="37"/>
      <c r="H59" s="38"/>
    </row>
    <row r="60" spans="1:8" ht="37.5" customHeight="1" outlineLevel="1" x14ac:dyDescent="0.2">
      <c r="A60" s="130" t="s">
        <v>36</v>
      </c>
      <c r="B60" s="363"/>
      <c r="C60" s="364"/>
      <c r="D60" s="56">
        <v>9000</v>
      </c>
      <c r="E60" s="37"/>
      <c r="F60" s="37"/>
      <c r="G60" s="37"/>
      <c r="H60" s="38"/>
    </row>
    <row r="61" spans="1:8" ht="37.5" customHeight="1" outlineLevel="1" x14ac:dyDescent="0.2">
      <c r="A61" s="130" t="s">
        <v>37</v>
      </c>
      <c r="B61" s="363"/>
      <c r="C61" s="364"/>
      <c r="D61" s="56">
        <v>10800</v>
      </c>
      <c r="E61" s="37"/>
      <c r="F61" s="37"/>
      <c r="G61" s="37"/>
      <c r="H61" s="38"/>
    </row>
    <row r="62" spans="1:8" ht="37.5" customHeight="1" outlineLevel="1" x14ac:dyDescent="0.2">
      <c r="A62" s="130" t="s">
        <v>38</v>
      </c>
      <c r="B62" s="363"/>
      <c r="C62" s="364"/>
      <c r="D62" s="56">
        <v>12600</v>
      </c>
      <c r="E62" s="37"/>
      <c r="F62" s="37"/>
      <c r="G62" s="37"/>
      <c r="H62" s="38"/>
    </row>
    <row r="63" spans="1:8" ht="37.5" customHeight="1" outlineLevel="1" x14ac:dyDescent="0.2">
      <c r="A63" s="130" t="s">
        <v>39</v>
      </c>
      <c r="B63" s="363"/>
      <c r="C63" s="364"/>
      <c r="D63" s="56">
        <v>14400</v>
      </c>
      <c r="E63" s="37"/>
      <c r="F63" s="37"/>
      <c r="G63" s="37"/>
      <c r="H63" s="38"/>
    </row>
    <row r="64" spans="1:8" ht="37.5" customHeight="1" outlineLevel="1" x14ac:dyDescent="0.2">
      <c r="A64" s="130" t="s">
        <v>40</v>
      </c>
      <c r="B64" s="363"/>
      <c r="C64" s="364"/>
      <c r="D64" s="56">
        <v>16200</v>
      </c>
      <c r="E64" s="37"/>
      <c r="F64" s="37"/>
      <c r="G64" s="37"/>
      <c r="H64" s="38"/>
    </row>
    <row r="65" spans="1:8" ht="37.5" customHeight="1" outlineLevel="1" x14ac:dyDescent="0.2">
      <c r="A65" s="130" t="s">
        <v>41</v>
      </c>
      <c r="B65" s="363"/>
      <c r="C65" s="364"/>
      <c r="D65" s="56">
        <v>18000</v>
      </c>
      <c r="E65" s="37"/>
      <c r="F65" s="37"/>
      <c r="G65" s="37"/>
      <c r="H65" s="38"/>
    </row>
    <row r="66" spans="1:8" ht="37.5" customHeight="1" outlineLevel="1" x14ac:dyDescent="0.2">
      <c r="A66" s="130" t="s">
        <v>42</v>
      </c>
      <c r="B66" s="363"/>
      <c r="C66" s="364"/>
      <c r="D66" s="56">
        <v>19800</v>
      </c>
      <c r="E66" s="37"/>
      <c r="F66" s="37"/>
      <c r="G66" s="37"/>
      <c r="H66" s="38"/>
    </row>
    <row r="67" spans="1:8" ht="37.5" customHeight="1" outlineLevel="1" x14ac:dyDescent="0.2">
      <c r="A67" s="130" t="s">
        <v>43</v>
      </c>
      <c r="B67" s="363"/>
      <c r="C67" s="364"/>
      <c r="D67" s="56">
        <v>21600</v>
      </c>
      <c r="E67" s="37"/>
      <c r="F67" s="37"/>
      <c r="G67" s="37"/>
      <c r="H67" s="38"/>
    </row>
    <row r="68" spans="1:8" ht="37.5" customHeight="1" outlineLevel="1" x14ac:dyDescent="0.2">
      <c r="A68" s="130" t="s">
        <v>44</v>
      </c>
      <c r="B68" s="363"/>
      <c r="C68" s="364"/>
      <c r="D68" s="56">
        <v>23400</v>
      </c>
      <c r="E68" s="37"/>
      <c r="F68" s="37"/>
      <c r="G68" s="37"/>
      <c r="H68" s="38"/>
    </row>
    <row r="69" spans="1:8" ht="37.5" customHeight="1" outlineLevel="1" x14ac:dyDescent="0.2">
      <c r="A69" s="130" t="s">
        <v>45</v>
      </c>
      <c r="B69" s="363"/>
      <c r="C69" s="364"/>
      <c r="D69" s="56">
        <v>25200</v>
      </c>
      <c r="E69" s="37"/>
      <c r="F69" s="37"/>
      <c r="G69" s="37"/>
      <c r="H69" s="38"/>
    </row>
    <row r="70" spans="1:8" ht="37.5" customHeight="1" outlineLevel="1" x14ac:dyDescent="0.2">
      <c r="A70" s="130" t="s">
        <v>46</v>
      </c>
      <c r="B70" s="363"/>
      <c r="C70" s="364"/>
      <c r="D70" s="56">
        <v>27000</v>
      </c>
      <c r="E70" s="37"/>
      <c r="F70" s="37"/>
      <c r="G70" s="37"/>
      <c r="H70" s="38"/>
    </row>
    <row r="71" spans="1:8" ht="37.5" customHeight="1" outlineLevel="1" x14ac:dyDescent="0.2">
      <c r="A71" s="130" t="s">
        <v>47</v>
      </c>
      <c r="B71" s="363"/>
      <c r="C71" s="364"/>
      <c r="D71" s="56">
        <v>28800</v>
      </c>
      <c r="E71" s="37"/>
      <c r="F71" s="37"/>
      <c r="G71" s="37"/>
      <c r="H71" s="38"/>
    </row>
    <row r="72" spans="1:8" ht="37.5" customHeight="1" outlineLevel="1" x14ac:dyDescent="0.2">
      <c r="A72" s="130" t="s">
        <v>48</v>
      </c>
      <c r="B72" s="363"/>
      <c r="C72" s="364"/>
      <c r="D72" s="56">
        <v>30600</v>
      </c>
      <c r="E72" s="37"/>
      <c r="F72" s="37"/>
      <c r="G72" s="37"/>
      <c r="H72" s="38"/>
    </row>
    <row r="73" spans="1:8" ht="37.5" customHeight="1" outlineLevel="1" x14ac:dyDescent="0.2">
      <c r="A73" s="130" t="s">
        <v>49</v>
      </c>
      <c r="B73" s="363"/>
      <c r="C73" s="364"/>
      <c r="D73" s="56">
        <v>32400</v>
      </c>
      <c r="E73" s="37"/>
      <c r="F73" s="37"/>
      <c r="G73" s="37"/>
      <c r="H73" s="38"/>
    </row>
    <row r="74" spans="1:8" ht="37.5" customHeight="1" outlineLevel="1" x14ac:dyDescent="0.2">
      <c r="A74" s="130" t="s">
        <v>50</v>
      </c>
      <c r="B74" s="363"/>
      <c r="C74" s="364"/>
      <c r="D74" s="56">
        <v>34200</v>
      </c>
      <c r="E74" s="37"/>
      <c r="F74" s="37"/>
      <c r="G74" s="37"/>
      <c r="H74" s="38"/>
    </row>
    <row r="75" spans="1:8" ht="37.5" customHeight="1" outlineLevel="1" x14ac:dyDescent="0.2">
      <c r="A75" s="130" t="s">
        <v>51</v>
      </c>
      <c r="B75" s="363"/>
      <c r="C75" s="364"/>
      <c r="D75" s="56">
        <v>36000</v>
      </c>
      <c r="E75" s="37"/>
      <c r="F75" s="37"/>
      <c r="G75" s="37"/>
      <c r="H75" s="38"/>
    </row>
    <row r="76" spans="1:8" ht="37.5" customHeight="1" outlineLevel="1" x14ac:dyDescent="0.2">
      <c r="A76" s="130" t="s">
        <v>196</v>
      </c>
      <c r="B76" s="363"/>
      <c r="C76" s="364"/>
      <c r="D76" s="56">
        <v>37800</v>
      </c>
      <c r="E76" s="37"/>
      <c r="F76" s="37"/>
      <c r="G76" s="37"/>
      <c r="H76" s="38"/>
    </row>
    <row r="77" spans="1:8" ht="37.5" customHeight="1" outlineLevel="1" x14ac:dyDescent="0.2">
      <c r="A77" s="130" t="s">
        <v>197</v>
      </c>
      <c r="B77" s="363"/>
      <c r="C77" s="364"/>
      <c r="D77" s="56">
        <v>39600</v>
      </c>
      <c r="E77" s="37"/>
      <c r="F77" s="37"/>
      <c r="G77" s="37"/>
      <c r="H77" s="38"/>
    </row>
    <row r="78" spans="1:8" ht="37.5" customHeight="1" outlineLevel="1" x14ac:dyDescent="0.2">
      <c r="A78" s="130" t="s">
        <v>198</v>
      </c>
      <c r="B78" s="363"/>
      <c r="C78" s="364"/>
      <c r="D78" s="56">
        <v>41400</v>
      </c>
      <c r="E78" s="37"/>
      <c r="F78" s="37"/>
      <c r="G78" s="37"/>
      <c r="H78" s="38"/>
    </row>
    <row r="79" spans="1:8" ht="37.5" customHeight="1" outlineLevel="1" x14ac:dyDescent="0.2">
      <c r="A79" s="130" t="s">
        <v>199</v>
      </c>
      <c r="B79" s="363"/>
      <c r="C79" s="364"/>
      <c r="D79" s="56">
        <v>43200</v>
      </c>
      <c r="E79" s="37"/>
      <c r="F79" s="37"/>
      <c r="G79" s="37"/>
      <c r="H79" s="38"/>
    </row>
    <row r="80" spans="1:8" ht="37.5" customHeight="1" outlineLevel="1" x14ac:dyDescent="0.2">
      <c r="A80" s="130" t="s">
        <v>200</v>
      </c>
      <c r="B80" s="363"/>
      <c r="C80" s="364"/>
      <c r="D80" s="56">
        <v>45000</v>
      </c>
      <c r="E80" s="37"/>
      <c r="F80" s="37"/>
      <c r="G80" s="37"/>
      <c r="H80" s="38"/>
    </row>
    <row r="81" spans="1:8" ht="37.5" customHeight="1" outlineLevel="1" x14ac:dyDescent="0.2">
      <c r="A81" s="130" t="s">
        <v>201</v>
      </c>
      <c r="B81" s="363"/>
      <c r="C81" s="364"/>
      <c r="D81" s="56">
        <v>46800</v>
      </c>
      <c r="E81" s="37"/>
      <c r="F81" s="37"/>
      <c r="G81" s="37"/>
      <c r="H81" s="38"/>
    </row>
    <row r="82" spans="1:8" ht="37.5" customHeight="1" outlineLevel="1" x14ac:dyDescent="0.2">
      <c r="A82" s="130" t="s">
        <v>202</v>
      </c>
      <c r="B82" s="363"/>
      <c r="C82" s="364"/>
      <c r="D82" s="56">
        <v>48600</v>
      </c>
      <c r="E82" s="37"/>
      <c r="F82" s="37"/>
      <c r="G82" s="37"/>
      <c r="H82" s="38"/>
    </row>
    <row r="83" spans="1:8" ht="37.5" customHeight="1" outlineLevel="1" x14ac:dyDescent="0.2">
      <c r="A83" s="130" t="s">
        <v>203</v>
      </c>
      <c r="B83" s="363"/>
      <c r="C83" s="364"/>
      <c r="D83" s="56">
        <v>50400</v>
      </c>
      <c r="E83" s="37"/>
      <c r="F83" s="37"/>
      <c r="G83" s="37"/>
      <c r="H83" s="38"/>
    </row>
    <row r="84" spans="1:8" ht="37.5" customHeight="1" outlineLevel="1" x14ac:dyDescent="0.2">
      <c r="A84" s="130" t="s">
        <v>204</v>
      </c>
      <c r="B84" s="363"/>
      <c r="C84" s="364"/>
      <c r="D84" s="56">
        <v>52200</v>
      </c>
      <c r="E84" s="37"/>
      <c r="F84" s="37"/>
      <c r="G84" s="37"/>
      <c r="H84" s="38"/>
    </row>
    <row r="85" spans="1:8" ht="37.5" customHeight="1" outlineLevel="1" x14ac:dyDescent="0.2">
      <c r="A85" s="130" t="s">
        <v>205</v>
      </c>
      <c r="B85" s="363"/>
      <c r="C85" s="364"/>
      <c r="D85" s="56">
        <v>54000</v>
      </c>
      <c r="E85" s="37"/>
      <c r="F85" s="37"/>
      <c r="G85" s="37"/>
      <c r="H85" s="38"/>
    </row>
    <row r="86" spans="1:8" ht="37.5" customHeight="1" outlineLevel="1" x14ac:dyDescent="0.2">
      <c r="A86" s="130" t="s">
        <v>215</v>
      </c>
      <c r="B86" s="363"/>
      <c r="C86" s="364"/>
      <c r="D86" s="56">
        <v>55800</v>
      </c>
      <c r="E86" s="37"/>
      <c r="F86" s="37"/>
      <c r="G86" s="37"/>
      <c r="H86" s="38"/>
    </row>
    <row r="87" spans="1:8" ht="37.5" customHeight="1" outlineLevel="1" x14ac:dyDescent="0.2">
      <c r="A87" s="130" t="s">
        <v>216</v>
      </c>
      <c r="B87" s="363"/>
      <c r="C87" s="364"/>
      <c r="D87" s="56">
        <v>57600</v>
      </c>
      <c r="E87" s="37"/>
      <c r="F87" s="37"/>
      <c r="G87" s="37"/>
      <c r="H87" s="38"/>
    </row>
    <row r="88" spans="1:8" ht="37.5" customHeight="1" outlineLevel="1" x14ac:dyDescent="0.2">
      <c r="A88" s="130" t="s">
        <v>217</v>
      </c>
      <c r="B88" s="363"/>
      <c r="C88" s="364"/>
      <c r="D88" s="56">
        <v>59400</v>
      </c>
      <c r="E88" s="37"/>
      <c r="F88" s="37"/>
      <c r="G88" s="37"/>
      <c r="H88" s="38"/>
    </row>
    <row r="89" spans="1:8" ht="37.5" customHeight="1" outlineLevel="1" x14ac:dyDescent="0.2">
      <c r="A89" s="130" t="s">
        <v>218</v>
      </c>
      <c r="B89" s="363"/>
      <c r="C89" s="364"/>
      <c r="D89" s="56">
        <v>61200</v>
      </c>
      <c r="E89" s="37"/>
      <c r="F89" s="37"/>
      <c r="G89" s="37"/>
      <c r="H89" s="38"/>
    </row>
    <row r="90" spans="1:8" ht="37.5" customHeight="1" outlineLevel="1" x14ac:dyDescent="0.2">
      <c r="A90" s="130" t="s">
        <v>219</v>
      </c>
      <c r="B90" s="363"/>
      <c r="C90" s="364"/>
      <c r="D90" s="56">
        <v>63000</v>
      </c>
      <c r="E90" s="37"/>
      <c r="F90" s="37"/>
      <c r="G90" s="37"/>
      <c r="H90" s="38"/>
    </row>
    <row r="91" spans="1:8" ht="37.5" customHeight="1" outlineLevel="1" x14ac:dyDescent="0.2">
      <c r="A91" s="130" t="s">
        <v>220</v>
      </c>
      <c r="B91" s="363"/>
      <c r="C91" s="364"/>
      <c r="D91" s="56">
        <v>64800</v>
      </c>
      <c r="E91" s="37"/>
      <c r="F91" s="37"/>
      <c r="G91" s="37"/>
      <c r="H91" s="38"/>
    </row>
    <row r="92" spans="1:8" ht="37.5" customHeight="1" outlineLevel="1" x14ac:dyDescent="0.2">
      <c r="A92" s="130" t="s">
        <v>221</v>
      </c>
      <c r="B92" s="363"/>
      <c r="C92" s="364"/>
      <c r="D92" s="56">
        <v>66600</v>
      </c>
      <c r="E92" s="37"/>
      <c r="F92" s="37"/>
      <c r="G92" s="37"/>
      <c r="H92" s="38"/>
    </row>
    <row r="93" spans="1:8" ht="37.5" customHeight="1" outlineLevel="1" x14ac:dyDescent="0.2">
      <c r="A93" s="130" t="s">
        <v>222</v>
      </c>
      <c r="B93" s="363"/>
      <c r="C93" s="364"/>
      <c r="D93" s="56">
        <v>68400</v>
      </c>
      <c r="E93" s="37"/>
      <c r="F93" s="37"/>
      <c r="G93" s="37"/>
      <c r="H93" s="38"/>
    </row>
    <row r="94" spans="1:8" ht="37.5" customHeight="1" outlineLevel="1" x14ac:dyDescent="0.2">
      <c r="A94" s="130" t="s">
        <v>223</v>
      </c>
      <c r="B94" s="363"/>
      <c r="C94" s="364"/>
      <c r="D94" s="56">
        <v>70200</v>
      </c>
      <c r="E94" s="37"/>
      <c r="F94" s="37"/>
      <c r="G94" s="37"/>
      <c r="H94" s="38"/>
    </row>
    <row r="95" spans="1:8" ht="37.5" customHeight="1" outlineLevel="1" thickBot="1" x14ac:dyDescent="0.25">
      <c r="A95" s="398" t="s">
        <v>224</v>
      </c>
      <c r="B95" s="399"/>
      <c r="C95" s="365"/>
      <c r="D95" s="56">
        <v>72000</v>
      </c>
      <c r="E95" s="37"/>
      <c r="F95" s="37"/>
      <c r="G95" s="37"/>
      <c r="H95" s="38"/>
    </row>
    <row r="96" spans="1:8" ht="50.1" customHeight="1" thickBot="1" x14ac:dyDescent="0.25">
      <c r="A96" s="119" t="s">
        <v>52</v>
      </c>
      <c r="B96" s="120"/>
      <c r="C96" s="120"/>
      <c r="D96" s="121" t="str">
        <f>"от "&amp;MIN(D97:D106)&amp;" до "&amp;MAX(D97:D106)</f>
        <v>от 66 до 5610</v>
      </c>
      <c r="E96" s="122"/>
      <c r="F96" s="122"/>
      <c r="G96" s="122"/>
      <c r="H96" s="123"/>
    </row>
    <row r="97" spans="1:8" ht="151.5" x14ac:dyDescent="0.2">
      <c r="A97" s="132" t="s">
        <v>53</v>
      </c>
      <c r="B97" s="133" t="s">
        <v>13</v>
      </c>
      <c r="C97" s="318"/>
      <c r="D97" s="135">
        <v>1056</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98" s="140">
        <v>66</v>
      </c>
      <c r="E98" s="140"/>
      <c r="F98" s="140"/>
      <c r="G98" s="140"/>
      <c r="H98" s="141"/>
    </row>
    <row r="99" spans="1:8" ht="37.5" customHeight="1" x14ac:dyDescent="0.2">
      <c r="A99" s="137" t="s">
        <v>55</v>
      </c>
      <c r="B99" s="138"/>
      <c r="C99" s="142"/>
      <c r="D99" s="140">
        <v>5610</v>
      </c>
      <c r="E99" s="140"/>
      <c r="F99" s="140"/>
      <c r="G99" s="140"/>
      <c r="H99" s="141"/>
    </row>
    <row r="100" spans="1:8" ht="37.5" customHeight="1" x14ac:dyDescent="0.2">
      <c r="A100" s="137" t="s">
        <v>56</v>
      </c>
      <c r="B100" s="138"/>
      <c r="C100" s="142"/>
      <c r="D100" s="140">
        <v>1716.0000000000002</v>
      </c>
      <c r="E100" s="140"/>
      <c r="F100" s="140"/>
      <c r="G100" s="140"/>
      <c r="H100" s="141"/>
    </row>
    <row r="101" spans="1:8" ht="37.5" customHeight="1" x14ac:dyDescent="0.2">
      <c r="A101" s="143" t="s">
        <v>57</v>
      </c>
      <c r="B101" s="144"/>
      <c r="C101" s="142"/>
      <c r="D101" s="140">
        <v>3300.0000000000005</v>
      </c>
      <c r="E101" s="140"/>
      <c r="F101" s="140"/>
      <c r="G101" s="140"/>
      <c r="H101" s="141"/>
    </row>
    <row r="102" spans="1:8" ht="37.5" customHeight="1" x14ac:dyDescent="0.2">
      <c r="A102" s="137" t="s">
        <v>58</v>
      </c>
      <c r="B102" s="138"/>
      <c r="C102" s="142"/>
      <c r="D102" s="140">
        <v>264</v>
      </c>
      <c r="E102" s="140"/>
      <c r="F102" s="140"/>
      <c r="G102" s="140"/>
      <c r="H102" s="141"/>
    </row>
    <row r="103" spans="1:8" ht="37.5" customHeight="1" x14ac:dyDescent="0.2">
      <c r="A103" s="137" t="s">
        <v>59</v>
      </c>
      <c r="B103" s="138"/>
      <c r="C103" s="142"/>
      <c r="D103" s="140">
        <v>264</v>
      </c>
      <c r="E103" s="140"/>
      <c r="F103" s="140"/>
      <c r="G103" s="140"/>
      <c r="H103" s="141"/>
    </row>
    <row r="104" spans="1:8" ht="37.5" customHeight="1" x14ac:dyDescent="0.2">
      <c r="A104" s="137" t="s">
        <v>60</v>
      </c>
      <c r="B104" s="138"/>
      <c r="C104" s="142"/>
      <c r="D104" s="140">
        <v>528</v>
      </c>
      <c r="E104" s="140"/>
      <c r="F104" s="140"/>
      <c r="G104" s="140"/>
      <c r="H104" s="141"/>
    </row>
    <row r="105" spans="1:8" ht="37.5" customHeight="1" x14ac:dyDescent="0.2">
      <c r="A105" s="137" t="s">
        <v>61</v>
      </c>
      <c r="B105" s="138"/>
      <c r="C105" s="142"/>
      <c r="D105" s="140">
        <v>792</v>
      </c>
      <c r="E105" s="140"/>
      <c r="F105" s="140"/>
      <c r="G105" s="140"/>
      <c r="H105" s="141"/>
    </row>
    <row r="106" spans="1:8" ht="37.5" customHeight="1" thickBot="1" x14ac:dyDescent="0.25">
      <c r="A106" s="145" t="s">
        <v>62</v>
      </c>
      <c r="B106" s="146"/>
      <c r="C106" s="147"/>
      <c r="D106" s="148">
        <v>5412</v>
      </c>
      <c r="E106" s="148"/>
      <c r="F106" s="148"/>
      <c r="G106" s="148"/>
      <c r="H106" s="149"/>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07" s="45">
        <v>30</v>
      </c>
      <c r="E107" s="45"/>
      <c r="F107" s="45"/>
      <c r="G107" s="45"/>
      <c r="H107" s="46"/>
    </row>
    <row r="108" spans="1:8" ht="50.1" customHeight="1" thickBot="1" x14ac:dyDescent="0.25">
      <c r="A108" s="24" t="s">
        <v>65</v>
      </c>
      <c r="B108" s="25"/>
      <c r="C108" s="26"/>
      <c r="D108" s="156" t="str">
        <f>"от "&amp;MIN(D110,D121:H122,F160,D123:H137)&amp;" до "&amp;MAX(D110,D121:H122,F160,D123:H137)</f>
        <v>от 561 до 13596</v>
      </c>
      <c r="E108" s="156"/>
      <c r="F108" s="156"/>
      <c r="G108" s="156"/>
      <c r="H108" s="157"/>
    </row>
    <row r="109" spans="1:8" ht="21.75" thickBot="1" x14ac:dyDescent="0.25">
      <c r="A109" s="298"/>
      <c r="B109" s="299"/>
      <c r="C109" s="118"/>
      <c r="D109" s="322"/>
      <c r="E109" s="322"/>
      <c r="F109" s="322"/>
      <c r="G109" s="322"/>
      <c r="H109" s="323"/>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10" s="165">
        <v>5100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1275</v>
      </c>
      <c r="E112" s="140"/>
      <c r="F112" s="140"/>
      <c r="G112" s="140"/>
      <c r="H112" s="141"/>
    </row>
    <row r="113" spans="1:8" ht="61.5" customHeight="1" x14ac:dyDescent="0.2">
      <c r="A113" s="173" t="s">
        <v>70</v>
      </c>
      <c r="B113" s="174"/>
      <c r="C113" s="169"/>
      <c r="D113" s="140">
        <f>D110/5</f>
        <v>1020</v>
      </c>
      <c r="E113" s="140"/>
      <c r="F113" s="140"/>
      <c r="G113" s="140"/>
      <c r="H113" s="141"/>
    </row>
    <row r="114" spans="1:8" ht="61.5" customHeight="1" x14ac:dyDescent="0.2">
      <c r="A114" s="173" t="s">
        <v>71</v>
      </c>
      <c r="B114" s="174"/>
      <c r="C114" s="169"/>
      <c r="D114" s="140">
        <f>D110/6</f>
        <v>850</v>
      </c>
      <c r="E114" s="140"/>
      <c r="F114" s="140"/>
      <c r="G114" s="140"/>
      <c r="H114" s="141"/>
    </row>
    <row r="115" spans="1:8" ht="61.5" customHeight="1" x14ac:dyDescent="0.2">
      <c r="A115" s="173" t="s">
        <v>72</v>
      </c>
      <c r="B115" s="174"/>
      <c r="C115" s="169"/>
      <c r="D115" s="140">
        <f>D110/7</f>
        <v>728.57142857142856</v>
      </c>
      <c r="E115" s="140"/>
      <c r="F115" s="140"/>
      <c r="G115" s="140"/>
      <c r="H115" s="141"/>
    </row>
    <row r="116" spans="1:8" ht="61.5" customHeight="1" x14ac:dyDescent="0.2">
      <c r="A116" s="173" t="s">
        <v>73</v>
      </c>
      <c r="B116" s="174"/>
      <c r="C116" s="169"/>
      <c r="D116" s="140">
        <f>D110/8</f>
        <v>637.5</v>
      </c>
      <c r="E116" s="140"/>
      <c r="F116" s="140"/>
      <c r="G116" s="140"/>
      <c r="H116" s="141"/>
    </row>
    <row r="117" spans="1:8" ht="61.5" customHeight="1" x14ac:dyDescent="0.2">
      <c r="A117" s="173" t="s">
        <v>74</v>
      </c>
      <c r="B117" s="174"/>
      <c r="C117" s="169"/>
      <c r="D117" s="140">
        <f>D110/9</f>
        <v>566.66666666666663</v>
      </c>
      <c r="E117" s="140"/>
      <c r="F117" s="140"/>
      <c r="G117" s="140"/>
      <c r="H117" s="141"/>
    </row>
    <row r="118" spans="1:8" ht="61.5" customHeight="1" thickBot="1" x14ac:dyDescent="0.25">
      <c r="A118" s="173" t="s">
        <v>75</v>
      </c>
      <c r="B118" s="174"/>
      <c r="C118" s="175"/>
      <c r="D118" s="140">
        <f>D110/10</f>
        <v>510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19" s="44">
        <v>10008</v>
      </c>
      <c r="E119" s="45"/>
      <c r="F119" s="45"/>
      <c r="G119" s="45"/>
      <c r="H119" s="46"/>
    </row>
    <row r="120" spans="1:8" ht="21.75" thickBot="1" x14ac:dyDescent="0.25">
      <c r="A120" s="298"/>
      <c r="B120" s="299"/>
      <c r="C120" s="180"/>
      <c r="D120" s="322"/>
      <c r="E120" s="322"/>
      <c r="F120" s="322"/>
      <c r="G120" s="322"/>
      <c r="H120" s="323"/>
    </row>
    <row r="121" spans="1:8" ht="50.1" customHeight="1" x14ac:dyDescent="0.2">
      <c r="A121" s="143" t="s">
        <v>77</v>
      </c>
      <c r="B121" s="144"/>
      <c r="C121" s="183" t="str">
        <f>"Интернет-площадка 2gis.ru на основе Cправочника организаций "&amp;$C$2&amp;""</f>
        <v>Интернет-площадка 2gis.ru на основе Cправочника организаций "2ГИС.ВОЛГОГРАД"</v>
      </c>
      <c r="D121" s="31">
        <v>4752</v>
      </c>
      <c r="E121" s="32"/>
      <c r="F121" s="32"/>
      <c r="G121" s="32"/>
      <c r="H121" s="33"/>
    </row>
    <row r="122" spans="1:8" ht="50.1" customHeight="1" x14ac:dyDescent="0.2">
      <c r="A122" s="143" t="s">
        <v>78</v>
      </c>
      <c r="B122" s="144"/>
      <c r="C122"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22" s="185">
        <v>2244</v>
      </c>
      <c r="E122" s="186"/>
      <c r="F122" s="186"/>
      <c r="G122" s="186"/>
      <c r="H122" s="187"/>
    </row>
    <row r="123" spans="1:8" ht="50.1" customHeight="1" x14ac:dyDescent="0.2">
      <c r="A123" s="143" t="s">
        <v>79</v>
      </c>
      <c r="B123" s="144"/>
      <c r="C123"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23" s="36">
        <v>4422</v>
      </c>
      <c r="E123" s="37"/>
      <c r="F123" s="37"/>
      <c r="G123" s="37"/>
      <c r="H123" s="38"/>
    </row>
    <row r="124" spans="1:8" ht="50.1" customHeight="1" x14ac:dyDescent="0.2">
      <c r="A124" s="143" t="s">
        <v>80</v>
      </c>
      <c r="B124" s="144"/>
      <c r="C124" s="184" t="str">
        <f>"Интернет-площадка 2gis.ru на основе Cправочника организаций "&amp;$C$2&amp;""</f>
        <v>Интернет-площадка 2gis.ru на основе Cправочника организаций "2ГИС.ВОЛГОГРАД"</v>
      </c>
      <c r="D124" s="36">
        <v>6732.0000000000009</v>
      </c>
      <c r="E124" s="37"/>
      <c r="F124" s="37"/>
      <c r="G124" s="37"/>
      <c r="H124" s="38"/>
    </row>
    <row r="125" spans="1:8" ht="50.1" customHeight="1" x14ac:dyDescent="0.2">
      <c r="A125" s="143" t="s">
        <v>81</v>
      </c>
      <c r="B125" s="144"/>
      <c r="C125" s="184" t="str">
        <f>"Интернет-площадка 2gis.ru на основе Cправочника организаций "&amp;$C$2&amp;""</f>
        <v>Интернет-площадка 2gis.ru на основе Cправочника организаций "2ГИС.ВОЛГОГРАД"</v>
      </c>
      <c r="D125" s="36">
        <v>8078.4000000000005</v>
      </c>
      <c r="E125" s="37"/>
      <c r="F125" s="37"/>
      <c r="G125" s="37"/>
      <c r="H125" s="38"/>
    </row>
    <row r="126" spans="1:8" ht="50.1" customHeight="1" x14ac:dyDescent="0.2">
      <c r="A126" s="143" t="s">
        <v>82</v>
      </c>
      <c r="B126" s="144"/>
      <c r="C126"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26" s="36">
        <v>3960.0000000000005</v>
      </c>
      <c r="E126" s="37"/>
      <c r="F126" s="37"/>
      <c r="G126" s="37"/>
      <c r="H126" s="38"/>
    </row>
    <row r="127" spans="1:8" ht="50.1" customHeight="1" x14ac:dyDescent="0.2">
      <c r="A127" s="143" t="s">
        <v>83</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27" s="36">
        <v>2244</v>
      </c>
      <c r="E127" s="37"/>
      <c r="F127" s="37"/>
      <c r="G127" s="37"/>
      <c r="H127" s="38"/>
    </row>
    <row r="128" spans="1:8" ht="50.1" customHeight="1" x14ac:dyDescent="0.2">
      <c r="A128" s="143" t="s">
        <v>84</v>
      </c>
      <c r="B128" s="144"/>
      <c r="C128"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28" s="36">
        <v>4422</v>
      </c>
      <c r="E128" s="37"/>
      <c r="F128" s="37"/>
      <c r="G128" s="37"/>
      <c r="H128" s="38"/>
    </row>
    <row r="129" spans="1:8" ht="50.1" customHeight="1" x14ac:dyDescent="0.2">
      <c r="A129" s="143" t="s">
        <v>85</v>
      </c>
      <c r="B129" s="144"/>
      <c r="C12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29" s="36">
        <v>10956</v>
      </c>
      <c r="E129" s="37"/>
      <c r="F129" s="37"/>
      <c r="G129" s="37"/>
      <c r="H129" s="38"/>
    </row>
    <row r="130" spans="1:8" ht="50.1" customHeight="1" x14ac:dyDescent="0.2">
      <c r="A130" s="143" t="s">
        <v>86</v>
      </c>
      <c r="B130" s="144"/>
      <c r="C130" s="184" t="s">
        <v>87</v>
      </c>
      <c r="D130" s="36">
        <v>561</v>
      </c>
      <c r="E130" s="37"/>
      <c r="F130" s="37"/>
      <c r="G130" s="37"/>
      <c r="H130" s="38"/>
    </row>
    <row r="131" spans="1:8" ht="65.25" customHeight="1" x14ac:dyDescent="0.2">
      <c r="A131" s="143" t="s">
        <v>88</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1" s="36">
        <v>2376</v>
      </c>
      <c r="E131" s="37"/>
      <c r="F131" s="37"/>
      <c r="G131" s="37"/>
      <c r="H131" s="38"/>
    </row>
    <row r="132" spans="1:8" ht="65.25" customHeight="1" x14ac:dyDescent="0.2">
      <c r="A132" s="143" t="s">
        <v>89</v>
      </c>
      <c r="B132" s="144"/>
      <c r="C132" s="184"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2" s="36">
        <v>1902</v>
      </c>
      <c r="E132" s="37"/>
      <c r="F132" s="37"/>
      <c r="G132" s="37"/>
      <c r="H132" s="38"/>
    </row>
    <row r="133" spans="1:8" ht="65.25" customHeight="1" x14ac:dyDescent="0.2">
      <c r="A133" s="143" t="s">
        <v>90</v>
      </c>
      <c r="B133" s="144"/>
      <c r="C133" s="184"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3" s="36">
        <v>1980.0000000000002</v>
      </c>
      <c r="E133" s="37"/>
      <c r="F133" s="37"/>
      <c r="G133" s="37"/>
      <c r="H133" s="38"/>
    </row>
    <row r="134" spans="1:8" ht="65.25" customHeight="1" x14ac:dyDescent="0.2">
      <c r="A134" s="143" t="s">
        <v>91</v>
      </c>
      <c r="B134" s="144"/>
      <c r="C134" s="184"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4" s="36">
        <v>954</v>
      </c>
      <c r="E134" s="37"/>
      <c r="F134" s="37"/>
      <c r="G134" s="37"/>
      <c r="H134" s="38"/>
    </row>
    <row r="135" spans="1:8" ht="65.25" customHeight="1" x14ac:dyDescent="0.2">
      <c r="A135" s="143" t="s">
        <v>92</v>
      </c>
      <c r="B135" s="144" t="s">
        <v>92</v>
      </c>
      <c r="C13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5" s="36">
        <v>13596.000000000002</v>
      </c>
      <c r="E135" s="37"/>
      <c r="F135" s="37"/>
      <c r="G135" s="37"/>
      <c r="H135" s="38"/>
    </row>
    <row r="136" spans="1:8" ht="65.25" customHeight="1" x14ac:dyDescent="0.2">
      <c r="A136" s="143" t="s">
        <v>93</v>
      </c>
      <c r="B136" s="144" t="s">
        <v>93</v>
      </c>
      <c r="C13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36" s="36">
        <v>7002</v>
      </c>
      <c r="E136" s="37"/>
      <c r="F136" s="37"/>
      <c r="G136" s="37"/>
      <c r="H136" s="38"/>
    </row>
    <row r="137" spans="1:8" ht="50.1" customHeight="1" x14ac:dyDescent="0.2">
      <c r="A137" s="143" t="s">
        <v>94</v>
      </c>
      <c r="B137" s="144"/>
      <c r="C137"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37" s="36">
        <v>7920.0000000000009</v>
      </c>
      <c r="E137" s="37"/>
      <c r="F137" s="37"/>
      <c r="G137" s="37"/>
      <c r="H137" s="38"/>
    </row>
    <row r="138" spans="1:8" s="16" customFormat="1" ht="102" customHeight="1" x14ac:dyDescent="0.2">
      <c r="A138" s="143" t="s">
        <v>16</v>
      </c>
      <c r="B138" s="144"/>
      <c r="C13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38" s="36">
        <v>990.00000000000011</v>
      </c>
      <c r="E138" s="37"/>
      <c r="F138" s="37"/>
      <c r="G138" s="37"/>
      <c r="H138" s="38"/>
    </row>
    <row r="139" spans="1:8" s="16" customFormat="1" ht="126" customHeight="1" x14ac:dyDescent="0.2">
      <c r="A139" s="143" t="s">
        <v>95</v>
      </c>
      <c r="B139" s="144"/>
      <c r="C13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39" s="36">
        <v>6600.0000000000009</v>
      </c>
      <c r="E139" s="37"/>
      <c r="F139" s="37"/>
      <c r="G139" s="37"/>
      <c r="H139" s="38"/>
    </row>
    <row r="140" spans="1:8" s="16" customFormat="1" ht="96" customHeight="1" x14ac:dyDescent="0.2">
      <c r="A140" s="143" t="s">
        <v>96</v>
      </c>
      <c r="B140" s="144"/>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0" s="36">
        <v>4950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41" s="36">
        <v>5010</v>
      </c>
      <c r="E141" s="37"/>
      <c r="F141" s="37"/>
      <c r="G141" s="37"/>
      <c r="H141" s="38"/>
    </row>
    <row r="142" spans="1:8" ht="50.1" customHeight="1" x14ac:dyDescent="0.2">
      <c r="A142" s="143" t="s">
        <v>98</v>
      </c>
      <c r="B142" s="144"/>
      <c r="C142" s="184" t="str">
        <f>"Интернет-площадка 2gis.ru на основе Cправочника организаций "&amp;$C$2&amp;""</f>
        <v>Интернет-площадка 2gis.ru на основе Cправочника организаций "2ГИС.ВОЛГОГРАД"</v>
      </c>
      <c r="D142" s="36">
        <v>6720</v>
      </c>
      <c r="E142" s="37"/>
      <c r="F142" s="37"/>
      <c r="G142" s="37"/>
      <c r="H142" s="38"/>
    </row>
    <row r="143" spans="1:8" ht="50.1" customHeight="1" x14ac:dyDescent="0.2">
      <c r="A143" s="143" t="s">
        <v>99</v>
      </c>
      <c r="B143" s="144"/>
      <c r="C143" s="184"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3" s="36">
        <v>3240</v>
      </c>
      <c r="E143" s="37"/>
      <c r="F143" s="37"/>
      <c r="G143" s="37"/>
      <c r="H143" s="38"/>
    </row>
    <row r="144" spans="1:8" ht="50.1" customHeight="1" x14ac:dyDescent="0.2">
      <c r="A144" s="143" t="s">
        <v>100</v>
      </c>
      <c r="B144" s="144"/>
      <c r="C144" s="184" t="str">
        <f t="shared" si="1"/>
        <v>Электронный справочник на основе Справочника организаций "2ГИС.ВОЛГОГРАД" (версия для ПК)</v>
      </c>
      <c r="D144" s="36">
        <v>6240</v>
      </c>
      <c r="E144" s="37"/>
      <c r="F144" s="37"/>
      <c r="G144" s="37"/>
      <c r="H144" s="38"/>
    </row>
    <row r="145" spans="1:8" ht="50.1" customHeight="1" x14ac:dyDescent="0.2">
      <c r="A145" s="143" t="s">
        <v>101</v>
      </c>
      <c r="B145" s="144"/>
      <c r="C145" s="184" t="str">
        <f>"Интернет-площадка 2gis.ru на основе Cправочника организаций "&amp;$C$2&amp;""</f>
        <v>Интернет-площадка 2gis.ru на основе Cправочника организаций "2ГИС.ВОЛГОГРАД"</v>
      </c>
      <c r="D145" s="36">
        <v>9480</v>
      </c>
      <c r="E145" s="37"/>
      <c r="F145" s="37"/>
      <c r="G145" s="37"/>
      <c r="H145" s="38"/>
    </row>
    <row r="146" spans="1:8" ht="50.1" customHeight="1" x14ac:dyDescent="0.2">
      <c r="A146" s="143" t="s">
        <v>102</v>
      </c>
      <c r="B146" s="144"/>
      <c r="C146" s="184" t="str">
        <f>"Интернет-площадка 2gis.ru на основе Cправочника организаций "&amp;$C$2&amp;""</f>
        <v>Интернет-площадка 2gis.ru на основе Cправочника организаций "2ГИС.ВОЛГОГРАД"</v>
      </c>
      <c r="D146" s="36">
        <v>11376</v>
      </c>
      <c r="E146" s="37"/>
      <c r="F146" s="37"/>
      <c r="G146" s="37"/>
      <c r="H146" s="38"/>
    </row>
    <row r="147" spans="1:8" ht="50.1" customHeight="1" x14ac:dyDescent="0.2">
      <c r="A147" s="143" t="s">
        <v>103</v>
      </c>
      <c r="B147" s="144"/>
      <c r="C147" s="184" t="str">
        <f t="shared" si="1"/>
        <v>Электронный справочник на основе Справочника организаций "2ГИС.ВОЛГОГРАД" (версия для ПК)</v>
      </c>
      <c r="D147" s="36">
        <v>5640</v>
      </c>
      <c r="E147" s="37"/>
      <c r="F147" s="37"/>
      <c r="G147" s="37"/>
      <c r="H147" s="38"/>
    </row>
    <row r="148" spans="1:8" ht="50.1" customHeight="1" x14ac:dyDescent="0.2">
      <c r="A148" s="143" t="s">
        <v>104</v>
      </c>
      <c r="B148" s="144"/>
      <c r="C148" s="184" t="str">
        <f t="shared" si="1"/>
        <v>Электронный справочник на основе Справочника организаций "2ГИС.ВОЛГОГРАД" (версия для ПК)</v>
      </c>
      <c r="D148" s="36">
        <v>3240</v>
      </c>
      <c r="E148" s="37"/>
      <c r="F148" s="37"/>
      <c r="G148" s="37"/>
      <c r="H148" s="38"/>
    </row>
    <row r="149" spans="1:8" ht="50.1" customHeight="1" x14ac:dyDescent="0.2">
      <c r="A149" s="143" t="s">
        <v>105</v>
      </c>
      <c r="B149" s="144"/>
      <c r="C149" s="184" t="str">
        <f t="shared" si="1"/>
        <v>Электронный справочник на основе Справочника организаций "2ГИС.ВОЛГОГРАД" (версия для ПК)</v>
      </c>
      <c r="D149" s="36">
        <v>6240</v>
      </c>
      <c r="E149" s="37"/>
      <c r="F149" s="37"/>
      <c r="G149" s="37"/>
      <c r="H149" s="38"/>
    </row>
    <row r="150" spans="1:8" ht="50.1" customHeight="1" x14ac:dyDescent="0.2">
      <c r="A150" s="143" t="s">
        <v>106</v>
      </c>
      <c r="B150" s="144"/>
      <c r="C150" s="184" t="s">
        <v>87</v>
      </c>
      <c r="D150" s="36">
        <v>840</v>
      </c>
      <c r="E150" s="37"/>
      <c r="F150" s="37"/>
      <c r="G150" s="37"/>
      <c r="H150" s="38"/>
    </row>
    <row r="151" spans="1:8" ht="74.25" customHeight="1" x14ac:dyDescent="0.2">
      <c r="A151" s="143" t="s">
        <v>107</v>
      </c>
      <c r="B151" s="144"/>
      <c r="C15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1" s="36">
        <v>19080</v>
      </c>
      <c r="E151" s="37"/>
      <c r="F151" s="37"/>
      <c r="G151" s="37"/>
      <c r="H151" s="38"/>
    </row>
    <row r="152" spans="1:8" ht="50.1" customHeight="1" thickBot="1" x14ac:dyDescent="0.25">
      <c r="A152" s="143" t="s">
        <v>108</v>
      </c>
      <c r="B152" s="144"/>
      <c r="C152" s="184" t="str">
        <f t="shared" si="1"/>
        <v>Электронный справочник на основе Справочника организаций "2ГИС.ВОЛГОГРАД" (версия для ПК)</v>
      </c>
      <c r="D152" s="44">
        <v>11160</v>
      </c>
      <c r="E152" s="45"/>
      <c r="F152" s="45"/>
      <c r="G152" s="45"/>
      <c r="H152" s="46"/>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54" s="36">
        <v>5004</v>
      </c>
      <c r="E154" s="37"/>
      <c r="F154" s="37"/>
      <c r="G154" s="37"/>
      <c r="H154" s="38"/>
    </row>
    <row r="155" spans="1:8" s="16" customFormat="1" ht="50.1" customHeight="1" x14ac:dyDescent="0.2">
      <c r="A155" s="143" t="s">
        <v>111</v>
      </c>
      <c r="B155" s="144"/>
      <c r="C155" s="194"/>
      <c r="D155" s="36">
        <v>5004</v>
      </c>
      <c r="E155" s="37"/>
      <c r="F155" s="37"/>
      <c r="G155" s="37"/>
      <c r="H155" s="38"/>
    </row>
    <row r="156" spans="1:8" s="16" customFormat="1" ht="50.1" customHeight="1" x14ac:dyDescent="0.2">
      <c r="A156" s="192" t="s">
        <v>112</v>
      </c>
      <c r="B156" s="193"/>
      <c r="C156" s="194"/>
      <c r="D156" s="325">
        <v>1500</v>
      </c>
      <c r="E156" s="140"/>
      <c r="F156" s="140"/>
      <c r="G156" s="140"/>
      <c r="H156" s="140"/>
    </row>
    <row r="157" spans="1:8" s="16" customFormat="1" ht="50.1" customHeight="1" x14ac:dyDescent="0.2">
      <c r="A157" s="192" t="s">
        <v>113</v>
      </c>
      <c r="B157" s="193"/>
      <c r="C157" s="194"/>
      <c r="D157" s="325">
        <v>150</v>
      </c>
      <c r="E157" s="140"/>
      <c r="F157" s="140"/>
      <c r="G157" s="140"/>
      <c r="H157" s="140"/>
    </row>
    <row r="158" spans="1:8" s="16" customFormat="1" ht="50.1" customHeight="1" thickBot="1" x14ac:dyDescent="0.25">
      <c r="A158" s="192" t="s">
        <v>114</v>
      </c>
      <c r="B158" s="193"/>
      <c r="C158" s="196"/>
      <c r="D158" s="78">
        <v>510</v>
      </c>
      <c r="E158" s="79"/>
      <c r="F158" s="79"/>
      <c r="G158" s="79"/>
      <c r="H158" s="79"/>
    </row>
    <row r="159" spans="1:8" s="16" customFormat="1" ht="50.1" customHeight="1" thickBot="1" x14ac:dyDescent="0.25">
      <c r="A159" s="24" t="s">
        <v>115</v>
      </c>
      <c r="B159" s="25"/>
      <c r="C159" s="26"/>
      <c r="D159" s="156"/>
      <c r="E159" s="156"/>
      <c r="F159" s="156"/>
      <c r="G159" s="156"/>
      <c r="H159" s="157"/>
    </row>
    <row r="160" spans="1:8" ht="50.1" customHeight="1" x14ac:dyDescent="0.2">
      <c r="A160" s="143" t="s">
        <v>116</v>
      </c>
      <c r="B160" s="144"/>
      <c r="C16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0" s="198">
        <f>F160*1.2</f>
        <v>3600</v>
      </c>
      <c r="E160" s="199">
        <f>F160*1.1</f>
        <v>3300.0000000000005</v>
      </c>
      <c r="F160" s="199">
        <v>3000</v>
      </c>
      <c r="G160" s="199">
        <f>F160*0.75</f>
        <v>2250</v>
      </c>
      <c r="H160" s="200">
        <f>F160*0.5</f>
        <v>1500</v>
      </c>
    </row>
    <row r="161" spans="1:8" ht="50.1" customHeight="1" x14ac:dyDescent="0.2">
      <c r="A161" s="143" t="s">
        <v>117</v>
      </c>
      <c r="B161" s="144"/>
      <c r="C161" s="184" t="str">
        <f>"Интернет-площадка 2gis.ru на основе Cправочника организаций "&amp;$C$2&amp;""</f>
        <v>Интернет-площадка 2gis.ru на основе Cправочника организаций "2ГИС.ВОЛГОГРАД"</v>
      </c>
      <c r="D161" s="36">
        <v>3000</v>
      </c>
      <c r="E161" s="37"/>
      <c r="F161" s="37"/>
      <c r="G161" s="37"/>
      <c r="H161" s="38"/>
    </row>
    <row r="162" spans="1:8" ht="50.1" customHeight="1" x14ac:dyDescent="0.2">
      <c r="A162" s="143" t="s">
        <v>118</v>
      </c>
      <c r="B162" s="144"/>
      <c r="C162"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6">
        <v>924.00000000000011</v>
      </c>
      <c r="E162" s="37"/>
      <c r="F162" s="37"/>
      <c r="G162" s="37"/>
      <c r="H162" s="38"/>
    </row>
    <row r="163" spans="1:8" ht="50.1" customHeight="1" x14ac:dyDescent="0.2">
      <c r="A163" s="143" t="s">
        <v>119</v>
      </c>
      <c r="B163" s="144"/>
      <c r="C16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3" s="198">
        <f>F163*1.2</f>
        <v>5040</v>
      </c>
      <c r="E163" s="199">
        <f>F163*1.1</f>
        <v>4620</v>
      </c>
      <c r="F163" s="199">
        <v>4200</v>
      </c>
      <c r="G163" s="199">
        <f>F163*0.75</f>
        <v>3150</v>
      </c>
      <c r="H163" s="200">
        <f>F163*0.5</f>
        <v>2100</v>
      </c>
    </row>
    <row r="164" spans="1:8" ht="50.1" customHeight="1" x14ac:dyDescent="0.2">
      <c r="A164" s="143" t="s">
        <v>163</v>
      </c>
      <c r="B164" s="144"/>
      <c r="C164" s="184" t="str">
        <f>"Интернет-площадка 2gis.ru на основе Cправочника организаций "&amp;$C$2&amp;""</f>
        <v>Интернет-площадка 2gis.ru на основе Cправочника организаций "2ГИС.ВОЛГОГРАД"</v>
      </c>
      <c r="D164" s="36">
        <v>4200</v>
      </c>
      <c r="E164" s="37"/>
      <c r="F164" s="37"/>
      <c r="G164" s="37"/>
      <c r="H164" s="38"/>
    </row>
    <row r="165" spans="1:8" ht="50.1" customHeight="1" x14ac:dyDescent="0.2">
      <c r="A165" s="143" t="s">
        <v>121</v>
      </c>
      <c r="B165" s="144"/>
      <c r="C165" s="184"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5" s="36">
        <v>1320</v>
      </c>
      <c r="E165" s="37"/>
      <c r="F165" s="37"/>
      <c r="G165" s="37"/>
      <c r="H165" s="38"/>
    </row>
    <row r="166" spans="1:8" s="16" customFormat="1" ht="126" customHeight="1" thickBot="1" x14ac:dyDescent="0.25">
      <c r="A166" s="143" t="s">
        <v>122</v>
      </c>
      <c r="B166" s="144"/>
      <c r="C166" s="201" t="str">
        <f>C161</f>
        <v>Интернет-площадка 2gis.ru на основе Cправочника организаций "2ГИС.ВОЛГОГРАД"</v>
      </c>
      <c r="D166" s="198">
        <f>F166*1.2</f>
        <v>3600</v>
      </c>
      <c r="E166" s="199">
        <f>F166*1.1</f>
        <v>3300.0000000000005</v>
      </c>
      <c r="F166" s="199">
        <v>3000</v>
      </c>
      <c r="G166" s="199">
        <f>F166*0.75</f>
        <v>2250</v>
      </c>
      <c r="H166" s="200">
        <f>F166*0.5</f>
        <v>1500</v>
      </c>
    </row>
    <row r="167" spans="1:8" ht="50.1" customHeight="1" thickBot="1" x14ac:dyDescent="0.25">
      <c r="A167" s="24" t="s">
        <v>182</v>
      </c>
      <c r="B167" s="25"/>
      <c r="C167" s="26"/>
      <c r="D167" s="156"/>
      <c r="E167" s="156"/>
      <c r="F167" s="156"/>
      <c r="G167" s="156"/>
      <c r="H167" s="157"/>
    </row>
    <row r="168" spans="1:8" s="23" customFormat="1" ht="30" customHeight="1" thickBot="1" x14ac:dyDescent="0.25">
      <c r="A168" s="353"/>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9" s="31">
        <v>7227.5999999999995</v>
      </c>
      <c r="E169" s="32"/>
      <c r="F169" s="32"/>
      <c r="G169" s="32"/>
      <c r="H169" s="33"/>
    </row>
    <row r="170" spans="1:8" s="16" customFormat="1" ht="83.25" customHeight="1" x14ac:dyDescent="0.2">
      <c r="A170" s="143" t="s">
        <v>184</v>
      </c>
      <c r="B170" s="144"/>
      <c r="C170" s="194"/>
      <c r="D170" s="36">
        <v>14454</v>
      </c>
      <c r="E170" s="37"/>
      <c r="F170" s="37"/>
      <c r="G170" s="37"/>
      <c r="H170" s="38"/>
    </row>
    <row r="171" spans="1:8" s="16" customFormat="1" ht="83.25" customHeight="1" x14ac:dyDescent="0.2">
      <c r="A171" s="143" t="s">
        <v>185</v>
      </c>
      <c r="B171" s="144"/>
      <c r="C171" s="194"/>
      <c r="D171" s="36">
        <v>7227.5999999999995</v>
      </c>
      <c r="E171" s="37"/>
      <c r="F171" s="37"/>
      <c r="G171" s="37"/>
      <c r="H171" s="38"/>
    </row>
    <row r="172" spans="1:8" s="16" customFormat="1" ht="83.25" customHeight="1" thickBot="1" x14ac:dyDescent="0.25">
      <c r="A172" s="143" t="s">
        <v>186</v>
      </c>
      <c r="B172" s="144"/>
      <c r="C172" s="393"/>
      <c r="D172" s="36">
        <v>14454</v>
      </c>
      <c r="E172" s="37"/>
      <c r="F172" s="37"/>
      <c r="G172" s="37"/>
      <c r="H172" s="38"/>
    </row>
    <row r="173" spans="1:8" ht="21.75" thickBot="1" x14ac:dyDescent="0.25">
      <c r="A173" s="298"/>
      <c r="B173" s="299"/>
      <c r="C173" s="180"/>
      <c r="D173" s="322"/>
      <c r="E173" s="322"/>
      <c r="F173" s="322"/>
      <c r="G173" s="322"/>
      <c r="H173" s="323"/>
    </row>
    <row r="175" spans="1:8" ht="21" x14ac:dyDescent="0.2">
      <c r="A175" s="206"/>
      <c r="B175" s="207" t="s">
        <v>123</v>
      </c>
      <c r="C175" s="208" t="s">
        <v>266</v>
      </c>
      <c r="D175" s="208"/>
      <c r="E175" s="209"/>
      <c r="F175" s="209"/>
      <c r="G175" s="209"/>
      <c r="H175" s="209"/>
    </row>
    <row r="176" spans="1:8" ht="21" x14ac:dyDescent="0.2">
      <c r="A176" s="206"/>
      <c r="B176" s="209"/>
      <c r="C176" s="210" t="s">
        <v>267</v>
      </c>
      <c r="D176" s="210"/>
      <c r="E176" s="209"/>
      <c r="F176" s="209"/>
      <c r="G176" s="209"/>
      <c r="H176" s="209"/>
    </row>
    <row r="177" spans="1:8" ht="21" x14ac:dyDescent="0.2">
      <c r="A177" s="206"/>
      <c r="B177" s="209"/>
      <c r="C177" s="210" t="s">
        <v>268</v>
      </c>
      <c r="D177" s="210"/>
      <c r="E177" s="209"/>
      <c r="F177" s="209"/>
      <c r="G177" s="209"/>
      <c r="H177" s="209"/>
    </row>
    <row r="178" spans="1:8" ht="21" x14ac:dyDescent="0.2">
      <c r="C178" s="210"/>
      <c r="D178" s="210"/>
      <c r="E178" s="209"/>
      <c r="F178" s="209"/>
      <c r="G178" s="209"/>
      <c r="H178" s="203"/>
    </row>
    <row r="179" spans="1:8" ht="26.2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ht="26.2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ht="26.2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ht="26.2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ht="26.2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ht="26.2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ht="26.2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ht="26.25" x14ac:dyDescent="0.2">
      <c r="A186" s="219"/>
      <c r="B186" s="219"/>
      <c r="C186" s="220"/>
      <c r="D186" s="221"/>
      <c r="E186" s="221"/>
      <c r="F186" s="222"/>
      <c r="G186" s="223"/>
      <c r="H186" s="223"/>
    </row>
    <row r="187" spans="1:8" ht="21" x14ac:dyDescent="0.2">
      <c r="A187" s="225" t="s">
        <v>134</v>
      </c>
      <c r="B187" s="225"/>
      <c r="C187" s="225"/>
      <c r="D187" s="225"/>
      <c r="E187" s="225"/>
      <c r="F187" s="225"/>
      <c r="G187" s="225"/>
      <c r="H187" s="225"/>
    </row>
    <row r="188" spans="1:8" ht="21" x14ac:dyDescent="0.2">
      <c r="A188" s="225" t="s">
        <v>135</v>
      </c>
      <c r="B188" s="225"/>
      <c r="C188" s="225"/>
      <c r="D188" s="225"/>
      <c r="E188" s="225"/>
      <c r="F188" s="225"/>
      <c r="G188" s="225"/>
      <c r="H188" s="225"/>
    </row>
    <row r="189" spans="1:8" ht="26.25" x14ac:dyDescent="0.2">
      <c r="A189" s="219"/>
      <c r="B189" s="219"/>
      <c r="C189" s="220"/>
      <c r="D189" s="221"/>
      <c r="E189" s="221"/>
      <c r="F189" s="222"/>
      <c r="G189" s="223"/>
      <c r="H189" s="223"/>
    </row>
    <row r="190" spans="1:8" ht="55.5" customHeight="1" thickBot="1" x14ac:dyDescent="0.25">
      <c r="A190" s="226" t="s">
        <v>136</v>
      </c>
      <c r="B190" s="226"/>
      <c r="C190" s="226"/>
      <c r="D190" s="226"/>
      <c r="E190" s="226"/>
      <c r="F190" s="227"/>
      <c r="G190" s="217"/>
      <c r="H190" s="228"/>
    </row>
    <row r="191" spans="1:8" ht="50.1" customHeight="1" thickBot="1" x14ac:dyDescent="0.25">
      <c r="A191" s="229" t="s">
        <v>137</v>
      </c>
      <c r="B191" s="230"/>
      <c r="C191" s="230"/>
      <c r="D191" s="230"/>
      <c r="E191" s="231"/>
      <c r="F191" s="232"/>
      <c r="H191" s="233"/>
    </row>
    <row r="192" spans="1:8" ht="91.5" customHeight="1" thickBot="1" x14ac:dyDescent="0.25">
      <c r="A192" s="234" t="s">
        <v>138</v>
      </c>
      <c r="B192" s="235"/>
      <c r="C192" s="236" t="s">
        <v>139</v>
      </c>
      <c r="D192" s="235" t="s">
        <v>140</v>
      </c>
      <c r="E192" s="237"/>
      <c r="F192" s="238"/>
      <c r="G192" s="238"/>
      <c r="H192" s="238"/>
    </row>
    <row r="193" spans="1:8" ht="84" x14ac:dyDescent="0.2">
      <c r="A193" s="239" t="s">
        <v>141</v>
      </c>
      <c r="B193" s="240"/>
      <c r="C193" s="241" t="s">
        <v>142</v>
      </c>
      <c r="D193" s="242" t="s">
        <v>143</v>
      </c>
      <c r="E193" s="243"/>
      <c r="F193" s="238"/>
      <c r="G193" s="238"/>
      <c r="H193" s="238"/>
    </row>
    <row r="194" spans="1:8" ht="77.25" customHeight="1" x14ac:dyDescent="0.2">
      <c r="A194" s="244" t="s">
        <v>144</v>
      </c>
      <c r="B194" s="245"/>
      <c r="C194" s="246" t="s">
        <v>145</v>
      </c>
      <c r="D194" s="247" t="s">
        <v>146</v>
      </c>
      <c r="E194" s="248"/>
      <c r="F194" s="238"/>
      <c r="G194" s="238"/>
      <c r="H194" s="238"/>
    </row>
    <row r="195" spans="1:8" ht="99.75" customHeight="1" x14ac:dyDescent="0.2">
      <c r="A195" s="245" t="s">
        <v>147</v>
      </c>
      <c r="B195" s="245"/>
      <c r="C195" s="246" t="s">
        <v>148</v>
      </c>
      <c r="D195" s="247" t="s">
        <v>146</v>
      </c>
      <c r="E195" s="247"/>
      <c r="F195" s="238"/>
      <c r="G195" s="238"/>
      <c r="H195" s="238"/>
    </row>
    <row r="196" spans="1:8" s="203" customFormat="1" ht="125.25" customHeight="1" x14ac:dyDescent="0.2">
      <c r="A196" s="244" t="s">
        <v>150</v>
      </c>
      <c r="B196" s="245"/>
      <c r="C196" s="333" t="s">
        <v>151</v>
      </c>
      <c r="D196" s="245" t="s">
        <v>146</v>
      </c>
      <c r="E196" s="334"/>
      <c r="F196" s="232"/>
      <c r="G196" s="232"/>
      <c r="H196" s="232"/>
    </row>
    <row r="197" spans="1:8" s="224" customFormat="1" ht="222.75" customHeight="1" thickBot="1" x14ac:dyDescent="0.25">
      <c r="A197" s="335" t="s">
        <v>152</v>
      </c>
      <c r="B197" s="336"/>
      <c r="C197" s="330" t="s">
        <v>153</v>
      </c>
      <c r="D197" s="337" t="s">
        <v>146</v>
      </c>
      <c r="E197" s="338"/>
      <c r="F197" s="222"/>
      <c r="G197" s="223"/>
      <c r="H197" s="223"/>
    </row>
    <row r="198" spans="1:8" ht="24.95" customHeight="1" x14ac:dyDescent="0.2">
      <c r="A198" s="250" t="s">
        <v>154</v>
      </c>
      <c r="B198" s="250"/>
      <c r="C198" s="250"/>
      <c r="D198" s="250"/>
      <c r="E198" s="250"/>
      <c r="F198" s="250"/>
      <c r="G198" s="250"/>
      <c r="H198" s="250"/>
    </row>
    <row r="199" spans="1:8" ht="24.95" customHeight="1" x14ac:dyDescent="0.2">
      <c r="A199" s="250" t="s">
        <v>155</v>
      </c>
      <c r="B199" s="250"/>
      <c r="C199" s="250"/>
      <c r="D199" s="250"/>
      <c r="E199" s="250"/>
      <c r="F199" s="250"/>
      <c r="G199" s="250"/>
      <c r="H199" s="250"/>
    </row>
    <row r="200" spans="1:8" ht="183" customHeight="1" x14ac:dyDescent="0.2">
      <c r="A20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225"/>
      <c r="C200" s="225"/>
      <c r="D200" s="225"/>
      <c r="E200" s="225"/>
      <c r="F200" s="225"/>
      <c r="G200" s="225"/>
      <c r="H200" s="225"/>
    </row>
    <row r="201" spans="1:8" ht="82.5" customHeight="1" x14ac:dyDescent="0.2">
      <c r="A201" s="225" t="s">
        <v>157</v>
      </c>
      <c r="B201" s="225"/>
      <c r="C201" s="225"/>
      <c r="D201" s="225"/>
      <c r="E201" s="225"/>
      <c r="F201" s="225"/>
      <c r="G201" s="225"/>
      <c r="H201" s="225"/>
    </row>
    <row r="202" spans="1:8" ht="23.25" x14ac:dyDescent="0.2">
      <c r="A202" s="250" t="s">
        <v>158</v>
      </c>
      <c r="B202" s="250"/>
      <c r="C202" s="250"/>
      <c r="D202" s="250"/>
      <c r="E202" s="250"/>
      <c r="F202" s="250"/>
      <c r="G202" s="250"/>
      <c r="H202" s="250"/>
    </row>
    <row r="204" spans="1:8" s="252" customFormat="1" ht="114.75" customHeight="1" x14ac:dyDescent="0.2">
      <c r="A204" s="225" t="s">
        <v>159</v>
      </c>
      <c r="B204" s="225"/>
      <c r="C204" s="225"/>
      <c r="D204" s="225"/>
      <c r="E204" s="225"/>
      <c r="F204" s="225"/>
      <c r="G204" s="225"/>
      <c r="H204" s="225"/>
    </row>
  </sheetData>
  <sheetProtection selectLockedCells="1" selectUnlockedCells="1"/>
  <mergeCells count="338">
    <mergeCell ref="A198:H198"/>
    <mergeCell ref="A199:H199"/>
    <mergeCell ref="A200:H200"/>
    <mergeCell ref="A201:H201"/>
    <mergeCell ref="A202:H202"/>
    <mergeCell ref="A204:E204"/>
    <mergeCell ref="F204:H204"/>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5"/>
  <sheetViews>
    <sheetView view="pageBreakPreview" zoomScale="40" zoomScaleNormal="60" zoomScaleSheetLayoutView="40" workbookViewId="0">
      <pane ySplit="3" topLeftCell="A7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4" width="45.85546875" style="203" customWidth="1"/>
    <col min="5" max="5" width="48.42578125" style="203" customWidth="1"/>
    <col min="6" max="6" width="35.85546875" style="203" customWidth="1"/>
    <col min="7" max="7" width="42.28515625" style="203" customWidth="1"/>
    <col min="8" max="8" width="37.7109375" style="203" customWidth="1"/>
    <col min="9" max="16384" width="9.140625" style="205"/>
  </cols>
  <sheetData>
    <row r="1" spans="1:8" s="4" customFormat="1" ht="50.1" customHeight="1" x14ac:dyDescent="0.2">
      <c r="A1" s="1"/>
      <c r="B1" s="2"/>
      <c r="C1" s="3" t="s">
        <v>0</v>
      </c>
      <c r="D1" s="222"/>
      <c r="E1" s="222"/>
      <c r="F1" s="222"/>
      <c r="G1" s="222"/>
      <c r="H1" s="222"/>
    </row>
    <row r="2" spans="1:8" s="10" customFormat="1" ht="50.1" customHeight="1" x14ac:dyDescent="0.2">
      <c r="A2" s="5" t="str">
        <f>Абакан_юр!A2</f>
        <v>Введен в действие с "01" ноября 2023 г.</v>
      </c>
      <c r="B2" s="6" t="s">
        <v>2</v>
      </c>
      <c r="C2" s="7" t="s">
        <v>269</v>
      </c>
      <c r="D2" s="400"/>
      <c r="E2" s="400"/>
      <c r="F2" s="400"/>
      <c r="G2" s="400"/>
      <c r="H2" s="400"/>
    </row>
    <row r="3" spans="1:8" s="16" customFormat="1" ht="24.95" customHeight="1" thickBot="1" x14ac:dyDescent="0.25">
      <c r="A3" s="11" t="s">
        <v>270</v>
      </c>
      <c r="B3" s="12"/>
      <c r="C3" s="13"/>
      <c r="D3" s="14"/>
      <c r="E3" s="14"/>
      <c r="F3" s="14"/>
      <c r="G3" s="14"/>
      <c r="H3" s="14"/>
    </row>
    <row r="4" spans="1:8" s="23" customFormat="1" ht="50.1" customHeight="1" thickBot="1" x14ac:dyDescent="0.25">
      <c r="A4" s="17" t="s">
        <v>5</v>
      </c>
      <c r="B4" s="18" t="s">
        <v>6</v>
      </c>
      <c r="C4" s="19" t="s">
        <v>7</v>
      </c>
      <c r="D4" s="379" t="s">
        <v>8</v>
      </c>
      <c r="E4" s="380"/>
      <c r="F4" s="380"/>
      <c r="G4" s="380"/>
      <c r="H4" s="381"/>
    </row>
    <row r="5" spans="1:8" s="28" customFormat="1" ht="50.1" customHeight="1" thickBot="1" x14ac:dyDescent="0.25">
      <c r="A5" s="24" t="s">
        <v>9</v>
      </c>
      <c r="B5" s="25"/>
      <c r="C5" s="26"/>
      <c r="D5" s="27"/>
      <c r="E5" s="27"/>
      <c r="F5" s="27"/>
      <c r="G5" s="27"/>
      <c r="H5" s="27"/>
    </row>
    <row r="6" spans="1:8" s="259" customFormat="1" ht="24.95" customHeight="1" thickBot="1" x14ac:dyDescent="0.25">
      <c r="A6" s="255"/>
      <c r="B6" s="256"/>
      <c r="C6" s="257"/>
      <c r="D6" s="310" t="s">
        <v>173</v>
      </c>
      <c r="E6" s="311" t="s">
        <v>174</v>
      </c>
      <c r="F6" s="310" t="s">
        <v>175</v>
      </c>
      <c r="G6" s="311" t="s">
        <v>176</v>
      </c>
      <c r="H6" s="312" t="s">
        <v>177</v>
      </c>
    </row>
    <row r="7" spans="1:8" s="16" customFormat="1" ht="50.1"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358">
        <f>F7*1.2</f>
        <v>6465.5999999999995</v>
      </c>
      <c r="E7" s="358">
        <f>F7*1.1</f>
        <v>5926.8</v>
      </c>
      <c r="F7" s="358">
        <v>5388</v>
      </c>
      <c r="G7" s="358">
        <f>F7*0.75</f>
        <v>4041</v>
      </c>
      <c r="H7" s="358">
        <f>F7*0.5</f>
        <v>2694</v>
      </c>
    </row>
    <row r="8" spans="1:8" s="16" customFormat="1" ht="150" customHeight="1" x14ac:dyDescent="0.2">
      <c r="A8" s="34"/>
      <c r="B8" s="35"/>
      <c r="C8" s="35"/>
      <c r="D8" s="359"/>
      <c r="E8" s="359"/>
      <c r="F8" s="359"/>
      <c r="G8" s="359"/>
      <c r="H8" s="359"/>
    </row>
    <row r="9" spans="1:8" s="16" customFormat="1" ht="99.9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359"/>
      <c r="E9" s="359"/>
      <c r="F9" s="359"/>
      <c r="G9" s="359"/>
      <c r="H9" s="359"/>
    </row>
    <row r="10" spans="1:8" s="16" customFormat="1" ht="152.2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401"/>
      <c r="E10" s="401"/>
      <c r="F10" s="401"/>
      <c r="G10" s="401"/>
      <c r="H10" s="401"/>
    </row>
    <row r="11" spans="1:8" s="16" customFormat="1" ht="24.95" customHeight="1" thickBot="1" x14ac:dyDescent="0.25">
      <c r="A11" s="47"/>
      <c r="B11" s="48"/>
      <c r="C11" s="49"/>
      <c r="D11" s="266"/>
      <c r="E11" s="266"/>
      <c r="F11" s="266"/>
      <c r="G11" s="266"/>
      <c r="H11" s="266"/>
    </row>
    <row r="12" spans="1:8" s="16" customFormat="1" ht="112.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402">
        <f>F12*1.2</f>
        <v>7394.4</v>
      </c>
      <c r="E12" s="403">
        <f>F12*1.1</f>
        <v>6778.2000000000007</v>
      </c>
      <c r="F12" s="403">
        <v>6162</v>
      </c>
      <c r="G12" s="403">
        <f>F12*0.75</f>
        <v>4621.5</v>
      </c>
      <c r="H12" s="404">
        <f>F12*0.5</f>
        <v>3081</v>
      </c>
    </row>
    <row r="13" spans="1:8" s="16" customFormat="1" ht="50.1" customHeight="1" x14ac:dyDescent="0.2">
      <c r="A13" s="55"/>
      <c r="B13" s="35"/>
      <c r="C13" s="35"/>
      <c r="D13" s="405"/>
      <c r="E13" s="406"/>
      <c r="F13" s="406"/>
      <c r="G13" s="406"/>
      <c r="H13" s="407"/>
    </row>
    <row r="14" spans="1:8" s="16" customFormat="1"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405"/>
      <c r="E14" s="406"/>
      <c r="F14" s="406"/>
      <c r="G14" s="406"/>
      <c r="H14" s="407"/>
    </row>
    <row r="15" spans="1:8" s="16" customFormat="1" ht="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405"/>
      <c r="E15" s="406"/>
      <c r="F15" s="406"/>
      <c r="G15" s="406"/>
      <c r="H15" s="407"/>
    </row>
    <row r="16" spans="1:8" s="16" customFormat="1" ht="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408"/>
      <c r="E16" s="409"/>
      <c r="F16" s="409"/>
      <c r="G16" s="409"/>
      <c r="H16" s="410"/>
    </row>
    <row r="17" spans="1:8" s="16" customFormat="1" ht="24.95" customHeight="1" thickBot="1" x14ac:dyDescent="0.25">
      <c r="A17" s="47"/>
      <c r="B17" s="62"/>
      <c r="C17" s="49"/>
      <c r="D17" s="266"/>
      <c r="E17" s="266"/>
      <c r="F17" s="266"/>
      <c r="G17" s="266"/>
      <c r="H17" s="266"/>
    </row>
    <row r="18" spans="1:8" s="16" customFormat="1" ht="123" customHeight="1" x14ac:dyDescent="0.2">
      <c r="A18" s="65" t="s">
        <v>17</v>
      </c>
      <c r="B18" s="66" t="s">
        <v>18</v>
      </c>
      <c r="C18" s="67"/>
      <c r="D18" s="89">
        <v>1200</v>
      </c>
      <c r="E18" s="90"/>
      <c r="F18" s="90"/>
      <c r="G18" s="90"/>
      <c r="H18" s="91"/>
    </row>
    <row r="19" spans="1:8" s="16" customFormat="1" ht="99.95" customHeight="1" x14ac:dyDescent="0.2">
      <c r="A19" s="71"/>
      <c r="B19" s="72" t="s">
        <v>19</v>
      </c>
      <c r="C19" s="73" t="str">
        <f>"Электронный справочник "&amp;$C$2&amp;" (версия для ПК)"</f>
        <v>Электронный справочник "2ГИС.ВОЛОГДА" (версия для ПК)</v>
      </c>
      <c r="D19" s="94"/>
      <c r="E19" s="95"/>
      <c r="F19" s="95"/>
      <c r="G19" s="95"/>
      <c r="H19" s="96"/>
    </row>
    <row r="20" spans="1:8" s="16" customFormat="1" ht="24.95" customHeight="1" x14ac:dyDescent="0.2">
      <c r="A20" s="71"/>
      <c r="B20" s="72" t="s">
        <v>20</v>
      </c>
      <c r="C20" s="35"/>
      <c r="D20" s="94"/>
      <c r="E20" s="95"/>
      <c r="F20" s="95"/>
      <c r="G20" s="95"/>
      <c r="H20" s="96"/>
    </row>
    <row r="21" spans="1:8" s="16" customFormat="1" ht="50.1"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99"/>
      <c r="E21" s="100"/>
      <c r="F21" s="100"/>
      <c r="G21" s="100"/>
      <c r="H21" s="101"/>
    </row>
    <row r="22" spans="1:8" s="16" customFormat="1" ht="22.5" customHeight="1" thickBot="1" x14ac:dyDescent="0.25">
      <c r="A22" s="81"/>
      <c r="B22" s="82"/>
      <c r="C22" s="83"/>
      <c r="D22" s="411"/>
      <c r="E22" s="411"/>
      <c r="F22" s="411"/>
      <c r="G22" s="411"/>
      <c r="H22" s="411"/>
    </row>
    <row r="23" spans="1:8" s="16" customFormat="1" ht="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89">
        <v>210</v>
      </c>
      <c r="E23" s="90"/>
      <c r="F23" s="90"/>
      <c r="G23" s="90"/>
      <c r="H23" s="91"/>
    </row>
    <row r="24" spans="1:8" s="16" customFormat="1" ht="75" customHeight="1" x14ac:dyDescent="0.2">
      <c r="A24" s="71"/>
      <c r="B24" s="92"/>
      <c r="C24" s="93"/>
      <c r="D24" s="94"/>
      <c r="E24" s="95"/>
      <c r="F24" s="95"/>
      <c r="G24" s="95"/>
      <c r="H24" s="96"/>
    </row>
    <row r="25" spans="1:8" s="16" customFormat="1" ht="24.9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94"/>
      <c r="E25" s="95"/>
      <c r="F25" s="95"/>
      <c r="G25" s="95"/>
      <c r="H25" s="96"/>
    </row>
    <row r="26" spans="1:8" s="16" customFormat="1" ht="24.75" customHeight="1" thickBot="1" x14ac:dyDescent="0.25">
      <c r="A26" s="81"/>
      <c r="B26" s="48"/>
      <c r="C26" s="49"/>
      <c r="D26" s="411"/>
      <c r="E26" s="411"/>
      <c r="F26" s="411"/>
      <c r="G26" s="411"/>
      <c r="H26" s="411"/>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1">
        <f>F27*1.2</f>
        <v>9057.6</v>
      </c>
      <c r="E27" s="31">
        <f>F27*1.1</f>
        <v>8302.8000000000011</v>
      </c>
      <c r="F27" s="31">
        <v>7548</v>
      </c>
      <c r="G27" s="31">
        <f>F27*0.75</f>
        <v>5661</v>
      </c>
      <c r="H27" s="412">
        <f>F27*0.5</f>
        <v>3774</v>
      </c>
    </row>
    <row r="28" spans="1:8" s="16" customFormat="1" ht="50.1" customHeight="1" x14ac:dyDescent="0.2">
      <c r="A28" s="71"/>
      <c r="B28" s="35"/>
      <c r="C28" s="35"/>
      <c r="D28" s="36"/>
      <c r="E28" s="36"/>
      <c r="F28" s="36"/>
      <c r="G28" s="36"/>
      <c r="H28" s="413"/>
    </row>
    <row r="29" spans="1:8" s="16" customFormat="1" ht="7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6"/>
      <c r="E29" s="36"/>
      <c r="F29" s="36"/>
      <c r="G29" s="36"/>
      <c r="H29" s="413"/>
    </row>
    <row r="30" spans="1:8" s="16" customFormat="1" ht="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44"/>
      <c r="E30" s="44"/>
      <c r="F30" s="44"/>
      <c r="G30" s="44"/>
      <c r="H30" s="414"/>
    </row>
    <row r="31" spans="1:8" s="16" customFormat="1" ht="24.95" customHeight="1" thickBot="1" x14ac:dyDescent="0.25">
      <c r="A31" s="81"/>
      <c r="B31" s="48"/>
      <c r="C31" s="49"/>
      <c r="D31" s="266"/>
      <c r="E31" s="266"/>
      <c r="F31" s="266"/>
      <c r="G31" s="266"/>
      <c r="H31" s="266"/>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54">
        <f>F32*1.2</f>
        <v>10353.6</v>
      </c>
      <c r="E32" s="54">
        <f>F32*1.1</f>
        <v>9490.8000000000011</v>
      </c>
      <c r="F32" s="54">
        <v>8628</v>
      </c>
      <c r="G32" s="54">
        <f>F32*0.75</f>
        <v>6471</v>
      </c>
      <c r="H32" s="415">
        <f>F32*0.5</f>
        <v>4314</v>
      </c>
    </row>
    <row r="33" spans="1:8" s="16" customFormat="1" ht="75" customHeight="1" x14ac:dyDescent="0.2">
      <c r="A33" s="71"/>
      <c r="B33" s="35"/>
      <c r="C33" s="35"/>
      <c r="D33" s="56"/>
      <c r="E33" s="56"/>
      <c r="F33" s="56"/>
      <c r="G33" s="56"/>
      <c r="H33" s="141"/>
    </row>
    <row r="34" spans="1:8" s="16" customFormat="1" ht="7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56"/>
      <c r="E34" s="56"/>
      <c r="F34" s="56"/>
      <c r="G34" s="56"/>
      <c r="H34" s="141"/>
    </row>
    <row r="35" spans="1:8" s="16" customFormat="1" ht="24.9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56"/>
      <c r="E35" s="56"/>
      <c r="F35" s="56"/>
      <c r="G35" s="56"/>
      <c r="H35" s="141"/>
    </row>
    <row r="36" spans="1:8" s="16" customFormat="1" ht="60"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61"/>
      <c r="E36" s="61"/>
      <c r="F36" s="61"/>
      <c r="G36" s="61"/>
      <c r="H36" s="149"/>
    </row>
    <row r="37" spans="1:8" s="16" customFormat="1" ht="24.75" customHeight="1" thickBot="1" x14ac:dyDescent="0.25">
      <c r="A37" s="112"/>
      <c r="B37" s="62"/>
      <c r="C37" s="49"/>
      <c r="D37" s="411"/>
      <c r="E37" s="411"/>
      <c r="F37" s="411"/>
      <c r="G37" s="411"/>
      <c r="H37" s="411"/>
    </row>
    <row r="38" spans="1:8" s="16" customFormat="1" ht="96" customHeight="1" x14ac:dyDescent="0.2">
      <c r="A38" s="65" t="s">
        <v>28</v>
      </c>
      <c r="B38" s="66" t="s">
        <v>29</v>
      </c>
      <c r="C38" s="67"/>
      <c r="D38" s="89">
        <v>1200</v>
      </c>
      <c r="E38" s="90"/>
      <c r="F38" s="90"/>
      <c r="G38" s="90"/>
      <c r="H38" s="91"/>
    </row>
    <row r="39" spans="1:8" s="16" customFormat="1" ht="96" customHeight="1" x14ac:dyDescent="0.2">
      <c r="A39" s="71"/>
      <c r="B39" s="72" t="s">
        <v>19</v>
      </c>
      <c r="C39" s="73" t="str">
        <f>"Электронный справочник "&amp;$C$2&amp;" (версия для ПК)"</f>
        <v>Электронный справочник "2ГИС.ВОЛОГДА" (версия для ПК)</v>
      </c>
      <c r="D39" s="94"/>
      <c r="E39" s="95"/>
      <c r="F39" s="95"/>
      <c r="G39" s="95"/>
      <c r="H39" s="96"/>
    </row>
    <row r="40" spans="1:8" s="16" customFormat="1" ht="24.95" customHeight="1" x14ac:dyDescent="0.2">
      <c r="A40" s="71"/>
      <c r="B40" s="72" t="s">
        <v>20</v>
      </c>
      <c r="C40" s="35"/>
      <c r="D40" s="94"/>
      <c r="E40" s="95"/>
      <c r="F40" s="95"/>
      <c r="G40" s="95"/>
      <c r="H40" s="96"/>
    </row>
    <row r="41" spans="1:8" s="16" customFormat="1" ht="96"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99"/>
      <c r="E41" s="100"/>
      <c r="F41" s="100"/>
      <c r="G41" s="100"/>
      <c r="H41" s="101"/>
    </row>
    <row r="42" spans="1:8" s="16" customFormat="1" ht="26.25" customHeight="1" thickBot="1" x14ac:dyDescent="0.25">
      <c r="A42" s="81"/>
      <c r="B42" s="82"/>
      <c r="C42" s="83"/>
      <c r="D42" s="411"/>
      <c r="E42" s="411"/>
      <c r="F42" s="411"/>
      <c r="G42" s="411"/>
      <c r="H42" s="411"/>
    </row>
    <row r="43" spans="1:8" s="16" customFormat="1" ht="96"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89">
        <v>210</v>
      </c>
      <c r="E43" s="90"/>
      <c r="F43" s="90"/>
      <c r="G43" s="90"/>
      <c r="H43" s="91"/>
    </row>
    <row r="44" spans="1:8" s="16" customFormat="1" ht="96" customHeight="1" x14ac:dyDescent="0.2">
      <c r="A44" s="71"/>
      <c r="B44" s="92"/>
      <c r="C44" s="93"/>
      <c r="D44" s="94"/>
      <c r="E44" s="95"/>
      <c r="F44" s="95"/>
      <c r="G44" s="95"/>
      <c r="H44" s="96"/>
    </row>
    <row r="45" spans="1:8" s="16" customFormat="1" ht="96"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94"/>
      <c r="E45" s="95"/>
      <c r="F45" s="95"/>
      <c r="G45" s="95"/>
      <c r="H45" s="96"/>
    </row>
    <row r="46" spans="1:8" s="16" customFormat="1" ht="96"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99"/>
      <c r="E46" s="100"/>
      <c r="F46" s="100"/>
      <c r="G46" s="100"/>
      <c r="H46" s="101"/>
    </row>
    <row r="47" spans="1:8" s="16" customFormat="1" ht="24.95" customHeight="1" thickBot="1" x14ac:dyDescent="0.25">
      <c r="A47" s="416"/>
      <c r="B47" s="417"/>
      <c r="C47" s="417"/>
      <c r="D47" s="417"/>
      <c r="E47" s="417"/>
      <c r="F47" s="417"/>
      <c r="G47" s="417"/>
      <c r="H47" s="418"/>
    </row>
    <row r="48" spans="1:8" s="16" customFormat="1" ht="50.1" customHeight="1" thickBot="1" x14ac:dyDescent="0.25">
      <c r="A48" s="119" t="s">
        <v>31</v>
      </c>
      <c r="B48" s="120"/>
      <c r="C48" s="120"/>
      <c r="D48" s="419" t="str">
        <f>"от "&amp;MIN(D49:D68)&amp;" до "&amp;MAX(D49:D68)</f>
        <v>от 630 до 12600</v>
      </c>
      <c r="E48" s="419"/>
      <c r="F48" s="419"/>
      <c r="G48" s="419"/>
      <c r="H48" s="420"/>
    </row>
    <row r="49" spans="1:8" s="16" customFormat="1" ht="37.5" customHeight="1" outlineLevel="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49" s="31">
        <v>630</v>
      </c>
      <c r="E49" s="32"/>
      <c r="F49" s="32"/>
      <c r="G49" s="32"/>
      <c r="H49" s="33"/>
    </row>
    <row r="50" spans="1:8" s="16" customFormat="1" ht="37.5" customHeight="1" outlineLevel="1" x14ac:dyDescent="0.2">
      <c r="A50" s="130" t="s">
        <v>33</v>
      </c>
      <c r="B50" s="363"/>
      <c r="C50" s="364"/>
      <c r="D50" s="36">
        <v>1260</v>
      </c>
      <c r="E50" s="37"/>
      <c r="F50" s="37"/>
      <c r="G50" s="37"/>
      <c r="H50" s="38"/>
    </row>
    <row r="51" spans="1:8" s="16" customFormat="1" ht="37.5" customHeight="1" outlineLevel="1" x14ac:dyDescent="0.2">
      <c r="A51" s="130" t="s">
        <v>34</v>
      </c>
      <c r="B51" s="363"/>
      <c r="C51" s="364"/>
      <c r="D51" s="36">
        <v>1890</v>
      </c>
      <c r="E51" s="37"/>
      <c r="F51" s="37"/>
      <c r="G51" s="37"/>
      <c r="H51" s="38"/>
    </row>
    <row r="52" spans="1:8" s="16" customFormat="1" ht="37.5" customHeight="1" outlineLevel="1" x14ac:dyDescent="0.2">
      <c r="A52" s="130" t="s">
        <v>35</v>
      </c>
      <c r="B52" s="363"/>
      <c r="C52" s="364"/>
      <c r="D52" s="36">
        <v>2520</v>
      </c>
      <c r="E52" s="37"/>
      <c r="F52" s="37"/>
      <c r="G52" s="37"/>
      <c r="H52" s="38"/>
    </row>
    <row r="53" spans="1:8" s="16" customFormat="1" ht="37.5" customHeight="1" outlineLevel="1" x14ac:dyDescent="0.2">
      <c r="A53" s="130" t="s">
        <v>36</v>
      </c>
      <c r="B53" s="363"/>
      <c r="C53" s="364"/>
      <c r="D53" s="36">
        <v>3150</v>
      </c>
      <c r="E53" s="37"/>
      <c r="F53" s="37"/>
      <c r="G53" s="37"/>
      <c r="H53" s="38"/>
    </row>
    <row r="54" spans="1:8" s="16" customFormat="1" ht="37.5" customHeight="1" outlineLevel="1" x14ac:dyDescent="0.2">
      <c r="A54" s="130" t="s">
        <v>37</v>
      </c>
      <c r="B54" s="363"/>
      <c r="C54" s="364"/>
      <c r="D54" s="36">
        <v>3780</v>
      </c>
      <c r="E54" s="37"/>
      <c r="F54" s="37"/>
      <c r="G54" s="37"/>
      <c r="H54" s="38"/>
    </row>
    <row r="55" spans="1:8" s="16" customFormat="1" ht="37.5" customHeight="1" outlineLevel="1" x14ac:dyDescent="0.2">
      <c r="A55" s="130" t="s">
        <v>38</v>
      </c>
      <c r="B55" s="363"/>
      <c r="C55" s="364"/>
      <c r="D55" s="36">
        <v>4410</v>
      </c>
      <c r="E55" s="37"/>
      <c r="F55" s="37"/>
      <c r="G55" s="37"/>
      <c r="H55" s="38"/>
    </row>
    <row r="56" spans="1:8" s="16" customFormat="1" ht="37.5" customHeight="1" outlineLevel="1" x14ac:dyDescent="0.2">
      <c r="A56" s="130" t="s">
        <v>39</v>
      </c>
      <c r="B56" s="363"/>
      <c r="C56" s="364"/>
      <c r="D56" s="36">
        <v>5040</v>
      </c>
      <c r="E56" s="37"/>
      <c r="F56" s="37"/>
      <c r="G56" s="37"/>
      <c r="H56" s="38"/>
    </row>
    <row r="57" spans="1:8" s="16" customFormat="1" ht="37.5" customHeight="1" outlineLevel="1" x14ac:dyDescent="0.2">
      <c r="A57" s="130" t="s">
        <v>40</v>
      </c>
      <c r="B57" s="363"/>
      <c r="C57" s="364"/>
      <c r="D57" s="36">
        <v>5670</v>
      </c>
      <c r="E57" s="37"/>
      <c r="F57" s="37"/>
      <c r="G57" s="37"/>
      <c r="H57" s="38"/>
    </row>
    <row r="58" spans="1:8" s="16" customFormat="1" ht="37.5" customHeight="1" outlineLevel="1" x14ac:dyDescent="0.2">
      <c r="A58" s="130" t="s">
        <v>41</v>
      </c>
      <c r="B58" s="363"/>
      <c r="C58" s="364"/>
      <c r="D58" s="36">
        <v>6300</v>
      </c>
      <c r="E58" s="37"/>
      <c r="F58" s="37"/>
      <c r="G58" s="37"/>
      <c r="H58" s="38"/>
    </row>
    <row r="59" spans="1:8" s="16" customFormat="1" ht="37.5" customHeight="1" outlineLevel="1" x14ac:dyDescent="0.2">
      <c r="A59" s="130" t="s">
        <v>42</v>
      </c>
      <c r="B59" s="363"/>
      <c r="C59" s="364"/>
      <c r="D59" s="36">
        <v>6930</v>
      </c>
      <c r="E59" s="37"/>
      <c r="F59" s="37"/>
      <c r="G59" s="37"/>
      <c r="H59" s="38"/>
    </row>
    <row r="60" spans="1:8" s="16" customFormat="1" ht="37.5" customHeight="1" outlineLevel="1" x14ac:dyDescent="0.2">
      <c r="A60" s="130" t="s">
        <v>43</v>
      </c>
      <c r="B60" s="363"/>
      <c r="C60" s="364"/>
      <c r="D60" s="36">
        <v>7560</v>
      </c>
      <c r="E60" s="37"/>
      <c r="F60" s="37"/>
      <c r="G60" s="37"/>
      <c r="H60" s="38"/>
    </row>
    <row r="61" spans="1:8" s="16" customFormat="1" ht="37.5" customHeight="1" outlineLevel="1" x14ac:dyDescent="0.2">
      <c r="A61" s="130" t="s">
        <v>44</v>
      </c>
      <c r="B61" s="363"/>
      <c r="C61" s="364"/>
      <c r="D61" s="36">
        <v>8190</v>
      </c>
      <c r="E61" s="37"/>
      <c r="F61" s="37"/>
      <c r="G61" s="37"/>
      <c r="H61" s="38"/>
    </row>
    <row r="62" spans="1:8" s="16" customFormat="1" ht="37.5" customHeight="1" outlineLevel="1" x14ac:dyDescent="0.2">
      <c r="A62" s="130" t="s">
        <v>45</v>
      </c>
      <c r="B62" s="363"/>
      <c r="C62" s="364"/>
      <c r="D62" s="36">
        <v>8820</v>
      </c>
      <c r="E62" s="37"/>
      <c r="F62" s="37"/>
      <c r="G62" s="37"/>
      <c r="H62" s="38"/>
    </row>
    <row r="63" spans="1:8" s="16" customFormat="1" ht="37.5" customHeight="1" outlineLevel="1" x14ac:dyDescent="0.2">
      <c r="A63" s="130" t="s">
        <v>46</v>
      </c>
      <c r="B63" s="363"/>
      <c r="C63" s="364"/>
      <c r="D63" s="36">
        <v>9450</v>
      </c>
      <c r="E63" s="37"/>
      <c r="F63" s="37"/>
      <c r="G63" s="37"/>
      <c r="H63" s="38"/>
    </row>
    <row r="64" spans="1:8" s="16" customFormat="1" ht="37.5" customHeight="1" outlineLevel="1" x14ac:dyDescent="0.2">
      <c r="A64" s="130" t="s">
        <v>47</v>
      </c>
      <c r="B64" s="363"/>
      <c r="C64" s="364"/>
      <c r="D64" s="36">
        <v>10080</v>
      </c>
      <c r="E64" s="37"/>
      <c r="F64" s="37"/>
      <c r="G64" s="37"/>
      <c r="H64" s="38"/>
    </row>
    <row r="65" spans="1:8" s="16" customFormat="1" ht="37.5" customHeight="1" outlineLevel="1" x14ac:dyDescent="0.2">
      <c r="A65" s="130" t="s">
        <v>48</v>
      </c>
      <c r="B65" s="363"/>
      <c r="C65" s="364"/>
      <c r="D65" s="36">
        <v>10710</v>
      </c>
      <c r="E65" s="37"/>
      <c r="F65" s="37"/>
      <c r="G65" s="37"/>
      <c r="H65" s="38"/>
    </row>
    <row r="66" spans="1:8" s="16" customFormat="1" ht="37.5" customHeight="1" outlineLevel="1" x14ac:dyDescent="0.2">
      <c r="A66" s="130" t="s">
        <v>49</v>
      </c>
      <c r="B66" s="363"/>
      <c r="C66" s="364"/>
      <c r="D66" s="36">
        <v>11340</v>
      </c>
      <c r="E66" s="37"/>
      <c r="F66" s="37"/>
      <c r="G66" s="37"/>
      <c r="H66" s="38"/>
    </row>
    <row r="67" spans="1:8" s="16" customFormat="1" ht="37.5" customHeight="1" outlineLevel="1" x14ac:dyDescent="0.2">
      <c r="A67" s="130" t="s">
        <v>50</v>
      </c>
      <c r="B67" s="363"/>
      <c r="C67" s="364"/>
      <c r="D67" s="36">
        <v>11970</v>
      </c>
      <c r="E67" s="37"/>
      <c r="F67" s="37"/>
      <c r="G67" s="37"/>
      <c r="H67" s="38"/>
    </row>
    <row r="68" spans="1:8" s="16" customFormat="1" ht="37.5" customHeight="1" outlineLevel="1" thickBot="1" x14ac:dyDescent="0.25">
      <c r="A68" s="130" t="s">
        <v>51</v>
      </c>
      <c r="B68" s="363"/>
      <c r="C68" s="365"/>
      <c r="D68" s="44">
        <v>12600</v>
      </c>
      <c r="E68" s="45"/>
      <c r="F68" s="45"/>
      <c r="G68" s="45"/>
      <c r="H68" s="46"/>
    </row>
    <row r="69" spans="1:8" s="16" customFormat="1" ht="50.1" customHeight="1" thickBot="1" x14ac:dyDescent="0.25">
      <c r="A69" s="119" t="s">
        <v>52</v>
      </c>
      <c r="B69" s="120"/>
      <c r="C69" s="120"/>
      <c r="D69" s="419" t="str">
        <f>"от "&amp;MIN(D70:D79)&amp;" до "&amp;MAX(D70:D79)</f>
        <v>от 270 до 6840</v>
      </c>
      <c r="E69" s="419"/>
      <c r="F69" s="419"/>
      <c r="G69" s="419"/>
      <c r="H69" s="420"/>
    </row>
    <row r="70" spans="1:8" s="16" customFormat="1" ht="165.75" customHeight="1" x14ac:dyDescent="0.2">
      <c r="A70" s="421" t="s">
        <v>271</v>
      </c>
      <c r="B70" s="133" t="s">
        <v>272</v>
      </c>
      <c r="C70" s="42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70" s="31">
        <v>774</v>
      </c>
      <c r="E70" s="32"/>
      <c r="F70" s="32"/>
      <c r="G70" s="32"/>
      <c r="H70" s="33"/>
    </row>
    <row r="71" spans="1:8" s="16" customFormat="1" ht="33.75" customHeight="1" x14ac:dyDescent="0.2">
      <c r="A71" s="143" t="s">
        <v>54</v>
      </c>
      <c r="B71" s="144"/>
      <c r="C71" s="42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71" s="36">
        <v>456</v>
      </c>
      <c r="E71" s="37"/>
      <c r="F71" s="37"/>
      <c r="G71" s="37"/>
      <c r="H71" s="38"/>
    </row>
    <row r="72" spans="1:8" s="16" customFormat="1" ht="37.5" customHeight="1" x14ac:dyDescent="0.2">
      <c r="A72" s="143" t="s">
        <v>55</v>
      </c>
      <c r="B72" s="144"/>
      <c r="C72" s="424"/>
      <c r="D72" s="36">
        <v>6840</v>
      </c>
      <c r="E72" s="37"/>
      <c r="F72" s="37"/>
      <c r="G72" s="37"/>
      <c r="H72" s="38"/>
    </row>
    <row r="73" spans="1:8" s="16" customFormat="1" ht="37.5" customHeight="1" x14ac:dyDescent="0.2">
      <c r="A73" s="347" t="s">
        <v>56</v>
      </c>
      <c r="B73" s="177"/>
      <c r="C73" s="424"/>
      <c r="D73" s="36">
        <v>1752</v>
      </c>
      <c r="E73" s="37"/>
      <c r="F73" s="37"/>
      <c r="G73" s="37"/>
      <c r="H73" s="38"/>
    </row>
    <row r="74" spans="1:8" s="16" customFormat="1" ht="37.5" customHeight="1" x14ac:dyDescent="0.2">
      <c r="A74" s="143" t="s">
        <v>57</v>
      </c>
      <c r="B74" s="144"/>
      <c r="C74" s="424"/>
      <c r="D74" s="36">
        <v>4620</v>
      </c>
      <c r="E74" s="37"/>
      <c r="F74" s="37"/>
      <c r="G74" s="37"/>
      <c r="H74" s="38"/>
    </row>
    <row r="75" spans="1:8" s="16" customFormat="1" ht="37.5" customHeight="1" x14ac:dyDescent="0.2">
      <c r="A75" s="347" t="s">
        <v>58</v>
      </c>
      <c r="B75" s="177"/>
      <c r="C75" s="424"/>
      <c r="D75" s="36">
        <v>270</v>
      </c>
      <c r="E75" s="37"/>
      <c r="F75" s="37"/>
      <c r="G75" s="37"/>
      <c r="H75" s="38"/>
    </row>
    <row r="76" spans="1:8" s="16" customFormat="1" ht="37.5" customHeight="1" x14ac:dyDescent="0.2">
      <c r="A76" s="347" t="s">
        <v>59</v>
      </c>
      <c r="B76" s="177"/>
      <c r="C76" s="424"/>
      <c r="D76" s="36">
        <v>270</v>
      </c>
      <c r="E76" s="37"/>
      <c r="F76" s="37"/>
      <c r="G76" s="37"/>
      <c r="H76" s="38"/>
    </row>
    <row r="77" spans="1:8" s="16" customFormat="1" ht="37.5" customHeight="1" x14ac:dyDescent="0.2">
      <c r="A77" s="347" t="s">
        <v>60</v>
      </c>
      <c r="B77" s="177"/>
      <c r="C77" s="424"/>
      <c r="D77" s="36">
        <v>540</v>
      </c>
      <c r="E77" s="37"/>
      <c r="F77" s="37"/>
      <c r="G77" s="37"/>
      <c r="H77" s="38"/>
    </row>
    <row r="78" spans="1:8" s="16" customFormat="1" ht="37.5" customHeight="1" x14ac:dyDescent="0.2">
      <c r="A78" s="347" t="s">
        <v>61</v>
      </c>
      <c r="B78" s="177"/>
      <c r="C78" s="424"/>
      <c r="D78" s="36">
        <v>810</v>
      </c>
      <c r="E78" s="37"/>
      <c r="F78" s="37"/>
      <c r="G78" s="37"/>
      <c r="H78" s="38"/>
    </row>
    <row r="79" spans="1:8" s="16" customFormat="1" ht="37.5" customHeight="1" thickBot="1" x14ac:dyDescent="0.25">
      <c r="A79" s="319" t="s">
        <v>62</v>
      </c>
      <c r="B79" s="425"/>
      <c r="C79" s="426"/>
      <c r="D79" s="44">
        <v>4800</v>
      </c>
      <c r="E79" s="45"/>
      <c r="F79" s="45"/>
      <c r="G79" s="45"/>
      <c r="H79" s="46"/>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80" s="45">
        <v>30</v>
      </c>
      <c r="E80" s="45"/>
      <c r="F80" s="45"/>
      <c r="G80" s="45"/>
      <c r="H80" s="46"/>
    </row>
    <row r="81" spans="1:8" s="28" customFormat="1" ht="49.5" customHeight="1" thickBot="1" x14ac:dyDescent="0.25">
      <c r="A81" s="24" t="s">
        <v>65</v>
      </c>
      <c r="B81" s="25"/>
      <c r="C81" s="26"/>
      <c r="D81" s="156" t="str">
        <f>"от "&amp;MIN(D83,D94:D110)&amp;" до "&amp;MAX(D83,D94:D110)</f>
        <v>от 1332 до 7590</v>
      </c>
      <c r="E81" s="156"/>
      <c r="F81" s="156"/>
      <c r="G81" s="156"/>
      <c r="H81" s="157"/>
    </row>
    <row r="82" spans="1:8" s="16" customFormat="1" ht="24.95" customHeight="1" thickBot="1" x14ac:dyDescent="0.25">
      <c r="A82" s="416"/>
      <c r="B82" s="427"/>
      <c r="C82" s="180"/>
      <c r="D82" s="322"/>
      <c r="E82" s="322"/>
      <c r="F82" s="322"/>
      <c r="G82" s="322"/>
      <c r="H82" s="323"/>
    </row>
    <row r="83" spans="1:8" s="28" customFormat="1" ht="54.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83" s="165">
        <v>6120</v>
      </c>
      <c r="E83" s="165"/>
      <c r="F83" s="165"/>
      <c r="G83" s="165"/>
      <c r="H83" s="166"/>
    </row>
    <row r="84" spans="1:8" s="28" customFormat="1" ht="54.75" customHeight="1" thickBot="1" x14ac:dyDescent="0.25">
      <c r="A84" s="167" t="s">
        <v>67</v>
      </c>
      <c r="B84" s="168"/>
      <c r="C84" s="169"/>
      <c r="D84" s="170" t="s">
        <v>68</v>
      </c>
      <c r="E84" s="171"/>
      <c r="F84" s="171"/>
      <c r="G84" s="171"/>
      <c r="H84" s="172"/>
    </row>
    <row r="85" spans="1:8" s="28" customFormat="1" ht="54.75" customHeight="1" x14ac:dyDescent="0.2">
      <c r="A85" s="173" t="s">
        <v>69</v>
      </c>
      <c r="B85" s="174"/>
      <c r="C85" s="169"/>
      <c r="D85" s="140">
        <f>D83/4</f>
        <v>1530</v>
      </c>
      <c r="E85" s="140"/>
      <c r="F85" s="140"/>
      <c r="G85" s="140"/>
      <c r="H85" s="141"/>
    </row>
    <row r="86" spans="1:8" s="28" customFormat="1" ht="54.75" customHeight="1" x14ac:dyDescent="0.2">
      <c r="A86" s="173" t="s">
        <v>70</v>
      </c>
      <c r="B86" s="174"/>
      <c r="C86" s="169"/>
      <c r="D86" s="140">
        <f>D83/5</f>
        <v>1224</v>
      </c>
      <c r="E86" s="140"/>
      <c r="F86" s="140"/>
      <c r="G86" s="140"/>
      <c r="H86" s="141"/>
    </row>
    <row r="87" spans="1:8" s="28" customFormat="1" ht="54.75" customHeight="1" x14ac:dyDescent="0.2">
      <c r="A87" s="173" t="s">
        <v>71</v>
      </c>
      <c r="B87" s="174"/>
      <c r="C87" s="169"/>
      <c r="D87" s="140">
        <f>D83/6</f>
        <v>1020</v>
      </c>
      <c r="E87" s="140"/>
      <c r="F87" s="140"/>
      <c r="G87" s="140"/>
      <c r="H87" s="141"/>
    </row>
    <row r="88" spans="1:8" s="28" customFormat="1" ht="54.75" customHeight="1" x14ac:dyDescent="0.2">
      <c r="A88" s="173" t="s">
        <v>72</v>
      </c>
      <c r="B88" s="174"/>
      <c r="C88" s="169"/>
      <c r="D88" s="140">
        <f>D83/7</f>
        <v>874.28571428571433</v>
      </c>
      <c r="E88" s="140"/>
      <c r="F88" s="140"/>
      <c r="G88" s="140"/>
      <c r="H88" s="141"/>
    </row>
    <row r="89" spans="1:8" s="28" customFormat="1" ht="54.75" customHeight="1" x14ac:dyDescent="0.2">
      <c r="A89" s="173" t="s">
        <v>73</v>
      </c>
      <c r="B89" s="174"/>
      <c r="C89" s="169"/>
      <c r="D89" s="140">
        <f>D83/8</f>
        <v>765</v>
      </c>
      <c r="E89" s="140"/>
      <c r="F89" s="140"/>
      <c r="G89" s="140"/>
      <c r="H89" s="141"/>
    </row>
    <row r="90" spans="1:8" s="28" customFormat="1" ht="54.75" customHeight="1" x14ac:dyDescent="0.2">
      <c r="A90" s="173" t="s">
        <v>74</v>
      </c>
      <c r="B90" s="174"/>
      <c r="C90" s="169"/>
      <c r="D90" s="140">
        <f>D83/9</f>
        <v>680</v>
      </c>
      <c r="E90" s="140"/>
      <c r="F90" s="140"/>
      <c r="G90" s="140"/>
      <c r="H90" s="141"/>
    </row>
    <row r="91" spans="1:8" s="28" customFormat="1" ht="54.75" customHeight="1" thickBot="1" x14ac:dyDescent="0.25">
      <c r="A91" s="173" t="s">
        <v>75</v>
      </c>
      <c r="B91" s="174"/>
      <c r="C91" s="175"/>
      <c r="D91" s="140">
        <f>D83/10</f>
        <v>612</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92" s="44">
        <v>5004</v>
      </c>
      <c r="E92" s="45"/>
      <c r="F92" s="45"/>
      <c r="G92" s="45"/>
      <c r="H92" s="46"/>
    </row>
    <row r="93" spans="1:8" s="16" customFormat="1" ht="24.95" customHeight="1" thickBot="1" x14ac:dyDescent="0.25">
      <c r="A93" s="416"/>
      <c r="B93" s="427"/>
      <c r="C93" s="299"/>
      <c r="D93" s="299"/>
      <c r="E93" s="299"/>
      <c r="F93" s="299"/>
      <c r="G93" s="299"/>
      <c r="H93" s="428"/>
    </row>
    <row r="94" spans="1:8" s="16" customFormat="1"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"2ГИС.ВОЛОГДА"</v>
      </c>
      <c r="D94" s="31">
        <v>5352</v>
      </c>
      <c r="E94" s="32"/>
      <c r="F94" s="32"/>
      <c r="G94" s="32"/>
      <c r="H94" s="33"/>
    </row>
    <row r="95" spans="1:8" s="16" customFormat="1"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95" s="36">
        <v>3390</v>
      </c>
      <c r="E95" s="37"/>
      <c r="F95" s="37"/>
      <c r="G95" s="37"/>
      <c r="H95" s="38"/>
    </row>
    <row r="96" spans="1:8" s="16" customFormat="1"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96" s="36">
        <v>2964</v>
      </c>
      <c r="E96" s="37"/>
      <c r="F96" s="37"/>
      <c r="G96" s="37"/>
      <c r="H96" s="38"/>
    </row>
    <row r="97" spans="1:8" s="16" customFormat="1"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"2ГИС.ВОЛОГДА"</v>
      </c>
      <c r="D97" s="36">
        <v>4932</v>
      </c>
      <c r="E97" s="37"/>
      <c r="F97" s="37"/>
      <c r="G97" s="37"/>
      <c r="H97" s="38"/>
    </row>
    <row r="98" spans="1:8" s="16" customFormat="1"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"2ГИС.ВОЛОГДА"</v>
      </c>
      <c r="D98" s="36">
        <v>7590</v>
      </c>
      <c r="E98" s="37"/>
      <c r="F98" s="37"/>
      <c r="G98" s="37"/>
      <c r="H98" s="38"/>
    </row>
    <row r="99" spans="1:8" s="16" customFormat="1"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99" s="36">
        <v>4932</v>
      </c>
      <c r="E99" s="37"/>
      <c r="F99" s="37"/>
      <c r="G99" s="37"/>
      <c r="H99" s="38"/>
    </row>
    <row r="100" spans="1:8" s="16" customFormat="1"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0" s="36">
        <v>5918.4</v>
      </c>
      <c r="E100" s="37"/>
      <c r="F100" s="37"/>
      <c r="G100" s="37"/>
      <c r="H100" s="38"/>
    </row>
    <row r="101" spans="1:8" s="16" customFormat="1" ht="50.1" customHeight="1" x14ac:dyDescent="0.2">
      <c r="A101" s="137" t="s">
        <v>84</v>
      </c>
      <c r="B101" s="189"/>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01" s="36">
        <v>3090</v>
      </c>
      <c r="E101" s="37"/>
      <c r="F101" s="37"/>
      <c r="G101" s="37"/>
      <c r="H101" s="38"/>
    </row>
    <row r="102" spans="1:8" s="16" customFormat="1" ht="50.1" customHeight="1" x14ac:dyDescent="0.2">
      <c r="A102" s="143" t="s">
        <v>85</v>
      </c>
      <c r="B102" s="144"/>
      <c r="C10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02" s="36">
        <v>3690</v>
      </c>
      <c r="E102" s="37"/>
      <c r="F102" s="37"/>
      <c r="G102" s="37"/>
      <c r="H102" s="38"/>
    </row>
    <row r="103" spans="1:8" s="16" customFormat="1" ht="50.1" customHeight="1" x14ac:dyDescent="0.2">
      <c r="A103" s="143" t="s">
        <v>86</v>
      </c>
      <c r="B103" s="144"/>
      <c r="C103" s="184" t="s">
        <v>87</v>
      </c>
      <c r="D103" s="36">
        <v>3690</v>
      </c>
      <c r="E103" s="37"/>
      <c r="F103" s="37"/>
      <c r="G103" s="37"/>
      <c r="H103" s="38"/>
    </row>
    <row r="104" spans="1:8" s="16" customFormat="1" ht="7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4" s="36">
        <v>3342</v>
      </c>
      <c r="E104" s="37"/>
      <c r="F104" s="37"/>
      <c r="G104" s="37"/>
      <c r="H104" s="38"/>
    </row>
    <row r="105" spans="1:8" s="16" customFormat="1" ht="75"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5" s="36">
        <v>2670</v>
      </c>
      <c r="E105" s="37"/>
      <c r="F105" s="37"/>
      <c r="G105" s="37"/>
      <c r="H105" s="38"/>
    </row>
    <row r="106" spans="1:8" s="16" customFormat="1" ht="75" customHeight="1" x14ac:dyDescent="0.2">
      <c r="A106" s="143" t="s">
        <v>90</v>
      </c>
      <c r="B106" s="144"/>
      <c r="C106" s="184"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6" s="36">
        <v>2706</v>
      </c>
      <c r="E106" s="37"/>
      <c r="F106" s="37"/>
      <c r="G106" s="37"/>
      <c r="H106" s="38"/>
    </row>
    <row r="107" spans="1:8" s="16" customFormat="1" ht="75" customHeight="1" x14ac:dyDescent="0.2">
      <c r="A107" s="143" t="s">
        <v>91</v>
      </c>
      <c r="B107" s="144"/>
      <c r="C107" s="184"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7" s="36">
        <v>1332</v>
      </c>
      <c r="E107" s="37"/>
      <c r="F107" s="37"/>
      <c r="G107" s="37"/>
      <c r="H107" s="38"/>
    </row>
    <row r="108" spans="1:8" s="16" customFormat="1" ht="7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8" s="36">
        <v>3342</v>
      </c>
      <c r="E108" s="37"/>
      <c r="F108" s="37"/>
      <c r="G108" s="37"/>
      <c r="H108" s="38"/>
    </row>
    <row r="109" spans="1:8" s="16" customFormat="1" ht="7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09" s="36">
        <v>2670</v>
      </c>
      <c r="E109" s="37"/>
      <c r="F109" s="37"/>
      <c r="G109" s="37"/>
      <c r="H109" s="38"/>
    </row>
    <row r="110" spans="1:8" s="16" customFormat="1" ht="50.1" customHeight="1" x14ac:dyDescent="0.2">
      <c r="A110" s="137" t="s">
        <v>94</v>
      </c>
      <c r="B110" s="189"/>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0" s="36">
        <v>2706</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1" s="36">
        <v>774</v>
      </c>
      <c r="E111" s="37"/>
      <c r="F111" s="37"/>
      <c r="G111" s="37"/>
      <c r="H111" s="38"/>
    </row>
    <row r="112" spans="1:8" s="16" customFormat="1" ht="126" customHeight="1" x14ac:dyDescent="0.2">
      <c r="A112" s="143" t="s">
        <v>95</v>
      </c>
      <c r="B112" s="144"/>
      <c r="C112" s="42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12" s="36">
        <v>3015</v>
      </c>
      <c r="E112" s="37"/>
      <c r="F112" s="37"/>
      <c r="G112" s="37"/>
      <c r="H112" s="38"/>
    </row>
    <row r="113" spans="1:8" s="16" customFormat="1" ht="96" customHeight="1" x14ac:dyDescent="0.2">
      <c r="A113" s="143" t="s">
        <v>96</v>
      </c>
      <c r="B113" s="144"/>
      <c r="C113" s="42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14" s="36">
        <v>3000</v>
      </c>
      <c r="E114" s="37"/>
      <c r="F114" s="37"/>
      <c r="G114" s="37"/>
      <c r="H114" s="38"/>
    </row>
    <row r="115" spans="1:8" s="16" customFormat="1" ht="50.1" customHeight="1" x14ac:dyDescent="0.2">
      <c r="A115" s="137" t="s">
        <v>98</v>
      </c>
      <c r="B115" s="189"/>
      <c r="C115" s="184" t="str">
        <f>"Интернет-площадка 2gis.ru на основе Cправочника организаций "&amp;$C$2&amp;""</f>
        <v>Интернет-площадка 2gis.ru на основе Cправочника организаций "2ГИС.ВОЛОГДА"</v>
      </c>
      <c r="D115" s="36">
        <v>10020</v>
      </c>
      <c r="E115" s="37"/>
      <c r="F115" s="37"/>
      <c r="G115" s="37"/>
      <c r="H115" s="38"/>
    </row>
    <row r="116" spans="1:8" s="16" customFormat="1" ht="50.1" customHeight="1" x14ac:dyDescent="0.2">
      <c r="A116" s="143" t="s">
        <v>99</v>
      </c>
      <c r="B116" s="144"/>
      <c r="C116" s="184"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16" s="36">
        <v>1290</v>
      </c>
      <c r="E116" s="37"/>
      <c r="F116" s="37"/>
      <c r="G116" s="37"/>
      <c r="H116" s="38"/>
    </row>
    <row r="117" spans="1:8" s="16" customFormat="1" ht="50.1" customHeight="1" x14ac:dyDescent="0.2">
      <c r="A117" s="143" t="s">
        <v>100</v>
      </c>
      <c r="B117" s="144"/>
      <c r="C117" s="184" t="str">
        <f t="shared" si="1"/>
        <v>электронный справочник на основе Справочника организаций "2ГИС.ВОЛОГДА" (версия для ПК)</v>
      </c>
      <c r="D117" s="36">
        <v>6162</v>
      </c>
      <c r="E117" s="37"/>
      <c r="F117" s="37"/>
      <c r="G117" s="37"/>
      <c r="H117" s="38"/>
    </row>
    <row r="118" spans="1:8" s="16" customFormat="1"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"2ГИС.ВОЛОГДА"</v>
      </c>
      <c r="D118" s="36">
        <v>12324</v>
      </c>
      <c r="E118" s="37"/>
      <c r="F118" s="37"/>
      <c r="G118" s="37"/>
      <c r="H118" s="38"/>
    </row>
    <row r="119" spans="1:8" s="16" customFormat="1"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"2ГИС.ВОЛОГДА"</v>
      </c>
      <c r="D119" s="36">
        <v>6162</v>
      </c>
      <c r="E119" s="37"/>
      <c r="F119" s="37"/>
      <c r="G119" s="37"/>
      <c r="H119" s="38"/>
    </row>
    <row r="120" spans="1:8" s="16" customFormat="1" ht="50.1" customHeight="1" x14ac:dyDescent="0.2">
      <c r="A120" s="143" t="s">
        <v>103</v>
      </c>
      <c r="B120" s="144"/>
      <c r="C120" s="184" t="str">
        <f t="shared" si="1"/>
        <v>электронный справочник на основе Справочника организаций "2ГИС.ВОЛОГДА" (версия для ПК)</v>
      </c>
      <c r="D120" s="36">
        <v>12324</v>
      </c>
      <c r="E120" s="37"/>
      <c r="F120" s="37"/>
      <c r="G120" s="37"/>
      <c r="H120" s="38"/>
    </row>
    <row r="121" spans="1:8" s="16" customFormat="1" ht="50.1" customHeight="1" x14ac:dyDescent="0.2">
      <c r="A121" s="143" t="s">
        <v>104</v>
      </c>
      <c r="B121" s="144"/>
      <c r="C121" s="184" t="str">
        <f t="shared" si="1"/>
        <v>электронный справочник на основе Справочника организаций "2ГИС.ВОЛОГДА" (версия для ПК)</v>
      </c>
      <c r="D121" s="36" t="e">
        <v>#REF!</v>
      </c>
      <c r="E121" s="37"/>
      <c r="F121" s="37"/>
      <c r="G121" s="37"/>
      <c r="H121" s="38"/>
    </row>
    <row r="122" spans="1:8" s="16" customFormat="1" ht="50.1" customHeight="1" x14ac:dyDescent="0.2">
      <c r="A122" s="137" t="s">
        <v>105</v>
      </c>
      <c r="B122" s="189"/>
      <c r="C122" s="184" t="str">
        <f t="shared" si="1"/>
        <v>электронный справочник на основе Справочника организаций "2ГИС.ВОЛОГДА" (версия для ПК)</v>
      </c>
      <c r="D122" s="36" t="e">
        <v>#REF!</v>
      </c>
      <c r="E122" s="37"/>
      <c r="F122" s="37"/>
      <c r="G122" s="37"/>
      <c r="H122" s="38"/>
    </row>
    <row r="123" spans="1:8" s="16" customFormat="1" ht="50.1" customHeight="1" x14ac:dyDescent="0.2">
      <c r="A123" s="143" t="s">
        <v>273</v>
      </c>
      <c r="B123" s="144"/>
      <c r="C123" s="184" t="s">
        <v>87</v>
      </c>
      <c r="D123" s="36">
        <v>960</v>
      </c>
      <c r="E123" s="37"/>
      <c r="F123" s="37"/>
      <c r="G123" s="37"/>
      <c r="H123" s="38"/>
    </row>
    <row r="124" spans="1:8" s="16" customFormat="1" ht="66.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4" s="36">
        <v>14040</v>
      </c>
      <c r="E124" s="37"/>
      <c r="F124" s="37"/>
      <c r="G124" s="37"/>
      <c r="H124" s="38"/>
    </row>
    <row r="125" spans="1:8" s="16" customFormat="1" ht="50.1" customHeight="1" thickBot="1" x14ac:dyDescent="0.25">
      <c r="A125" s="137" t="s">
        <v>108</v>
      </c>
      <c r="B125" s="189"/>
      <c r="C125" s="184" t="str">
        <f t="shared" si="1"/>
        <v>электронный справочник на основе Справочника организаций "2ГИС.ВОЛОГДА" (версия для ПК)</v>
      </c>
      <c r="D125" s="44">
        <v>1920</v>
      </c>
      <c r="E125" s="45"/>
      <c r="F125" s="45"/>
      <c r="G125" s="45"/>
      <c r="H125" s="46"/>
    </row>
    <row r="126" spans="1:8" s="16" customFormat="1" ht="50.1" customHeight="1" thickBot="1" x14ac:dyDescent="0.25">
      <c r="A126" s="24" t="s">
        <v>109</v>
      </c>
      <c r="B126" s="25"/>
      <c r="C126" s="430"/>
      <c r="D126" s="351"/>
      <c r="E126" s="351"/>
      <c r="F126" s="351"/>
      <c r="G126" s="351"/>
      <c r="H126" s="352"/>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27" s="31">
        <v>2004</v>
      </c>
      <c r="E127" s="32"/>
      <c r="F127" s="32"/>
      <c r="G127" s="32"/>
      <c r="H127" s="33"/>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3000</v>
      </c>
      <c r="E129" s="140"/>
      <c r="F129" s="140"/>
      <c r="G129" s="140"/>
      <c r="H129" s="141"/>
    </row>
    <row r="130" spans="1:8" s="16" customFormat="1" ht="50.1" customHeight="1" x14ac:dyDescent="0.2">
      <c r="A130" s="192" t="s">
        <v>113</v>
      </c>
      <c r="B130" s="193"/>
      <c r="C130" s="194"/>
      <c r="D130" s="325">
        <v>300</v>
      </c>
      <c r="E130" s="140"/>
      <c r="F130" s="140"/>
      <c r="G130" s="140"/>
      <c r="H130" s="141"/>
    </row>
    <row r="131" spans="1:8" s="16" customFormat="1" ht="50.1" customHeight="1" thickBot="1" x14ac:dyDescent="0.25">
      <c r="A131" s="192" t="s">
        <v>114</v>
      </c>
      <c r="B131" s="193"/>
      <c r="C131" s="196"/>
      <c r="D131" s="78">
        <v>1050</v>
      </c>
      <c r="E131" s="79"/>
      <c r="F131" s="79"/>
      <c r="G131" s="79"/>
      <c r="H131" s="80"/>
    </row>
    <row r="132" spans="1:8" s="16" customFormat="1" ht="50.1" customHeight="1" thickBot="1" x14ac:dyDescent="0.25">
      <c r="A132" s="24" t="s">
        <v>115</v>
      </c>
      <c r="B132" s="25"/>
      <c r="C132" s="26"/>
      <c r="D132" s="431"/>
      <c r="E132" s="431"/>
      <c r="F132" s="431"/>
      <c r="G132" s="431"/>
      <c r="H132" s="432"/>
    </row>
    <row r="133" spans="1:8" s="16" customFormat="1" ht="50.1" customHeight="1" x14ac:dyDescent="0.2">
      <c r="A133" s="143" t="s">
        <v>161</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3" s="433">
        <f>F133*1.2</f>
        <v>2520</v>
      </c>
      <c r="E133" s="434">
        <f>F133*1.1</f>
        <v>2310</v>
      </c>
      <c r="F133" s="434">
        <v>2100</v>
      </c>
      <c r="G133" s="434">
        <f>F133*0.75</f>
        <v>1575</v>
      </c>
      <c r="H133" s="435">
        <f>F133*0.5</f>
        <v>1050</v>
      </c>
    </row>
    <row r="134" spans="1:8" s="16" customFormat="1"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"2ГИС.ВОЛОГДА"</v>
      </c>
      <c r="D134" s="36">
        <v>2100</v>
      </c>
      <c r="E134" s="37"/>
      <c r="F134" s="37"/>
      <c r="G134" s="37"/>
      <c r="H134" s="38"/>
    </row>
    <row r="135" spans="1:8" s="16" customFormat="1" ht="50.1" customHeight="1" x14ac:dyDescent="0.2">
      <c r="A135" s="143" t="s">
        <v>118</v>
      </c>
      <c r="B135" s="144"/>
      <c r="C135" s="43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6">
        <v>3342</v>
      </c>
      <c r="E135" s="37"/>
      <c r="F135" s="37"/>
      <c r="G135" s="37"/>
      <c r="H135" s="38"/>
    </row>
    <row r="136" spans="1:8" s="16" customFormat="1" ht="50.1" customHeight="1" x14ac:dyDescent="0.2">
      <c r="A136" s="143" t="s">
        <v>162</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36" s="198">
        <f>F136*1.2</f>
        <v>3600</v>
      </c>
      <c r="E136" s="199">
        <f>F136*1.1</f>
        <v>3300.0000000000005</v>
      </c>
      <c r="F136" s="199">
        <v>3000</v>
      </c>
      <c r="G136" s="199">
        <f>F136*0.75</f>
        <v>2250</v>
      </c>
      <c r="H136" s="200">
        <f>F136*0.5</f>
        <v>1500</v>
      </c>
    </row>
    <row r="137" spans="1:8" s="16" customFormat="1"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"2ГИС.ВОЛОГДА"</v>
      </c>
      <c r="D137" s="36" t="e">
        <v>#REF!</v>
      </c>
      <c r="E137" s="37"/>
      <c r="F137" s="37"/>
      <c r="G137" s="37"/>
      <c r="H137" s="38"/>
    </row>
    <row r="138" spans="1:8" s="16" customFormat="1" ht="50.1" customHeight="1" x14ac:dyDescent="0.2">
      <c r="A138" s="143" t="s">
        <v>121</v>
      </c>
      <c r="B138" s="144"/>
      <c r="C138" s="436"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8" s="36">
        <v>1.2</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"2ГИС.ВОЛОГДА"</v>
      </c>
      <c r="D139" s="44">
        <v>2100</v>
      </c>
      <c r="E139" s="45"/>
      <c r="F139" s="45"/>
      <c r="G139" s="45"/>
      <c r="H139" s="46"/>
    </row>
    <row r="140" spans="1:8" s="28" customFormat="1" ht="50.1" customHeight="1" thickBot="1" x14ac:dyDescent="0.25">
      <c r="A140" s="24" t="s">
        <v>182</v>
      </c>
      <c r="B140" s="25"/>
      <c r="C140" s="26"/>
      <c r="D140" s="351"/>
      <c r="E140" s="351"/>
      <c r="F140" s="351"/>
      <c r="G140" s="351"/>
      <c r="H140" s="352"/>
    </row>
    <row r="141" spans="1:8" s="23" customFormat="1" ht="30" customHeight="1" thickBot="1" x14ac:dyDescent="0.25">
      <c r="A141" s="353"/>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42" s="31">
        <v>6162</v>
      </c>
      <c r="E142" s="32"/>
      <c r="F142" s="32"/>
      <c r="G142" s="32"/>
      <c r="H142" s="33"/>
    </row>
    <row r="143" spans="1:8" s="16" customFormat="1" ht="83.25" customHeight="1" x14ac:dyDescent="0.2">
      <c r="A143" s="143" t="s">
        <v>184</v>
      </c>
      <c r="B143" s="144"/>
      <c r="C143" s="194"/>
      <c r="D143" s="36">
        <v>12324</v>
      </c>
      <c r="E143" s="37"/>
      <c r="F143" s="37"/>
      <c r="G143" s="37"/>
      <c r="H143" s="38"/>
    </row>
    <row r="144" spans="1:8" s="16" customFormat="1" ht="83.25" customHeight="1" x14ac:dyDescent="0.2">
      <c r="A144" s="143" t="s">
        <v>185</v>
      </c>
      <c r="B144" s="144"/>
      <c r="C144" s="194"/>
      <c r="D144" s="36">
        <v>6162</v>
      </c>
      <c r="E144" s="37"/>
      <c r="F144" s="37"/>
      <c r="G144" s="37"/>
      <c r="H144" s="38"/>
    </row>
    <row r="145" spans="1:8" s="16" customFormat="1" ht="83.25" customHeight="1" thickBot="1" x14ac:dyDescent="0.25">
      <c r="A145" s="143" t="s">
        <v>186</v>
      </c>
      <c r="B145" s="144"/>
      <c r="C145" s="393"/>
      <c r="D145" s="36">
        <v>12324</v>
      </c>
      <c r="E145" s="37"/>
      <c r="F145" s="37"/>
      <c r="G145" s="37"/>
      <c r="H145" s="38"/>
    </row>
    <row r="146" spans="1:8" s="16" customFormat="1" ht="24.95" customHeight="1" thickBot="1" x14ac:dyDescent="0.25">
      <c r="A146" s="298"/>
      <c r="B146" s="299"/>
      <c r="C146" s="299"/>
      <c r="D146" s="299"/>
      <c r="E146" s="299"/>
      <c r="F146" s="299"/>
      <c r="G146" s="299"/>
      <c r="H146" s="428"/>
    </row>
    <row r="147" spans="1:8" ht="12.6" customHeight="1" x14ac:dyDescent="0.2"/>
    <row r="148" spans="1:8" s="209" customFormat="1" ht="24.95" customHeight="1" x14ac:dyDescent="0.2">
      <c r="A148" s="206"/>
      <c r="B148" s="207" t="s">
        <v>123</v>
      </c>
      <c r="C148" s="208" t="s">
        <v>274</v>
      </c>
      <c r="D148" s="208"/>
    </row>
    <row r="149" spans="1:8" s="209" customFormat="1" ht="24.95" customHeight="1" x14ac:dyDescent="0.2">
      <c r="A149" s="206"/>
      <c r="C149" s="210" t="s">
        <v>275</v>
      </c>
      <c r="D149" s="210"/>
    </row>
    <row r="150" spans="1:8" s="209" customFormat="1" ht="24.95" customHeight="1" x14ac:dyDescent="0.2">
      <c r="A150" s="206"/>
      <c r="C150" s="208" t="s">
        <v>276</v>
      </c>
      <c r="D150" s="210"/>
    </row>
    <row r="151" spans="1:8" s="203" customFormat="1" ht="12" customHeight="1" x14ac:dyDescent="0.2">
      <c r="A151" s="202"/>
      <c r="C151" s="210"/>
      <c r="D151" s="210"/>
    </row>
    <row r="152" spans="1:8" s="217" customFormat="1" ht="24.95" customHeight="1" x14ac:dyDescent="0.2">
      <c r="A152" s="213"/>
      <c r="B152" s="213"/>
      <c r="C152" s="213"/>
      <c r="D152" s="214"/>
      <c r="E152" s="214"/>
      <c r="F152" s="214"/>
      <c r="G152" s="214"/>
      <c r="H152" s="214"/>
    </row>
    <row r="153" spans="1:8" s="217" customFormat="1" ht="24.95" customHeight="1" x14ac:dyDescent="0.2">
      <c r="A153" s="213" t="str">
        <f>Абакан_юр!A147</f>
        <v>По соглашению сторон в качестве валюты платежа могут выступать украинские гривны, в этом случае курс следующий: 1 руб. = 0,3909 гривен</v>
      </c>
      <c r="B153" s="213"/>
      <c r="C153" s="213"/>
      <c r="D153" s="214"/>
      <c r="E153" s="214"/>
      <c r="F153" s="214"/>
      <c r="G153" s="214"/>
      <c r="H153" s="214"/>
    </row>
    <row r="154" spans="1:8" s="217" customFormat="1" ht="24.95" customHeight="1" x14ac:dyDescent="0.2">
      <c r="A154" s="213" t="str">
        <f>Абакан_юр!A148</f>
        <v>По соглашению сторон в качестве валюты платежа могут выступать дирхамы ОАЭ, в этом случае курс следующий: 1 руб. = 0,0394 дирхам</v>
      </c>
      <c r="B154" s="213"/>
      <c r="C154" s="213"/>
      <c r="D154" s="214"/>
      <c r="E154" s="214"/>
      <c r="F154" s="214"/>
      <c r="G154" s="214"/>
      <c r="H154" s="214"/>
    </row>
    <row r="155" spans="1:8" s="217" customFormat="1" ht="24.95" customHeight="1" x14ac:dyDescent="0.2">
      <c r="A155" s="213" t="str">
        <f>Абакан_юр!A149</f>
        <v>По соглашению сторон в качестве валюты платежа могут выступать доллары США, в этом случае курс следующий: 1 руб. = 0,0107 доллара</v>
      </c>
      <c r="B155" s="213"/>
      <c r="C155" s="213"/>
      <c r="D155" s="214"/>
      <c r="E155" s="214"/>
      <c r="F155" s="214"/>
      <c r="G155" s="214"/>
      <c r="H155" s="214"/>
    </row>
    <row r="156" spans="1:8" s="217" customFormat="1" ht="24.95" customHeight="1" x14ac:dyDescent="0.2">
      <c r="A156" s="213" t="str">
        <f>Абакан_юр!A150</f>
        <v>По соглашению сторон в качестве валюты платежа могут выступать евро, в этом случае курс следующий: 1 руб. = 0,0101 евро</v>
      </c>
      <c r="B156" s="213"/>
      <c r="C156" s="213"/>
      <c r="D156" s="214"/>
      <c r="E156" s="214"/>
      <c r="F156" s="214"/>
      <c r="G156" s="214"/>
      <c r="H156" s="214"/>
    </row>
    <row r="157" spans="1:8" s="217" customFormat="1" ht="24.95" customHeight="1" x14ac:dyDescent="0.2">
      <c r="A157" s="213" t="str">
        <f>Абакан_юр!A151</f>
        <v>По соглашению сторон в качестве валюты платежа могут выступать чешские кроны, в этом случае курс следующий: 1 руб. = 0,2496 крона</v>
      </c>
      <c r="B157" s="213"/>
      <c r="C157" s="213"/>
      <c r="D157" s="214"/>
      <c r="E157" s="214"/>
      <c r="F157" s="214"/>
      <c r="G157" s="214"/>
      <c r="H157" s="214"/>
    </row>
    <row r="158" spans="1:8" s="217" customFormat="1" ht="26.25" customHeight="1" x14ac:dyDescent="0.2">
      <c r="A158" s="213" t="str">
        <f>Абакан_юр!A152</f>
        <v>По соглашению сторон в качестве валюты платежа могут выступать киргизские сомы, в этом случае курс следующий: 1 руб. = 0,9546 сом</v>
      </c>
      <c r="B158" s="213"/>
      <c r="C158" s="213"/>
      <c r="D158" s="214"/>
      <c r="E158" s="214"/>
      <c r="F158" s="214"/>
      <c r="G158" s="214"/>
      <c r="H158" s="214"/>
    </row>
    <row r="159" spans="1:8" s="224" customFormat="1" ht="12.6" customHeight="1" x14ac:dyDescent="0.2">
      <c r="A159"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9" s="213"/>
      <c r="C159" s="213"/>
      <c r="D159" s="221"/>
      <c r="E159" s="221"/>
      <c r="F159" s="221"/>
      <c r="G159" s="221"/>
      <c r="H159" s="221"/>
    </row>
    <row r="160" spans="1:8" ht="24.95" customHeight="1" x14ac:dyDescent="0.2">
      <c r="A160" s="225" t="s">
        <v>135</v>
      </c>
      <c r="B160" s="225"/>
      <c r="C160" s="225"/>
      <c r="D160" s="225"/>
      <c r="E160" s="205"/>
      <c r="F160" s="205"/>
      <c r="G160" s="205"/>
      <c r="H160" s="205"/>
    </row>
    <row r="161" spans="1:8" s="224" customFormat="1" ht="12" customHeight="1" x14ac:dyDescent="0.2">
      <c r="A161" s="219"/>
      <c r="B161" s="219"/>
      <c r="C161" s="220"/>
      <c r="D161" s="221"/>
      <c r="E161" s="221"/>
      <c r="F161" s="221"/>
      <c r="G161" s="221"/>
      <c r="H161" s="221"/>
    </row>
    <row r="162" spans="1:8" s="228" customFormat="1" ht="50.1" customHeight="1" thickBot="1" x14ac:dyDescent="0.25">
      <c r="A162" s="226" t="s">
        <v>136</v>
      </c>
      <c r="B162" s="226"/>
      <c r="C162" s="226"/>
      <c r="D162" s="226"/>
    </row>
    <row r="163" spans="1:8" s="233" customFormat="1" ht="50.1" customHeight="1" thickBot="1" x14ac:dyDescent="0.25">
      <c r="A163" s="229" t="s">
        <v>137</v>
      </c>
      <c r="B163" s="230"/>
      <c r="C163" s="230"/>
      <c r="D163" s="231"/>
    </row>
    <row r="164" spans="1:8" ht="60" customHeight="1" thickBot="1" x14ac:dyDescent="0.25">
      <c r="A164" s="234" t="s">
        <v>138</v>
      </c>
      <c r="B164" s="235"/>
      <c r="C164" s="236" t="s">
        <v>139</v>
      </c>
      <c r="D164" s="437" t="s">
        <v>140</v>
      </c>
      <c r="E164" s="205"/>
      <c r="F164" s="205"/>
      <c r="G164" s="205"/>
      <c r="H164" s="205"/>
    </row>
    <row r="165" spans="1:8" ht="99.95" customHeight="1" x14ac:dyDescent="0.2">
      <c r="A165" s="239" t="s">
        <v>141</v>
      </c>
      <c r="B165" s="240"/>
      <c r="C165" s="241" t="s">
        <v>142</v>
      </c>
      <c r="D165" s="306" t="s">
        <v>143</v>
      </c>
      <c r="E165" s="205"/>
      <c r="F165" s="205"/>
      <c r="G165" s="205"/>
      <c r="H165" s="205"/>
    </row>
    <row r="166" spans="1:8" ht="75" customHeight="1" x14ac:dyDescent="0.2">
      <c r="A166" s="244" t="s">
        <v>144</v>
      </c>
      <c r="B166" s="245"/>
      <c r="C166" s="246" t="s">
        <v>145</v>
      </c>
      <c r="D166" s="307" t="s">
        <v>146</v>
      </c>
      <c r="E166" s="205"/>
      <c r="F166" s="205"/>
      <c r="G166" s="205"/>
      <c r="H166" s="205"/>
    </row>
    <row r="167" spans="1:8" ht="147.75" customHeight="1" x14ac:dyDescent="0.2">
      <c r="A167" s="244" t="s">
        <v>147</v>
      </c>
      <c r="B167" s="245"/>
      <c r="C167" s="246" t="s">
        <v>148</v>
      </c>
      <c r="D167" s="307" t="s">
        <v>146</v>
      </c>
      <c r="E167" s="205"/>
      <c r="F167" s="205"/>
      <c r="G167" s="205"/>
      <c r="H167" s="205"/>
    </row>
    <row r="168" spans="1:8" s="203" customFormat="1" ht="125.25" customHeight="1" x14ac:dyDescent="0.2">
      <c r="A168" s="244" t="s">
        <v>150</v>
      </c>
      <c r="B168" s="245"/>
      <c r="C168" s="333" t="s">
        <v>151</v>
      </c>
      <c r="D168" s="438" t="s">
        <v>146</v>
      </c>
      <c r="E168" s="205"/>
      <c r="F168" s="205"/>
      <c r="G168" s="205"/>
      <c r="H168" s="205"/>
    </row>
    <row r="169" spans="1:8" s="224" customFormat="1" ht="222.75" customHeight="1" thickBot="1" x14ac:dyDescent="0.25">
      <c r="A169" s="335" t="s">
        <v>152</v>
      </c>
      <c r="B169" s="336"/>
      <c r="C169" s="330" t="s">
        <v>153</v>
      </c>
      <c r="D169" s="439" t="s">
        <v>146</v>
      </c>
      <c r="E169" s="205"/>
      <c r="F169" s="205"/>
      <c r="G169" s="205"/>
      <c r="H169" s="205"/>
    </row>
    <row r="170" spans="1:8" ht="24.95" customHeight="1" x14ac:dyDescent="0.2">
      <c r="A170" s="250" t="s">
        <v>154</v>
      </c>
      <c r="B170" s="250"/>
      <c r="C170" s="250"/>
      <c r="D170" s="250"/>
      <c r="E170" s="205"/>
      <c r="F170" s="205"/>
      <c r="G170" s="205"/>
      <c r="H170" s="205"/>
    </row>
    <row r="171" spans="1:8" ht="24.95" customHeight="1" x14ac:dyDescent="0.2">
      <c r="A171" s="250" t="s">
        <v>155</v>
      </c>
      <c r="B171" s="250"/>
      <c r="C171" s="250"/>
      <c r="D171" s="250"/>
      <c r="E171" s="205"/>
      <c r="F171" s="205"/>
      <c r="G171" s="205"/>
      <c r="H171" s="205"/>
    </row>
    <row r="172" spans="1:8" ht="210.75" customHeight="1" x14ac:dyDescent="0.2">
      <c r="A17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308"/>
      <c r="C172" s="308"/>
      <c r="D172" s="308"/>
      <c r="E172" s="205"/>
      <c r="F172" s="205"/>
      <c r="G172" s="205"/>
      <c r="H172" s="205"/>
    </row>
    <row r="173" spans="1:8" s="16" customFormat="1" ht="99.75" customHeight="1" x14ac:dyDescent="0.2">
      <c r="A173" s="225" t="s">
        <v>157</v>
      </c>
      <c r="B173" s="225"/>
      <c r="C173" s="225"/>
      <c r="D173" s="225"/>
    </row>
    <row r="174" spans="1:8" ht="50.1" customHeight="1" x14ac:dyDescent="0.2">
      <c r="A174" s="250" t="s">
        <v>158</v>
      </c>
      <c r="B174" s="250"/>
      <c r="C174" s="250"/>
      <c r="D174" s="250"/>
      <c r="E174" s="205"/>
      <c r="F174" s="205"/>
      <c r="G174" s="205"/>
      <c r="H174" s="205"/>
    </row>
    <row r="175" spans="1:8" s="252" customFormat="1" ht="132" customHeight="1" x14ac:dyDescent="0.2">
      <c r="A175" s="225" t="s">
        <v>159</v>
      </c>
      <c r="B175" s="225"/>
      <c r="C175" s="225"/>
      <c r="D175" s="225"/>
      <c r="E175" s="225"/>
      <c r="F175" s="225"/>
      <c r="G175" s="225"/>
      <c r="H175" s="225"/>
    </row>
  </sheetData>
  <sheetProtection selectLockedCells="1" selectUnlockedCells="1"/>
  <mergeCells count="272">
    <mergeCell ref="A175:E175"/>
    <mergeCell ref="F175:H175"/>
    <mergeCell ref="A169:B169"/>
    <mergeCell ref="A170:D170"/>
    <mergeCell ref="A171:D171"/>
    <mergeCell ref="A172:D172"/>
    <mergeCell ref="A173:D173"/>
    <mergeCell ref="A174:D174"/>
    <mergeCell ref="A163:D163"/>
    <mergeCell ref="A164:B164"/>
    <mergeCell ref="A165:B165"/>
    <mergeCell ref="A166:B166"/>
    <mergeCell ref="A167:B167"/>
    <mergeCell ref="A168:B168"/>
    <mergeCell ref="A156:C156"/>
    <mergeCell ref="A157:C157"/>
    <mergeCell ref="A158:C158"/>
    <mergeCell ref="A159:C159"/>
    <mergeCell ref="A160:D160"/>
    <mergeCell ref="A162:D162"/>
    <mergeCell ref="C150:D150"/>
    <mergeCell ref="C151:D151"/>
    <mergeCell ref="A152:C152"/>
    <mergeCell ref="A153:C153"/>
    <mergeCell ref="A154:C154"/>
    <mergeCell ref="A155:C155"/>
    <mergeCell ref="D144:H144"/>
    <mergeCell ref="A145:B145"/>
    <mergeCell ref="D145:H145"/>
    <mergeCell ref="A146:H146"/>
    <mergeCell ref="C148:D148"/>
    <mergeCell ref="C149:D149"/>
    <mergeCell ref="A140:B140"/>
    <mergeCell ref="D140:H140"/>
    <mergeCell ref="A141:C141"/>
    <mergeCell ref="D141:H141"/>
    <mergeCell ref="A142:B142"/>
    <mergeCell ref="C142:C145"/>
    <mergeCell ref="D142:H142"/>
    <mergeCell ref="A143:B143"/>
    <mergeCell ref="D143:H143"/>
    <mergeCell ref="A144:B144"/>
    <mergeCell ref="A136:B136"/>
    <mergeCell ref="A137:B137"/>
    <mergeCell ref="D137:H137"/>
    <mergeCell ref="A138:B138"/>
    <mergeCell ref="D138:H138"/>
    <mergeCell ref="A139:B139"/>
    <mergeCell ref="D139:H139"/>
    <mergeCell ref="D131:H131"/>
    <mergeCell ref="A132:B132"/>
    <mergeCell ref="A133:B133"/>
    <mergeCell ref="A134:B134"/>
    <mergeCell ref="D134:H134"/>
    <mergeCell ref="A135:B135"/>
    <mergeCell ref="D135:H135"/>
    <mergeCell ref="A127:B127"/>
    <mergeCell ref="C127:C131"/>
    <mergeCell ref="D127:H127"/>
    <mergeCell ref="A128:B128"/>
    <mergeCell ref="D128:H128"/>
    <mergeCell ref="A129:B129"/>
    <mergeCell ref="D129:H129"/>
    <mergeCell ref="A130:B130"/>
    <mergeCell ref="D130:H130"/>
    <mergeCell ref="A131:B131"/>
    <mergeCell ref="A124:B124"/>
    <mergeCell ref="D124:H124"/>
    <mergeCell ref="A125:B125"/>
    <mergeCell ref="D125:H125"/>
    <mergeCell ref="A126:B126"/>
    <mergeCell ref="C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C93:H93"/>
    <mergeCell ref="A94:B94"/>
    <mergeCell ref="D94:H94"/>
    <mergeCell ref="A95:B95"/>
    <mergeCell ref="D95:H95"/>
    <mergeCell ref="A96:B96"/>
    <mergeCell ref="D96:H96"/>
    <mergeCell ref="A90:B90"/>
    <mergeCell ref="D90:H90"/>
    <mergeCell ref="A91:B91"/>
    <mergeCell ref="D91:H91"/>
    <mergeCell ref="A92:B92"/>
    <mergeCell ref="D92:H92"/>
    <mergeCell ref="A87:B87"/>
    <mergeCell ref="D87:H87"/>
    <mergeCell ref="A88:B88"/>
    <mergeCell ref="D88:H88"/>
    <mergeCell ref="A89:B89"/>
    <mergeCell ref="D89:H89"/>
    <mergeCell ref="D82:H82"/>
    <mergeCell ref="A83:B83"/>
    <mergeCell ref="C83:C91"/>
    <mergeCell ref="D83:H83"/>
    <mergeCell ref="A84:B84"/>
    <mergeCell ref="D84:H84"/>
    <mergeCell ref="A85:B85"/>
    <mergeCell ref="D85:H85"/>
    <mergeCell ref="A86:B86"/>
    <mergeCell ref="D86:H86"/>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68:B68"/>
    <mergeCell ref="D68:H68"/>
    <mergeCell ref="A69:C69"/>
    <mergeCell ref="D69:H69"/>
    <mergeCell ref="D70:H70"/>
    <mergeCell ref="A71:B71"/>
    <mergeCell ref="C71:C79"/>
    <mergeCell ref="D71:H71"/>
    <mergeCell ref="A72:B72"/>
    <mergeCell ref="D72:H72"/>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D52:H52"/>
    <mergeCell ref="A53:B53"/>
    <mergeCell ref="D53:H53"/>
    <mergeCell ref="A54:B54"/>
    <mergeCell ref="D54:H54"/>
    <mergeCell ref="A55:B55"/>
    <mergeCell ref="D55:H55"/>
    <mergeCell ref="A48:C48"/>
    <mergeCell ref="D48:H48"/>
    <mergeCell ref="A49:B49"/>
    <mergeCell ref="C49:C68"/>
    <mergeCell ref="D49:H49"/>
    <mergeCell ref="A50:B50"/>
    <mergeCell ref="D50:H50"/>
    <mergeCell ref="A51:B51"/>
    <mergeCell ref="D51:H51"/>
    <mergeCell ref="A52:B52"/>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6"/>
  <sheetViews>
    <sheetView view="pageBreakPreview" zoomScale="40" zoomScaleNormal="60" zoomScaleSheetLayoutView="40" workbookViewId="0">
      <pane ySplit="4" topLeftCell="A76"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1">
        <f>F7*1.2</f>
        <v>7020</v>
      </c>
      <c r="E7" s="32">
        <f>F7*1.1</f>
        <v>6435.0000000000009</v>
      </c>
      <c r="F7" s="32">
        <v>5850</v>
      </c>
      <c r="G7" s="32">
        <f>F7*0.75</f>
        <v>4387.5</v>
      </c>
      <c r="H7" s="33">
        <f>F7*0.5</f>
        <v>2925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54">
        <f>F12*1.2</f>
        <v>8359.1999999999989</v>
      </c>
      <c r="E12" s="32">
        <f>F12*1.1</f>
        <v>7662.6</v>
      </c>
      <c r="F12" s="32">
        <v>6966</v>
      </c>
      <c r="G12" s="32">
        <f>F12*0.75</f>
        <v>5224.5</v>
      </c>
      <c r="H12" s="33">
        <f>F12*0.5</f>
        <v>3483</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"2ГИС.ВОРОНЕЖ"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262">
        <v>420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1">
        <f>F27*1.2</f>
        <v>9835.1999999999989</v>
      </c>
      <c r="E27" s="32">
        <f>F27*1.1</f>
        <v>9015.6</v>
      </c>
      <c r="F27" s="32">
        <v>8196</v>
      </c>
      <c r="G27" s="32">
        <f>F27*0.75</f>
        <v>6147</v>
      </c>
      <c r="H27" s="33">
        <f>F27*0.5</f>
        <v>4098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54">
        <f>F32*1.2</f>
        <v>11707.199999999999</v>
      </c>
      <c r="E32" s="32">
        <f>F32*1.1</f>
        <v>10731.6</v>
      </c>
      <c r="F32" s="32">
        <v>9756</v>
      </c>
      <c r="G32" s="32">
        <f>F32*0.75</f>
        <v>7317</v>
      </c>
      <c r="H32" s="33">
        <f>F32*0.5</f>
        <v>4878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"2ГИС.ВОРОНЕЖ"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68">
        <v>588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1749 до 34980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49" s="127">
        <v>1749</v>
      </c>
      <c r="E49" s="128"/>
      <c r="F49" s="128"/>
      <c r="G49" s="128"/>
      <c r="H49" s="129"/>
    </row>
    <row r="50" spans="1:8" ht="37.5" customHeight="1" outlineLevel="1" x14ac:dyDescent="0.2">
      <c r="A50" s="130" t="s">
        <v>33</v>
      </c>
      <c r="B50" s="131"/>
      <c r="C50" s="126"/>
      <c r="D50" s="36">
        <v>3498</v>
      </c>
      <c r="E50" s="37"/>
      <c r="F50" s="37"/>
      <c r="G50" s="37"/>
      <c r="H50" s="38"/>
    </row>
    <row r="51" spans="1:8" ht="37.5" customHeight="1" outlineLevel="1" x14ac:dyDescent="0.2">
      <c r="A51" s="130" t="s">
        <v>34</v>
      </c>
      <c r="B51" s="131"/>
      <c r="C51" s="126"/>
      <c r="D51" s="36">
        <v>5247</v>
      </c>
      <c r="E51" s="37"/>
      <c r="F51" s="37"/>
      <c r="G51" s="37"/>
      <c r="H51" s="38"/>
    </row>
    <row r="52" spans="1:8" ht="37.5" customHeight="1" outlineLevel="1" x14ac:dyDescent="0.2">
      <c r="A52" s="130" t="s">
        <v>35</v>
      </c>
      <c r="B52" s="131"/>
      <c r="C52" s="126"/>
      <c r="D52" s="36">
        <v>6996</v>
      </c>
      <c r="E52" s="37"/>
      <c r="F52" s="37"/>
      <c r="G52" s="37"/>
      <c r="H52" s="38"/>
    </row>
    <row r="53" spans="1:8" ht="37.5" customHeight="1" outlineLevel="1" x14ac:dyDescent="0.2">
      <c r="A53" s="130" t="s">
        <v>36</v>
      </c>
      <c r="B53" s="131"/>
      <c r="C53" s="126"/>
      <c r="D53" s="36">
        <v>8745</v>
      </c>
      <c r="E53" s="37"/>
      <c r="F53" s="37"/>
      <c r="G53" s="37"/>
      <c r="H53" s="38"/>
    </row>
    <row r="54" spans="1:8" ht="37.5" customHeight="1" outlineLevel="1" x14ac:dyDescent="0.2">
      <c r="A54" s="130" t="s">
        <v>37</v>
      </c>
      <c r="B54" s="131"/>
      <c r="C54" s="126"/>
      <c r="D54" s="36">
        <v>10494</v>
      </c>
      <c r="E54" s="37"/>
      <c r="F54" s="37"/>
      <c r="G54" s="37"/>
      <c r="H54" s="38"/>
    </row>
    <row r="55" spans="1:8" ht="37.5" customHeight="1" outlineLevel="1" x14ac:dyDescent="0.2">
      <c r="A55" s="130" t="s">
        <v>38</v>
      </c>
      <c r="B55" s="131"/>
      <c r="C55" s="126"/>
      <c r="D55" s="36">
        <v>12243</v>
      </c>
      <c r="E55" s="37"/>
      <c r="F55" s="37"/>
      <c r="G55" s="37"/>
      <c r="H55" s="38"/>
    </row>
    <row r="56" spans="1:8" ht="37.5" customHeight="1" outlineLevel="1" x14ac:dyDescent="0.2">
      <c r="A56" s="130" t="s">
        <v>39</v>
      </c>
      <c r="B56" s="131"/>
      <c r="C56" s="126"/>
      <c r="D56" s="36">
        <v>13992</v>
      </c>
      <c r="E56" s="37"/>
      <c r="F56" s="37"/>
      <c r="G56" s="37"/>
      <c r="H56" s="38"/>
    </row>
    <row r="57" spans="1:8" ht="37.5" customHeight="1" outlineLevel="1" x14ac:dyDescent="0.2">
      <c r="A57" s="130" t="s">
        <v>40</v>
      </c>
      <c r="B57" s="131"/>
      <c r="C57" s="126"/>
      <c r="D57" s="36">
        <v>15741</v>
      </c>
      <c r="E57" s="37"/>
      <c r="F57" s="37"/>
      <c r="G57" s="37"/>
      <c r="H57" s="38"/>
    </row>
    <row r="58" spans="1:8" ht="37.5" customHeight="1" outlineLevel="1" x14ac:dyDescent="0.2">
      <c r="A58" s="130" t="s">
        <v>41</v>
      </c>
      <c r="B58" s="131"/>
      <c r="C58" s="126"/>
      <c r="D58" s="36">
        <v>17490</v>
      </c>
      <c r="E58" s="37"/>
      <c r="F58" s="37"/>
      <c r="G58" s="37"/>
      <c r="H58" s="38"/>
    </row>
    <row r="59" spans="1:8" ht="37.5" customHeight="1" outlineLevel="1" x14ac:dyDescent="0.2">
      <c r="A59" s="130" t="s">
        <v>42</v>
      </c>
      <c r="B59" s="131"/>
      <c r="C59" s="126"/>
      <c r="D59" s="36">
        <v>19239</v>
      </c>
      <c r="E59" s="37"/>
      <c r="F59" s="37"/>
      <c r="G59" s="37"/>
      <c r="H59" s="38"/>
    </row>
    <row r="60" spans="1:8" ht="37.5" customHeight="1" outlineLevel="1" x14ac:dyDescent="0.2">
      <c r="A60" s="130" t="s">
        <v>43</v>
      </c>
      <c r="B60" s="131"/>
      <c r="C60" s="126"/>
      <c r="D60" s="36">
        <v>20988</v>
      </c>
      <c r="E60" s="37"/>
      <c r="F60" s="37"/>
      <c r="G60" s="37"/>
      <c r="H60" s="38"/>
    </row>
    <row r="61" spans="1:8" ht="37.5" customHeight="1" outlineLevel="1" x14ac:dyDescent="0.2">
      <c r="A61" s="130" t="s">
        <v>44</v>
      </c>
      <c r="B61" s="131"/>
      <c r="C61" s="126"/>
      <c r="D61" s="36">
        <v>22737</v>
      </c>
      <c r="E61" s="37"/>
      <c r="F61" s="37"/>
      <c r="G61" s="37"/>
      <c r="H61" s="38"/>
    </row>
    <row r="62" spans="1:8" ht="37.5" customHeight="1" outlineLevel="1" x14ac:dyDescent="0.2">
      <c r="A62" s="130" t="s">
        <v>45</v>
      </c>
      <c r="B62" s="131"/>
      <c r="C62" s="126"/>
      <c r="D62" s="36">
        <v>24486</v>
      </c>
      <c r="E62" s="37"/>
      <c r="F62" s="37"/>
      <c r="G62" s="37"/>
      <c r="H62" s="38"/>
    </row>
    <row r="63" spans="1:8" ht="37.5" customHeight="1" outlineLevel="1" x14ac:dyDescent="0.2">
      <c r="A63" s="130" t="s">
        <v>46</v>
      </c>
      <c r="B63" s="131"/>
      <c r="C63" s="126"/>
      <c r="D63" s="36">
        <v>26235</v>
      </c>
      <c r="E63" s="37"/>
      <c r="F63" s="37"/>
      <c r="G63" s="37"/>
      <c r="H63" s="38"/>
    </row>
    <row r="64" spans="1:8" ht="37.5" customHeight="1" outlineLevel="1" x14ac:dyDescent="0.2">
      <c r="A64" s="130" t="s">
        <v>47</v>
      </c>
      <c r="B64" s="131"/>
      <c r="C64" s="126"/>
      <c r="D64" s="36">
        <v>27984</v>
      </c>
      <c r="E64" s="37"/>
      <c r="F64" s="37"/>
      <c r="G64" s="37"/>
      <c r="H64" s="38"/>
    </row>
    <row r="65" spans="1:8" ht="37.5" customHeight="1" outlineLevel="1" x14ac:dyDescent="0.2">
      <c r="A65" s="130" t="s">
        <v>48</v>
      </c>
      <c r="B65" s="131"/>
      <c r="C65" s="126"/>
      <c r="D65" s="36">
        <v>29733</v>
      </c>
      <c r="E65" s="37"/>
      <c r="F65" s="37"/>
      <c r="G65" s="37"/>
      <c r="H65" s="38"/>
    </row>
    <row r="66" spans="1:8" ht="37.5" customHeight="1" outlineLevel="1" x14ac:dyDescent="0.2">
      <c r="A66" s="130" t="s">
        <v>49</v>
      </c>
      <c r="B66" s="131"/>
      <c r="C66" s="126"/>
      <c r="D66" s="36">
        <v>31482</v>
      </c>
      <c r="E66" s="37"/>
      <c r="F66" s="37"/>
      <c r="G66" s="37"/>
      <c r="H66" s="38"/>
    </row>
    <row r="67" spans="1:8" ht="37.5" customHeight="1" outlineLevel="1" x14ac:dyDescent="0.2">
      <c r="A67" s="130" t="s">
        <v>50</v>
      </c>
      <c r="B67" s="131"/>
      <c r="C67" s="126"/>
      <c r="D67" s="36">
        <v>33231</v>
      </c>
      <c r="E67" s="37"/>
      <c r="F67" s="37"/>
      <c r="G67" s="37"/>
      <c r="H67" s="38"/>
    </row>
    <row r="68" spans="1:8" ht="37.5" customHeight="1" outlineLevel="1" thickBot="1" x14ac:dyDescent="0.25">
      <c r="A68" s="130" t="s">
        <v>51</v>
      </c>
      <c r="B68" s="131"/>
      <c r="C68" s="126"/>
      <c r="D68" s="36">
        <v>34980</v>
      </c>
      <c r="E68" s="37"/>
      <c r="F68" s="37"/>
      <c r="G68" s="37"/>
      <c r="H68" s="38"/>
    </row>
    <row r="69" spans="1:8" ht="50.1" customHeight="1" thickBot="1" x14ac:dyDescent="0.25">
      <c r="A69" s="119" t="s">
        <v>52</v>
      </c>
      <c r="B69" s="120"/>
      <c r="C69" s="120"/>
      <c r="D69" s="121" t="str">
        <f>"от "&amp;MIN(D70:D79)&amp;" до "&amp;MAX(D70:D79)</f>
        <v>от 264 до 8244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70" s="135">
        <v>912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71" s="140">
        <v>522</v>
      </c>
      <c r="E71" s="140"/>
      <c r="F71" s="140"/>
      <c r="G71" s="140"/>
      <c r="H71" s="141"/>
    </row>
    <row r="72" spans="1:8" ht="37.5" customHeight="1" x14ac:dyDescent="0.2">
      <c r="A72" s="137" t="s">
        <v>55</v>
      </c>
      <c r="B72" s="138"/>
      <c r="C72" s="142"/>
      <c r="D72" s="140">
        <v>8244</v>
      </c>
      <c r="E72" s="140"/>
      <c r="F72" s="140"/>
      <c r="G72" s="140"/>
      <c r="H72" s="141"/>
    </row>
    <row r="73" spans="1:8" ht="37.5" customHeight="1" x14ac:dyDescent="0.2">
      <c r="A73" s="137" t="s">
        <v>56</v>
      </c>
      <c r="B73" s="138"/>
      <c r="C73" s="142"/>
      <c r="D73" s="140">
        <v>1626</v>
      </c>
      <c r="E73" s="140"/>
      <c r="F73" s="140"/>
      <c r="G73" s="140"/>
      <c r="H73" s="141"/>
    </row>
    <row r="74" spans="1:8" ht="37.5" customHeight="1" x14ac:dyDescent="0.2">
      <c r="A74" s="143" t="s">
        <v>57</v>
      </c>
      <c r="B74" s="144"/>
      <c r="C74" s="142"/>
      <c r="D74" s="140">
        <v>4938</v>
      </c>
      <c r="E74" s="140"/>
      <c r="F74" s="140"/>
      <c r="G74" s="140"/>
      <c r="H74" s="141"/>
    </row>
    <row r="75" spans="1:8" ht="37.5" customHeight="1" x14ac:dyDescent="0.2">
      <c r="A75" s="137" t="s">
        <v>58</v>
      </c>
      <c r="B75" s="138"/>
      <c r="C75" s="142"/>
      <c r="D75" s="140">
        <v>264</v>
      </c>
      <c r="E75" s="140"/>
      <c r="F75" s="140"/>
      <c r="G75" s="140"/>
      <c r="H75" s="141"/>
    </row>
    <row r="76" spans="1:8" ht="37.5" customHeight="1" x14ac:dyDescent="0.2">
      <c r="A76" s="137" t="s">
        <v>59</v>
      </c>
      <c r="B76" s="138"/>
      <c r="C76" s="142"/>
      <c r="D76" s="140">
        <v>264</v>
      </c>
      <c r="E76" s="140"/>
      <c r="F76" s="140"/>
      <c r="G76" s="140"/>
      <c r="H76" s="141"/>
    </row>
    <row r="77" spans="1:8" ht="37.5" customHeight="1" x14ac:dyDescent="0.2">
      <c r="A77" s="137" t="s">
        <v>60</v>
      </c>
      <c r="B77" s="138"/>
      <c r="C77" s="142"/>
      <c r="D77" s="140">
        <v>528</v>
      </c>
      <c r="E77" s="140"/>
      <c r="F77" s="140"/>
      <c r="G77" s="140"/>
      <c r="H77" s="141"/>
    </row>
    <row r="78" spans="1:8" ht="37.5" customHeight="1" x14ac:dyDescent="0.2">
      <c r="A78" s="137" t="s">
        <v>61</v>
      </c>
      <c r="B78" s="138"/>
      <c r="C78" s="142"/>
      <c r="D78" s="140">
        <v>792</v>
      </c>
      <c r="E78" s="140"/>
      <c r="F78" s="140"/>
      <c r="G78" s="140"/>
      <c r="H78" s="141"/>
    </row>
    <row r="79" spans="1:8" ht="37.5" customHeight="1" thickBot="1" x14ac:dyDescent="0.25">
      <c r="A79" s="145" t="s">
        <v>62</v>
      </c>
      <c r="B79" s="146"/>
      <c r="C79" s="147"/>
      <c r="D79" s="148">
        <v>5388</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555 до 14151</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83" s="165">
        <v>4080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1020</v>
      </c>
      <c r="E85" s="140"/>
      <c r="F85" s="140"/>
      <c r="G85" s="140"/>
      <c r="H85" s="141"/>
    </row>
    <row r="86" spans="1:8" ht="57" customHeight="1" x14ac:dyDescent="0.2">
      <c r="A86" s="173" t="s">
        <v>70</v>
      </c>
      <c r="B86" s="174"/>
      <c r="C86" s="169"/>
      <c r="D86" s="140">
        <f>D83/5</f>
        <v>816</v>
      </c>
      <c r="E86" s="140"/>
      <c r="F86" s="140"/>
      <c r="G86" s="140"/>
      <c r="H86" s="141"/>
    </row>
    <row r="87" spans="1:8" ht="57" customHeight="1" x14ac:dyDescent="0.2">
      <c r="A87" s="173" t="s">
        <v>71</v>
      </c>
      <c r="B87" s="174"/>
      <c r="C87" s="169"/>
      <c r="D87" s="140">
        <f>D83/6</f>
        <v>680</v>
      </c>
      <c r="E87" s="140"/>
      <c r="F87" s="140"/>
      <c r="G87" s="140"/>
      <c r="H87" s="141"/>
    </row>
    <row r="88" spans="1:8" ht="57" customHeight="1" x14ac:dyDescent="0.2">
      <c r="A88" s="173" t="s">
        <v>72</v>
      </c>
      <c r="B88" s="174"/>
      <c r="C88" s="169"/>
      <c r="D88" s="140">
        <f>D83/7</f>
        <v>582.85714285714289</v>
      </c>
      <c r="E88" s="140"/>
      <c r="F88" s="140"/>
      <c r="G88" s="140"/>
      <c r="H88" s="141"/>
    </row>
    <row r="89" spans="1:8" ht="57" customHeight="1" x14ac:dyDescent="0.2">
      <c r="A89" s="173" t="s">
        <v>73</v>
      </c>
      <c r="B89" s="174"/>
      <c r="C89" s="169"/>
      <c r="D89" s="140">
        <f>D83/8</f>
        <v>510</v>
      </c>
      <c r="E89" s="140"/>
      <c r="F89" s="140"/>
      <c r="G89" s="140"/>
      <c r="H89" s="141"/>
    </row>
    <row r="90" spans="1:8" ht="57" customHeight="1" x14ac:dyDescent="0.2">
      <c r="A90" s="173" t="s">
        <v>74</v>
      </c>
      <c r="B90" s="174"/>
      <c r="C90" s="169"/>
      <c r="D90" s="140">
        <f>D83/9</f>
        <v>453.33333333333331</v>
      </c>
      <c r="E90" s="140"/>
      <c r="F90" s="140"/>
      <c r="G90" s="140"/>
      <c r="H90" s="141"/>
    </row>
    <row r="91" spans="1:8" ht="57" customHeight="1" thickBot="1" x14ac:dyDescent="0.25">
      <c r="A91" s="173" t="s">
        <v>75</v>
      </c>
      <c r="B91" s="174"/>
      <c r="C91" s="175"/>
      <c r="D91" s="140">
        <f>D83/10</f>
        <v>408</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2" s="44">
        <v>15000</v>
      </c>
      <c r="E92" s="45"/>
      <c r="F92" s="45"/>
      <c r="G92" s="45"/>
      <c r="H92" s="46"/>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"2ГИС.ВОРОНЕЖ"</v>
      </c>
      <c r="D94" s="31">
        <v>10128</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5" s="185">
        <v>7986</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6" s="36">
        <v>10971</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"2ГИС.ВОРОНЕЖ"</v>
      </c>
      <c r="D97" s="36">
        <v>9612</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"2ГИС.ВОРОНЕЖ"</v>
      </c>
      <c r="D98" s="36">
        <v>11534.4</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9" s="36">
        <v>7986</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0" s="36">
        <v>8244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01" s="36">
        <v>13761</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02" s="36">
        <v>11595</v>
      </c>
      <c r="E102" s="37"/>
      <c r="F102" s="37"/>
      <c r="G102" s="37"/>
      <c r="H102" s="38"/>
    </row>
    <row r="103" spans="1:8" ht="50.1" customHeight="1" x14ac:dyDescent="0.2">
      <c r="A103" s="143" t="s">
        <v>86</v>
      </c>
      <c r="B103" s="144"/>
      <c r="C103" s="184" t="s">
        <v>87</v>
      </c>
      <c r="D103" s="36">
        <v>555</v>
      </c>
      <c r="E103" s="37"/>
      <c r="F103" s="37"/>
      <c r="G103" s="37"/>
      <c r="H103" s="38"/>
    </row>
    <row r="104" spans="1:8" ht="72"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4" s="36">
        <v>2859</v>
      </c>
      <c r="E104" s="37"/>
      <c r="F104" s="37"/>
      <c r="G104" s="37"/>
      <c r="H104" s="38"/>
    </row>
    <row r="105" spans="1:8" ht="72"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5" s="36">
        <v>2286</v>
      </c>
      <c r="E105" s="37"/>
      <c r="F105" s="37"/>
      <c r="G105" s="37"/>
      <c r="H105" s="38"/>
    </row>
    <row r="106" spans="1:8" ht="72" customHeight="1" x14ac:dyDescent="0.2">
      <c r="A106" s="143" t="s">
        <v>90</v>
      </c>
      <c r="B106" s="144"/>
      <c r="C106" s="184"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6" s="36">
        <v>2469</v>
      </c>
      <c r="E106" s="37"/>
      <c r="F106" s="37"/>
      <c r="G106" s="37"/>
      <c r="H106" s="38"/>
    </row>
    <row r="107" spans="1:8" ht="72" customHeight="1" x14ac:dyDescent="0.2">
      <c r="A107" s="143" t="s">
        <v>91</v>
      </c>
      <c r="B107" s="144"/>
      <c r="C107" s="184"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7" s="36">
        <v>1140</v>
      </c>
      <c r="E107" s="37"/>
      <c r="F107" s="37"/>
      <c r="G107" s="37"/>
      <c r="H107" s="38"/>
    </row>
    <row r="108" spans="1:8" ht="72"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8" s="36">
        <v>14151</v>
      </c>
      <c r="E108" s="37"/>
      <c r="F108" s="37"/>
      <c r="G108" s="37"/>
      <c r="H108" s="38"/>
    </row>
    <row r="109" spans="1:8" ht="72"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09" s="36">
        <v>7500</v>
      </c>
      <c r="E109" s="37"/>
      <c r="F109" s="37"/>
      <c r="G109" s="37"/>
      <c r="H109" s="38"/>
    </row>
    <row r="110" spans="1:8" ht="50.1" customHeight="1" x14ac:dyDescent="0.2">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0" s="36">
        <v>7143</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11" s="36">
        <v>912</v>
      </c>
      <c r="E111" s="37"/>
      <c r="F111" s="37"/>
      <c r="G111" s="37"/>
      <c r="H111" s="38"/>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12" s="36">
        <v>8268</v>
      </c>
      <c r="E112" s="37"/>
      <c r="F112" s="37"/>
      <c r="G112" s="37"/>
      <c r="H112" s="38"/>
    </row>
    <row r="113" spans="1:8"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13" s="36">
        <v>4950</v>
      </c>
      <c r="E113" s="37"/>
      <c r="F113" s="37"/>
      <c r="G113" s="37"/>
      <c r="H113" s="38"/>
    </row>
    <row r="114" spans="1:8"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14" s="36">
        <v>8700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"2ГИС.ВОРОНЕЖ"</v>
      </c>
      <c r="D115" s="36">
        <v>14280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16" s="36">
        <v>11280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"2ГИС.ВОРОНЕЖ" (версия для ПК)</v>
      </c>
      <c r="D117" s="36">
        <v>15360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"2ГИС.ВОРОНЕЖ"</v>
      </c>
      <c r="D118" s="36">
        <v>13560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"2ГИС.ВОРОНЕЖ"</v>
      </c>
      <c r="D119" s="36">
        <v>16272</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"2ГИС.ВОРОНЕЖ" (версия для ПК)</v>
      </c>
      <c r="D120" s="36">
        <v>11280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"2ГИС.ВОРОНЕЖ" (версия для ПК)</v>
      </c>
      <c r="D121" s="36">
        <v>11640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"2ГИС.ВОРОНЕЖ" (версия для ПК)</v>
      </c>
      <c r="D122" s="36">
        <v>19320</v>
      </c>
      <c r="E122" s="37"/>
      <c r="F122" s="37"/>
      <c r="G122" s="37"/>
      <c r="H122" s="38"/>
    </row>
    <row r="123" spans="1:8" ht="50.1" customHeight="1" x14ac:dyDescent="0.2">
      <c r="A123" s="143" t="s">
        <v>106</v>
      </c>
      <c r="B123" s="144"/>
      <c r="C123" s="184" t="s">
        <v>87</v>
      </c>
      <c r="D123" s="36">
        <v>840</v>
      </c>
      <c r="E123" s="37"/>
      <c r="F123" s="37"/>
      <c r="G123" s="37"/>
      <c r="H123" s="38"/>
    </row>
    <row r="124" spans="1:8" ht="72"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24" s="36">
        <v>19920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"2ГИС.ВОРОНЕЖ" (версия для ПК)</v>
      </c>
      <c r="D125" s="44">
        <v>10080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27" s="31">
        <v>5256</v>
      </c>
      <c r="E127" s="32"/>
      <c r="F127" s="32"/>
      <c r="G127" s="32"/>
      <c r="H127" s="33"/>
    </row>
    <row r="128" spans="1:8" s="16" customFormat="1" ht="50.1" customHeight="1" x14ac:dyDescent="0.2">
      <c r="A128" s="143" t="s">
        <v>111</v>
      </c>
      <c r="B128" s="144"/>
      <c r="C128" s="194"/>
      <c r="D128" s="36">
        <v>3504</v>
      </c>
      <c r="E128" s="37"/>
      <c r="F128" s="37"/>
      <c r="G128" s="37"/>
      <c r="H128" s="38"/>
    </row>
    <row r="129" spans="1:8" s="16" customFormat="1" ht="50.1" customHeight="1" x14ac:dyDescent="0.2">
      <c r="A129" s="192" t="s">
        <v>112</v>
      </c>
      <c r="B129" s="193"/>
      <c r="C129" s="194"/>
      <c r="D129" s="325">
        <v>1500</v>
      </c>
      <c r="E129" s="140"/>
      <c r="F129" s="140"/>
      <c r="G129" s="140"/>
      <c r="H129" s="141"/>
    </row>
    <row r="130" spans="1:8" s="16" customFormat="1" ht="50.1" customHeight="1" x14ac:dyDescent="0.2">
      <c r="A130" s="192" t="s">
        <v>113</v>
      </c>
      <c r="B130" s="193"/>
      <c r="C130" s="194"/>
      <c r="D130" s="325">
        <v>150</v>
      </c>
      <c r="E130" s="140"/>
      <c r="F130" s="140"/>
      <c r="G130" s="140"/>
      <c r="H130" s="141"/>
    </row>
    <row r="131" spans="1:8" s="16" customFormat="1" ht="50.1" customHeight="1" thickBot="1" x14ac:dyDescent="0.25">
      <c r="A131" s="192" t="s">
        <v>114</v>
      </c>
      <c r="B131" s="193"/>
      <c r="C131" s="196"/>
      <c r="D131" s="78">
        <v>510</v>
      </c>
      <c r="E131" s="79"/>
      <c r="F131" s="79"/>
      <c r="G131" s="79"/>
      <c r="H131" s="80"/>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3" s="198">
        <f>F133*1.2</f>
        <v>4910.3999999999996</v>
      </c>
      <c r="E133" s="199">
        <f>F133*1.1</f>
        <v>4501.2000000000007</v>
      </c>
      <c r="F133" s="199">
        <v>4092</v>
      </c>
      <c r="G133" s="199">
        <f>F133*0.75</f>
        <v>3069</v>
      </c>
      <c r="H133" s="200">
        <f>F133*0.5</f>
        <v>2046</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"2ГИС.ВОРОНЕЖ"</v>
      </c>
      <c r="D134" s="36">
        <v>2079</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6">
        <v>4158</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6" s="198">
        <f>F136*1.2</f>
        <v>6912</v>
      </c>
      <c r="E136" s="199">
        <f>F136*1.1</f>
        <v>6336.0000000000009</v>
      </c>
      <c r="F136" s="199">
        <v>5760</v>
      </c>
      <c r="G136" s="199">
        <f>F136*0.75</f>
        <v>4320</v>
      </c>
      <c r="H136" s="200">
        <f>F136*0.5</f>
        <v>2880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"2ГИС.ВОРОНЕЖ"</v>
      </c>
      <c r="D137" s="36">
        <v>3000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8" s="36">
        <v>5880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"2ГИС.ВОРОНЕЖ"</v>
      </c>
      <c r="D139" s="36">
        <v>2079</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353"/>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2" s="31">
        <v>6330</v>
      </c>
      <c r="E142" s="32"/>
      <c r="F142" s="32"/>
      <c r="G142" s="32"/>
      <c r="H142" s="33"/>
    </row>
    <row r="143" spans="1:8" s="16" customFormat="1" ht="83.25" customHeight="1" x14ac:dyDescent="0.2">
      <c r="A143" s="143" t="s">
        <v>184</v>
      </c>
      <c r="B143" s="144"/>
      <c r="C143" s="194"/>
      <c r="D143" s="36">
        <v>12660</v>
      </c>
      <c r="E143" s="37"/>
      <c r="F143" s="37"/>
      <c r="G143" s="37"/>
      <c r="H143" s="38"/>
    </row>
    <row r="144" spans="1:8" s="16" customFormat="1" ht="83.25" customHeight="1" x14ac:dyDescent="0.2">
      <c r="A144" s="143" t="s">
        <v>185</v>
      </c>
      <c r="B144" s="144"/>
      <c r="C144" s="194"/>
      <c r="D144" s="36">
        <v>6330</v>
      </c>
      <c r="E144" s="37"/>
      <c r="F144" s="37"/>
      <c r="G144" s="37"/>
      <c r="H144" s="38"/>
    </row>
    <row r="145" spans="1:8" s="16" customFormat="1" ht="83.25" customHeight="1" thickBot="1" x14ac:dyDescent="0.25">
      <c r="A145" s="143" t="s">
        <v>186</v>
      </c>
      <c r="B145" s="144"/>
      <c r="C145" s="393"/>
      <c r="D145" s="36">
        <v>12660</v>
      </c>
      <c r="E145" s="37"/>
      <c r="F145" s="37"/>
      <c r="G145" s="37"/>
      <c r="H145" s="38"/>
    </row>
    <row r="146" spans="1:8" ht="21.75" thickBot="1" x14ac:dyDescent="0.25">
      <c r="A146" s="298"/>
      <c r="B146" s="299"/>
      <c r="C146" s="180"/>
      <c r="D146" s="322"/>
      <c r="E146" s="322"/>
      <c r="F146" s="322"/>
      <c r="G146" s="322"/>
      <c r="H146" s="323"/>
    </row>
    <row r="148" spans="1:8" ht="21" x14ac:dyDescent="0.2">
      <c r="A148" s="206"/>
      <c r="B148" s="207" t="s">
        <v>123</v>
      </c>
      <c r="C148" s="208" t="s">
        <v>278</v>
      </c>
      <c r="D148" s="208"/>
      <c r="E148" s="209"/>
      <c r="F148" s="209"/>
      <c r="G148" s="209"/>
      <c r="H148" s="209"/>
    </row>
    <row r="149" spans="1:8" ht="21" x14ac:dyDescent="0.2">
      <c r="A149" s="206"/>
      <c r="B149" s="209"/>
      <c r="C149" s="301" t="s">
        <v>279</v>
      </c>
      <c r="D149" s="210"/>
      <c r="E149" s="209"/>
      <c r="F149" s="209"/>
      <c r="G149" s="209"/>
      <c r="H149" s="209"/>
    </row>
    <row r="150" spans="1:8" ht="21" x14ac:dyDescent="0.2">
      <c r="A150" s="206"/>
      <c r="B150" s="209"/>
      <c r="C150" s="301" t="s">
        <v>280</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4"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3.75" customHeight="1" thickBot="1" x14ac:dyDescent="0.25">
      <c r="A165" s="234" t="s">
        <v>138</v>
      </c>
      <c r="B165" s="235"/>
      <c r="C165" s="236" t="s">
        <v>139</v>
      </c>
      <c r="D165" s="235" t="s">
        <v>140</v>
      </c>
      <c r="E165" s="237"/>
      <c r="F165" s="238"/>
      <c r="G165" s="238"/>
      <c r="H165" s="238"/>
    </row>
    <row r="166" spans="1:8" ht="84" x14ac:dyDescent="0.2">
      <c r="A166" s="239" t="s">
        <v>141</v>
      </c>
      <c r="B166" s="240"/>
      <c r="C166" s="241" t="s">
        <v>142</v>
      </c>
      <c r="D166" s="242" t="s">
        <v>143</v>
      </c>
      <c r="E166" s="243"/>
      <c r="F166" s="238"/>
      <c r="G166" s="238"/>
      <c r="H166" s="238"/>
    </row>
    <row r="167" spans="1:8" ht="72" customHeight="1" x14ac:dyDescent="0.2">
      <c r="A167" s="244" t="s">
        <v>144</v>
      </c>
      <c r="B167" s="245"/>
      <c r="C167" s="246" t="s">
        <v>145</v>
      </c>
      <c r="D167" s="247" t="s">
        <v>146</v>
      </c>
      <c r="E167" s="248"/>
      <c r="F167" s="238"/>
      <c r="G167" s="238"/>
      <c r="H167" s="238"/>
    </row>
    <row r="168" spans="1:8" ht="176.25" customHeight="1" thickBot="1" x14ac:dyDescent="0.25">
      <c r="A168" s="328" t="s">
        <v>147</v>
      </c>
      <c r="B168" s="329"/>
      <c r="C168" s="330" t="s">
        <v>148</v>
      </c>
      <c r="D168" s="331" t="s">
        <v>146</v>
      </c>
      <c r="E168" s="332"/>
      <c r="F168" s="238"/>
      <c r="G168" s="238"/>
      <c r="H168" s="238"/>
    </row>
    <row r="169" spans="1:8" s="203" customFormat="1" ht="125.25" customHeight="1" x14ac:dyDescent="0.2">
      <c r="A169" s="244" t="s">
        <v>150</v>
      </c>
      <c r="B169" s="245"/>
      <c r="C169" s="333" t="s">
        <v>151</v>
      </c>
      <c r="D169" s="245" t="s">
        <v>146</v>
      </c>
      <c r="E169" s="334"/>
      <c r="F169" s="232"/>
      <c r="G169" s="232"/>
      <c r="H169" s="232"/>
    </row>
    <row r="170" spans="1:8" s="224" customFormat="1" ht="222.75" customHeight="1" thickBot="1" x14ac:dyDescent="0.25">
      <c r="A170" s="335" t="s">
        <v>152</v>
      </c>
      <c r="B170" s="336"/>
      <c r="C170" s="330" t="s">
        <v>153</v>
      </c>
      <c r="D170" s="337" t="s">
        <v>146</v>
      </c>
      <c r="E170" s="338"/>
      <c r="F170" s="222"/>
      <c r="G170" s="223"/>
      <c r="H170" s="223"/>
    </row>
    <row r="171" spans="1:8" ht="23.25" x14ac:dyDescent="0.2">
      <c r="A171" s="250" t="s">
        <v>154</v>
      </c>
      <c r="B171" s="250"/>
      <c r="C171" s="250"/>
      <c r="D171" s="250"/>
      <c r="E171" s="250"/>
      <c r="F171" s="250"/>
      <c r="G171" s="250"/>
      <c r="H171" s="250"/>
    </row>
    <row r="172" spans="1:8" ht="23.25" x14ac:dyDescent="0.2">
      <c r="A172" s="250" t="s">
        <v>155</v>
      </c>
      <c r="B172" s="250"/>
      <c r="C172" s="250"/>
      <c r="D172" s="250"/>
      <c r="E172" s="250"/>
      <c r="F172" s="250"/>
      <c r="G172" s="250"/>
      <c r="H172" s="250"/>
    </row>
    <row r="173" spans="1:8" ht="182.25"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66.75"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6" spans="1:8" s="252" customFormat="1" ht="114.75" customHeight="1" x14ac:dyDescent="0.2">
      <c r="A176" s="225" t="s">
        <v>159</v>
      </c>
      <c r="B176" s="225"/>
      <c r="C176" s="225"/>
      <c r="D176" s="225"/>
      <c r="E176" s="225"/>
      <c r="F176" s="225"/>
      <c r="G176" s="225"/>
      <c r="H176" s="225"/>
    </row>
  </sheetData>
  <sheetProtection selectLockedCells="1" selectUnlockedCells="1"/>
  <mergeCells count="289">
    <mergeCell ref="A175:H175"/>
    <mergeCell ref="A176:E176"/>
    <mergeCell ref="F176:H176"/>
    <mergeCell ref="A170:B170"/>
    <mergeCell ref="D170:E170"/>
    <mergeCell ref="A171:H171"/>
    <mergeCell ref="A172:H172"/>
    <mergeCell ref="A173:H173"/>
    <mergeCell ref="A174:H174"/>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5"/>
  <sheetViews>
    <sheetView view="pageBreakPreview" zoomScale="40" zoomScaleNormal="60" zoomScaleSheetLayoutView="40" workbookViewId="0">
      <pane ySplit="4" topLeftCell="A7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1.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1">
        <f>F7*1.2</f>
        <v>4003.2</v>
      </c>
      <c r="E7" s="32">
        <f>F7*1.1</f>
        <v>3669.6000000000004</v>
      </c>
      <c r="F7" s="32">
        <v>3336</v>
      </c>
      <c r="G7" s="32">
        <f>F7*0.75</f>
        <v>2502</v>
      </c>
      <c r="H7" s="33">
        <f>F7*0.5</f>
        <v>1668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54">
        <f>F12*1.2</f>
        <v>4737.5999999999995</v>
      </c>
      <c r="E12" s="32">
        <f>F12*1.1</f>
        <v>4342.8</v>
      </c>
      <c r="F12" s="32">
        <v>3948</v>
      </c>
      <c r="G12" s="32">
        <f>F12*0.75</f>
        <v>2961</v>
      </c>
      <c r="H12" s="33">
        <f>F12*0.5</f>
        <v>1974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"2ГИС.ГРОЗНЫЙ"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262">
        <v>372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1">
        <f>F27*1.2</f>
        <v>5616</v>
      </c>
      <c r="E27" s="32">
        <f>F27*1.1</f>
        <v>5148</v>
      </c>
      <c r="F27" s="32">
        <v>4680</v>
      </c>
      <c r="G27" s="32">
        <f>F27*0.75</f>
        <v>3510</v>
      </c>
      <c r="H27" s="33">
        <f>F27*0.5</f>
        <v>2340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54">
        <f>F32*1.2</f>
        <v>6638.4</v>
      </c>
      <c r="E32" s="32">
        <f>F32*1.1</f>
        <v>6085.2000000000007</v>
      </c>
      <c r="F32" s="32">
        <v>5532</v>
      </c>
      <c r="G32" s="32">
        <f>F32*0.75</f>
        <v>4149</v>
      </c>
      <c r="H32" s="33">
        <f>F32*0.5</f>
        <v>2766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"2ГИС.ГРОЗНЫЙ"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68">
        <v>528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876 до 17520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49" s="127">
        <v>876</v>
      </c>
      <c r="E49" s="128"/>
      <c r="F49" s="128"/>
      <c r="G49" s="128"/>
      <c r="H49" s="129"/>
    </row>
    <row r="50" spans="1:8" ht="37.5" customHeight="1" outlineLevel="1" x14ac:dyDescent="0.2">
      <c r="A50" s="130" t="s">
        <v>33</v>
      </c>
      <c r="B50" s="131"/>
      <c r="C50" s="126"/>
      <c r="D50" s="36">
        <v>1752</v>
      </c>
      <c r="E50" s="37"/>
      <c r="F50" s="37"/>
      <c r="G50" s="37"/>
      <c r="H50" s="38"/>
    </row>
    <row r="51" spans="1:8" ht="37.5" customHeight="1" outlineLevel="1" x14ac:dyDescent="0.2">
      <c r="A51" s="130" t="s">
        <v>34</v>
      </c>
      <c r="B51" s="131"/>
      <c r="C51" s="126"/>
      <c r="D51" s="36">
        <v>2628</v>
      </c>
      <c r="E51" s="37"/>
      <c r="F51" s="37"/>
      <c r="G51" s="37"/>
      <c r="H51" s="38"/>
    </row>
    <row r="52" spans="1:8" ht="37.5" customHeight="1" outlineLevel="1" x14ac:dyDescent="0.2">
      <c r="A52" s="130" t="s">
        <v>35</v>
      </c>
      <c r="B52" s="131"/>
      <c r="C52" s="126"/>
      <c r="D52" s="36">
        <v>3504</v>
      </c>
      <c r="E52" s="37"/>
      <c r="F52" s="37"/>
      <c r="G52" s="37"/>
      <c r="H52" s="38"/>
    </row>
    <row r="53" spans="1:8" ht="37.5" customHeight="1" outlineLevel="1" x14ac:dyDescent="0.2">
      <c r="A53" s="130" t="s">
        <v>36</v>
      </c>
      <c r="B53" s="131"/>
      <c r="C53" s="126"/>
      <c r="D53" s="36">
        <v>4380</v>
      </c>
      <c r="E53" s="37"/>
      <c r="F53" s="37"/>
      <c r="G53" s="37"/>
      <c r="H53" s="38"/>
    </row>
    <row r="54" spans="1:8" ht="37.5" customHeight="1" outlineLevel="1" x14ac:dyDescent="0.2">
      <c r="A54" s="130" t="s">
        <v>37</v>
      </c>
      <c r="B54" s="131"/>
      <c r="C54" s="126"/>
      <c r="D54" s="36">
        <v>5256</v>
      </c>
      <c r="E54" s="37"/>
      <c r="F54" s="37"/>
      <c r="G54" s="37"/>
      <c r="H54" s="38"/>
    </row>
    <row r="55" spans="1:8" ht="37.5" customHeight="1" outlineLevel="1" x14ac:dyDescent="0.2">
      <c r="A55" s="130" t="s">
        <v>38</v>
      </c>
      <c r="B55" s="131"/>
      <c r="C55" s="126"/>
      <c r="D55" s="36">
        <v>6132</v>
      </c>
      <c r="E55" s="37"/>
      <c r="F55" s="37"/>
      <c r="G55" s="37"/>
      <c r="H55" s="38"/>
    </row>
    <row r="56" spans="1:8" ht="37.5" customHeight="1" outlineLevel="1" x14ac:dyDescent="0.2">
      <c r="A56" s="130" t="s">
        <v>39</v>
      </c>
      <c r="B56" s="131"/>
      <c r="C56" s="126"/>
      <c r="D56" s="36">
        <v>7008</v>
      </c>
      <c r="E56" s="37"/>
      <c r="F56" s="37"/>
      <c r="G56" s="37"/>
      <c r="H56" s="38"/>
    </row>
    <row r="57" spans="1:8" ht="37.5" customHeight="1" outlineLevel="1" x14ac:dyDescent="0.2">
      <c r="A57" s="130" t="s">
        <v>40</v>
      </c>
      <c r="B57" s="131"/>
      <c r="C57" s="126"/>
      <c r="D57" s="36">
        <v>7884</v>
      </c>
      <c r="E57" s="37"/>
      <c r="F57" s="37"/>
      <c r="G57" s="37"/>
      <c r="H57" s="38"/>
    </row>
    <row r="58" spans="1:8" ht="37.5" customHeight="1" outlineLevel="1" x14ac:dyDescent="0.2">
      <c r="A58" s="130" t="s">
        <v>41</v>
      </c>
      <c r="B58" s="131"/>
      <c r="C58" s="126"/>
      <c r="D58" s="36">
        <v>8760</v>
      </c>
      <c r="E58" s="37"/>
      <c r="F58" s="37"/>
      <c r="G58" s="37"/>
      <c r="H58" s="38"/>
    </row>
    <row r="59" spans="1:8" ht="37.5" customHeight="1" outlineLevel="1" x14ac:dyDescent="0.2">
      <c r="A59" s="130" t="s">
        <v>42</v>
      </c>
      <c r="B59" s="131"/>
      <c r="C59" s="126"/>
      <c r="D59" s="36">
        <v>9636</v>
      </c>
      <c r="E59" s="37"/>
      <c r="F59" s="37"/>
      <c r="G59" s="37"/>
      <c r="H59" s="38"/>
    </row>
    <row r="60" spans="1:8" ht="37.5" customHeight="1" outlineLevel="1" x14ac:dyDescent="0.2">
      <c r="A60" s="130" t="s">
        <v>43</v>
      </c>
      <c r="B60" s="131"/>
      <c r="C60" s="126"/>
      <c r="D60" s="36">
        <v>10512</v>
      </c>
      <c r="E60" s="37"/>
      <c r="F60" s="37"/>
      <c r="G60" s="37"/>
      <c r="H60" s="38"/>
    </row>
    <row r="61" spans="1:8" ht="37.5" customHeight="1" outlineLevel="1" x14ac:dyDescent="0.2">
      <c r="A61" s="130" t="s">
        <v>44</v>
      </c>
      <c r="B61" s="131"/>
      <c r="C61" s="126"/>
      <c r="D61" s="36">
        <v>11388</v>
      </c>
      <c r="E61" s="37"/>
      <c r="F61" s="37"/>
      <c r="G61" s="37"/>
      <c r="H61" s="38"/>
    </row>
    <row r="62" spans="1:8" ht="37.5" customHeight="1" outlineLevel="1" x14ac:dyDescent="0.2">
      <c r="A62" s="130" t="s">
        <v>45</v>
      </c>
      <c r="B62" s="131"/>
      <c r="C62" s="126"/>
      <c r="D62" s="36">
        <v>12264</v>
      </c>
      <c r="E62" s="37"/>
      <c r="F62" s="37"/>
      <c r="G62" s="37"/>
      <c r="H62" s="38"/>
    </row>
    <row r="63" spans="1:8" ht="37.5" customHeight="1" outlineLevel="1" x14ac:dyDescent="0.2">
      <c r="A63" s="130" t="s">
        <v>46</v>
      </c>
      <c r="B63" s="131"/>
      <c r="C63" s="126"/>
      <c r="D63" s="36">
        <v>13140</v>
      </c>
      <c r="E63" s="37"/>
      <c r="F63" s="37"/>
      <c r="G63" s="37"/>
      <c r="H63" s="38"/>
    </row>
    <row r="64" spans="1:8" ht="37.5" customHeight="1" outlineLevel="1" x14ac:dyDescent="0.2">
      <c r="A64" s="130" t="s">
        <v>47</v>
      </c>
      <c r="B64" s="131"/>
      <c r="C64" s="126"/>
      <c r="D64" s="36">
        <v>14016</v>
      </c>
      <c r="E64" s="37"/>
      <c r="F64" s="37"/>
      <c r="G64" s="37"/>
      <c r="H64" s="38"/>
    </row>
    <row r="65" spans="1:8" ht="37.5" customHeight="1" outlineLevel="1" x14ac:dyDescent="0.2">
      <c r="A65" s="130" t="s">
        <v>48</v>
      </c>
      <c r="B65" s="131"/>
      <c r="C65" s="126"/>
      <c r="D65" s="36">
        <v>14892</v>
      </c>
      <c r="E65" s="37"/>
      <c r="F65" s="37"/>
      <c r="G65" s="37"/>
      <c r="H65" s="38"/>
    </row>
    <row r="66" spans="1:8" ht="37.5" customHeight="1" outlineLevel="1" x14ac:dyDescent="0.2">
      <c r="A66" s="130" t="s">
        <v>49</v>
      </c>
      <c r="B66" s="131"/>
      <c r="C66" s="126"/>
      <c r="D66" s="36">
        <v>15768</v>
      </c>
      <c r="E66" s="37"/>
      <c r="F66" s="37"/>
      <c r="G66" s="37"/>
      <c r="H66" s="38"/>
    </row>
    <row r="67" spans="1:8" ht="37.5" customHeight="1" outlineLevel="1" x14ac:dyDescent="0.2">
      <c r="A67" s="130" t="s">
        <v>50</v>
      </c>
      <c r="B67" s="131"/>
      <c r="C67" s="126"/>
      <c r="D67" s="36">
        <v>16644</v>
      </c>
      <c r="E67" s="37"/>
      <c r="F67" s="37"/>
      <c r="G67" s="37"/>
      <c r="H67" s="38"/>
    </row>
    <row r="68" spans="1:8" ht="37.5" customHeight="1" outlineLevel="1" thickBot="1" x14ac:dyDescent="0.25">
      <c r="A68" s="130" t="s">
        <v>51</v>
      </c>
      <c r="B68" s="131"/>
      <c r="C68" s="126"/>
      <c r="D68" s="36">
        <v>17520</v>
      </c>
      <c r="E68" s="37"/>
      <c r="F68" s="37"/>
      <c r="G68" s="37"/>
      <c r="H68" s="38"/>
    </row>
    <row r="69" spans="1:8" ht="50.1" customHeight="1" thickBot="1" x14ac:dyDescent="0.25">
      <c r="A69" s="119" t="s">
        <v>52</v>
      </c>
      <c r="B69" s="120"/>
      <c r="C69" s="120"/>
      <c r="D69" s="121" t="str">
        <f>"от "&amp;MIN(D70:D79)&amp;" до "&amp;MAX(D70:D79)</f>
        <v>от 240 до 7500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70" s="135">
        <v>612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71" s="140">
        <v>480</v>
      </c>
      <c r="E71" s="140"/>
      <c r="F71" s="140"/>
      <c r="G71" s="140"/>
      <c r="H71" s="141"/>
    </row>
    <row r="72" spans="1:8" ht="37.5" customHeight="1" x14ac:dyDescent="0.2">
      <c r="A72" s="137" t="s">
        <v>55</v>
      </c>
      <c r="B72" s="138"/>
      <c r="C72" s="142"/>
      <c r="D72" s="140">
        <v>7500</v>
      </c>
      <c r="E72" s="140"/>
      <c r="F72" s="140"/>
      <c r="G72" s="140"/>
      <c r="H72" s="141"/>
    </row>
    <row r="73" spans="1:8" ht="37.5" customHeight="1" x14ac:dyDescent="0.2">
      <c r="A73" s="137" t="s">
        <v>56</v>
      </c>
      <c r="B73" s="138"/>
      <c r="C73" s="142"/>
      <c r="D73" s="140">
        <v>1476</v>
      </c>
      <c r="E73" s="140"/>
      <c r="F73" s="140"/>
      <c r="G73" s="140"/>
      <c r="H73" s="141"/>
    </row>
    <row r="74" spans="1:8" ht="37.5" customHeight="1" x14ac:dyDescent="0.2">
      <c r="A74" s="143" t="s">
        <v>57</v>
      </c>
      <c r="B74" s="144"/>
      <c r="C74" s="142"/>
      <c r="D74" s="140">
        <v>4488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4896</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504 до 12516</v>
      </c>
      <c r="E81" s="156"/>
      <c r="F81" s="156"/>
      <c r="G81" s="156"/>
      <c r="H81" s="157"/>
    </row>
    <row r="82" spans="1:8" ht="21.75" thickBot="1" x14ac:dyDescent="0.25">
      <c r="A82" s="158"/>
      <c r="B82" s="159"/>
      <c r="C82" s="118"/>
      <c r="D82" s="160"/>
      <c r="E82" s="160"/>
      <c r="F82" s="160"/>
      <c r="G82" s="160"/>
      <c r="H82" s="161"/>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83" s="165">
        <v>2460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615</v>
      </c>
      <c r="E85" s="140"/>
      <c r="F85" s="140"/>
      <c r="G85" s="140"/>
      <c r="H85" s="141"/>
    </row>
    <row r="86" spans="1:8" ht="57" customHeight="1" x14ac:dyDescent="0.2">
      <c r="A86" s="173" t="s">
        <v>70</v>
      </c>
      <c r="B86" s="174"/>
      <c r="C86" s="169"/>
      <c r="D86" s="140">
        <f>D83/5</f>
        <v>492</v>
      </c>
      <c r="E86" s="140"/>
      <c r="F86" s="140"/>
      <c r="G86" s="140"/>
      <c r="H86" s="141"/>
    </row>
    <row r="87" spans="1:8" ht="57" customHeight="1" x14ac:dyDescent="0.2">
      <c r="A87" s="173" t="s">
        <v>71</v>
      </c>
      <c r="B87" s="174"/>
      <c r="C87" s="169"/>
      <c r="D87" s="140">
        <f>D83/6</f>
        <v>410</v>
      </c>
      <c r="E87" s="140"/>
      <c r="F87" s="140"/>
      <c r="G87" s="140"/>
      <c r="H87" s="141"/>
    </row>
    <row r="88" spans="1:8" ht="57" customHeight="1" x14ac:dyDescent="0.2">
      <c r="A88" s="173" t="s">
        <v>72</v>
      </c>
      <c r="B88" s="174"/>
      <c r="C88" s="169"/>
      <c r="D88" s="140">
        <f>D83/7</f>
        <v>351.42857142857144</v>
      </c>
      <c r="E88" s="140"/>
      <c r="F88" s="140"/>
      <c r="G88" s="140"/>
      <c r="H88" s="141"/>
    </row>
    <row r="89" spans="1:8" ht="57" customHeight="1" x14ac:dyDescent="0.2">
      <c r="A89" s="173" t="s">
        <v>73</v>
      </c>
      <c r="B89" s="174"/>
      <c r="C89" s="169"/>
      <c r="D89" s="140">
        <f>D83/8</f>
        <v>307.5</v>
      </c>
      <c r="E89" s="140"/>
      <c r="F89" s="140"/>
      <c r="G89" s="140"/>
      <c r="H89" s="141"/>
    </row>
    <row r="90" spans="1:8" ht="57" customHeight="1" x14ac:dyDescent="0.2">
      <c r="A90" s="173" t="s">
        <v>74</v>
      </c>
      <c r="B90" s="174"/>
      <c r="C90" s="169"/>
      <c r="D90" s="140">
        <f>D83/9</f>
        <v>273.33333333333331</v>
      </c>
      <c r="E90" s="140"/>
      <c r="F90" s="140"/>
      <c r="G90" s="140"/>
      <c r="H90" s="141"/>
    </row>
    <row r="91" spans="1:8" ht="57" customHeight="1" thickBot="1" x14ac:dyDescent="0.25">
      <c r="A91" s="173" t="s">
        <v>75</v>
      </c>
      <c r="B91" s="174"/>
      <c r="C91" s="175"/>
      <c r="D91" s="140">
        <f>D83/10</f>
        <v>246</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92" s="37">
        <v>5004</v>
      </c>
      <c r="E92" s="37"/>
      <c r="F92" s="37"/>
      <c r="G92" s="37"/>
      <c r="H92" s="37"/>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"2ГИС.ГРОЗНЫЙ"</v>
      </c>
      <c r="D94" s="31">
        <v>4644</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95" s="185">
        <v>7260</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96" s="36">
        <v>9972</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"2ГИС.ГРОЗНЫЙ"</v>
      </c>
      <c r="D97" s="36">
        <v>5820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"2ГИС.ГРОЗНЫЙ"</v>
      </c>
      <c r="D98" s="36">
        <v>6984</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99" s="36">
        <v>7260</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0" s="36">
        <v>7500</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01" s="36">
        <v>12516</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02" s="36">
        <v>2250</v>
      </c>
      <c r="E102" s="37"/>
      <c r="F102" s="37"/>
      <c r="G102" s="37"/>
      <c r="H102" s="38"/>
    </row>
    <row r="103" spans="1:8" ht="50.1" customHeight="1" x14ac:dyDescent="0.2">
      <c r="A103" s="143" t="s">
        <v>86</v>
      </c>
      <c r="B103" s="144"/>
      <c r="C103" s="184" t="s">
        <v>87</v>
      </c>
      <c r="D103" s="36">
        <v>504</v>
      </c>
      <c r="E103" s="37"/>
      <c r="F103" s="37"/>
      <c r="G103" s="37"/>
      <c r="H103" s="38"/>
    </row>
    <row r="104" spans="1:8" ht="72"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4" s="36">
        <v>2604</v>
      </c>
      <c r="E104" s="37"/>
      <c r="F104" s="37"/>
      <c r="G104" s="37"/>
      <c r="H104" s="38"/>
    </row>
    <row r="105" spans="1:8" ht="72"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5" s="36">
        <v>2082</v>
      </c>
      <c r="E105" s="37"/>
      <c r="F105" s="37"/>
      <c r="G105" s="37"/>
      <c r="H105" s="38"/>
    </row>
    <row r="106" spans="1:8" ht="72" customHeight="1" x14ac:dyDescent="0.2">
      <c r="A106" s="143" t="s">
        <v>90</v>
      </c>
      <c r="B106" s="144"/>
      <c r="C106" s="184"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6" s="36">
        <v>2244</v>
      </c>
      <c r="E106" s="37"/>
      <c r="F106" s="37"/>
      <c r="G106" s="37"/>
      <c r="H106" s="38"/>
    </row>
    <row r="107" spans="1:8" ht="72" customHeight="1" x14ac:dyDescent="0.2">
      <c r="A107" s="143" t="s">
        <v>91</v>
      </c>
      <c r="B107" s="144"/>
      <c r="C107" s="184"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7" s="36">
        <v>1044</v>
      </c>
      <c r="E107" s="37"/>
      <c r="F107" s="37"/>
      <c r="G107" s="37"/>
      <c r="H107" s="38"/>
    </row>
    <row r="108" spans="1:8" ht="72"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8" s="36">
        <v>5520</v>
      </c>
      <c r="E108" s="37"/>
      <c r="F108" s="37"/>
      <c r="G108" s="37"/>
      <c r="H108" s="38"/>
    </row>
    <row r="109" spans="1:8" ht="72"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09" s="36">
        <v>2004</v>
      </c>
      <c r="E109" s="37"/>
      <c r="F109" s="37"/>
      <c r="G109" s="37"/>
      <c r="H109" s="38"/>
    </row>
    <row r="110" spans="1:8" ht="50.1" customHeight="1" x14ac:dyDescent="0.2">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0" s="36">
        <v>6492</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1" s="36">
        <v>612</v>
      </c>
      <c r="E111" s="37"/>
      <c r="F111" s="37"/>
      <c r="G111" s="37"/>
      <c r="H111" s="38"/>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12" s="36">
        <v>525</v>
      </c>
      <c r="E112" s="37"/>
      <c r="F112" s="37"/>
      <c r="G112" s="37"/>
      <c r="H112" s="38"/>
    </row>
    <row r="113" spans="1:8"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13" s="36">
        <v>1005</v>
      </c>
      <c r="E113" s="37"/>
      <c r="F113" s="37"/>
      <c r="G113" s="37"/>
      <c r="H113" s="38"/>
    </row>
    <row r="114" spans="1:8"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14" s="36">
        <v>4500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"2ГИС.ГРОЗНЫЙ"</v>
      </c>
      <c r="D115" s="36">
        <v>6600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16" s="36">
        <v>10200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"2ГИС.ГРОЗНЫЙ" (версия для ПК)</v>
      </c>
      <c r="D117" s="36">
        <v>14040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"2ГИС.ГРОЗНЫЙ"</v>
      </c>
      <c r="D118" s="36">
        <v>8160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"2ГИС.ГРОЗНЫЙ"</v>
      </c>
      <c r="D119" s="36">
        <v>9792</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"2ГИС.ГРОЗНЫЙ" (версия для ПК)</v>
      </c>
      <c r="D120" s="36">
        <v>10200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"2ГИС.ГРОЗНЫЙ" (версия для ПК)</v>
      </c>
      <c r="D121" s="36">
        <v>10560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"2ГИС.ГРОЗНЫЙ" (версия для ПК)</v>
      </c>
      <c r="D122" s="36">
        <v>17640</v>
      </c>
      <c r="E122" s="37"/>
      <c r="F122" s="37"/>
      <c r="G122" s="37"/>
      <c r="H122" s="38"/>
    </row>
    <row r="123" spans="1:8" ht="50.1" customHeight="1" x14ac:dyDescent="0.2">
      <c r="A123" s="143" t="s">
        <v>106</v>
      </c>
      <c r="B123" s="144"/>
      <c r="C123" s="184" t="s">
        <v>87</v>
      </c>
      <c r="D123" s="36">
        <v>720</v>
      </c>
      <c r="E123" s="37"/>
      <c r="F123" s="37"/>
      <c r="G123" s="37"/>
      <c r="H123" s="38"/>
    </row>
    <row r="124" spans="1:8" ht="72"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4" s="36">
        <v>7800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"2ГИС.ГРОЗНЫЙ" (версия для ПК)</v>
      </c>
      <c r="D125" s="44">
        <v>9120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27" s="36">
        <v>3000</v>
      </c>
      <c r="E127" s="37"/>
      <c r="F127" s="37"/>
      <c r="G127" s="37"/>
      <c r="H127" s="38"/>
    </row>
    <row r="128" spans="1:8" s="16" customFormat="1" ht="50.1" customHeight="1" x14ac:dyDescent="0.2">
      <c r="A128" s="143" t="s">
        <v>111</v>
      </c>
      <c r="B128" s="144"/>
      <c r="C128" s="194"/>
      <c r="D128" s="36">
        <v>3000</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3" s="198">
        <f>F133*1.2</f>
        <v>2980.7999999999997</v>
      </c>
      <c r="E133" s="199">
        <f>F133*1.1</f>
        <v>2732.4</v>
      </c>
      <c r="F133" s="199">
        <v>2484</v>
      </c>
      <c r="G133" s="199">
        <f>F133*0.75</f>
        <v>1863</v>
      </c>
      <c r="H133" s="200">
        <f>F133*0.5</f>
        <v>1242</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"2ГИС.ГРОЗНЫЙ"</v>
      </c>
      <c r="D134" s="36">
        <v>1896</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6">
        <v>3780</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36" s="198">
        <f>F136*1.2</f>
        <v>4176</v>
      </c>
      <c r="E136" s="199">
        <f>F136*1.1</f>
        <v>3828.0000000000005</v>
      </c>
      <c r="F136" s="199">
        <v>3480</v>
      </c>
      <c r="G136" s="199">
        <f>F136*0.75</f>
        <v>2610</v>
      </c>
      <c r="H136" s="200">
        <f>F136*0.5</f>
        <v>1740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"2ГИС.ГРОЗНЫЙ"</v>
      </c>
      <c r="D137" s="36">
        <v>2760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8" s="36">
        <v>5400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"2ГИС.ГРОЗНЫЙ"</v>
      </c>
      <c r="D139" s="36">
        <v>945</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353"/>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42" s="31">
        <v>3948</v>
      </c>
      <c r="E142" s="32"/>
      <c r="F142" s="32"/>
      <c r="G142" s="32"/>
      <c r="H142" s="33"/>
    </row>
    <row r="143" spans="1:8" s="16" customFormat="1" ht="83.25" customHeight="1" x14ac:dyDescent="0.2">
      <c r="A143" s="143" t="s">
        <v>184</v>
      </c>
      <c r="B143" s="144"/>
      <c r="C143" s="194"/>
      <c r="D143" s="36">
        <v>7896</v>
      </c>
      <c r="E143" s="37"/>
      <c r="F143" s="37"/>
      <c r="G143" s="37"/>
      <c r="H143" s="38"/>
    </row>
    <row r="144" spans="1:8" s="16" customFormat="1" ht="83.25" customHeight="1" x14ac:dyDescent="0.2">
      <c r="A144" s="143" t="s">
        <v>185</v>
      </c>
      <c r="B144" s="144"/>
      <c r="C144" s="194"/>
      <c r="D144" s="36">
        <v>3948</v>
      </c>
      <c r="E144" s="37"/>
      <c r="F144" s="37"/>
      <c r="G144" s="37"/>
      <c r="H144" s="38"/>
    </row>
    <row r="145" spans="1:8" s="16" customFormat="1" ht="83.25" customHeight="1" thickBot="1" x14ac:dyDescent="0.25">
      <c r="A145" s="143" t="s">
        <v>186</v>
      </c>
      <c r="B145" s="144"/>
      <c r="C145" s="393"/>
      <c r="D145" s="36">
        <v>7896</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282</v>
      </c>
      <c r="D148" s="208"/>
      <c r="E148" s="209"/>
      <c r="F148" s="209"/>
      <c r="G148" s="209"/>
      <c r="H148" s="209"/>
    </row>
    <row r="149" spans="1:8" ht="21" x14ac:dyDescent="0.2">
      <c r="A149" s="206"/>
      <c r="B149" s="209"/>
      <c r="C149" s="440" t="s">
        <v>283</v>
      </c>
      <c r="D149" s="441"/>
      <c r="E149" s="209"/>
      <c r="F149" s="209"/>
      <c r="G149" s="209"/>
      <c r="H149" s="209"/>
    </row>
    <row r="150" spans="1:8" ht="21" x14ac:dyDescent="0.2">
      <c r="A150" s="206"/>
      <c r="B150" s="209"/>
      <c r="C150" s="440" t="s">
        <v>284</v>
      </c>
      <c r="D150" s="441"/>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4"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7.5" customHeight="1" thickBot="1" x14ac:dyDescent="0.25">
      <c r="A165" s="234" t="s">
        <v>138</v>
      </c>
      <c r="B165" s="235"/>
      <c r="C165" s="236" t="s">
        <v>139</v>
      </c>
      <c r="D165" s="235" t="s">
        <v>140</v>
      </c>
      <c r="E165" s="237"/>
      <c r="F165" s="238"/>
      <c r="G165" s="238"/>
      <c r="H165" s="238"/>
    </row>
    <row r="166" spans="1:8" ht="84" x14ac:dyDescent="0.2">
      <c r="A166" s="239" t="s">
        <v>141</v>
      </c>
      <c r="B166" s="240"/>
      <c r="C166" s="241" t="s">
        <v>142</v>
      </c>
      <c r="D166" s="242" t="s">
        <v>143</v>
      </c>
      <c r="E166" s="243"/>
      <c r="F166" s="238"/>
      <c r="G166" s="238"/>
      <c r="H166" s="238"/>
    </row>
    <row r="167" spans="1:8" ht="72" customHeight="1" x14ac:dyDescent="0.2">
      <c r="A167" s="244" t="s">
        <v>144</v>
      </c>
      <c r="B167" s="245"/>
      <c r="C167" s="246" t="s">
        <v>145</v>
      </c>
      <c r="D167" s="247" t="s">
        <v>146</v>
      </c>
      <c r="E167" s="248"/>
      <c r="F167" s="238"/>
      <c r="G167" s="238"/>
      <c r="H167" s="238"/>
    </row>
    <row r="168" spans="1:8" ht="90" customHeight="1" thickBot="1" x14ac:dyDescent="0.25">
      <c r="A168" s="328" t="s">
        <v>147</v>
      </c>
      <c r="B168" s="329"/>
      <c r="C168" s="330" t="s">
        <v>148</v>
      </c>
      <c r="D168" s="331" t="s">
        <v>146</v>
      </c>
      <c r="E168" s="332"/>
      <c r="F168" s="222"/>
      <c r="G168" s="223"/>
      <c r="H168" s="223"/>
    </row>
    <row r="169" spans="1:8" s="203" customFormat="1" ht="125.25" customHeight="1" x14ac:dyDescent="0.2">
      <c r="A169" s="244" t="s">
        <v>150</v>
      </c>
      <c r="B169" s="245"/>
      <c r="C169" s="333" t="s">
        <v>151</v>
      </c>
      <c r="D169" s="245" t="s">
        <v>146</v>
      </c>
      <c r="E169" s="334"/>
      <c r="F169" s="232"/>
      <c r="G169" s="232"/>
      <c r="H169" s="232"/>
    </row>
    <row r="170" spans="1:8" s="224" customFormat="1" ht="224.25" customHeight="1" thickBot="1" x14ac:dyDescent="0.25">
      <c r="A170" s="335" t="s">
        <v>152</v>
      </c>
      <c r="B170" s="336"/>
      <c r="C170" s="330" t="s">
        <v>153</v>
      </c>
      <c r="D170" s="337" t="s">
        <v>146</v>
      </c>
      <c r="E170" s="338"/>
      <c r="F170" s="222"/>
      <c r="G170" s="223"/>
      <c r="H170" s="223"/>
    </row>
    <row r="171" spans="1:8" ht="182.25" customHeight="1" x14ac:dyDescent="0.2">
      <c r="A171"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1" s="225"/>
      <c r="C171" s="225"/>
      <c r="D171" s="225"/>
      <c r="E171" s="225"/>
      <c r="F171" s="225"/>
      <c r="G171" s="225"/>
      <c r="H171" s="225"/>
    </row>
    <row r="172" spans="1:8" ht="66.75" customHeight="1" x14ac:dyDescent="0.2">
      <c r="A172" s="225" t="s">
        <v>157</v>
      </c>
      <c r="B172" s="225"/>
      <c r="C172" s="225"/>
      <c r="D172" s="225"/>
      <c r="E172" s="225"/>
      <c r="F172" s="225"/>
      <c r="G172" s="225"/>
      <c r="H172" s="225"/>
    </row>
    <row r="173" spans="1:8" ht="23.25" x14ac:dyDescent="0.2">
      <c r="A173" s="250" t="s">
        <v>158</v>
      </c>
      <c r="B173" s="250"/>
      <c r="C173" s="250"/>
      <c r="D173" s="250"/>
      <c r="E173" s="250"/>
      <c r="F173" s="250"/>
      <c r="G173" s="250"/>
      <c r="H173" s="250"/>
    </row>
    <row r="175" spans="1:8" s="252" customFormat="1" ht="114.75" customHeight="1" x14ac:dyDescent="0.2">
      <c r="A175" s="225" t="s">
        <v>159</v>
      </c>
      <c r="B175" s="225"/>
      <c r="C175" s="225"/>
      <c r="D175" s="225"/>
      <c r="E175" s="225"/>
      <c r="F175" s="225"/>
      <c r="G175" s="225"/>
      <c r="H175" s="225"/>
    </row>
  </sheetData>
  <sheetProtection selectLockedCells="1" selectUnlockedCells="1"/>
  <mergeCells count="287">
    <mergeCell ref="A170:B170"/>
    <mergeCell ref="D170:E170"/>
    <mergeCell ref="A171:H171"/>
    <mergeCell ref="A172:H172"/>
    <mergeCell ref="A173:H173"/>
    <mergeCell ref="A175:E175"/>
    <mergeCell ref="F175:H175"/>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183"/>
  <sheetViews>
    <sheetView view="pageBreakPreview" zoomScale="40" zoomScaleNormal="60" zoomScaleSheetLayoutView="40" workbookViewId="0">
      <pane ySplit="4" topLeftCell="A78"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285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1" t="s">
        <v>5</v>
      </c>
      <c r="B4" s="442" t="s">
        <v>6</v>
      </c>
      <c r="C4" s="443"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402">
        <f>F7*1.2</f>
        <v>6480</v>
      </c>
      <c r="E7" s="403">
        <f>F7*1.1</f>
        <v>5940.0000000000009</v>
      </c>
      <c r="F7" s="403">
        <v>5400</v>
      </c>
      <c r="G7" s="403">
        <f>F7*0.75</f>
        <v>4050</v>
      </c>
      <c r="H7" s="404">
        <f>F7*0.5</f>
        <v>2700</v>
      </c>
    </row>
    <row r="8" spans="1:8" s="16" customFormat="1" ht="132" customHeight="1" x14ac:dyDescent="0.2">
      <c r="A8" s="34"/>
      <c r="B8" s="35"/>
      <c r="C8" s="35"/>
      <c r="D8" s="405"/>
      <c r="E8" s="406"/>
      <c r="F8" s="406"/>
      <c r="G8" s="406"/>
      <c r="H8" s="407"/>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405"/>
      <c r="E9" s="406"/>
      <c r="F9" s="406"/>
      <c r="G9" s="406"/>
      <c r="H9" s="407"/>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408"/>
      <c r="E10" s="409"/>
      <c r="F10" s="409"/>
      <c r="G10" s="409"/>
      <c r="H10" s="410"/>
    </row>
    <row r="11" spans="1:8" s="16" customFormat="1" ht="24.95" customHeight="1" thickBot="1" x14ac:dyDescent="0.25">
      <c r="A11" s="47"/>
      <c r="B11" s="48"/>
      <c r="C11" s="49"/>
      <c r="D11" s="322"/>
      <c r="E11" s="322"/>
      <c r="F11" s="322"/>
      <c r="G11" s="322"/>
      <c r="H11" s="323"/>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402">
        <f>F12*1.2</f>
        <v>7200</v>
      </c>
      <c r="E12" s="403">
        <f>F12*1.1</f>
        <v>6600.0000000000009</v>
      </c>
      <c r="F12" s="403">
        <v>6000</v>
      </c>
      <c r="G12" s="403">
        <f>F12*0.75</f>
        <v>4500</v>
      </c>
      <c r="H12" s="404">
        <f>F12*0.5</f>
        <v>3000</v>
      </c>
    </row>
    <row r="13" spans="1:8" s="16" customFormat="1" ht="132" customHeight="1" x14ac:dyDescent="0.2">
      <c r="A13" s="55"/>
      <c r="B13" s="35"/>
      <c r="C13" s="35"/>
      <c r="D13" s="405"/>
      <c r="E13" s="406"/>
      <c r="F13" s="406"/>
      <c r="G13" s="406"/>
      <c r="H13" s="407"/>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405"/>
      <c r="E14" s="406"/>
      <c r="F14" s="406"/>
      <c r="G14" s="406"/>
      <c r="H14" s="407"/>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405"/>
      <c r="E15" s="406"/>
      <c r="F15" s="406"/>
      <c r="G15" s="406"/>
      <c r="H15" s="407"/>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408"/>
      <c r="E16" s="409"/>
      <c r="F16" s="409"/>
      <c r="G16" s="409"/>
      <c r="H16" s="410"/>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"2ГИС.ДИМИТРОВГРАД"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78"/>
      <c r="E21" s="79"/>
      <c r="F21" s="79"/>
      <c r="G21" s="79"/>
      <c r="H21" s="80"/>
    </row>
    <row r="22" spans="1:8" s="16" customFormat="1" ht="24.95" customHeight="1" thickBot="1" x14ac:dyDescent="0.25">
      <c r="A22" s="81"/>
      <c r="B22" s="82"/>
      <c r="C22" s="83"/>
      <c r="D22" s="447"/>
      <c r="E22" s="447"/>
      <c r="F22" s="447"/>
      <c r="G22" s="447"/>
      <c r="H22" s="448"/>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262">
        <v>108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263"/>
      <c r="E25" s="316"/>
      <c r="F25" s="316"/>
      <c r="G25" s="316"/>
      <c r="H25" s="317"/>
    </row>
    <row r="26" spans="1:8" s="16" customFormat="1" ht="24.95" customHeight="1" thickBot="1" x14ac:dyDescent="0.25">
      <c r="A26" s="81"/>
      <c r="B26" s="48"/>
      <c r="C26" s="49"/>
      <c r="D26" s="449"/>
      <c r="E26" s="449"/>
      <c r="F26" s="449"/>
      <c r="G26" s="449"/>
      <c r="H26" s="450"/>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402">
        <f>F27*1.2</f>
        <v>9072</v>
      </c>
      <c r="E27" s="403">
        <f>F27*1.1</f>
        <v>8316</v>
      </c>
      <c r="F27" s="403">
        <v>7560</v>
      </c>
      <c r="G27" s="403">
        <f>F27*0.75</f>
        <v>5670</v>
      </c>
      <c r="H27" s="404">
        <f>F27*0.5</f>
        <v>3780</v>
      </c>
    </row>
    <row r="28" spans="1:8" s="16" customFormat="1" ht="99.95" customHeight="1" x14ac:dyDescent="0.2">
      <c r="A28" s="71"/>
      <c r="B28" s="35"/>
      <c r="C28" s="35"/>
      <c r="D28" s="405"/>
      <c r="E28" s="406"/>
      <c r="F28" s="406"/>
      <c r="G28" s="406"/>
      <c r="H28" s="407"/>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405"/>
      <c r="E29" s="406"/>
      <c r="F29" s="406"/>
      <c r="G29" s="406"/>
      <c r="H29" s="407"/>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408"/>
      <c r="E30" s="409"/>
      <c r="F30" s="409"/>
      <c r="G30" s="409"/>
      <c r="H30" s="410"/>
    </row>
    <row r="31" spans="1:8" s="16" customFormat="1" ht="24.95" customHeight="1" thickBot="1" x14ac:dyDescent="0.25">
      <c r="A31" s="81"/>
      <c r="B31" s="48"/>
      <c r="C31" s="49"/>
      <c r="D31" s="322"/>
      <c r="E31" s="322"/>
      <c r="F31" s="322"/>
      <c r="G31" s="322"/>
      <c r="H31" s="323"/>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402">
        <f>F32*1.2</f>
        <v>10080</v>
      </c>
      <c r="E32" s="403">
        <f>F32*1.1</f>
        <v>9240</v>
      </c>
      <c r="F32" s="403">
        <v>8400</v>
      </c>
      <c r="G32" s="403">
        <f>F32*0.75</f>
        <v>6300</v>
      </c>
      <c r="H32" s="404">
        <f>F32*0.5</f>
        <v>4200</v>
      </c>
    </row>
    <row r="33" spans="1:8" s="16" customFormat="1" ht="99.95" customHeight="1" x14ac:dyDescent="0.2">
      <c r="A33" s="71"/>
      <c r="B33" s="35"/>
      <c r="C33" s="35"/>
      <c r="D33" s="405"/>
      <c r="E33" s="406"/>
      <c r="F33" s="406"/>
      <c r="G33" s="406"/>
      <c r="H33" s="407"/>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405"/>
      <c r="E34" s="406"/>
      <c r="F34" s="406"/>
      <c r="G34" s="406"/>
      <c r="H34" s="407"/>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405"/>
      <c r="E35" s="406"/>
      <c r="F35" s="406"/>
      <c r="G35" s="406"/>
      <c r="H35" s="407"/>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408"/>
      <c r="E36" s="409"/>
      <c r="F36" s="409"/>
      <c r="G36" s="409"/>
      <c r="H36" s="410"/>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"2ГИС.ДИМИТРОВГРАД"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74"/>
      <c r="E41" s="75"/>
      <c r="F41" s="75"/>
      <c r="G41" s="75"/>
      <c r="H41" s="76"/>
    </row>
    <row r="42" spans="1:8" s="16" customFormat="1" ht="24.95" customHeight="1" thickBot="1" x14ac:dyDescent="0.25">
      <c r="A42" s="81"/>
      <c r="B42" s="82"/>
      <c r="C42" s="83"/>
      <c r="D42" s="322"/>
      <c r="E42" s="322"/>
      <c r="F42" s="322"/>
      <c r="G42" s="322"/>
      <c r="H42" s="323"/>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74">
        <v>156</v>
      </c>
      <c r="E43" s="75"/>
      <c r="F43" s="75"/>
      <c r="G43" s="75"/>
      <c r="H43" s="76"/>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451" t="str">
        <f>"от "&amp;MIN(D49:D83)&amp;" до "&amp;MAX(D49:D83)</f>
        <v>от 30 до 10080</v>
      </c>
      <c r="E48" s="452"/>
      <c r="F48" s="452"/>
      <c r="G48" s="452"/>
      <c r="H48" s="453"/>
    </row>
    <row r="49" spans="1:8" s="16" customFormat="1" ht="37.5" customHeight="1" outlineLevel="1" x14ac:dyDescent="0.2">
      <c r="A49" s="124" t="s">
        <v>32</v>
      </c>
      <c r="B49" s="125"/>
      <c r="C49" s="45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49" s="127">
        <v>504</v>
      </c>
      <c r="E49" s="128"/>
      <c r="F49" s="128"/>
      <c r="G49" s="128"/>
      <c r="H49" s="129"/>
    </row>
    <row r="50" spans="1:8" s="16" customFormat="1" ht="37.5" customHeight="1" outlineLevel="1" x14ac:dyDescent="0.2">
      <c r="A50" s="130" t="s">
        <v>33</v>
      </c>
      <c r="B50" s="131"/>
      <c r="C50" s="455"/>
      <c r="D50" s="36">
        <v>1008</v>
      </c>
      <c r="E50" s="37"/>
      <c r="F50" s="37"/>
      <c r="G50" s="37"/>
      <c r="H50" s="38"/>
    </row>
    <row r="51" spans="1:8" s="16" customFormat="1" ht="37.5" customHeight="1" outlineLevel="1" x14ac:dyDescent="0.2">
      <c r="A51" s="130" t="s">
        <v>34</v>
      </c>
      <c r="B51" s="131"/>
      <c r="C51" s="455"/>
      <c r="D51" s="36">
        <v>1512</v>
      </c>
      <c r="E51" s="37"/>
      <c r="F51" s="37"/>
      <c r="G51" s="37"/>
      <c r="H51" s="38"/>
    </row>
    <row r="52" spans="1:8" s="16" customFormat="1" ht="37.5" customHeight="1" outlineLevel="1" x14ac:dyDescent="0.2">
      <c r="A52" s="130" t="s">
        <v>35</v>
      </c>
      <c r="B52" s="131"/>
      <c r="C52" s="455"/>
      <c r="D52" s="36">
        <v>2016</v>
      </c>
      <c r="E52" s="37"/>
      <c r="F52" s="37"/>
      <c r="G52" s="37"/>
      <c r="H52" s="38"/>
    </row>
    <row r="53" spans="1:8" s="16" customFormat="1" ht="37.5" customHeight="1" outlineLevel="1" x14ac:dyDescent="0.2">
      <c r="A53" s="130" t="s">
        <v>36</v>
      </c>
      <c r="B53" s="131"/>
      <c r="C53" s="455"/>
      <c r="D53" s="36">
        <v>2520</v>
      </c>
      <c r="E53" s="37"/>
      <c r="F53" s="37"/>
      <c r="G53" s="37"/>
      <c r="H53" s="38"/>
    </row>
    <row r="54" spans="1:8" s="16" customFormat="1" ht="37.5" customHeight="1" outlineLevel="1" x14ac:dyDescent="0.2">
      <c r="A54" s="130" t="s">
        <v>37</v>
      </c>
      <c r="B54" s="131"/>
      <c r="C54" s="455"/>
      <c r="D54" s="36">
        <v>3024</v>
      </c>
      <c r="E54" s="37"/>
      <c r="F54" s="37"/>
      <c r="G54" s="37"/>
      <c r="H54" s="38"/>
    </row>
    <row r="55" spans="1:8" s="16" customFormat="1" ht="37.5" customHeight="1" outlineLevel="1" x14ac:dyDescent="0.2">
      <c r="A55" s="130" t="s">
        <v>38</v>
      </c>
      <c r="B55" s="131"/>
      <c r="C55" s="455"/>
      <c r="D55" s="36">
        <v>3528</v>
      </c>
      <c r="E55" s="37"/>
      <c r="F55" s="37"/>
      <c r="G55" s="37"/>
      <c r="H55" s="38"/>
    </row>
    <row r="56" spans="1:8" s="16" customFormat="1" ht="37.5" customHeight="1" outlineLevel="1" x14ac:dyDescent="0.2">
      <c r="A56" s="130" t="s">
        <v>39</v>
      </c>
      <c r="B56" s="131"/>
      <c r="C56" s="455"/>
      <c r="D56" s="36">
        <v>4032</v>
      </c>
      <c r="E56" s="37"/>
      <c r="F56" s="37"/>
      <c r="G56" s="37"/>
      <c r="H56" s="38"/>
    </row>
    <row r="57" spans="1:8" s="16" customFormat="1" ht="37.5" customHeight="1" outlineLevel="1" x14ac:dyDescent="0.2">
      <c r="A57" s="130" t="s">
        <v>40</v>
      </c>
      <c r="B57" s="131"/>
      <c r="C57" s="455"/>
      <c r="D57" s="36">
        <v>4536</v>
      </c>
      <c r="E57" s="37"/>
      <c r="F57" s="37"/>
      <c r="G57" s="37"/>
      <c r="H57" s="38"/>
    </row>
    <row r="58" spans="1:8" s="16" customFormat="1" ht="37.5" customHeight="1" outlineLevel="1" x14ac:dyDescent="0.2">
      <c r="A58" s="130" t="s">
        <v>41</v>
      </c>
      <c r="B58" s="131"/>
      <c r="C58" s="455"/>
      <c r="D58" s="36">
        <v>5040</v>
      </c>
      <c r="E58" s="37"/>
      <c r="F58" s="37"/>
      <c r="G58" s="37"/>
      <c r="H58" s="38"/>
    </row>
    <row r="59" spans="1:8" s="16" customFormat="1" ht="37.5" customHeight="1" outlineLevel="1" x14ac:dyDescent="0.2">
      <c r="A59" s="130" t="s">
        <v>42</v>
      </c>
      <c r="B59" s="131"/>
      <c r="C59" s="455"/>
      <c r="D59" s="36">
        <v>5544</v>
      </c>
      <c r="E59" s="37"/>
      <c r="F59" s="37"/>
      <c r="G59" s="37"/>
      <c r="H59" s="38"/>
    </row>
    <row r="60" spans="1:8" s="16" customFormat="1" ht="37.5" customHeight="1" outlineLevel="1" x14ac:dyDescent="0.2">
      <c r="A60" s="130" t="s">
        <v>43</v>
      </c>
      <c r="B60" s="131"/>
      <c r="C60" s="455"/>
      <c r="D60" s="36">
        <v>6048</v>
      </c>
      <c r="E60" s="37"/>
      <c r="F60" s="37"/>
      <c r="G60" s="37"/>
      <c r="H60" s="38"/>
    </row>
    <row r="61" spans="1:8" s="16" customFormat="1" ht="37.5" customHeight="1" outlineLevel="1" x14ac:dyDescent="0.2">
      <c r="A61" s="130" t="s">
        <v>44</v>
      </c>
      <c r="B61" s="131"/>
      <c r="C61" s="455"/>
      <c r="D61" s="36">
        <v>6552</v>
      </c>
      <c r="E61" s="37"/>
      <c r="F61" s="37"/>
      <c r="G61" s="37"/>
      <c r="H61" s="38"/>
    </row>
    <row r="62" spans="1:8" s="16" customFormat="1" ht="37.5" customHeight="1" outlineLevel="1" x14ac:dyDescent="0.2">
      <c r="A62" s="130" t="s">
        <v>45</v>
      </c>
      <c r="B62" s="131"/>
      <c r="C62" s="455"/>
      <c r="D62" s="36">
        <v>7056</v>
      </c>
      <c r="E62" s="37"/>
      <c r="F62" s="37"/>
      <c r="G62" s="37"/>
      <c r="H62" s="38"/>
    </row>
    <row r="63" spans="1:8" s="16" customFormat="1" ht="37.5" customHeight="1" outlineLevel="1" x14ac:dyDescent="0.2">
      <c r="A63" s="130" t="s">
        <v>46</v>
      </c>
      <c r="B63" s="131"/>
      <c r="C63" s="455"/>
      <c r="D63" s="36">
        <v>7560</v>
      </c>
      <c r="E63" s="37"/>
      <c r="F63" s="37"/>
      <c r="G63" s="37"/>
      <c r="H63" s="38"/>
    </row>
    <row r="64" spans="1:8" s="16" customFormat="1" ht="37.5" customHeight="1" outlineLevel="1" x14ac:dyDescent="0.2">
      <c r="A64" s="130" t="s">
        <v>47</v>
      </c>
      <c r="B64" s="131"/>
      <c r="C64" s="455"/>
      <c r="D64" s="36">
        <v>8064</v>
      </c>
      <c r="E64" s="37"/>
      <c r="F64" s="37"/>
      <c r="G64" s="37"/>
      <c r="H64" s="38"/>
    </row>
    <row r="65" spans="1:8" s="16" customFormat="1" ht="37.5" customHeight="1" outlineLevel="1" x14ac:dyDescent="0.2">
      <c r="A65" s="130" t="s">
        <v>48</v>
      </c>
      <c r="B65" s="131"/>
      <c r="C65" s="455"/>
      <c r="D65" s="36">
        <v>8568</v>
      </c>
      <c r="E65" s="37"/>
      <c r="F65" s="37"/>
      <c r="G65" s="37"/>
      <c r="H65" s="38"/>
    </row>
    <row r="66" spans="1:8" s="16" customFormat="1" ht="37.5" customHeight="1" outlineLevel="1" x14ac:dyDescent="0.2">
      <c r="A66" s="130" t="s">
        <v>49</v>
      </c>
      <c r="B66" s="131"/>
      <c r="C66" s="455"/>
      <c r="D66" s="36">
        <v>9072</v>
      </c>
      <c r="E66" s="37"/>
      <c r="F66" s="37"/>
      <c r="G66" s="37"/>
      <c r="H66" s="38"/>
    </row>
    <row r="67" spans="1:8" s="16" customFormat="1" ht="37.5" customHeight="1" outlineLevel="1" x14ac:dyDescent="0.2">
      <c r="A67" s="130" t="s">
        <v>50</v>
      </c>
      <c r="B67" s="131"/>
      <c r="C67" s="455"/>
      <c r="D67" s="36">
        <v>9576</v>
      </c>
      <c r="E67" s="37"/>
      <c r="F67" s="37"/>
      <c r="G67" s="37"/>
      <c r="H67" s="38"/>
    </row>
    <row r="68" spans="1:8" s="16" customFormat="1" ht="37.5" customHeight="1" outlineLevel="1" thickBot="1" x14ac:dyDescent="0.25">
      <c r="A68" s="130" t="s">
        <v>51</v>
      </c>
      <c r="B68" s="131"/>
      <c r="C68" s="456"/>
      <c r="D68" s="36">
        <v>10080</v>
      </c>
      <c r="E68" s="37"/>
      <c r="F68" s="37"/>
      <c r="G68" s="37"/>
      <c r="H68" s="38"/>
    </row>
    <row r="69" spans="1:8" s="16" customFormat="1" ht="50.1" customHeight="1" thickBot="1" x14ac:dyDescent="0.25">
      <c r="A69" s="119" t="s">
        <v>52</v>
      </c>
      <c r="B69" s="120"/>
      <c r="C69" s="120"/>
      <c r="D69" s="121" t="str">
        <f>"от "&amp;MIN(D70:D79)&amp;" до "&amp;MAX(D70:D79)</f>
        <v>от 240 до 1800</v>
      </c>
      <c r="E69" s="122"/>
      <c r="F69" s="122"/>
      <c r="G69" s="122"/>
      <c r="H69" s="123"/>
    </row>
    <row r="70" spans="1:8" s="16" customFormat="1" ht="160.5"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70" s="127">
        <v>540</v>
      </c>
      <c r="E70" s="128"/>
      <c r="F70" s="128"/>
      <c r="G70" s="128"/>
      <c r="H70" s="129"/>
    </row>
    <row r="71" spans="1:8" s="16" customFormat="1" ht="37.5" customHeight="1" x14ac:dyDescent="0.2">
      <c r="A71" s="143" t="s">
        <v>54</v>
      </c>
      <c r="B71" s="457"/>
      <c r="C71" s="139"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71" s="36">
        <v>240</v>
      </c>
      <c r="E71" s="37"/>
      <c r="F71" s="37"/>
      <c r="G71" s="37"/>
      <c r="H71" s="38"/>
    </row>
    <row r="72" spans="1:8" s="16" customFormat="1" ht="37.5" customHeight="1" x14ac:dyDescent="0.2">
      <c r="A72" s="143" t="s">
        <v>55</v>
      </c>
      <c r="B72" s="457"/>
      <c r="C72" s="142"/>
      <c r="D72" s="36">
        <v>1800</v>
      </c>
      <c r="E72" s="37"/>
      <c r="F72" s="37"/>
      <c r="G72" s="37"/>
      <c r="H72" s="38"/>
    </row>
    <row r="73" spans="1:8" s="16" customFormat="1" ht="37.5" customHeight="1" x14ac:dyDescent="0.2">
      <c r="A73" s="143" t="s">
        <v>56</v>
      </c>
      <c r="B73" s="457"/>
      <c r="C73" s="142"/>
      <c r="D73" s="36">
        <v>1080</v>
      </c>
      <c r="E73" s="37"/>
      <c r="F73" s="37"/>
      <c r="G73" s="37"/>
      <c r="H73" s="38"/>
    </row>
    <row r="74" spans="1:8" s="16" customFormat="1" ht="37.5" customHeight="1" x14ac:dyDescent="0.2">
      <c r="A74" s="143" t="s">
        <v>57</v>
      </c>
      <c r="B74" s="144"/>
      <c r="C74" s="142"/>
      <c r="D74" s="36">
        <v>1200</v>
      </c>
      <c r="E74" s="37"/>
      <c r="F74" s="37"/>
      <c r="G74" s="37"/>
      <c r="H74" s="38"/>
    </row>
    <row r="75" spans="1:8" s="16" customFormat="1" ht="37.5" customHeight="1" x14ac:dyDescent="0.2">
      <c r="A75" s="143" t="s">
        <v>58</v>
      </c>
      <c r="B75" s="457"/>
      <c r="C75" s="142"/>
      <c r="D75" s="36">
        <v>240</v>
      </c>
      <c r="E75" s="37"/>
      <c r="F75" s="37"/>
      <c r="G75" s="37"/>
      <c r="H75" s="38"/>
    </row>
    <row r="76" spans="1:8" s="16" customFormat="1" ht="37.5" customHeight="1" x14ac:dyDescent="0.2">
      <c r="A76" s="143" t="s">
        <v>59</v>
      </c>
      <c r="B76" s="457"/>
      <c r="C76" s="142"/>
      <c r="D76" s="36">
        <v>240</v>
      </c>
      <c r="E76" s="37"/>
      <c r="F76" s="37"/>
      <c r="G76" s="37"/>
      <c r="H76" s="38"/>
    </row>
    <row r="77" spans="1:8" s="16" customFormat="1" ht="37.5" customHeight="1" x14ac:dyDescent="0.2">
      <c r="A77" s="143" t="s">
        <v>60</v>
      </c>
      <c r="B77" s="457"/>
      <c r="C77" s="142"/>
      <c r="D77" s="36">
        <v>480</v>
      </c>
      <c r="E77" s="37"/>
      <c r="F77" s="37"/>
      <c r="G77" s="37"/>
      <c r="H77" s="38"/>
    </row>
    <row r="78" spans="1:8" s="16" customFormat="1" ht="37.5" customHeight="1" x14ac:dyDescent="0.2">
      <c r="A78" s="143" t="s">
        <v>61</v>
      </c>
      <c r="B78" s="457"/>
      <c r="C78" s="142"/>
      <c r="D78" s="36">
        <v>720</v>
      </c>
      <c r="E78" s="37"/>
      <c r="F78" s="37"/>
      <c r="G78" s="37"/>
      <c r="H78" s="38"/>
    </row>
    <row r="79" spans="1:8" s="16" customFormat="1" ht="37.5" customHeight="1" thickBot="1" x14ac:dyDescent="0.25">
      <c r="A79" s="192" t="s">
        <v>62</v>
      </c>
      <c r="B79" s="458"/>
      <c r="C79" s="147"/>
      <c r="D79" s="185">
        <v>600</v>
      </c>
      <c r="E79" s="186"/>
      <c r="F79" s="186"/>
      <c r="G79" s="186"/>
      <c r="H79" s="187"/>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80" s="45">
        <v>30</v>
      </c>
      <c r="E80" s="45"/>
      <c r="F80" s="45"/>
      <c r="G80" s="45"/>
      <c r="H80" s="46"/>
    </row>
    <row r="81" spans="1:8" s="28" customFormat="1" ht="50.1" customHeight="1" thickBot="1" x14ac:dyDescent="0.25">
      <c r="A81" s="24" t="s">
        <v>65</v>
      </c>
      <c r="B81" s="25"/>
      <c r="C81" s="26"/>
      <c r="D81" s="156" t="str">
        <f>"от "&amp;MIN(D83,D94:H95,F133,D96:H110)&amp;" до "&amp;MAX(D83,D94:H95,F133,D96:H110)</f>
        <v>от 480 до 7200</v>
      </c>
      <c r="E81" s="156"/>
      <c r="F81" s="156"/>
      <c r="G81" s="156"/>
      <c r="H81" s="157"/>
    </row>
    <row r="82" spans="1:8" s="16" customFormat="1" ht="24.95" customHeight="1" thickBot="1" x14ac:dyDescent="0.25">
      <c r="A82" s="298"/>
      <c r="B82" s="299"/>
      <c r="C82" s="118"/>
      <c r="D82" s="322"/>
      <c r="E82" s="322"/>
      <c r="F82" s="322"/>
      <c r="G82" s="322"/>
      <c r="H82" s="323"/>
    </row>
    <row r="83" spans="1:8"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83" s="165">
        <v>2040</v>
      </c>
      <c r="E83" s="165"/>
      <c r="F83" s="165"/>
      <c r="G83" s="165"/>
      <c r="H83" s="166"/>
    </row>
    <row r="84" spans="1:8" s="16" customFormat="1" ht="64.5" customHeight="1" thickBot="1" x14ac:dyDescent="0.25">
      <c r="A84" s="167" t="s">
        <v>67</v>
      </c>
      <c r="B84" s="168"/>
      <c r="C84" s="169"/>
      <c r="D84" s="170" t="s">
        <v>68</v>
      </c>
      <c r="E84" s="171"/>
      <c r="F84" s="171"/>
      <c r="G84" s="171"/>
      <c r="H84" s="172"/>
    </row>
    <row r="85" spans="1:8" s="16" customFormat="1" ht="64.5" customHeight="1" x14ac:dyDescent="0.2">
      <c r="A85" s="173" t="s">
        <v>69</v>
      </c>
      <c r="B85" s="174"/>
      <c r="C85" s="169"/>
      <c r="D85" s="140">
        <f>D83/4</f>
        <v>510</v>
      </c>
      <c r="E85" s="140"/>
      <c r="F85" s="140"/>
      <c r="G85" s="140"/>
      <c r="H85" s="141"/>
    </row>
    <row r="86" spans="1:8" s="16" customFormat="1" ht="64.5" customHeight="1" x14ac:dyDescent="0.2">
      <c r="A86" s="173" t="s">
        <v>70</v>
      </c>
      <c r="B86" s="174"/>
      <c r="C86" s="169"/>
      <c r="D86" s="140">
        <f>D83/5</f>
        <v>408</v>
      </c>
      <c r="E86" s="140"/>
      <c r="F86" s="140"/>
      <c r="G86" s="140"/>
      <c r="H86" s="141"/>
    </row>
    <row r="87" spans="1:8" s="16" customFormat="1" ht="64.5" customHeight="1" x14ac:dyDescent="0.2">
      <c r="A87" s="173" t="s">
        <v>71</v>
      </c>
      <c r="B87" s="174"/>
      <c r="C87" s="169"/>
      <c r="D87" s="140">
        <f>D83/6</f>
        <v>340</v>
      </c>
      <c r="E87" s="140"/>
      <c r="F87" s="140"/>
      <c r="G87" s="140"/>
      <c r="H87" s="141"/>
    </row>
    <row r="88" spans="1:8" s="16" customFormat="1" ht="64.5" customHeight="1" x14ac:dyDescent="0.2">
      <c r="A88" s="173" t="s">
        <v>72</v>
      </c>
      <c r="B88" s="174"/>
      <c r="C88" s="169"/>
      <c r="D88" s="140">
        <f>D83/7</f>
        <v>291.42857142857144</v>
      </c>
      <c r="E88" s="140"/>
      <c r="F88" s="140"/>
      <c r="G88" s="140"/>
      <c r="H88" s="141"/>
    </row>
    <row r="89" spans="1:8" s="16" customFormat="1" ht="64.5" customHeight="1" x14ac:dyDescent="0.2">
      <c r="A89" s="173" t="s">
        <v>73</v>
      </c>
      <c r="B89" s="174"/>
      <c r="C89" s="169"/>
      <c r="D89" s="140">
        <f>D83/8</f>
        <v>255</v>
      </c>
      <c r="E89" s="140"/>
      <c r="F89" s="140"/>
      <c r="G89" s="140"/>
      <c r="H89" s="141"/>
    </row>
    <row r="90" spans="1:8" s="16" customFormat="1" ht="64.5" customHeight="1" x14ac:dyDescent="0.2">
      <c r="A90" s="173" t="s">
        <v>74</v>
      </c>
      <c r="B90" s="174"/>
      <c r="C90" s="169"/>
      <c r="D90" s="140">
        <f>D83/9</f>
        <v>226.66666666666666</v>
      </c>
      <c r="E90" s="140"/>
      <c r="F90" s="140"/>
      <c r="G90" s="140"/>
      <c r="H90" s="141"/>
    </row>
    <row r="91" spans="1:8" s="16" customFormat="1" ht="64.5" customHeight="1" thickBot="1" x14ac:dyDescent="0.25">
      <c r="A91" s="173" t="s">
        <v>75</v>
      </c>
      <c r="B91" s="174"/>
      <c r="C91" s="175"/>
      <c r="D91" s="140">
        <f>D83/10</f>
        <v>204</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92" s="44">
        <v>5004</v>
      </c>
      <c r="E92" s="45"/>
      <c r="F92" s="45"/>
      <c r="G92" s="45"/>
      <c r="H92" s="46"/>
    </row>
    <row r="93" spans="1:8" s="16" customFormat="1" ht="24.95" customHeight="1" thickBot="1" x14ac:dyDescent="0.25">
      <c r="A93" s="298"/>
      <c r="B93" s="299"/>
      <c r="C93" s="180"/>
      <c r="D93" s="322"/>
      <c r="E93" s="322"/>
      <c r="F93" s="322"/>
      <c r="G93" s="322"/>
      <c r="H93" s="323"/>
    </row>
    <row r="94" spans="1:8" s="16" customFormat="1" ht="50.1" customHeight="1" x14ac:dyDescent="0.2">
      <c r="A94" s="143" t="s">
        <v>77</v>
      </c>
      <c r="B94" s="144"/>
      <c r="C94" s="291" t="str">
        <f>"Интернет-площадка 2gis.ru на основе Cправочника организаций "&amp;$C$2&amp;""</f>
        <v>Интернет-площадка 2gis.ru на основе Cправочника организаций "2ГИС.ДИМИТРОВГРАД"</v>
      </c>
      <c r="D94" s="56">
        <v>6000</v>
      </c>
      <c r="E94" s="37"/>
      <c r="F94" s="37"/>
      <c r="G94" s="37"/>
      <c r="H94" s="38"/>
    </row>
    <row r="95" spans="1:8" s="16" customFormat="1" ht="50.1" customHeight="1" x14ac:dyDescent="0.2">
      <c r="A95" s="143" t="s">
        <v>78</v>
      </c>
      <c r="B95" s="144"/>
      <c r="C95"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95" s="56">
        <v>600</v>
      </c>
      <c r="E95" s="37"/>
      <c r="F95" s="37"/>
      <c r="G95" s="37"/>
      <c r="H95" s="38"/>
    </row>
    <row r="96" spans="1:8" s="16" customFormat="1" ht="50.1" customHeight="1" x14ac:dyDescent="0.2">
      <c r="A96" s="143" t="s">
        <v>79</v>
      </c>
      <c r="B96" s="144"/>
      <c r="C96"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96" s="56">
        <v>1800</v>
      </c>
      <c r="E96" s="37"/>
      <c r="F96" s="37"/>
      <c r="G96" s="37"/>
      <c r="H96" s="38"/>
    </row>
    <row r="97" spans="1:8" s="16" customFormat="1" ht="50.1" customHeight="1" x14ac:dyDescent="0.2">
      <c r="A97" s="143" t="s">
        <v>80</v>
      </c>
      <c r="B97" s="144"/>
      <c r="C97" s="188" t="str">
        <f>"Интернет-площадка 2gis.ru на основе Cправочника организаций "&amp;$C$2&amp;""</f>
        <v>Интернет-площадка 2gis.ru на основе Cправочника организаций "2ГИС.ДИМИТРОВГРАД"</v>
      </c>
      <c r="D97" s="56">
        <v>6000</v>
      </c>
      <c r="E97" s="37"/>
      <c r="F97" s="37"/>
      <c r="G97" s="37"/>
      <c r="H97" s="38"/>
    </row>
    <row r="98" spans="1:8" s="16" customFormat="1"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"2ГИС.ДИМИТРОВГРАД"</v>
      </c>
      <c r="D98" s="56">
        <v>7200</v>
      </c>
      <c r="E98" s="37"/>
      <c r="F98" s="37"/>
      <c r="G98" s="37"/>
      <c r="H98" s="38"/>
    </row>
    <row r="99" spans="1:8" s="16" customFormat="1" ht="50.1" customHeight="1" x14ac:dyDescent="0.2">
      <c r="A99" s="143" t="s">
        <v>82</v>
      </c>
      <c r="B99" s="144"/>
      <c r="C99"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99" s="56">
        <v>480</v>
      </c>
      <c r="E99" s="37"/>
      <c r="F99" s="37"/>
      <c r="G99" s="37"/>
      <c r="H99" s="38"/>
    </row>
    <row r="100" spans="1:8" s="16" customFormat="1" ht="50.1" customHeight="1" x14ac:dyDescent="0.2">
      <c r="A100" s="143" t="s">
        <v>83</v>
      </c>
      <c r="B100" s="144"/>
      <c r="C100"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0" s="56">
        <v>480</v>
      </c>
      <c r="E100" s="37"/>
      <c r="F100" s="37"/>
      <c r="G100" s="37"/>
      <c r="H100" s="38"/>
    </row>
    <row r="101" spans="1:8" s="16" customFormat="1" ht="50.1" customHeight="1" x14ac:dyDescent="0.2">
      <c r="A101" s="143" t="s">
        <v>84</v>
      </c>
      <c r="B101" s="144"/>
      <c r="C101"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01" s="56">
        <v>600</v>
      </c>
      <c r="E101" s="37"/>
      <c r="F101" s="37"/>
      <c r="G101" s="37"/>
      <c r="H101" s="38"/>
    </row>
    <row r="102" spans="1:8" s="16" customFormat="1" ht="50.1" customHeight="1" x14ac:dyDescent="0.2">
      <c r="A102" s="143" t="s">
        <v>85</v>
      </c>
      <c r="B102" s="144"/>
      <c r="C102" s="188" t="str">
        <f>C95</f>
        <v>электронный справочник на основе Справочника организаций "2ГИС.ДИМИТРОВГРАД" (версия для ПК)</v>
      </c>
      <c r="D102" s="56">
        <v>6000</v>
      </c>
      <c r="E102" s="37"/>
      <c r="F102" s="37"/>
      <c r="G102" s="37"/>
      <c r="H102" s="38"/>
    </row>
    <row r="103" spans="1:8" s="16" customFormat="1" ht="50.1" customHeight="1" x14ac:dyDescent="0.2">
      <c r="A103" s="143" t="s">
        <v>86</v>
      </c>
      <c r="B103" s="144"/>
      <c r="C103" s="188" t="s">
        <v>87</v>
      </c>
      <c r="D103" s="56">
        <v>480</v>
      </c>
      <c r="E103" s="37"/>
      <c r="F103" s="37"/>
      <c r="G103" s="37"/>
      <c r="H103" s="38"/>
    </row>
    <row r="104" spans="1:8" s="16" customFormat="1" ht="60.75"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4" s="56">
        <v>1200</v>
      </c>
      <c r="E104" s="37"/>
      <c r="F104" s="37"/>
      <c r="G104" s="37"/>
      <c r="H104" s="38"/>
    </row>
    <row r="105" spans="1:8" s="16" customFormat="1" ht="60.75" customHeight="1" x14ac:dyDescent="0.2">
      <c r="A105" s="143" t="s">
        <v>89</v>
      </c>
      <c r="B105" s="144"/>
      <c r="C105" s="188" t="str">
        <f t="shared" ref="C105:C10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5" s="56">
        <v>960</v>
      </c>
      <c r="E105" s="37"/>
      <c r="F105" s="37"/>
      <c r="G105" s="37"/>
      <c r="H105" s="38"/>
    </row>
    <row r="106" spans="1:8" s="16" customFormat="1" ht="60.75" customHeight="1" x14ac:dyDescent="0.2">
      <c r="A106" s="143" t="s">
        <v>90</v>
      </c>
      <c r="B106" s="144"/>
      <c r="C106" s="18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6" s="56">
        <v>900</v>
      </c>
      <c r="E106" s="37"/>
      <c r="F106" s="37"/>
      <c r="G106" s="37"/>
      <c r="H106" s="38"/>
    </row>
    <row r="107" spans="1:8" s="16" customFormat="1" ht="60.75" customHeight="1" x14ac:dyDescent="0.2">
      <c r="A107" s="143" t="s">
        <v>91</v>
      </c>
      <c r="B107" s="144"/>
      <c r="C107" s="18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7" s="56">
        <v>480</v>
      </c>
      <c r="E107" s="37"/>
      <c r="F107" s="37"/>
      <c r="G107" s="37"/>
      <c r="H107" s="38"/>
    </row>
    <row r="108" spans="1:8" s="16" customFormat="1" ht="60.75" customHeight="1" x14ac:dyDescent="0.2">
      <c r="A108" s="143" t="s">
        <v>92</v>
      </c>
      <c r="B108" s="144" t="s">
        <v>92</v>
      </c>
      <c r="C108" s="18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8" s="56">
        <v>6000</v>
      </c>
      <c r="E108" s="37"/>
      <c r="F108" s="37"/>
      <c r="G108" s="37"/>
      <c r="H108" s="38"/>
    </row>
    <row r="109" spans="1:8" s="16" customFormat="1" ht="60.75" customHeight="1" x14ac:dyDescent="0.2">
      <c r="A109" s="143" t="s">
        <v>93</v>
      </c>
      <c r="B109" s="144" t="s">
        <v>93</v>
      </c>
      <c r="C109" s="188"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09" s="56">
        <v>3000</v>
      </c>
      <c r="E109" s="37"/>
      <c r="F109" s="37"/>
      <c r="G109" s="37"/>
      <c r="H109" s="38"/>
    </row>
    <row r="110" spans="1:8" s="16" customFormat="1" ht="50.1" customHeight="1" x14ac:dyDescent="0.2">
      <c r="A110" s="143" t="s">
        <v>94</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0" s="56">
        <v>480</v>
      </c>
      <c r="E110" s="37"/>
      <c r="F110" s="37"/>
      <c r="G110" s="37"/>
      <c r="H110" s="38"/>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1" s="56">
        <v>360</v>
      </c>
      <c r="E111" s="37"/>
      <c r="F111" s="37"/>
      <c r="G111" s="37"/>
      <c r="H111" s="38"/>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12" s="56">
        <v>6000</v>
      </c>
      <c r="E112" s="37"/>
      <c r="F112" s="37"/>
      <c r="G112" s="37"/>
      <c r="H112" s="38"/>
    </row>
    <row r="113" spans="1:8"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13" s="56">
        <v>1005</v>
      </c>
      <c r="E113" s="37"/>
      <c r="F113" s="37"/>
      <c r="G113" s="37"/>
      <c r="H113" s="38"/>
    </row>
    <row r="114" spans="1:8"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14" s="56">
        <v>2004</v>
      </c>
      <c r="E114" s="37"/>
      <c r="F114" s="37"/>
      <c r="G114" s="37"/>
      <c r="H114" s="38"/>
    </row>
    <row r="115" spans="1:8" s="16" customFormat="1" ht="50.1" customHeight="1" x14ac:dyDescent="0.2">
      <c r="A115" s="143" t="s">
        <v>98</v>
      </c>
      <c r="B115" s="144"/>
      <c r="C115" s="188" t="str">
        <f>"Интернет-площадка 2gis.ru на основе Cправочника организаций "&amp;$C$2&amp;""</f>
        <v>Интернет-площадка 2gis.ru на основе Cправочника организаций "2ГИС.ДИМИТРОВГРАД"</v>
      </c>
      <c r="D115" s="56">
        <v>8400</v>
      </c>
      <c r="E115" s="37"/>
      <c r="F115" s="37"/>
      <c r="G115" s="37"/>
      <c r="H115" s="38"/>
    </row>
    <row r="116" spans="1:8" s="16" customFormat="1" ht="50.1" customHeight="1" x14ac:dyDescent="0.2">
      <c r="A116" s="143" t="s">
        <v>99</v>
      </c>
      <c r="B116" s="144"/>
      <c r="C116" s="188"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16" s="56">
        <v>840</v>
      </c>
      <c r="E116" s="37"/>
      <c r="F116" s="37"/>
      <c r="G116" s="37"/>
      <c r="H116" s="38"/>
    </row>
    <row r="117" spans="1:8" s="16" customFormat="1" ht="50.1" customHeight="1" x14ac:dyDescent="0.2">
      <c r="A117" s="143" t="s">
        <v>100</v>
      </c>
      <c r="B117" s="144"/>
      <c r="C117" s="188" t="str">
        <f t="shared" si="2"/>
        <v>электронный справочник на основе Справочника организаций "2ГИС.ДИМИТРОВГРАД" (версия для ПК)</v>
      </c>
      <c r="D117" s="56">
        <v>2520</v>
      </c>
      <c r="E117" s="37"/>
      <c r="F117" s="37"/>
      <c r="G117" s="37"/>
      <c r="H117" s="38"/>
    </row>
    <row r="118" spans="1:8" s="16" customFormat="1" ht="50.1" customHeight="1" x14ac:dyDescent="0.2">
      <c r="A118" s="143" t="s">
        <v>101</v>
      </c>
      <c r="B118" s="144"/>
      <c r="C118" s="188" t="str">
        <f>"Интернет-площадка 2gis.ru на основе Cправочника организаций "&amp;$C$2&amp;""</f>
        <v>Интернет-площадка 2gis.ru на основе Cправочника организаций "2ГИС.ДИМИТРОВГРАД"</v>
      </c>
      <c r="D118" s="56">
        <v>8400</v>
      </c>
      <c r="E118" s="37"/>
      <c r="F118" s="37"/>
      <c r="G118" s="37"/>
      <c r="H118" s="38"/>
    </row>
    <row r="119" spans="1:8" s="16" customFormat="1" ht="50.1" customHeight="1" x14ac:dyDescent="0.2">
      <c r="A119" s="143" t="s">
        <v>102</v>
      </c>
      <c r="B119" s="144"/>
      <c r="C119" s="188" t="str">
        <f>"Интернет-площадка 2gis.ru на основе Cправочника организаций "&amp;$C$2&amp;""</f>
        <v>Интернет-площадка 2gis.ru на основе Cправочника организаций "2ГИС.ДИМИТРОВГРАД"</v>
      </c>
      <c r="D119" s="56">
        <v>10080</v>
      </c>
      <c r="E119" s="37"/>
      <c r="F119" s="37"/>
      <c r="G119" s="37"/>
      <c r="H119" s="38"/>
    </row>
    <row r="120" spans="1:8" s="16" customFormat="1" ht="50.1" customHeight="1" x14ac:dyDescent="0.2">
      <c r="A120" s="143" t="s">
        <v>103</v>
      </c>
      <c r="B120" s="144"/>
      <c r="C120" s="188" t="str">
        <f t="shared" si="2"/>
        <v>электронный справочник на основе Справочника организаций "2ГИС.ДИМИТРОВГРАД" (версия для ПК)</v>
      </c>
      <c r="D120" s="56">
        <v>720</v>
      </c>
      <c r="E120" s="37"/>
      <c r="F120" s="37"/>
      <c r="G120" s="37"/>
      <c r="H120" s="38"/>
    </row>
    <row r="121" spans="1:8" s="16" customFormat="1" ht="50.1" customHeight="1" x14ac:dyDescent="0.2">
      <c r="A121" s="143" t="s">
        <v>104</v>
      </c>
      <c r="B121" s="144"/>
      <c r="C121" s="188" t="str">
        <f t="shared" si="2"/>
        <v>электронный справочник на основе Справочника организаций "2ГИС.ДИМИТРОВГРАД" (версия для ПК)</v>
      </c>
      <c r="D121" s="56">
        <v>720</v>
      </c>
      <c r="E121" s="37"/>
      <c r="F121" s="37"/>
      <c r="G121" s="37"/>
      <c r="H121" s="38"/>
    </row>
    <row r="122" spans="1:8" s="16" customFormat="1" ht="50.1" customHeight="1" x14ac:dyDescent="0.2">
      <c r="A122" s="143" t="s">
        <v>105</v>
      </c>
      <c r="B122" s="144"/>
      <c r="C122" s="188" t="str">
        <f t="shared" si="2"/>
        <v>электронный справочник на основе Справочника организаций "2ГИС.ДИМИТРОВГРАД" (версия для ПК)</v>
      </c>
      <c r="D122" s="56">
        <v>840</v>
      </c>
      <c r="E122" s="37"/>
      <c r="F122" s="37"/>
      <c r="G122" s="37"/>
      <c r="H122" s="38"/>
    </row>
    <row r="123" spans="1:8" s="16" customFormat="1" ht="50.1" customHeight="1" x14ac:dyDescent="0.2">
      <c r="A123" s="143" t="s">
        <v>106</v>
      </c>
      <c r="B123" s="144"/>
      <c r="C123" s="188" t="s">
        <v>87</v>
      </c>
      <c r="D123" s="56">
        <v>720</v>
      </c>
      <c r="E123" s="37"/>
      <c r="F123" s="37"/>
      <c r="G123" s="37"/>
      <c r="H123" s="38"/>
    </row>
    <row r="124" spans="1:8" s="16" customFormat="1" ht="69" customHeight="1" x14ac:dyDescent="0.2">
      <c r="A124" s="143" t="s">
        <v>107</v>
      </c>
      <c r="B124" s="144"/>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4" s="56">
        <v>8400</v>
      </c>
      <c r="E124" s="37"/>
      <c r="F124" s="37"/>
      <c r="G124" s="37"/>
      <c r="H124" s="38"/>
    </row>
    <row r="125" spans="1:8" s="16" customFormat="1" ht="50.1" customHeight="1" thickBot="1" x14ac:dyDescent="0.25">
      <c r="A125" s="143" t="s">
        <v>108</v>
      </c>
      <c r="B125" s="144"/>
      <c r="C125" s="188" t="str">
        <f t="shared" si="2"/>
        <v>электронный справочник на основе Справочника организаций "2ГИС.ДИМИТРОВГРАД" (версия для ПК)</v>
      </c>
      <c r="D125" s="56">
        <v>720</v>
      </c>
      <c r="E125" s="37"/>
      <c r="F125" s="37"/>
      <c r="G125" s="37"/>
      <c r="H125" s="38"/>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27" s="36">
        <v>2004</v>
      </c>
      <c r="E127" s="37"/>
      <c r="F127" s="37"/>
      <c r="G127" s="37"/>
      <c r="H127" s="38"/>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s="16" customFormat="1" ht="50.1" customHeight="1" x14ac:dyDescent="0.2">
      <c r="A133" s="143" t="s">
        <v>116</v>
      </c>
      <c r="B133" s="144"/>
      <c r="C1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3" s="198">
        <f>F133*1.2</f>
        <v>3009.6</v>
      </c>
      <c r="E133" s="199">
        <f>F133*1.1</f>
        <v>2758.8</v>
      </c>
      <c r="F133" s="199">
        <v>2508</v>
      </c>
      <c r="G133" s="199">
        <f>F133*0.75</f>
        <v>1881</v>
      </c>
      <c r="H133" s="200">
        <f>F133*0.5</f>
        <v>1254</v>
      </c>
    </row>
    <row r="134" spans="1:8" s="16" customFormat="1" ht="50.1" customHeight="1" x14ac:dyDescent="0.2">
      <c r="A134" s="143" t="s">
        <v>117</v>
      </c>
      <c r="B134" s="144"/>
      <c r="C134" s="188" t="str">
        <f>"Интернет-площадка 2gis.ru на основе Cправочника организаций "&amp;$C$2&amp;""</f>
        <v>Интернет-площадка 2gis.ru на основе Cправочника организаций "2ГИС.ДИМИТРОВГРАД"</v>
      </c>
      <c r="D134" s="36">
        <v>2004</v>
      </c>
      <c r="E134" s="37"/>
      <c r="F134" s="37"/>
      <c r="G134" s="37"/>
      <c r="H134" s="38"/>
    </row>
    <row r="135" spans="1:8" s="16" customFormat="1" ht="50.1" customHeight="1" x14ac:dyDescent="0.2">
      <c r="A135" s="143" t="s">
        <v>118</v>
      </c>
      <c r="B135" s="144"/>
      <c r="C135"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56">
        <v>600</v>
      </c>
      <c r="E135" s="37"/>
      <c r="F135" s="37"/>
      <c r="G135" s="37"/>
      <c r="H135" s="38"/>
    </row>
    <row r="136" spans="1:8" s="16" customFormat="1" ht="50.1" customHeight="1" x14ac:dyDescent="0.2">
      <c r="A136" s="143" t="s">
        <v>286</v>
      </c>
      <c r="B136" s="144"/>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36" s="198">
        <f>F136*1.2</f>
        <v>4320</v>
      </c>
      <c r="E136" s="199">
        <f>F136*1.1</f>
        <v>3960.0000000000005</v>
      </c>
      <c r="F136" s="199">
        <v>3600</v>
      </c>
      <c r="G136" s="199">
        <f>F136*0.75</f>
        <v>2700</v>
      </c>
      <c r="H136" s="200">
        <f>F136*0.5</f>
        <v>1800</v>
      </c>
    </row>
    <row r="137" spans="1:8" s="16" customFormat="1" ht="50.1" customHeight="1" x14ac:dyDescent="0.2">
      <c r="A137" s="143" t="s">
        <v>163</v>
      </c>
      <c r="B137" s="144"/>
      <c r="C137" s="188" t="str">
        <f>"Интернет-площадка 2gis.ru на основе Cправочника организаций "&amp;$C$2&amp;""</f>
        <v>Интернет-площадка 2gis.ru на основе Cправочника организаций "2ГИС.ДИМИТРОВГРАД"</v>
      </c>
      <c r="D137" s="36">
        <v>2880</v>
      </c>
      <c r="E137" s="37"/>
      <c r="F137" s="37"/>
      <c r="G137" s="37"/>
      <c r="H137" s="38"/>
    </row>
    <row r="138" spans="1:8" s="16" customFormat="1" ht="50.1" customHeight="1" x14ac:dyDescent="0.2">
      <c r="A138" s="143" t="s">
        <v>121</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8" s="36">
        <v>840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"2ГИС.ДИМИТРОВГРАД"</v>
      </c>
      <c r="D139" s="198">
        <f>F139*1.2</f>
        <v>3009.6</v>
      </c>
      <c r="E139" s="199">
        <f>F139*1.1</f>
        <v>2758.8</v>
      </c>
      <c r="F139" s="199">
        <v>2508</v>
      </c>
      <c r="G139" s="199">
        <f>F139*0.75</f>
        <v>1881</v>
      </c>
      <c r="H139" s="200">
        <f>F139*0.5</f>
        <v>1254</v>
      </c>
    </row>
    <row r="140" spans="1:8" s="28" customFormat="1" ht="50.1" customHeight="1" thickBot="1" x14ac:dyDescent="0.25">
      <c r="A140" s="298"/>
      <c r="B140" s="299"/>
      <c r="C140" s="180"/>
      <c r="D140" s="322"/>
      <c r="E140" s="322"/>
      <c r="F140" s="322"/>
      <c r="G140" s="322"/>
      <c r="H140" s="323"/>
    </row>
    <row r="141" spans="1:8" s="23" customFormat="1" ht="26.25" x14ac:dyDescent="0.2">
      <c r="A141" s="202"/>
      <c r="B141" s="203"/>
      <c r="C141" s="204"/>
      <c r="D141" s="203"/>
      <c r="E141" s="203"/>
      <c r="F141" s="203"/>
      <c r="G141" s="203"/>
      <c r="H141" s="205"/>
    </row>
    <row r="142" spans="1:8" s="16" customFormat="1" ht="21" x14ac:dyDescent="0.2">
      <c r="A142" s="206"/>
      <c r="B142" s="207" t="s">
        <v>123</v>
      </c>
      <c r="C142" s="208" t="s">
        <v>178</v>
      </c>
      <c r="D142" s="208"/>
      <c r="E142" s="209"/>
      <c r="F142" s="209"/>
      <c r="G142" s="209"/>
      <c r="H142" s="209"/>
    </row>
    <row r="143" spans="1:8" s="16" customFormat="1" ht="21" x14ac:dyDescent="0.2">
      <c r="A143" s="206"/>
      <c r="B143" s="209"/>
      <c r="C143" s="210" t="s">
        <v>179</v>
      </c>
      <c r="D143" s="210"/>
      <c r="E143" s="209"/>
      <c r="F143" s="209"/>
      <c r="G143" s="209"/>
      <c r="H143" s="209"/>
    </row>
    <row r="144" spans="1:8" s="16" customFormat="1" ht="21" x14ac:dyDescent="0.2">
      <c r="A144" s="206"/>
      <c r="B144" s="209"/>
      <c r="C144" s="208" t="s">
        <v>180</v>
      </c>
      <c r="D144" s="210"/>
      <c r="E144" s="209"/>
      <c r="F144" s="209"/>
      <c r="G144" s="209"/>
      <c r="H144" s="209"/>
    </row>
    <row r="145" spans="1:8" s="16" customFormat="1" ht="21" x14ac:dyDescent="0.2">
      <c r="A145" s="202"/>
      <c r="B145" s="203"/>
      <c r="C145" s="210"/>
      <c r="D145" s="210"/>
      <c r="E145" s="209"/>
      <c r="F145" s="209"/>
      <c r="G145" s="209"/>
      <c r="H145" s="203"/>
    </row>
    <row r="146" spans="1:8" s="16" customFormat="1" ht="26.25" x14ac:dyDescent="0.2">
      <c r="A146" s="213" t="str">
        <f>Абакан_юр!A147</f>
        <v>По соглашению сторон в качестве валюты платежа могут выступать украинские гривны, в этом случае курс следующий: 1 руб. = 0,3909 гривен</v>
      </c>
      <c r="B146" s="213"/>
      <c r="C146" s="213"/>
      <c r="D146" s="214"/>
      <c r="E146" s="214"/>
      <c r="F146" s="215"/>
      <c r="G146" s="216"/>
      <c r="H146" s="216"/>
    </row>
    <row r="147" spans="1:8" s="16" customFormat="1" ht="26.25" x14ac:dyDescent="0.2">
      <c r="A147" s="213" t="str">
        <f>Абакан_юр!A148</f>
        <v>По соглашению сторон в качестве валюты платежа могут выступать дирхамы ОАЭ, в этом случае курс следующий: 1 руб. = 0,0394 дирхам</v>
      </c>
      <c r="B147" s="213"/>
      <c r="C147" s="213"/>
      <c r="D147" s="214"/>
      <c r="E147" s="214"/>
      <c r="F147" s="215"/>
      <c r="G147" s="218"/>
      <c r="H147" s="218"/>
    </row>
    <row r="148" spans="1:8" ht="12" customHeight="1" x14ac:dyDescent="0.2">
      <c r="A148" s="213" t="str">
        <f>Абакан_юр!A149</f>
        <v>По соглашению сторон в качестве валюты платежа могут выступать доллары США, в этом случае курс следующий: 1 руб. = 0,0107 доллара</v>
      </c>
      <c r="B148" s="213"/>
      <c r="C148" s="213"/>
      <c r="D148" s="214"/>
      <c r="E148" s="214"/>
      <c r="F148" s="215"/>
      <c r="G148" s="218"/>
      <c r="H148" s="218"/>
    </row>
    <row r="149" spans="1:8" s="209" customFormat="1" ht="24.95" customHeight="1" x14ac:dyDescent="0.2">
      <c r="A149" s="213" t="str">
        <f>Абакан_юр!A150</f>
        <v>По соглашению сторон в качестве валюты платежа могут выступать евро, в этом случае курс следующий: 1 руб. = 0,0101 евро</v>
      </c>
      <c r="B149" s="213"/>
      <c r="C149" s="213"/>
      <c r="D149" s="214"/>
      <c r="E149" s="215"/>
      <c r="F149" s="215"/>
      <c r="G149" s="218"/>
      <c r="H149" s="218"/>
    </row>
    <row r="150" spans="1:8" s="209" customFormat="1" ht="24.95" customHeight="1" x14ac:dyDescent="0.2">
      <c r="A150" s="213" t="str">
        <f>Абакан_юр!A151</f>
        <v>По соглашению сторон в качестве валюты платежа могут выступать чешские кроны, в этом случае курс следующий: 1 руб. = 0,2496 крона</v>
      </c>
      <c r="B150" s="213"/>
      <c r="C150" s="213"/>
      <c r="D150" s="214"/>
      <c r="E150" s="215"/>
      <c r="F150" s="215"/>
      <c r="G150" s="218"/>
      <c r="H150" s="218"/>
    </row>
    <row r="151" spans="1:8" s="209" customFormat="1" ht="24.95" customHeight="1" x14ac:dyDescent="0.2">
      <c r="A151" s="213" t="str">
        <f>Абакан_юр!A152</f>
        <v>По соглашению сторон в качестве валюты платежа могут выступать киргизские сомы, в этом случае курс следующий: 1 руб. = 0,9546 сом</v>
      </c>
      <c r="B151" s="213"/>
      <c r="C151" s="213"/>
      <c r="D151" s="214"/>
      <c r="E151" s="214"/>
      <c r="F151" s="215"/>
      <c r="G151" s="218"/>
      <c r="H151" s="218"/>
    </row>
    <row r="152" spans="1:8" s="203" customFormat="1" ht="12" customHeight="1" x14ac:dyDescent="0.2">
      <c r="A152"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2" s="213"/>
      <c r="C152" s="213"/>
      <c r="D152" s="214"/>
      <c r="E152" s="214"/>
      <c r="F152" s="215"/>
      <c r="G152" s="218"/>
      <c r="H152" s="218"/>
    </row>
    <row r="153" spans="1:8" s="217" customFormat="1" ht="24.95" customHeight="1" x14ac:dyDescent="0.2">
      <c r="A153" s="219"/>
      <c r="B153" s="219"/>
      <c r="C153" s="220"/>
      <c r="D153" s="221"/>
      <c r="E153" s="221"/>
      <c r="F153" s="222"/>
      <c r="G153" s="223"/>
      <c r="H153" s="223"/>
    </row>
    <row r="154" spans="1:8" s="217" customFormat="1" ht="24.95" customHeight="1" x14ac:dyDescent="0.2">
      <c r="A154" s="225" t="s">
        <v>134</v>
      </c>
      <c r="B154" s="225"/>
      <c r="C154" s="225"/>
      <c r="D154" s="225"/>
      <c r="E154" s="225"/>
      <c r="F154" s="225"/>
      <c r="G154" s="225"/>
      <c r="H154" s="225"/>
    </row>
    <row r="155" spans="1:8" s="217" customFormat="1" ht="24.95" customHeight="1" x14ac:dyDescent="0.2">
      <c r="A155" s="225" t="s">
        <v>135</v>
      </c>
      <c r="B155" s="225"/>
      <c r="C155" s="225"/>
      <c r="D155" s="225"/>
      <c r="E155" s="225"/>
      <c r="F155" s="225"/>
      <c r="G155" s="225"/>
      <c r="H155" s="225"/>
    </row>
    <row r="156" spans="1:8" s="217" customFormat="1" ht="24.95" customHeight="1" x14ac:dyDescent="0.2">
      <c r="A156" s="219"/>
      <c r="B156" s="219"/>
      <c r="C156" s="220"/>
      <c r="D156" s="221"/>
      <c r="E156" s="221"/>
      <c r="F156" s="222"/>
      <c r="G156" s="223"/>
      <c r="H156" s="223"/>
    </row>
    <row r="157" spans="1:8" s="217" customFormat="1" ht="24.95" customHeight="1" x14ac:dyDescent="0.2">
      <c r="A157" s="219"/>
      <c r="B157" s="219"/>
      <c r="C157" s="220"/>
      <c r="D157" s="221"/>
      <c r="E157" s="221"/>
      <c r="F157" s="222"/>
      <c r="G157" s="223"/>
      <c r="H157" s="223"/>
    </row>
    <row r="158" spans="1:8" s="217" customFormat="1" ht="24.95" customHeight="1" x14ac:dyDescent="0.2">
      <c r="A158" s="219"/>
      <c r="B158" s="219"/>
      <c r="C158" s="220"/>
      <c r="D158" s="221"/>
      <c r="E158" s="221"/>
      <c r="F158" s="222"/>
      <c r="G158" s="223"/>
      <c r="H158" s="223"/>
    </row>
    <row r="159" spans="1:8" s="217" customFormat="1" ht="24.95" customHeight="1" thickBot="1" x14ac:dyDescent="0.25">
      <c r="A159" s="226" t="s">
        <v>136</v>
      </c>
      <c r="B159" s="226"/>
      <c r="C159" s="226"/>
      <c r="D159" s="226"/>
      <c r="E159" s="226"/>
      <c r="F159" s="227"/>
      <c r="H159" s="228"/>
    </row>
    <row r="160" spans="1:8" s="224" customFormat="1" ht="12" customHeight="1" thickBot="1" x14ac:dyDescent="0.25">
      <c r="A160" s="229" t="s">
        <v>137</v>
      </c>
      <c r="B160" s="230"/>
      <c r="C160" s="230"/>
      <c r="D160" s="230"/>
      <c r="E160" s="231"/>
      <c r="F160" s="232"/>
      <c r="G160" s="203"/>
      <c r="H160" s="233"/>
    </row>
    <row r="161" spans="1:8" ht="24.95" customHeight="1" thickBot="1" x14ac:dyDescent="0.25">
      <c r="A161" s="234" t="s">
        <v>138</v>
      </c>
      <c r="B161" s="235"/>
      <c r="C161" s="236" t="s">
        <v>139</v>
      </c>
      <c r="D161" s="235" t="s">
        <v>140</v>
      </c>
      <c r="E161" s="237"/>
      <c r="F161" s="238"/>
      <c r="G161" s="238"/>
      <c r="H161" s="238"/>
    </row>
    <row r="162" spans="1:8" ht="24.95" customHeight="1" x14ac:dyDescent="0.2">
      <c r="A162" s="239" t="s">
        <v>141</v>
      </c>
      <c r="B162" s="240"/>
      <c r="C162" s="241" t="s">
        <v>142</v>
      </c>
      <c r="D162" s="242" t="s">
        <v>143</v>
      </c>
      <c r="E162" s="243"/>
      <c r="F162" s="238"/>
      <c r="G162" s="238"/>
      <c r="H162" s="238"/>
    </row>
    <row r="163" spans="1:8" s="224" customFormat="1" ht="12" customHeight="1" x14ac:dyDescent="0.2">
      <c r="A163" s="244" t="s">
        <v>144</v>
      </c>
      <c r="B163" s="245"/>
      <c r="C163" s="246" t="s">
        <v>145</v>
      </c>
      <c r="D163" s="247" t="s">
        <v>146</v>
      </c>
      <c r="E163" s="248"/>
      <c r="F163" s="238"/>
      <c r="G163" s="238"/>
      <c r="H163" s="238"/>
    </row>
    <row r="164" spans="1:8" s="224" customFormat="1" ht="12" customHeight="1" thickBot="1" x14ac:dyDescent="0.25">
      <c r="A164" s="328" t="s">
        <v>147</v>
      </c>
      <c r="B164" s="329"/>
      <c r="C164" s="330" t="s">
        <v>148</v>
      </c>
      <c r="D164" s="331" t="s">
        <v>146</v>
      </c>
      <c r="E164" s="332"/>
      <c r="F164" s="238"/>
      <c r="G164" s="238"/>
      <c r="H164" s="238"/>
    </row>
    <row r="165" spans="1:8" s="224" customFormat="1" ht="12" customHeight="1" x14ac:dyDescent="0.2">
      <c r="A165" s="244" t="s">
        <v>150</v>
      </c>
      <c r="B165" s="245"/>
      <c r="C165" s="333" t="s">
        <v>151</v>
      </c>
      <c r="D165" s="245" t="s">
        <v>146</v>
      </c>
      <c r="E165" s="334"/>
      <c r="F165" s="232"/>
      <c r="G165" s="232"/>
      <c r="H165" s="232"/>
    </row>
    <row r="166" spans="1:8" s="228" customFormat="1" ht="50.1" customHeight="1" thickBot="1" x14ac:dyDescent="0.25">
      <c r="A166" s="335" t="s">
        <v>152</v>
      </c>
      <c r="B166" s="336"/>
      <c r="C166" s="330" t="s">
        <v>153</v>
      </c>
      <c r="D166" s="337" t="s">
        <v>146</v>
      </c>
      <c r="E166" s="338"/>
      <c r="F166" s="222"/>
      <c r="G166" s="223"/>
      <c r="H166" s="223"/>
    </row>
    <row r="167" spans="1:8" s="233" customFormat="1" ht="50.1" customHeight="1" x14ac:dyDescent="0.2">
      <c r="A167" s="459" t="s">
        <v>287</v>
      </c>
      <c r="B167" s="459"/>
      <c r="C167" s="459"/>
      <c r="D167" s="459"/>
      <c r="E167" s="459"/>
      <c r="F167" s="459"/>
      <c r="G167" s="459"/>
      <c r="H167" s="459"/>
    </row>
    <row r="168" spans="1:8" ht="94.5" customHeight="1" x14ac:dyDescent="0.2">
      <c r="A168" s="460" t="s">
        <v>288</v>
      </c>
      <c r="B168" s="460"/>
      <c r="C168" s="460"/>
      <c r="D168" s="460"/>
      <c r="E168" s="460"/>
      <c r="F168" s="460"/>
      <c r="G168" s="460"/>
      <c r="H168" s="460"/>
    </row>
    <row r="169" spans="1:8" ht="99.95" customHeight="1" x14ac:dyDescent="0.2">
      <c r="A169" s="219"/>
      <c r="B169" s="219"/>
      <c r="C169" s="220"/>
      <c r="D169" s="221"/>
      <c r="E169" s="221"/>
      <c r="F169" s="222"/>
      <c r="G169" s="223"/>
      <c r="H169" s="223"/>
    </row>
    <row r="170" spans="1:8" ht="75" customHeight="1" x14ac:dyDescent="0.2">
      <c r="A170" s="250" t="s">
        <v>154</v>
      </c>
      <c r="B170" s="250"/>
      <c r="C170" s="250"/>
      <c r="D170" s="250"/>
      <c r="E170" s="250"/>
      <c r="F170" s="250"/>
      <c r="G170" s="250"/>
      <c r="H170" s="250"/>
    </row>
    <row r="171" spans="1:8" ht="138.75" customHeight="1" x14ac:dyDescent="0.2">
      <c r="A171" s="250" t="s">
        <v>155</v>
      </c>
      <c r="B171" s="250"/>
      <c r="C171" s="250"/>
      <c r="D171" s="250"/>
      <c r="E171" s="250"/>
      <c r="F171" s="250"/>
      <c r="G171" s="250"/>
      <c r="H171" s="250"/>
    </row>
    <row r="172" spans="1:8" s="203" customFormat="1" ht="178.5" customHeight="1" x14ac:dyDescent="0.2">
      <c r="A17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308"/>
      <c r="C172" s="308"/>
      <c r="D172" s="308"/>
      <c r="E172" s="308"/>
      <c r="F172" s="308"/>
      <c r="G172" s="308"/>
      <c r="H172" s="308"/>
    </row>
    <row r="173" spans="1:8" s="224" customFormat="1" ht="222.75" customHeight="1" x14ac:dyDescent="0.2">
      <c r="A173" s="225" t="s">
        <v>157</v>
      </c>
      <c r="B173" s="225"/>
      <c r="C173" s="225"/>
      <c r="D173" s="225"/>
      <c r="E173" s="225"/>
      <c r="F173" s="225"/>
      <c r="G173" s="225"/>
      <c r="H173" s="225"/>
    </row>
    <row r="174" spans="1:8" s="461" customFormat="1" ht="87.6" customHeight="1" x14ac:dyDescent="0.2">
      <c r="A174" s="250" t="s">
        <v>158</v>
      </c>
      <c r="B174" s="250"/>
      <c r="C174" s="250"/>
      <c r="D174" s="250"/>
      <c r="E174" s="250"/>
      <c r="F174" s="250"/>
      <c r="G174" s="250"/>
      <c r="H174" s="250"/>
    </row>
    <row r="175" spans="1:8" s="461" customFormat="1" ht="24.75" customHeight="1" x14ac:dyDescent="0.2">
      <c r="A175" s="202"/>
      <c r="B175" s="203"/>
      <c r="C175" s="204"/>
      <c r="D175" s="203"/>
      <c r="E175" s="203"/>
      <c r="F175" s="203"/>
      <c r="G175" s="203"/>
      <c r="H175" s="205"/>
    </row>
    <row r="176" spans="1:8" s="224" customFormat="1" ht="12" customHeight="1" x14ac:dyDescent="0.2">
      <c r="A176" s="225" t="s">
        <v>159</v>
      </c>
      <c r="B176" s="225"/>
      <c r="C176" s="225"/>
      <c r="D176" s="225"/>
      <c r="E176" s="225"/>
      <c r="F176" s="225"/>
      <c r="G176" s="225"/>
      <c r="H176" s="225"/>
    </row>
    <row r="177" spans="1:8" ht="24.95" customHeight="1" x14ac:dyDescent="0.2"/>
    <row r="178" spans="1:8" ht="24.95" customHeight="1" x14ac:dyDescent="0.2"/>
    <row r="179" spans="1:8" ht="178.5" customHeight="1" x14ac:dyDescent="0.2"/>
    <row r="180" spans="1:8" s="16" customFormat="1" ht="67.5" customHeight="1" x14ac:dyDescent="0.2">
      <c r="A180" s="202"/>
      <c r="B180" s="203"/>
      <c r="C180" s="204"/>
      <c r="D180" s="203"/>
      <c r="E180" s="203"/>
      <c r="F180" s="203"/>
      <c r="G180" s="203"/>
      <c r="H180" s="205"/>
    </row>
    <row r="181" spans="1:8" ht="24.95" customHeight="1" x14ac:dyDescent="0.2"/>
    <row r="183" spans="1:8" s="252" customFormat="1" ht="114.75" customHeight="1" x14ac:dyDescent="0.2">
      <c r="A183" s="202"/>
      <c r="B183" s="203"/>
      <c r="C183" s="204"/>
      <c r="D183" s="203"/>
      <c r="E183" s="203"/>
      <c r="F183" s="203"/>
      <c r="G183" s="203"/>
      <c r="H183" s="205"/>
    </row>
  </sheetData>
  <sheetProtection selectLockedCells="1" selectUnlockedCells="1"/>
  <mergeCells count="277">
    <mergeCell ref="A170:H170"/>
    <mergeCell ref="A171:H171"/>
    <mergeCell ref="A172:H172"/>
    <mergeCell ref="A173:H173"/>
    <mergeCell ref="A174:H174"/>
    <mergeCell ref="A176:E176"/>
    <mergeCell ref="F176:H176"/>
    <mergeCell ref="A165:B165"/>
    <mergeCell ref="D165:E165"/>
    <mergeCell ref="A166:B166"/>
    <mergeCell ref="D166:E166"/>
    <mergeCell ref="A167:H167"/>
    <mergeCell ref="A168:H168"/>
    <mergeCell ref="A162:B162"/>
    <mergeCell ref="D162:E162"/>
    <mergeCell ref="A163:B163"/>
    <mergeCell ref="D163:E163"/>
    <mergeCell ref="A164:B164"/>
    <mergeCell ref="D164:E164"/>
    <mergeCell ref="A154:H154"/>
    <mergeCell ref="A155:H155"/>
    <mergeCell ref="A159:E159"/>
    <mergeCell ref="A160:E160"/>
    <mergeCell ref="A161:B161"/>
    <mergeCell ref="D161:E161"/>
    <mergeCell ref="A147:C147"/>
    <mergeCell ref="A148:C148"/>
    <mergeCell ref="A149:C149"/>
    <mergeCell ref="A150:C150"/>
    <mergeCell ref="A151:C151"/>
    <mergeCell ref="A152:C152"/>
    <mergeCell ref="C142:D142"/>
    <mergeCell ref="C143:D143"/>
    <mergeCell ref="C144:D144"/>
    <mergeCell ref="C145:D145"/>
    <mergeCell ref="A146:C146"/>
    <mergeCell ref="G146:H146"/>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174"/>
  <sheetViews>
    <sheetView view="pageBreakPreview" zoomScale="50" zoomScaleNormal="60" zoomScaleSheetLayoutView="50" workbookViewId="0">
      <pane ySplit="4" topLeftCell="A14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4" width="84.140625" style="203" customWidth="1"/>
    <col min="5" max="16384" width="9.140625" style="205"/>
  </cols>
  <sheetData>
    <row r="1" spans="1:4" s="4" customFormat="1" ht="50.1" customHeight="1" x14ac:dyDescent="0.2">
      <c r="A1" s="1"/>
      <c r="B1" s="2"/>
      <c r="C1" s="3" t="s">
        <v>0</v>
      </c>
      <c r="D1" s="2"/>
    </row>
    <row r="2" spans="1:4" s="10" customFormat="1" ht="50.1" customHeight="1" x14ac:dyDescent="0.2">
      <c r="A2" s="5" t="str">
        <f>Абакан_юр!A2</f>
        <v>Введен в действие с "01" ноября 2023 г.</v>
      </c>
      <c r="B2" s="6" t="s">
        <v>2</v>
      </c>
      <c r="C2" s="7" t="s">
        <v>160</v>
      </c>
      <c r="D2" s="253"/>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4" t="s">
        <v>8</v>
      </c>
    </row>
    <row r="5" spans="1:4" s="28" customFormat="1" ht="50.1" customHeight="1" thickBot="1" x14ac:dyDescent="0.25">
      <c r="A5" s="24" t="s">
        <v>9</v>
      </c>
      <c r="B5" s="25"/>
      <c r="C5" s="26"/>
      <c r="D5" s="27"/>
    </row>
    <row r="6" spans="1:4" s="259" customFormat="1" ht="24.75" customHeight="1" thickBot="1" x14ac:dyDescent="0.25">
      <c r="A6" s="255"/>
      <c r="B6" s="256"/>
      <c r="C6" s="257"/>
      <c r="D6" s="258"/>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1">
        <v>4020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44"/>
    </row>
    <row r="11" spans="1:4" s="16" customFormat="1" ht="24.95" customHeight="1" thickBot="1" x14ac:dyDescent="0.25">
      <c r="A11" s="47"/>
      <c r="B11" s="48"/>
      <c r="C11" s="49"/>
      <c r="D11" s="2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54">
        <v>5028</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1008</v>
      </c>
    </row>
    <row r="19" spans="1:4" s="16" customFormat="1" ht="50.1" customHeight="1" x14ac:dyDescent="0.2">
      <c r="A19" s="71"/>
      <c r="B19" s="72" t="s">
        <v>19</v>
      </c>
      <c r="C19" s="73" t="str">
        <f>"Электронный справочник "&amp;$C$2&amp;" (версия для ПК)"</f>
        <v>Электронный справочник "2ГИС.АЛЬМЕТЬЕВСК"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78"/>
    </row>
    <row r="22" spans="1:4" s="16" customFormat="1" ht="24.95" customHeight="1" thickBot="1" x14ac:dyDescent="0.25">
      <c r="A22" s="81"/>
      <c r="B22" s="82"/>
      <c r="C22" s="83"/>
      <c r="D22" s="2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262">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263"/>
    </row>
    <row r="26" spans="1:4" s="16" customFormat="1" ht="24.95" customHeight="1" thickBot="1" x14ac:dyDescent="0.25">
      <c r="A26" s="81"/>
      <c r="B26" s="48"/>
      <c r="C26" s="49"/>
      <c r="D26" s="26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31">
        <v>5628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44"/>
    </row>
    <row r="31" spans="1:4" s="16" customFormat="1" ht="24.95" customHeight="1" thickBot="1" x14ac:dyDescent="0.25">
      <c r="A31" s="81"/>
      <c r="B31" s="48"/>
      <c r="C31" s="49"/>
      <c r="D31" s="2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4">
        <v>7044</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1440</v>
      </c>
    </row>
    <row r="39" spans="1:4" s="16" customFormat="1" ht="50.1" customHeight="1" x14ac:dyDescent="0.2">
      <c r="A39" s="71"/>
      <c r="B39" s="72" t="s">
        <v>19</v>
      </c>
      <c r="C39" s="73" t="str">
        <f>"Электронный справочник "&amp;$C$2&amp;" (версия для ПК)"</f>
        <v>Электронный справочник "2ГИС.АЛЬМЕТЬЕВСК"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78"/>
    </row>
    <row r="42" spans="1:4" s="16" customFormat="1" ht="24.95" customHeight="1" thickBot="1" x14ac:dyDescent="0.25">
      <c r="A42" s="81"/>
      <c r="B42" s="82"/>
      <c r="C42" s="83"/>
      <c r="D42" s="26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89">
        <v>60</v>
      </c>
    </row>
    <row r="44" spans="1:4" s="16" customFormat="1" ht="69.75" customHeight="1" x14ac:dyDescent="0.2">
      <c r="A44" s="71"/>
      <c r="B44" s="92"/>
      <c r="C44" s="93"/>
      <c r="D44" s="9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9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99"/>
    </row>
    <row r="47" spans="1:4" s="16" customFormat="1" ht="24.95" customHeight="1" thickBot="1" x14ac:dyDescent="0.25">
      <c r="A47" s="81"/>
      <c r="B47" s="117"/>
      <c r="C47" s="118"/>
      <c r="D47" s="266"/>
    </row>
    <row r="48" spans="1:4" s="16" customFormat="1" ht="50.1" customHeight="1" thickBot="1" x14ac:dyDescent="0.25">
      <c r="A48" s="119" t="s">
        <v>31</v>
      </c>
      <c r="B48" s="120"/>
      <c r="C48" s="120"/>
      <c r="D48" s="267" t="str">
        <f>"от "&amp;MIN(D49:D68)&amp;" до "&amp;MAX(D49:D68)</f>
        <v>от 600 до 6300</v>
      </c>
    </row>
    <row r="49" spans="1:4" s="16" customFormat="1"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49" s="268">
        <v>600</v>
      </c>
    </row>
    <row r="50" spans="1:4" s="16" customFormat="1" ht="37.5" customHeight="1" outlineLevel="1" x14ac:dyDescent="0.2">
      <c r="A50" s="130" t="s">
        <v>33</v>
      </c>
      <c r="B50" s="131"/>
      <c r="C50" s="126"/>
      <c r="D50" s="269">
        <v>900</v>
      </c>
    </row>
    <row r="51" spans="1:4" s="16" customFormat="1" ht="37.5" customHeight="1" outlineLevel="1" x14ac:dyDescent="0.2">
      <c r="A51" s="130" t="s">
        <v>34</v>
      </c>
      <c r="B51" s="131"/>
      <c r="C51" s="126"/>
      <c r="D51" s="269">
        <v>1200</v>
      </c>
    </row>
    <row r="52" spans="1:4" s="16" customFormat="1" ht="37.5" customHeight="1" outlineLevel="1" x14ac:dyDescent="0.2">
      <c r="A52" s="130" t="s">
        <v>35</v>
      </c>
      <c r="B52" s="131"/>
      <c r="C52" s="126"/>
      <c r="D52" s="269">
        <v>1500</v>
      </c>
    </row>
    <row r="53" spans="1:4" s="16" customFormat="1" ht="37.5" customHeight="1" outlineLevel="1" x14ac:dyDescent="0.2">
      <c r="A53" s="130" t="s">
        <v>36</v>
      </c>
      <c r="B53" s="131"/>
      <c r="C53" s="126"/>
      <c r="D53" s="269">
        <v>1800</v>
      </c>
    </row>
    <row r="54" spans="1:4" s="16" customFormat="1" ht="37.5" customHeight="1" outlineLevel="1" x14ac:dyDescent="0.2">
      <c r="A54" s="130" t="s">
        <v>37</v>
      </c>
      <c r="B54" s="131"/>
      <c r="C54" s="126"/>
      <c r="D54" s="269">
        <v>2100</v>
      </c>
    </row>
    <row r="55" spans="1:4" s="16" customFormat="1" ht="37.5" customHeight="1" outlineLevel="1" x14ac:dyDescent="0.2">
      <c r="A55" s="130" t="s">
        <v>38</v>
      </c>
      <c r="B55" s="131"/>
      <c r="C55" s="126"/>
      <c r="D55" s="269">
        <v>2400</v>
      </c>
    </row>
    <row r="56" spans="1:4" s="16" customFormat="1" ht="37.5" customHeight="1" outlineLevel="1" x14ac:dyDescent="0.2">
      <c r="A56" s="130" t="s">
        <v>39</v>
      </c>
      <c r="B56" s="131"/>
      <c r="C56" s="126"/>
      <c r="D56" s="269">
        <v>2700</v>
      </c>
    </row>
    <row r="57" spans="1:4" s="16" customFormat="1" ht="37.5" customHeight="1" outlineLevel="1" x14ac:dyDescent="0.2">
      <c r="A57" s="130" t="s">
        <v>40</v>
      </c>
      <c r="B57" s="131"/>
      <c r="C57" s="126"/>
      <c r="D57" s="269">
        <v>3000</v>
      </c>
    </row>
    <row r="58" spans="1:4" s="16" customFormat="1" ht="37.5" customHeight="1" outlineLevel="1" x14ac:dyDescent="0.2">
      <c r="A58" s="130" t="s">
        <v>41</v>
      </c>
      <c r="B58" s="131"/>
      <c r="C58" s="126"/>
      <c r="D58" s="269">
        <v>3300</v>
      </c>
    </row>
    <row r="59" spans="1:4" s="16" customFormat="1" ht="37.5" customHeight="1" outlineLevel="1" x14ac:dyDescent="0.2">
      <c r="A59" s="130" t="s">
        <v>42</v>
      </c>
      <c r="B59" s="131"/>
      <c r="C59" s="126"/>
      <c r="D59" s="269">
        <v>3600</v>
      </c>
    </row>
    <row r="60" spans="1:4" s="16" customFormat="1" ht="37.5" customHeight="1" outlineLevel="1" x14ac:dyDescent="0.2">
      <c r="A60" s="130" t="s">
        <v>43</v>
      </c>
      <c r="B60" s="131"/>
      <c r="C60" s="126"/>
      <c r="D60" s="269">
        <v>3900</v>
      </c>
    </row>
    <row r="61" spans="1:4" s="16" customFormat="1" ht="37.5" customHeight="1" outlineLevel="1" x14ac:dyDescent="0.2">
      <c r="A61" s="130" t="s">
        <v>44</v>
      </c>
      <c r="B61" s="131"/>
      <c r="C61" s="126"/>
      <c r="D61" s="269">
        <v>4200</v>
      </c>
    </row>
    <row r="62" spans="1:4" s="16" customFormat="1" ht="37.5" customHeight="1" outlineLevel="1" x14ac:dyDescent="0.2">
      <c r="A62" s="130" t="s">
        <v>45</v>
      </c>
      <c r="B62" s="131"/>
      <c r="C62" s="126"/>
      <c r="D62" s="269">
        <v>4500</v>
      </c>
    </row>
    <row r="63" spans="1:4" s="16" customFormat="1" ht="37.5" customHeight="1" outlineLevel="1" x14ac:dyDescent="0.2">
      <c r="A63" s="130" t="s">
        <v>46</v>
      </c>
      <c r="B63" s="131"/>
      <c r="C63" s="126"/>
      <c r="D63" s="269">
        <v>4800</v>
      </c>
    </row>
    <row r="64" spans="1:4" s="16" customFormat="1" ht="37.5" customHeight="1" outlineLevel="1" x14ac:dyDescent="0.2">
      <c r="A64" s="130" t="s">
        <v>47</v>
      </c>
      <c r="B64" s="131"/>
      <c r="C64" s="126"/>
      <c r="D64" s="269">
        <v>5100</v>
      </c>
    </row>
    <row r="65" spans="1:4" s="16" customFormat="1" ht="37.5" customHeight="1" outlineLevel="1" x14ac:dyDescent="0.2">
      <c r="A65" s="130" t="s">
        <v>48</v>
      </c>
      <c r="B65" s="131"/>
      <c r="C65" s="126"/>
      <c r="D65" s="269">
        <v>5400</v>
      </c>
    </row>
    <row r="66" spans="1:4" s="16" customFormat="1" ht="37.5" customHeight="1" outlineLevel="1" x14ac:dyDescent="0.2">
      <c r="A66" s="130" t="s">
        <v>49</v>
      </c>
      <c r="B66" s="131"/>
      <c r="C66" s="126"/>
      <c r="D66" s="269">
        <v>5700</v>
      </c>
    </row>
    <row r="67" spans="1:4" s="16" customFormat="1" ht="37.5" customHeight="1" outlineLevel="1" x14ac:dyDescent="0.2">
      <c r="A67" s="130" t="s">
        <v>50</v>
      </c>
      <c r="B67" s="131"/>
      <c r="C67" s="126"/>
      <c r="D67" s="269">
        <v>6000</v>
      </c>
    </row>
    <row r="68" spans="1:4" s="16" customFormat="1" ht="37.5" customHeight="1" outlineLevel="1" thickBot="1" x14ac:dyDescent="0.25">
      <c r="A68" s="130" t="s">
        <v>51</v>
      </c>
      <c r="B68" s="131"/>
      <c r="C68" s="126"/>
      <c r="D68" s="269">
        <v>6300</v>
      </c>
    </row>
    <row r="69" spans="1:4" s="16" customFormat="1" ht="50.1" customHeight="1" thickBot="1" x14ac:dyDescent="0.25">
      <c r="A69" s="119" t="s">
        <v>52</v>
      </c>
      <c r="B69" s="120"/>
      <c r="C69" s="120"/>
      <c r="D69" s="267" t="str">
        <f>"от "&amp;MIN(D70:D79)&amp;" до "&amp;MAX(D70:D79)</f>
        <v>от 120 до 2010</v>
      </c>
    </row>
    <row r="70" spans="1:4" s="16" customFormat="1" ht="159"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70" s="270">
        <v>1008</v>
      </c>
    </row>
    <row r="71" spans="1:4" s="16" customFormat="1" ht="37.5" customHeight="1" x14ac:dyDescent="0.2">
      <c r="A71" s="271" t="s">
        <v>54</v>
      </c>
      <c r="B71" s="272"/>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71" s="269">
        <v>120</v>
      </c>
    </row>
    <row r="72" spans="1:4" s="16" customFormat="1" ht="37.5" customHeight="1" x14ac:dyDescent="0.2">
      <c r="A72" s="271" t="s">
        <v>55</v>
      </c>
      <c r="B72" s="272"/>
      <c r="C72" s="142"/>
      <c r="D72" s="269">
        <v>708</v>
      </c>
    </row>
    <row r="73" spans="1:4" s="16" customFormat="1" ht="37.5" customHeight="1" x14ac:dyDescent="0.2">
      <c r="A73" s="273" t="s">
        <v>56</v>
      </c>
      <c r="B73" s="274"/>
      <c r="C73" s="142"/>
      <c r="D73" s="269">
        <v>594</v>
      </c>
    </row>
    <row r="74" spans="1:4" s="16" customFormat="1" ht="37.5" customHeight="1" x14ac:dyDescent="0.2">
      <c r="A74" s="275" t="s">
        <v>57</v>
      </c>
      <c r="B74" s="276"/>
      <c r="C74" s="142"/>
      <c r="D74" s="269">
        <v>1716</v>
      </c>
    </row>
    <row r="75" spans="1:4" s="16" customFormat="1" ht="37.5" customHeight="1" x14ac:dyDescent="0.2">
      <c r="A75" s="271" t="s">
        <v>58</v>
      </c>
      <c r="B75" s="272"/>
      <c r="C75" s="142"/>
      <c r="D75" s="277">
        <v>120</v>
      </c>
    </row>
    <row r="76" spans="1:4" s="16" customFormat="1" ht="37.5" customHeight="1" x14ac:dyDescent="0.2">
      <c r="A76" s="271" t="s">
        <v>59</v>
      </c>
      <c r="B76" s="272"/>
      <c r="C76" s="142"/>
      <c r="D76" s="277">
        <v>120</v>
      </c>
    </row>
    <row r="77" spans="1:4" s="16" customFormat="1" ht="37.5" customHeight="1" x14ac:dyDescent="0.2">
      <c r="A77" s="271" t="s">
        <v>60</v>
      </c>
      <c r="B77" s="272"/>
      <c r="C77" s="142"/>
      <c r="D77" s="277">
        <v>240</v>
      </c>
    </row>
    <row r="78" spans="1:4" s="16" customFormat="1" ht="37.5" customHeight="1" x14ac:dyDescent="0.2">
      <c r="A78" s="271" t="s">
        <v>61</v>
      </c>
      <c r="B78" s="272"/>
      <c r="C78" s="142"/>
      <c r="D78" s="277">
        <v>360</v>
      </c>
    </row>
    <row r="79" spans="1:4" s="16" customFormat="1" ht="37.5" customHeight="1" thickBot="1" x14ac:dyDescent="0.25">
      <c r="A79" s="278" t="s">
        <v>62</v>
      </c>
      <c r="B79" s="279"/>
      <c r="C79" s="147"/>
      <c r="D79" s="280">
        <v>2010</v>
      </c>
    </row>
    <row r="80" spans="1:4" s="16" customFormat="1" ht="27" customHeight="1" thickBot="1" x14ac:dyDescent="0.25">
      <c r="A80" s="119"/>
      <c r="B80" s="120"/>
      <c r="C80" s="120"/>
      <c r="D80" s="281" t="s">
        <v>63</v>
      </c>
    </row>
    <row r="81" spans="1:4" s="16" customFormat="1" ht="117.75" customHeight="1" thickBot="1" x14ac:dyDescent="0.25">
      <c r="A81" s="153" t="s">
        <v>64</v>
      </c>
      <c r="B81" s="154"/>
      <c r="C81" s="1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81" s="280">
        <v>30</v>
      </c>
    </row>
    <row r="82" spans="1:4" s="28" customFormat="1" ht="50.1" customHeight="1" thickBot="1" x14ac:dyDescent="0.25">
      <c r="A82" s="24" t="s">
        <v>65</v>
      </c>
      <c r="B82" s="25"/>
      <c r="C82" s="26"/>
      <c r="D82" s="282" t="str">
        <f>"от "&amp;MIN(D84,D95:D111)&amp;" до "&amp;MAX(D84,D95:D111)</f>
        <v>от 504 до 7020</v>
      </c>
    </row>
    <row r="83" spans="1:4" s="16" customFormat="1" ht="24.95" customHeight="1" thickBot="1" x14ac:dyDescent="0.25">
      <c r="A83" s="158"/>
      <c r="B83" s="159"/>
      <c r="C83" s="118"/>
      <c r="D83" s="283"/>
    </row>
    <row r="84" spans="1:4" s="16" customFormat="1" ht="50.1" customHeight="1" thickBot="1" x14ac:dyDescent="0.25">
      <c r="A84" s="162" t="s">
        <v>66</v>
      </c>
      <c r="B84" s="163"/>
      <c r="C84" s="28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84" s="285">
        <v>3060</v>
      </c>
    </row>
    <row r="85" spans="1:4" s="16" customFormat="1" ht="50.1" customHeight="1" x14ac:dyDescent="0.2">
      <c r="A85" s="167" t="s">
        <v>67</v>
      </c>
      <c r="B85" s="168"/>
      <c r="C85" s="286"/>
      <c r="D85" s="287" t="s">
        <v>68</v>
      </c>
    </row>
    <row r="86" spans="1:4" s="16" customFormat="1" ht="50.1" customHeight="1" x14ac:dyDescent="0.2">
      <c r="A86" s="173" t="s">
        <v>69</v>
      </c>
      <c r="B86" s="174"/>
      <c r="C86" s="286"/>
      <c r="D86" s="199">
        <f>D84/4</f>
        <v>765</v>
      </c>
    </row>
    <row r="87" spans="1:4" s="16" customFormat="1" ht="50.1" customHeight="1" x14ac:dyDescent="0.2">
      <c r="A87" s="173" t="s">
        <v>70</v>
      </c>
      <c r="B87" s="174"/>
      <c r="C87" s="286"/>
      <c r="D87" s="199">
        <f>D84/5</f>
        <v>612</v>
      </c>
    </row>
    <row r="88" spans="1:4" s="16" customFormat="1" ht="50.1" customHeight="1" x14ac:dyDescent="0.2">
      <c r="A88" s="173" t="s">
        <v>71</v>
      </c>
      <c r="B88" s="174"/>
      <c r="C88" s="286"/>
      <c r="D88" s="199">
        <f>D84/6</f>
        <v>510</v>
      </c>
    </row>
    <row r="89" spans="1:4" s="16" customFormat="1" ht="50.1" customHeight="1" x14ac:dyDescent="0.2">
      <c r="A89" s="173" t="s">
        <v>72</v>
      </c>
      <c r="B89" s="174"/>
      <c r="C89" s="286"/>
      <c r="D89" s="199">
        <f>D84/7</f>
        <v>437.14285714285717</v>
      </c>
    </row>
    <row r="90" spans="1:4" s="16" customFormat="1" ht="50.1" customHeight="1" x14ac:dyDescent="0.2">
      <c r="A90" s="173" t="s">
        <v>73</v>
      </c>
      <c r="B90" s="174"/>
      <c r="C90" s="286"/>
      <c r="D90" s="199">
        <f>D84/8</f>
        <v>382.5</v>
      </c>
    </row>
    <row r="91" spans="1:4" s="16" customFormat="1" ht="50.1" customHeight="1" x14ac:dyDescent="0.2">
      <c r="A91" s="173" t="s">
        <v>74</v>
      </c>
      <c r="B91" s="174"/>
      <c r="C91" s="286"/>
      <c r="D91" s="199">
        <f>D84/9</f>
        <v>340</v>
      </c>
    </row>
    <row r="92" spans="1:4" s="16" customFormat="1" ht="50.1" customHeight="1" thickBot="1" x14ac:dyDescent="0.25">
      <c r="A92" s="173" t="s">
        <v>75</v>
      </c>
      <c r="B92" s="174"/>
      <c r="C92" s="288"/>
      <c r="D92" s="199">
        <f>D84/10</f>
        <v>306</v>
      </c>
    </row>
    <row r="93" spans="1:4" s="16" customFormat="1" ht="62.45" customHeight="1" thickBot="1" x14ac:dyDescent="0.25">
      <c r="A93" s="176" t="s">
        <v>76</v>
      </c>
      <c r="B93" s="177"/>
      <c r="C93" s="28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93" s="199">
        <v>5004</v>
      </c>
    </row>
    <row r="94" spans="1:4" s="16" customFormat="1" ht="24.95" customHeight="1" thickBot="1" x14ac:dyDescent="0.25">
      <c r="A94" s="178"/>
      <c r="B94" s="179"/>
      <c r="C94" s="180"/>
      <c r="D94" s="290"/>
    </row>
    <row r="95" spans="1:4" s="16" customFormat="1" ht="50.1" customHeight="1" x14ac:dyDescent="0.2">
      <c r="A95" s="143" t="s">
        <v>77</v>
      </c>
      <c r="B95" s="144"/>
      <c r="C95" s="291" t="str">
        <f>"Интернет-площадка 2gis.ru на основе Cправочника организаций "&amp;$C$2&amp;""</f>
        <v>Интернет-площадка 2gis.ru на основе Cправочника организаций "2ГИС.АЛЬМЕТЬЕВСК"</v>
      </c>
      <c r="D95" s="277">
        <v>3012</v>
      </c>
    </row>
    <row r="96" spans="1:4" s="16" customFormat="1" ht="50.1" customHeight="1" x14ac:dyDescent="0.2">
      <c r="A96" s="143" t="s">
        <v>78</v>
      </c>
      <c r="B96" s="144"/>
      <c r="C96"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96" s="277">
        <v>1008</v>
      </c>
    </row>
    <row r="97" spans="1:4" s="16" customFormat="1" ht="50.1" customHeight="1" x14ac:dyDescent="0.2">
      <c r="A97" s="143" t="s">
        <v>79</v>
      </c>
      <c r="B97" s="144"/>
      <c r="C97"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97" s="277">
        <v>6018</v>
      </c>
    </row>
    <row r="98" spans="1:4" s="16" customFormat="1" ht="50.1" customHeight="1" x14ac:dyDescent="0.2">
      <c r="A98" s="143" t="s">
        <v>80</v>
      </c>
      <c r="B98" s="144"/>
      <c r="C98" s="188" t="str">
        <f>"Интернет-площадка 2gis.ru на основе Cправочника организаций "&amp;$C$2&amp;""</f>
        <v>Интернет-площадка 2gis.ru на основе Cправочника организаций "2ГИС.АЛЬМЕТЬЕВСК"</v>
      </c>
      <c r="D98" s="277">
        <v>5016</v>
      </c>
    </row>
    <row r="99" spans="1:4" s="16" customFormat="1" ht="50.1" customHeight="1" x14ac:dyDescent="0.2">
      <c r="A99" s="143" t="s">
        <v>81</v>
      </c>
      <c r="B99" s="144"/>
      <c r="C99" s="188" t="str">
        <f>"Интернет-площадка 2gis.ru на основе Cправочника организаций "&amp;$C$2&amp;""</f>
        <v>Интернет-площадка 2gis.ru на основе Cправочника организаций "2ГИС.АЛЬМЕТЬЕВСК"</v>
      </c>
      <c r="D99" s="277">
        <v>6019.2</v>
      </c>
    </row>
    <row r="100" spans="1:4" s="16" customFormat="1" ht="50.1" customHeight="1" x14ac:dyDescent="0.2">
      <c r="A100" s="143" t="s">
        <v>82</v>
      </c>
      <c r="B100" s="144"/>
      <c r="C100"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0" s="277">
        <v>1008</v>
      </c>
    </row>
    <row r="101" spans="1:4" s="16" customFormat="1" ht="50.1" customHeight="1" x14ac:dyDescent="0.2">
      <c r="A101" s="143" t="s">
        <v>83</v>
      </c>
      <c r="B101" s="144"/>
      <c r="C101"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1" s="277">
        <v>1008</v>
      </c>
    </row>
    <row r="102" spans="1:4" s="16" customFormat="1" ht="50.1" customHeight="1" x14ac:dyDescent="0.2">
      <c r="A102" s="143" t="s">
        <v>84</v>
      </c>
      <c r="B102" s="144"/>
      <c r="C102"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02" s="277">
        <v>7020</v>
      </c>
    </row>
    <row r="103" spans="1:4" s="16" customFormat="1" ht="50.1" customHeight="1" x14ac:dyDescent="0.2">
      <c r="A103" s="143" t="s">
        <v>85</v>
      </c>
      <c r="B103" s="144"/>
      <c r="C10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03" s="277">
        <v>7002</v>
      </c>
    </row>
    <row r="104" spans="1:4" s="16" customFormat="1" ht="50.1" customHeight="1" x14ac:dyDescent="0.2">
      <c r="A104" s="143" t="s">
        <v>86</v>
      </c>
      <c r="B104" s="144"/>
      <c r="C104" s="188" t="s">
        <v>87</v>
      </c>
      <c r="D104" s="277">
        <v>504</v>
      </c>
    </row>
    <row r="105" spans="1:4" s="16" customFormat="1" ht="62.25" customHeight="1" x14ac:dyDescent="0.2">
      <c r="A105" s="143" t="s">
        <v>88</v>
      </c>
      <c r="B105" s="144"/>
      <c r="C10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05" s="277">
        <v>1770</v>
      </c>
    </row>
    <row r="106" spans="1:4" s="16" customFormat="1" ht="62.25" customHeight="1" x14ac:dyDescent="0.2">
      <c r="A106" s="143" t="s">
        <v>89</v>
      </c>
      <c r="B106" s="144"/>
      <c r="C106" s="188" t="str">
        <f t="shared" ref="C106:C108"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06" s="277">
        <v>1416</v>
      </c>
    </row>
    <row r="107" spans="1:4" s="16" customFormat="1" ht="59.25" customHeight="1" x14ac:dyDescent="0.2">
      <c r="A107" s="143" t="s">
        <v>90</v>
      </c>
      <c r="B107" s="144"/>
      <c r="C107" s="188"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07" s="277">
        <v>1182</v>
      </c>
    </row>
    <row r="108" spans="1:4" s="16" customFormat="1" ht="59.25" customHeight="1" x14ac:dyDescent="0.2">
      <c r="A108" s="143" t="s">
        <v>91</v>
      </c>
      <c r="B108" s="144"/>
      <c r="C108" s="188"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08" s="277">
        <v>708</v>
      </c>
    </row>
    <row r="109" spans="1:4" s="16" customFormat="1" ht="75" customHeight="1" x14ac:dyDescent="0.2">
      <c r="A109" s="143" t="s">
        <v>92</v>
      </c>
      <c r="B109" s="144" t="s">
        <v>92</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09" s="277">
        <v>5016</v>
      </c>
    </row>
    <row r="110" spans="1:4" s="16" customFormat="1" ht="75" customHeight="1" x14ac:dyDescent="0.2">
      <c r="A110" s="143" t="s">
        <v>93</v>
      </c>
      <c r="B110" s="144" t="s">
        <v>93</v>
      </c>
      <c r="C110"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10" s="277">
        <v>4500</v>
      </c>
    </row>
    <row r="111" spans="1:4" s="16" customFormat="1" ht="50.1" customHeight="1" x14ac:dyDescent="0.2">
      <c r="A111" s="143" t="s">
        <v>94</v>
      </c>
      <c r="B111" s="144"/>
      <c r="C111"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1" s="277">
        <v>1536</v>
      </c>
    </row>
    <row r="112" spans="1:4" s="16" customFormat="1" ht="102" customHeight="1" x14ac:dyDescent="0.2">
      <c r="A112" s="143" t="s">
        <v>16</v>
      </c>
      <c r="B112" s="144"/>
      <c r="C112"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2" s="199">
        <v>1008</v>
      </c>
    </row>
    <row r="113" spans="1:4" s="16" customFormat="1" ht="126" customHeight="1" x14ac:dyDescent="0.2">
      <c r="A113" s="143" t="s">
        <v>95</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3" s="277">
        <v>4500</v>
      </c>
    </row>
    <row r="114" spans="1:4" ht="146.25" customHeight="1" x14ac:dyDescent="0.2">
      <c r="A114" s="137" t="s">
        <v>96</v>
      </c>
      <c r="B114" s="189"/>
      <c r="C1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14" s="277">
        <v>4005</v>
      </c>
    </row>
    <row r="115" spans="1:4" ht="146.25" customHeight="1" x14ac:dyDescent="0.2">
      <c r="A115" s="137" t="s">
        <v>97</v>
      </c>
      <c r="B115" s="189"/>
      <c r="C11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15" s="277">
        <v>2004</v>
      </c>
    </row>
    <row r="116" spans="1:4" s="16" customFormat="1" ht="50.1" customHeight="1" x14ac:dyDescent="0.2">
      <c r="A116" s="143" t="s">
        <v>98</v>
      </c>
      <c r="B116" s="144"/>
      <c r="C116" s="188" t="str">
        <f>"Интернет-площадка 2gis.ru на основе Cправочника организаций "&amp;$C$2&amp;""</f>
        <v>Интернет-площадка 2gis.ru на основе Cправочника организаций "2ГИС.АЛЬМЕТЬЕВСК"</v>
      </c>
      <c r="D116" s="277">
        <v>4320</v>
      </c>
    </row>
    <row r="117" spans="1:4" s="16" customFormat="1" ht="50.1" customHeight="1" x14ac:dyDescent="0.2">
      <c r="A117" s="143" t="s">
        <v>99</v>
      </c>
      <c r="B117" s="144"/>
      <c r="C117" s="188" t="str">
        <f t="shared" ref="C117:C126"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17" s="277">
        <v>1440</v>
      </c>
    </row>
    <row r="118" spans="1:4" s="16" customFormat="1" ht="50.1" customHeight="1" x14ac:dyDescent="0.2">
      <c r="A118" s="143" t="s">
        <v>100</v>
      </c>
      <c r="B118" s="144"/>
      <c r="C118" s="188" t="str">
        <f t="shared" si="2"/>
        <v>Электронный справочник на основе Справочника организаций "2ГИС.АЛЬМЕТЬЕВСК" (версия для ПК)</v>
      </c>
      <c r="D118" s="277">
        <v>8520</v>
      </c>
    </row>
    <row r="119" spans="1:4" s="16" customFormat="1" ht="50.1" customHeight="1" x14ac:dyDescent="0.2">
      <c r="A119" s="143" t="s">
        <v>101</v>
      </c>
      <c r="B119" s="144"/>
      <c r="C119" s="188" t="str">
        <f>"Интернет-площадка 2gis.ru на основе Cправочника организаций "&amp;$C$2&amp;""</f>
        <v>Интернет-площадка 2gis.ru на основе Cправочника организаций "2ГИС.АЛЬМЕТЬЕВСК"</v>
      </c>
      <c r="D119" s="277">
        <v>7080</v>
      </c>
    </row>
    <row r="120" spans="1:4" s="16" customFormat="1" ht="50.1" customHeight="1" x14ac:dyDescent="0.2">
      <c r="A120" s="143" t="s">
        <v>102</v>
      </c>
      <c r="B120" s="144"/>
      <c r="C120" s="188" t="str">
        <f>"Интернет-площадка 2gis.ru на основе Cправочника организаций "&amp;$C$2&amp;""</f>
        <v>Интернет-площадка 2gis.ru на основе Cправочника организаций "2ГИС.АЛЬМЕТЬЕВСК"</v>
      </c>
      <c r="D120" s="277">
        <v>8496</v>
      </c>
    </row>
    <row r="121" spans="1:4" s="16" customFormat="1" ht="50.1" customHeight="1" x14ac:dyDescent="0.2">
      <c r="A121" s="143" t="s">
        <v>103</v>
      </c>
      <c r="B121" s="144"/>
      <c r="C121" s="188" t="str">
        <f t="shared" si="2"/>
        <v>Электронный справочник на основе Справочника организаций "2ГИС.АЛЬМЕТЬЕВСК" (версия для ПК)</v>
      </c>
      <c r="D121" s="277">
        <v>1440</v>
      </c>
    </row>
    <row r="122" spans="1:4" s="16" customFormat="1" ht="50.1" customHeight="1" x14ac:dyDescent="0.2">
      <c r="A122" s="143" t="s">
        <v>104</v>
      </c>
      <c r="B122" s="144"/>
      <c r="C122" s="188" t="str">
        <f t="shared" si="2"/>
        <v>Электронный справочник на основе Справочника организаций "2ГИС.АЛЬМЕТЬЕВСК" (версия для ПК)</v>
      </c>
      <c r="D122" s="277">
        <v>1440</v>
      </c>
    </row>
    <row r="123" spans="1:4" s="16" customFormat="1" ht="50.1" customHeight="1" x14ac:dyDescent="0.2">
      <c r="A123" s="143" t="s">
        <v>105</v>
      </c>
      <c r="B123" s="144"/>
      <c r="C123" s="188" t="str">
        <f t="shared" si="2"/>
        <v>Электронный справочник на основе Справочника организаций "2ГИС.АЛЬМЕТЬЕВСК" (версия для ПК)</v>
      </c>
      <c r="D123" s="277">
        <v>9840</v>
      </c>
    </row>
    <row r="124" spans="1:4" s="16" customFormat="1" ht="50.1" customHeight="1" x14ac:dyDescent="0.2">
      <c r="A124" s="143" t="s">
        <v>106</v>
      </c>
      <c r="B124" s="144"/>
      <c r="C124" s="188" t="s">
        <v>87</v>
      </c>
      <c r="D124" s="277">
        <v>720</v>
      </c>
    </row>
    <row r="125" spans="1:4" s="16" customFormat="1" ht="75" customHeight="1" x14ac:dyDescent="0.2">
      <c r="A125" s="143" t="s">
        <v>107</v>
      </c>
      <c r="B125" s="144"/>
      <c r="C12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25" s="277">
        <v>7080</v>
      </c>
    </row>
    <row r="126" spans="1:4" s="16" customFormat="1" ht="50.1" customHeight="1" thickBot="1" x14ac:dyDescent="0.25">
      <c r="A126" s="143" t="s">
        <v>108</v>
      </c>
      <c r="B126" s="144"/>
      <c r="C126" s="188" t="str">
        <f t="shared" si="2"/>
        <v>Электронный справочник на основе Справочника организаций "2ГИС.АЛЬМЕТЬЕВСК" (версия для ПК)</v>
      </c>
      <c r="D126" s="277">
        <v>2160</v>
      </c>
    </row>
    <row r="127" spans="1:4" s="16" customFormat="1" ht="50.1" customHeight="1" thickBot="1" x14ac:dyDescent="0.25">
      <c r="A127" s="24" t="s">
        <v>109</v>
      </c>
      <c r="B127" s="25"/>
      <c r="C127" s="24"/>
      <c r="D127" s="292"/>
    </row>
    <row r="128" spans="1:4" s="16" customFormat="1" ht="50.1" customHeight="1" x14ac:dyDescent="0.2">
      <c r="A128" s="143" t="s">
        <v>110</v>
      </c>
      <c r="B128" s="144"/>
      <c r="C128" s="191"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28" s="293">
        <v>1500</v>
      </c>
    </row>
    <row r="129" spans="1:5" s="16" customFormat="1" ht="50.1" customHeight="1" x14ac:dyDescent="0.2">
      <c r="A129" s="143" t="s">
        <v>111</v>
      </c>
      <c r="B129" s="144"/>
      <c r="C129" s="194"/>
      <c r="D129" s="269">
        <v>1500</v>
      </c>
    </row>
    <row r="130" spans="1:5" s="16" customFormat="1" ht="50.1" customHeight="1" x14ac:dyDescent="0.2">
      <c r="A130" s="192" t="s">
        <v>112</v>
      </c>
      <c r="B130" s="193"/>
      <c r="C130" s="194"/>
      <c r="D130" s="269">
        <v>1500</v>
      </c>
    </row>
    <row r="131" spans="1:5" s="16" customFormat="1" ht="50.1" customHeight="1" x14ac:dyDescent="0.2">
      <c r="A131" s="192" t="s">
        <v>113</v>
      </c>
      <c r="B131" s="193"/>
      <c r="C131" s="194"/>
      <c r="D131" s="269">
        <v>150</v>
      </c>
    </row>
    <row r="132" spans="1:5" s="16" customFormat="1" ht="50.1" customHeight="1" thickBot="1" x14ac:dyDescent="0.25">
      <c r="A132" s="192" t="s">
        <v>114</v>
      </c>
      <c r="B132" s="193"/>
      <c r="C132" s="196"/>
      <c r="D132" s="294">
        <v>510</v>
      </c>
    </row>
    <row r="133" spans="1:5" s="16" customFormat="1" ht="50.1" customHeight="1" thickBot="1" x14ac:dyDescent="0.25">
      <c r="A133" s="24" t="s">
        <v>115</v>
      </c>
      <c r="B133" s="25"/>
      <c r="C133" s="26"/>
      <c r="D133" s="197"/>
      <c r="E133" s="28"/>
    </row>
    <row r="134" spans="1:5" s="16" customFormat="1" ht="50.1" customHeight="1" x14ac:dyDescent="0.2">
      <c r="A134" s="143" t="s">
        <v>161</v>
      </c>
      <c r="B134" s="144"/>
      <c r="C13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4" s="277">
        <v>2892</v>
      </c>
      <c r="E134" s="23"/>
    </row>
    <row r="135" spans="1:5" s="16" customFormat="1" ht="50.1" customHeight="1" x14ac:dyDescent="0.2">
      <c r="A135" s="143" t="s">
        <v>117</v>
      </c>
      <c r="B135" s="144"/>
      <c r="C135" s="188" t="str">
        <f>"Интернет-площадка 2gis.ru на основе Cправочника организаций "&amp;$C$2&amp;""</f>
        <v>Интернет-площадка 2gis.ru на основе Cправочника организаций "2ГИС.АЛЬМЕТЬЕВСК"</v>
      </c>
      <c r="D135" s="269">
        <v>2730</v>
      </c>
    </row>
    <row r="136" spans="1:5" s="16" customFormat="1" ht="50.1" customHeight="1" x14ac:dyDescent="0.2">
      <c r="A136" s="143" t="s">
        <v>118</v>
      </c>
      <c r="B136" s="144"/>
      <c r="C136"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277">
        <v>1476</v>
      </c>
    </row>
    <row r="137" spans="1:5" s="16" customFormat="1" ht="50.1" customHeight="1" x14ac:dyDescent="0.2">
      <c r="A137" s="143" t="s">
        <v>162</v>
      </c>
      <c r="B137" s="144"/>
      <c r="C137"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37" s="277">
        <v>4080</v>
      </c>
    </row>
    <row r="138" spans="1:5" s="16" customFormat="1" ht="55.5" customHeight="1" x14ac:dyDescent="0.2">
      <c r="A138" s="143" t="s">
        <v>163</v>
      </c>
      <c r="B138" s="144"/>
      <c r="C138" s="295" t="str">
        <f>"Интернет-площадка 2gis.ru на основе Cправочника организаций "&amp;$C$2&amp;""</f>
        <v>Интернет-площадка 2gis.ru на основе Cправочника организаций "2ГИС.АЛЬМЕТЬЕВСК"</v>
      </c>
      <c r="D138" s="296">
        <v>3840</v>
      </c>
    </row>
    <row r="139" spans="1:5" s="16" customFormat="1" ht="50.1" customHeight="1" x14ac:dyDescent="0.2">
      <c r="A139" s="143" t="s">
        <v>121</v>
      </c>
      <c r="B139" s="144"/>
      <c r="C139" s="188"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9" s="269">
        <v>2160</v>
      </c>
    </row>
    <row r="140" spans="1:5" s="16" customFormat="1" ht="126" customHeight="1" thickBot="1" x14ac:dyDescent="0.25">
      <c r="A140" s="143" t="s">
        <v>122</v>
      </c>
      <c r="B140" s="144"/>
      <c r="C140" s="297" t="str">
        <f>C135</f>
        <v>Интернет-площадка 2gis.ru на основе Cправочника организаций "2ГИС.АЛЬМЕТЬЕВСК"</v>
      </c>
      <c r="D140" s="277">
        <v>2892</v>
      </c>
    </row>
    <row r="141" spans="1:5" s="16" customFormat="1" ht="24.95" customHeight="1" thickBot="1" x14ac:dyDescent="0.25">
      <c r="A141" s="298"/>
      <c r="B141" s="299"/>
      <c r="C141" s="118"/>
      <c r="D141" s="300"/>
      <c r="E141" s="217"/>
    </row>
    <row r="142" spans="1:5" ht="12.6" customHeight="1" x14ac:dyDescent="0.2">
      <c r="E142" s="217"/>
    </row>
    <row r="143" spans="1:5" s="209" customFormat="1" ht="24.95" customHeight="1" x14ac:dyDescent="0.2">
      <c r="A143" s="206"/>
      <c r="B143" s="207" t="s">
        <v>123</v>
      </c>
      <c r="C143" s="208" t="s">
        <v>164</v>
      </c>
      <c r="D143" s="208"/>
      <c r="E143" s="217"/>
    </row>
    <row r="144" spans="1:5" s="209" customFormat="1" ht="24.95" customHeight="1" x14ac:dyDescent="0.2">
      <c r="A144" s="206"/>
      <c r="C144" s="301" t="s">
        <v>165</v>
      </c>
      <c r="D144" s="210"/>
      <c r="E144" s="217"/>
    </row>
    <row r="145" spans="1:5" s="209" customFormat="1" ht="24.95" customHeight="1" x14ac:dyDescent="0.2">
      <c r="A145" s="206"/>
      <c r="C145" s="301" t="s">
        <v>166</v>
      </c>
      <c r="D145" s="210"/>
      <c r="E145" s="217"/>
    </row>
    <row r="146" spans="1:5" s="203" customFormat="1" ht="12" customHeight="1" x14ac:dyDescent="0.2">
      <c r="A146" s="202"/>
      <c r="C146" s="210"/>
      <c r="D146" s="210"/>
      <c r="E146" s="224"/>
    </row>
    <row r="147" spans="1:5" s="217" customFormat="1" ht="24.95" customHeight="1" x14ac:dyDescent="0.2">
      <c r="A147" s="213" t="str">
        <f>Абакан_юр!A147</f>
        <v>По соглашению сторон в качестве валюты платежа могут выступать украинские гривны, в этом случае курс следующий: 1 руб. = 0,3909 гривен</v>
      </c>
      <c r="B147" s="213"/>
      <c r="C147" s="213"/>
      <c r="D147" s="214"/>
      <c r="E147" s="205"/>
    </row>
    <row r="148" spans="1:5" s="217" customFormat="1" ht="24.95" customHeight="1" x14ac:dyDescent="0.2">
      <c r="A148" s="213" t="str">
        <f>Абакан_юр!A148</f>
        <v>По соглашению сторон в качестве валюты платежа могут выступать дирхамы ОАЭ, в этом случае курс следующий: 1 руб. = 0,0394 дирхам</v>
      </c>
      <c r="B148" s="213"/>
      <c r="C148" s="213"/>
      <c r="D148" s="214"/>
      <c r="E148" s="224"/>
    </row>
    <row r="149" spans="1:5" s="217" customFormat="1" ht="24.95" customHeight="1" x14ac:dyDescent="0.2">
      <c r="A149" s="213" t="str">
        <f>Абакан_юр!A149</f>
        <v>По соглашению сторон в качестве валюты платежа могут выступать доллары США, в этом случае курс следующий: 1 руб. = 0,0107 доллара</v>
      </c>
      <c r="B149" s="213"/>
      <c r="C149" s="213"/>
      <c r="D149" s="214"/>
      <c r="E149" s="228"/>
    </row>
    <row r="150" spans="1:5" s="217" customFormat="1" ht="24.95" customHeight="1" x14ac:dyDescent="0.2">
      <c r="A150" s="213" t="str">
        <f>Абакан_юр!A150</f>
        <v>По соглашению сторон в качестве валюты платежа могут выступать евро, в этом случае курс следующий: 1 руб. = 0,0101 евро</v>
      </c>
      <c r="B150" s="213"/>
      <c r="C150" s="213"/>
      <c r="D150" s="214"/>
      <c r="E150" s="233"/>
    </row>
    <row r="151" spans="1:5" s="217" customFormat="1" ht="24.95" customHeight="1" x14ac:dyDescent="0.2">
      <c r="A151" s="213" t="str">
        <f>Абакан_юр!A151</f>
        <v>По соглашению сторон в качестве валюты платежа могут выступать чешские кроны, в этом случае курс следующий: 1 руб. = 0,2496 крона</v>
      </c>
      <c r="B151" s="213"/>
      <c r="C151" s="213"/>
      <c r="D151" s="214"/>
      <c r="E151" s="205"/>
    </row>
    <row r="152" spans="1:5" s="217" customFormat="1" ht="24.95" customHeight="1" x14ac:dyDescent="0.2">
      <c r="A152" s="213" t="str">
        <f>Абакан_юр!A152</f>
        <v>По соглашению сторон в качестве валюты платежа могут выступать киргизские сомы, в этом случае курс следующий: 1 руб. = 0,9546 сом</v>
      </c>
      <c r="B152" s="213"/>
      <c r="C152" s="213"/>
      <c r="D152" s="214"/>
      <c r="E152" s="205"/>
    </row>
    <row r="153" spans="1:5" s="217" customFormat="1" ht="24.95" customHeight="1" x14ac:dyDescent="0.2">
      <c r="A15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3" s="213"/>
      <c r="C153" s="213"/>
      <c r="D153" s="214"/>
      <c r="E153" s="205"/>
    </row>
    <row r="154" spans="1:5" s="224" customFormat="1" ht="12.6" customHeight="1" x14ac:dyDescent="0.2">
      <c r="A154" s="219"/>
      <c r="B154" s="219"/>
      <c r="C154" s="220"/>
      <c r="D154" s="221"/>
      <c r="E154" s="205"/>
    </row>
    <row r="155" spans="1:5" ht="24.95" customHeight="1" x14ac:dyDescent="0.2">
      <c r="A155" s="225" t="s">
        <v>135</v>
      </c>
      <c r="B155" s="225"/>
      <c r="C155" s="225"/>
      <c r="D155" s="225"/>
    </row>
    <row r="156" spans="1:5" s="224" customFormat="1" ht="12" customHeight="1" x14ac:dyDescent="0.2">
      <c r="A156" s="219"/>
      <c r="B156" s="219"/>
      <c r="C156" s="220"/>
      <c r="D156" s="221"/>
      <c r="E156" s="205"/>
    </row>
    <row r="157" spans="1:5" s="228" customFormat="1" ht="50.1" customHeight="1" thickBot="1" x14ac:dyDescent="0.25">
      <c r="A157" s="226" t="s">
        <v>136</v>
      </c>
      <c r="B157" s="226"/>
      <c r="C157" s="226"/>
      <c r="D157" s="226"/>
      <c r="E157" s="205"/>
    </row>
    <row r="158" spans="1:5" s="233" customFormat="1" ht="50.1" customHeight="1" thickBot="1" x14ac:dyDescent="0.25">
      <c r="A158" s="229" t="s">
        <v>137</v>
      </c>
      <c r="B158" s="230"/>
      <c r="C158" s="230"/>
      <c r="D158" s="231"/>
      <c r="E158" s="205"/>
    </row>
    <row r="159" spans="1:5" ht="79.5" customHeight="1" thickBot="1" x14ac:dyDescent="0.25">
      <c r="A159" s="302" t="s">
        <v>138</v>
      </c>
      <c r="B159" s="303"/>
      <c r="C159" s="236" t="s">
        <v>139</v>
      </c>
      <c r="D159" s="304" t="s">
        <v>140</v>
      </c>
    </row>
    <row r="160" spans="1:5" ht="50.1" customHeight="1" x14ac:dyDescent="0.2">
      <c r="A160" s="244" t="s">
        <v>167</v>
      </c>
      <c r="B160" s="245"/>
      <c r="C160" s="247" t="s">
        <v>168</v>
      </c>
      <c r="D160" s="305">
        <v>2190</v>
      </c>
      <c r="E160" s="224"/>
    </row>
    <row r="161" spans="1:5" ht="50.1" customHeight="1" x14ac:dyDescent="0.2">
      <c r="A161" s="244" t="s">
        <v>169</v>
      </c>
      <c r="B161" s="245"/>
      <c r="C161" s="247"/>
      <c r="D161" s="305">
        <v>1590</v>
      </c>
    </row>
    <row r="162" spans="1:5" ht="50.1" customHeight="1" x14ac:dyDescent="0.2">
      <c r="A162" s="244" t="s">
        <v>170</v>
      </c>
      <c r="B162" s="245"/>
      <c r="C162" s="247"/>
      <c r="D162" s="305">
        <v>1440</v>
      </c>
    </row>
    <row r="163" spans="1:5" ht="50.1" customHeight="1" thickBot="1" x14ac:dyDescent="0.25">
      <c r="A163" s="244" t="s">
        <v>171</v>
      </c>
      <c r="B163" s="245"/>
      <c r="C163" s="247"/>
      <c r="D163" s="305">
        <v>1290</v>
      </c>
      <c r="E163" s="16"/>
    </row>
    <row r="164" spans="1:5" ht="99.95" customHeight="1" x14ac:dyDescent="0.2">
      <c r="A164" s="239" t="s">
        <v>141</v>
      </c>
      <c r="B164" s="240"/>
      <c r="C164" s="241" t="s">
        <v>142</v>
      </c>
      <c r="D164" s="306" t="s">
        <v>143</v>
      </c>
    </row>
    <row r="165" spans="1:5" ht="75" customHeight="1" x14ac:dyDescent="0.2">
      <c r="A165" s="244" t="s">
        <v>144</v>
      </c>
      <c r="B165" s="245"/>
      <c r="C165" s="246" t="s">
        <v>145</v>
      </c>
      <c r="D165" s="307" t="s">
        <v>146</v>
      </c>
    </row>
    <row r="166" spans="1:5" ht="174.95" customHeight="1" x14ac:dyDescent="0.2">
      <c r="A166" s="249" t="s">
        <v>147</v>
      </c>
      <c r="B166" s="247"/>
      <c r="C166" s="246" t="s">
        <v>148</v>
      </c>
      <c r="D166" s="307" t="s">
        <v>146</v>
      </c>
      <c r="E166" s="252"/>
    </row>
    <row r="167" spans="1:5" ht="125.25" customHeight="1" x14ac:dyDescent="0.2">
      <c r="A167" s="249" t="s">
        <v>150</v>
      </c>
      <c r="B167" s="247"/>
      <c r="C167" s="246" t="s">
        <v>151</v>
      </c>
      <c r="D167" s="246" t="s">
        <v>146</v>
      </c>
    </row>
    <row r="168" spans="1:5" s="224" customFormat="1" ht="223.5" customHeight="1" x14ac:dyDescent="0.2">
      <c r="A168" s="249" t="s">
        <v>152</v>
      </c>
      <c r="B168" s="247"/>
      <c r="C168" s="246" t="s">
        <v>153</v>
      </c>
      <c r="D168" s="246" t="s">
        <v>146</v>
      </c>
      <c r="E168" s="205"/>
    </row>
    <row r="169" spans="1:5" ht="24.95" customHeight="1" x14ac:dyDescent="0.2">
      <c r="A169" s="250" t="s">
        <v>154</v>
      </c>
      <c r="B169" s="250"/>
      <c r="C169" s="250"/>
      <c r="D169" s="250"/>
    </row>
    <row r="170" spans="1:5" ht="39" customHeight="1" x14ac:dyDescent="0.2">
      <c r="A170" s="250" t="s">
        <v>155</v>
      </c>
      <c r="B170" s="250"/>
      <c r="C170" s="250"/>
      <c r="D170" s="250"/>
    </row>
    <row r="171" spans="1:5" s="16" customFormat="1" ht="203.25" customHeight="1" x14ac:dyDescent="0.2">
      <c r="A17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1" s="308"/>
      <c r="C171" s="308"/>
      <c r="D171" s="308"/>
      <c r="E171" s="205"/>
    </row>
    <row r="172" spans="1:5" ht="63.75" customHeight="1" x14ac:dyDescent="0.2">
      <c r="A172" s="225" t="s">
        <v>157</v>
      </c>
      <c r="B172" s="225"/>
      <c r="C172" s="225"/>
      <c r="D172" s="225"/>
    </row>
    <row r="173" spans="1:5" ht="20.25" customHeight="1" x14ac:dyDescent="0.2">
      <c r="A173" s="250" t="s">
        <v>158</v>
      </c>
      <c r="B173" s="250"/>
      <c r="C173" s="250"/>
      <c r="D173" s="250"/>
    </row>
    <row r="174" spans="1:5" s="252" customFormat="1" ht="114.75" customHeight="1" x14ac:dyDescent="0.2">
      <c r="A174" s="308" t="s">
        <v>159</v>
      </c>
      <c r="B174" s="308"/>
      <c r="C174" s="308"/>
      <c r="D174" s="308"/>
      <c r="E174" s="205"/>
    </row>
  </sheetData>
  <sheetProtection selectLockedCells="1" selectUnlockedCells="1"/>
  <mergeCells count="160">
    <mergeCell ref="A170:D170"/>
    <mergeCell ref="A171:D171"/>
    <mergeCell ref="A172:D172"/>
    <mergeCell ref="A173:D173"/>
    <mergeCell ref="A174:D174"/>
    <mergeCell ref="A164:B164"/>
    <mergeCell ref="A165:B165"/>
    <mergeCell ref="A166:B166"/>
    <mergeCell ref="A167:B167"/>
    <mergeCell ref="A168:B168"/>
    <mergeCell ref="A169:D169"/>
    <mergeCell ref="A159:B159"/>
    <mergeCell ref="A160:B160"/>
    <mergeCell ref="C160:C163"/>
    <mergeCell ref="A161:B161"/>
    <mergeCell ref="A162:B162"/>
    <mergeCell ref="A163:B163"/>
    <mergeCell ref="A151:C151"/>
    <mergeCell ref="A152:C152"/>
    <mergeCell ref="A153:C153"/>
    <mergeCell ref="A155:D155"/>
    <mergeCell ref="A157:D157"/>
    <mergeCell ref="A158:D158"/>
    <mergeCell ref="C145:D145"/>
    <mergeCell ref="C146:D146"/>
    <mergeCell ref="A147:C147"/>
    <mergeCell ref="A148:C148"/>
    <mergeCell ref="A149:C149"/>
    <mergeCell ref="A150:C150"/>
    <mergeCell ref="A138:B138"/>
    <mergeCell ref="A139:B139"/>
    <mergeCell ref="A140:B140"/>
    <mergeCell ref="A141:B141"/>
    <mergeCell ref="C143:D143"/>
    <mergeCell ref="C144:D144"/>
    <mergeCell ref="A132:B132"/>
    <mergeCell ref="A133:B133"/>
    <mergeCell ref="A134:B134"/>
    <mergeCell ref="A135:B135"/>
    <mergeCell ref="A136:B136"/>
    <mergeCell ref="A137:B137"/>
    <mergeCell ref="A124:B124"/>
    <mergeCell ref="A125:B125"/>
    <mergeCell ref="A126:B126"/>
    <mergeCell ref="A127:B127"/>
    <mergeCell ref="C127:D127"/>
    <mergeCell ref="A128:B128"/>
    <mergeCell ref="C128:C132"/>
    <mergeCell ref="A129:B129"/>
    <mergeCell ref="A130:B130"/>
    <mergeCell ref="A131:B131"/>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C80"/>
    <mergeCell ref="A81:B81"/>
    <mergeCell ref="A82:B82"/>
    <mergeCell ref="A83:B83"/>
    <mergeCell ref="A84:B84"/>
    <mergeCell ref="C84:C92"/>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93"/>
  <sheetViews>
    <sheetView view="pageBreakPreview" zoomScale="40" zoomScaleNormal="60" zoomScaleSheetLayoutView="40" workbookViewId="0">
      <pane ySplit="3" topLeftCell="A27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289</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7"/>
      <c r="B6" s="48"/>
      <c r="C6" s="49"/>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1">
        <f>F8*1.2</f>
        <v>14760</v>
      </c>
      <c r="E8" s="32">
        <f>F8*1.1</f>
        <v>13530.000000000002</v>
      </c>
      <c r="F8" s="32">
        <v>12300</v>
      </c>
      <c r="G8" s="32">
        <f>F8*0.75</f>
        <v>9225</v>
      </c>
      <c r="H8" s="33">
        <f>F8*0.5</f>
        <v>6150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54">
        <f>F13*1.2</f>
        <v>16560</v>
      </c>
      <c r="E13" s="32">
        <f>F13*1.1</f>
        <v>15180.000000000002</v>
      </c>
      <c r="F13" s="32">
        <v>13800</v>
      </c>
      <c r="G13" s="32">
        <f>F13*0.75</f>
        <v>10350</v>
      </c>
      <c r="H13" s="33">
        <f>F13*0.5</f>
        <v>6900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3090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"2ГИС.ЕКАТЕРИНБУРГ"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262">
        <v>480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1">
        <f>F28*1.2</f>
        <v>20664</v>
      </c>
      <c r="E28" s="32">
        <f>F28*1.1</f>
        <v>18942</v>
      </c>
      <c r="F28" s="32">
        <v>17220</v>
      </c>
      <c r="G28" s="32">
        <f>F28*0.75</f>
        <v>12915</v>
      </c>
      <c r="H28" s="33">
        <f>F28*0.5</f>
        <v>8610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54">
        <f>F33*1.2</f>
        <v>23184</v>
      </c>
      <c r="E33" s="32">
        <f>F33*1.1</f>
        <v>21252</v>
      </c>
      <c r="F33" s="32">
        <v>19320</v>
      </c>
      <c r="G33" s="32">
        <f>F33*0.75</f>
        <v>14490</v>
      </c>
      <c r="H33" s="33">
        <f>F33*0.5</f>
        <v>9660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4440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"2ГИС.ЕКАТЕРИНБУРГ"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78"/>
      <c r="E42" s="79"/>
      <c r="F42" s="79"/>
      <c r="G42" s="79"/>
      <c r="H42" s="80"/>
    </row>
    <row r="43" spans="1:8" s="16" customFormat="1" ht="24.95" customHeight="1" thickBot="1" x14ac:dyDescent="0.25">
      <c r="A43" s="81"/>
      <c r="B43" s="82"/>
      <c r="C43" s="83"/>
      <c r="D43" s="299"/>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90">
        <v>672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451" t="str">
        <f>"от "&amp;MIN(D50:D89)&amp;" до "&amp;MAX(D50:D89)</f>
        <v>от 2850 до 114000</v>
      </c>
      <c r="E49" s="452"/>
      <c r="F49" s="452"/>
      <c r="G49" s="452"/>
      <c r="H49" s="453"/>
    </row>
    <row r="50" spans="1:8" s="16" customFormat="1" ht="37.5" customHeight="1" outlineLevel="1" x14ac:dyDescent="0.2">
      <c r="A50" s="124" t="s">
        <v>32</v>
      </c>
      <c r="B50" s="361"/>
      <c r="C50"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50" s="362">
        <v>2850</v>
      </c>
      <c r="E50" s="128"/>
      <c r="F50" s="128"/>
      <c r="G50" s="128"/>
      <c r="H50" s="129"/>
    </row>
    <row r="51" spans="1:8" s="16" customFormat="1" ht="37.5" customHeight="1" outlineLevel="1" x14ac:dyDescent="0.2">
      <c r="A51" s="130" t="s">
        <v>33</v>
      </c>
      <c r="B51" s="363"/>
      <c r="C51" s="364"/>
      <c r="D51" s="56">
        <v>5700</v>
      </c>
      <c r="E51" s="37"/>
      <c r="F51" s="37"/>
      <c r="G51" s="37"/>
      <c r="H51" s="38"/>
    </row>
    <row r="52" spans="1:8" s="16" customFormat="1" ht="37.5" customHeight="1" outlineLevel="1" x14ac:dyDescent="0.2">
      <c r="A52" s="130" t="s">
        <v>34</v>
      </c>
      <c r="B52" s="363"/>
      <c r="C52" s="364"/>
      <c r="D52" s="56">
        <v>8550</v>
      </c>
      <c r="E52" s="37"/>
      <c r="F52" s="37"/>
      <c r="G52" s="37"/>
      <c r="H52" s="38"/>
    </row>
    <row r="53" spans="1:8" s="16" customFormat="1" ht="37.5" customHeight="1" outlineLevel="1" x14ac:dyDescent="0.2">
      <c r="A53" s="130" t="s">
        <v>35</v>
      </c>
      <c r="B53" s="363"/>
      <c r="C53" s="364"/>
      <c r="D53" s="56">
        <v>11400</v>
      </c>
      <c r="E53" s="37"/>
      <c r="F53" s="37"/>
      <c r="G53" s="37"/>
      <c r="H53" s="38"/>
    </row>
    <row r="54" spans="1:8" s="16" customFormat="1" ht="37.5" customHeight="1" outlineLevel="1" x14ac:dyDescent="0.2">
      <c r="A54" s="130" t="s">
        <v>36</v>
      </c>
      <c r="B54" s="363"/>
      <c r="C54" s="364"/>
      <c r="D54" s="56">
        <v>14250</v>
      </c>
      <c r="E54" s="37"/>
      <c r="F54" s="37"/>
      <c r="G54" s="37"/>
      <c r="H54" s="38"/>
    </row>
    <row r="55" spans="1:8" s="16" customFormat="1" ht="37.5" customHeight="1" outlineLevel="1" x14ac:dyDescent="0.2">
      <c r="A55" s="130" t="s">
        <v>37</v>
      </c>
      <c r="B55" s="363"/>
      <c r="C55" s="364"/>
      <c r="D55" s="56">
        <v>17100</v>
      </c>
      <c r="E55" s="37"/>
      <c r="F55" s="37"/>
      <c r="G55" s="37"/>
      <c r="H55" s="38"/>
    </row>
    <row r="56" spans="1:8" s="16" customFormat="1" ht="37.5" customHeight="1" outlineLevel="1" x14ac:dyDescent="0.2">
      <c r="A56" s="130" t="s">
        <v>38</v>
      </c>
      <c r="B56" s="363"/>
      <c r="C56" s="364"/>
      <c r="D56" s="56">
        <v>19950</v>
      </c>
      <c r="E56" s="37"/>
      <c r="F56" s="37"/>
      <c r="G56" s="37"/>
      <c r="H56" s="38"/>
    </row>
    <row r="57" spans="1:8" s="16" customFormat="1" ht="37.5" customHeight="1" outlineLevel="1" x14ac:dyDescent="0.2">
      <c r="A57" s="130" t="s">
        <v>39</v>
      </c>
      <c r="B57" s="363"/>
      <c r="C57" s="364"/>
      <c r="D57" s="56">
        <v>22800</v>
      </c>
      <c r="E57" s="37"/>
      <c r="F57" s="37"/>
      <c r="G57" s="37"/>
      <c r="H57" s="38"/>
    </row>
    <row r="58" spans="1:8" s="16" customFormat="1" ht="37.5" customHeight="1" outlineLevel="1" x14ac:dyDescent="0.2">
      <c r="A58" s="130" t="s">
        <v>40</v>
      </c>
      <c r="B58" s="363"/>
      <c r="C58" s="364"/>
      <c r="D58" s="56">
        <v>25650</v>
      </c>
      <c r="E58" s="37"/>
      <c r="F58" s="37"/>
      <c r="G58" s="37"/>
      <c r="H58" s="38"/>
    </row>
    <row r="59" spans="1:8" s="16" customFormat="1" ht="37.5" customHeight="1" outlineLevel="1" x14ac:dyDescent="0.2">
      <c r="A59" s="130" t="s">
        <v>41</v>
      </c>
      <c r="B59" s="363"/>
      <c r="C59" s="364"/>
      <c r="D59" s="56">
        <v>28500</v>
      </c>
      <c r="E59" s="37"/>
      <c r="F59" s="37"/>
      <c r="G59" s="37"/>
      <c r="H59" s="38"/>
    </row>
    <row r="60" spans="1:8" s="16" customFormat="1" ht="37.5" customHeight="1" outlineLevel="1" x14ac:dyDescent="0.2">
      <c r="A60" s="130" t="s">
        <v>42</v>
      </c>
      <c r="B60" s="363"/>
      <c r="C60" s="364"/>
      <c r="D60" s="56">
        <v>31350</v>
      </c>
      <c r="E60" s="37"/>
      <c r="F60" s="37"/>
      <c r="G60" s="37"/>
      <c r="H60" s="38"/>
    </row>
    <row r="61" spans="1:8" s="16" customFormat="1" ht="37.5" customHeight="1" outlineLevel="1" x14ac:dyDescent="0.2">
      <c r="A61" s="130" t="s">
        <v>43</v>
      </c>
      <c r="B61" s="363"/>
      <c r="C61" s="364"/>
      <c r="D61" s="56">
        <v>34200</v>
      </c>
      <c r="E61" s="37"/>
      <c r="F61" s="37"/>
      <c r="G61" s="37"/>
      <c r="H61" s="38"/>
    </row>
    <row r="62" spans="1:8" s="16" customFormat="1" ht="37.5" customHeight="1" outlineLevel="1" x14ac:dyDescent="0.2">
      <c r="A62" s="130" t="s">
        <v>44</v>
      </c>
      <c r="B62" s="363"/>
      <c r="C62" s="364"/>
      <c r="D62" s="56">
        <v>37050</v>
      </c>
      <c r="E62" s="37"/>
      <c r="F62" s="37"/>
      <c r="G62" s="37"/>
      <c r="H62" s="38"/>
    </row>
    <row r="63" spans="1:8" s="16" customFormat="1" ht="37.5" customHeight="1" outlineLevel="1" x14ac:dyDescent="0.2">
      <c r="A63" s="130" t="s">
        <v>45</v>
      </c>
      <c r="B63" s="363"/>
      <c r="C63" s="364"/>
      <c r="D63" s="56">
        <v>39900</v>
      </c>
      <c r="E63" s="37"/>
      <c r="F63" s="37"/>
      <c r="G63" s="37"/>
      <c r="H63" s="38"/>
    </row>
    <row r="64" spans="1:8" s="16" customFormat="1" ht="37.5" customHeight="1" outlineLevel="1" x14ac:dyDescent="0.2">
      <c r="A64" s="130" t="s">
        <v>46</v>
      </c>
      <c r="B64" s="363"/>
      <c r="C64" s="364"/>
      <c r="D64" s="56">
        <v>42750</v>
      </c>
      <c r="E64" s="37"/>
      <c r="F64" s="37"/>
      <c r="G64" s="37"/>
      <c r="H64" s="38"/>
    </row>
    <row r="65" spans="1:8" s="16" customFormat="1" ht="37.5" customHeight="1" outlineLevel="1" x14ac:dyDescent="0.2">
      <c r="A65" s="130" t="s">
        <v>47</v>
      </c>
      <c r="B65" s="363"/>
      <c r="C65" s="364"/>
      <c r="D65" s="56">
        <v>45600</v>
      </c>
      <c r="E65" s="37"/>
      <c r="F65" s="37"/>
      <c r="G65" s="37"/>
      <c r="H65" s="38"/>
    </row>
    <row r="66" spans="1:8" s="16" customFormat="1" ht="37.5" customHeight="1" outlineLevel="1" x14ac:dyDescent="0.2">
      <c r="A66" s="130" t="s">
        <v>48</v>
      </c>
      <c r="B66" s="363"/>
      <c r="C66" s="364"/>
      <c r="D66" s="56">
        <v>48450</v>
      </c>
      <c r="E66" s="37"/>
      <c r="F66" s="37"/>
      <c r="G66" s="37"/>
      <c r="H66" s="38"/>
    </row>
    <row r="67" spans="1:8" s="16" customFormat="1" ht="37.5" customHeight="1" outlineLevel="1" x14ac:dyDescent="0.2">
      <c r="A67" s="130" t="s">
        <v>49</v>
      </c>
      <c r="B67" s="363"/>
      <c r="C67" s="364"/>
      <c r="D67" s="56">
        <v>51300</v>
      </c>
      <c r="E67" s="37"/>
      <c r="F67" s="37"/>
      <c r="G67" s="37"/>
      <c r="H67" s="38"/>
    </row>
    <row r="68" spans="1:8" s="16" customFormat="1" ht="37.5" customHeight="1" outlineLevel="1" x14ac:dyDescent="0.2">
      <c r="A68" s="130" t="s">
        <v>50</v>
      </c>
      <c r="B68" s="363"/>
      <c r="C68" s="364"/>
      <c r="D68" s="56">
        <v>54150</v>
      </c>
      <c r="E68" s="37"/>
      <c r="F68" s="37"/>
      <c r="G68" s="37"/>
      <c r="H68" s="38"/>
    </row>
    <row r="69" spans="1:8" s="16" customFormat="1" ht="37.5" customHeight="1" outlineLevel="1" x14ac:dyDescent="0.2">
      <c r="A69" s="130" t="s">
        <v>51</v>
      </c>
      <c r="B69" s="363"/>
      <c r="C69" s="364"/>
      <c r="D69" s="56">
        <v>57000</v>
      </c>
      <c r="E69" s="37"/>
      <c r="F69" s="37"/>
      <c r="G69" s="37"/>
      <c r="H69" s="38"/>
    </row>
    <row r="70" spans="1:8" s="16" customFormat="1" ht="37.5" customHeight="1" outlineLevel="1" x14ac:dyDescent="0.2">
      <c r="A70" s="130" t="s">
        <v>196</v>
      </c>
      <c r="B70" s="363"/>
      <c r="C70" s="364"/>
      <c r="D70" s="56">
        <v>59850</v>
      </c>
      <c r="E70" s="37"/>
      <c r="F70" s="37"/>
      <c r="G70" s="37"/>
      <c r="H70" s="38"/>
    </row>
    <row r="71" spans="1:8" s="16" customFormat="1" ht="37.5" customHeight="1" outlineLevel="1" x14ac:dyDescent="0.2">
      <c r="A71" s="130" t="s">
        <v>197</v>
      </c>
      <c r="B71" s="363"/>
      <c r="C71" s="364"/>
      <c r="D71" s="56">
        <v>62700</v>
      </c>
      <c r="E71" s="37"/>
      <c r="F71" s="37"/>
      <c r="G71" s="37"/>
      <c r="H71" s="38"/>
    </row>
    <row r="72" spans="1:8" s="16" customFormat="1" ht="37.5" customHeight="1" outlineLevel="1" x14ac:dyDescent="0.2">
      <c r="A72" s="130" t="s">
        <v>198</v>
      </c>
      <c r="B72" s="363"/>
      <c r="C72" s="364"/>
      <c r="D72" s="56">
        <v>65550</v>
      </c>
      <c r="E72" s="37"/>
      <c r="F72" s="37"/>
      <c r="G72" s="37"/>
      <c r="H72" s="38"/>
    </row>
    <row r="73" spans="1:8" s="16" customFormat="1" ht="37.5" customHeight="1" outlineLevel="1" x14ac:dyDescent="0.2">
      <c r="A73" s="130" t="s">
        <v>199</v>
      </c>
      <c r="B73" s="363"/>
      <c r="C73" s="364"/>
      <c r="D73" s="56">
        <v>68400</v>
      </c>
      <c r="E73" s="37"/>
      <c r="F73" s="37"/>
      <c r="G73" s="37"/>
      <c r="H73" s="38"/>
    </row>
    <row r="74" spans="1:8" s="16" customFormat="1" ht="37.5" customHeight="1" outlineLevel="1" x14ac:dyDescent="0.2">
      <c r="A74" s="130" t="s">
        <v>200</v>
      </c>
      <c r="B74" s="363"/>
      <c r="C74" s="364"/>
      <c r="D74" s="56">
        <v>71250</v>
      </c>
      <c r="E74" s="37"/>
      <c r="F74" s="37"/>
      <c r="G74" s="37"/>
      <c r="H74" s="38"/>
    </row>
    <row r="75" spans="1:8" s="16" customFormat="1" ht="37.5" customHeight="1" outlineLevel="1" x14ac:dyDescent="0.2">
      <c r="A75" s="130" t="s">
        <v>201</v>
      </c>
      <c r="B75" s="363"/>
      <c r="C75" s="364"/>
      <c r="D75" s="56">
        <v>74100</v>
      </c>
      <c r="E75" s="37"/>
      <c r="F75" s="37"/>
      <c r="G75" s="37"/>
      <c r="H75" s="38"/>
    </row>
    <row r="76" spans="1:8" s="16" customFormat="1" ht="37.5" customHeight="1" outlineLevel="1" x14ac:dyDescent="0.2">
      <c r="A76" s="130" t="s">
        <v>202</v>
      </c>
      <c r="B76" s="363"/>
      <c r="C76" s="364"/>
      <c r="D76" s="56">
        <v>76950</v>
      </c>
      <c r="E76" s="37"/>
      <c r="F76" s="37"/>
      <c r="G76" s="37"/>
      <c r="H76" s="38"/>
    </row>
    <row r="77" spans="1:8" s="16" customFormat="1" ht="37.5" customHeight="1" outlineLevel="1" x14ac:dyDescent="0.2">
      <c r="A77" s="130" t="s">
        <v>203</v>
      </c>
      <c r="B77" s="363"/>
      <c r="C77" s="364"/>
      <c r="D77" s="56">
        <v>79800</v>
      </c>
      <c r="E77" s="37"/>
      <c r="F77" s="37"/>
      <c r="G77" s="37"/>
      <c r="H77" s="38"/>
    </row>
    <row r="78" spans="1:8" s="16" customFormat="1" ht="37.5" customHeight="1" outlineLevel="1" x14ac:dyDescent="0.2">
      <c r="A78" s="130" t="s">
        <v>204</v>
      </c>
      <c r="B78" s="363"/>
      <c r="C78" s="364"/>
      <c r="D78" s="56">
        <v>82650</v>
      </c>
      <c r="E78" s="37"/>
      <c r="F78" s="37"/>
      <c r="G78" s="37"/>
      <c r="H78" s="38"/>
    </row>
    <row r="79" spans="1:8" s="16" customFormat="1" ht="37.5" customHeight="1" outlineLevel="1" x14ac:dyDescent="0.2">
      <c r="A79" s="130" t="s">
        <v>205</v>
      </c>
      <c r="B79" s="363"/>
      <c r="C79" s="364"/>
      <c r="D79" s="56">
        <v>85500</v>
      </c>
      <c r="E79" s="37"/>
      <c r="F79" s="37"/>
      <c r="G79" s="37"/>
      <c r="H79" s="38"/>
    </row>
    <row r="80" spans="1:8" s="16" customFormat="1" ht="37.5" customHeight="1" outlineLevel="1" x14ac:dyDescent="0.2">
      <c r="A80" s="130" t="s">
        <v>215</v>
      </c>
      <c r="B80" s="363"/>
      <c r="C80" s="364"/>
      <c r="D80" s="56">
        <v>88350</v>
      </c>
      <c r="E80" s="37"/>
      <c r="F80" s="37"/>
      <c r="G80" s="37"/>
      <c r="H80" s="38"/>
    </row>
    <row r="81" spans="1:8" s="16" customFormat="1" ht="37.5" customHeight="1" outlineLevel="1" x14ac:dyDescent="0.2">
      <c r="A81" s="130" t="s">
        <v>216</v>
      </c>
      <c r="B81" s="363"/>
      <c r="C81" s="364"/>
      <c r="D81" s="56">
        <v>91200</v>
      </c>
      <c r="E81" s="37"/>
      <c r="F81" s="37"/>
      <c r="G81" s="37"/>
      <c r="H81" s="38"/>
    </row>
    <row r="82" spans="1:8" s="16" customFormat="1" ht="37.5" customHeight="1" outlineLevel="1" x14ac:dyDescent="0.2">
      <c r="A82" s="130" t="s">
        <v>217</v>
      </c>
      <c r="B82" s="363"/>
      <c r="C82" s="364"/>
      <c r="D82" s="56">
        <v>94050</v>
      </c>
      <c r="E82" s="37"/>
      <c r="F82" s="37"/>
      <c r="G82" s="37"/>
      <c r="H82" s="38"/>
    </row>
    <row r="83" spans="1:8" s="16" customFormat="1" ht="37.5" customHeight="1" outlineLevel="1" x14ac:dyDescent="0.2">
      <c r="A83" s="130" t="s">
        <v>218</v>
      </c>
      <c r="B83" s="363"/>
      <c r="C83" s="364"/>
      <c r="D83" s="56">
        <v>96900</v>
      </c>
      <c r="E83" s="37"/>
      <c r="F83" s="37"/>
      <c r="G83" s="37"/>
      <c r="H83" s="38"/>
    </row>
    <row r="84" spans="1:8" s="16" customFormat="1" ht="37.5" customHeight="1" outlineLevel="1" x14ac:dyDescent="0.2">
      <c r="A84" s="130" t="s">
        <v>219</v>
      </c>
      <c r="B84" s="363"/>
      <c r="C84" s="364"/>
      <c r="D84" s="56">
        <v>99750</v>
      </c>
      <c r="E84" s="37"/>
      <c r="F84" s="37"/>
      <c r="G84" s="37"/>
      <c r="H84" s="38"/>
    </row>
    <row r="85" spans="1:8" s="16" customFormat="1" ht="37.5" customHeight="1" outlineLevel="1" x14ac:dyDescent="0.2">
      <c r="A85" s="130" t="s">
        <v>220</v>
      </c>
      <c r="B85" s="363"/>
      <c r="C85" s="364"/>
      <c r="D85" s="56">
        <v>102600</v>
      </c>
      <c r="E85" s="37"/>
      <c r="F85" s="37"/>
      <c r="G85" s="37"/>
      <c r="H85" s="38"/>
    </row>
    <row r="86" spans="1:8" s="16" customFormat="1" ht="37.5" customHeight="1" outlineLevel="1" x14ac:dyDescent="0.2">
      <c r="A86" s="130" t="s">
        <v>221</v>
      </c>
      <c r="B86" s="363"/>
      <c r="C86" s="364"/>
      <c r="D86" s="56">
        <v>105450</v>
      </c>
      <c r="E86" s="37"/>
      <c r="F86" s="37"/>
      <c r="G86" s="37"/>
      <c r="H86" s="38"/>
    </row>
    <row r="87" spans="1:8" s="16" customFormat="1" ht="37.5" customHeight="1" outlineLevel="1" x14ac:dyDescent="0.2">
      <c r="A87" s="130" t="s">
        <v>222</v>
      </c>
      <c r="B87" s="363"/>
      <c r="C87" s="364"/>
      <c r="D87" s="56">
        <v>108300</v>
      </c>
      <c r="E87" s="37"/>
      <c r="F87" s="37"/>
      <c r="G87" s="37"/>
      <c r="H87" s="38"/>
    </row>
    <row r="88" spans="1:8" s="16" customFormat="1" ht="37.5" customHeight="1" outlineLevel="1" x14ac:dyDescent="0.2">
      <c r="A88" s="130" t="s">
        <v>223</v>
      </c>
      <c r="B88" s="363"/>
      <c r="C88" s="364"/>
      <c r="D88" s="56">
        <v>111150</v>
      </c>
      <c r="E88" s="37"/>
      <c r="F88" s="37"/>
      <c r="G88" s="37"/>
      <c r="H88" s="38"/>
    </row>
    <row r="89" spans="1:8" s="16" customFormat="1" ht="37.5" customHeight="1" outlineLevel="1" x14ac:dyDescent="0.2">
      <c r="A89" s="398" t="s">
        <v>224</v>
      </c>
      <c r="B89" s="399"/>
      <c r="C89" s="364"/>
      <c r="D89" s="195">
        <v>114000</v>
      </c>
      <c r="E89" s="186"/>
      <c r="F89" s="186"/>
      <c r="G89" s="186"/>
      <c r="H89" s="187"/>
    </row>
    <row r="90" spans="1:8" s="16" customFormat="1" ht="37.5" customHeight="1" outlineLevel="1" x14ac:dyDescent="0.2">
      <c r="A90" s="130" t="s">
        <v>291</v>
      </c>
      <c r="B90" s="131"/>
      <c r="C90" s="364"/>
      <c r="D90" s="195">
        <v>116850</v>
      </c>
      <c r="E90" s="186"/>
      <c r="F90" s="186"/>
      <c r="G90" s="186"/>
      <c r="H90" s="187"/>
    </row>
    <row r="91" spans="1:8" s="16" customFormat="1" ht="37.5" customHeight="1" outlineLevel="1" x14ac:dyDescent="0.2">
      <c r="A91" s="130" t="s">
        <v>292</v>
      </c>
      <c r="B91" s="131"/>
      <c r="C91" s="364"/>
      <c r="D91" s="195">
        <v>119700</v>
      </c>
      <c r="E91" s="186"/>
      <c r="F91" s="186"/>
      <c r="G91" s="186"/>
      <c r="H91" s="187"/>
    </row>
    <row r="92" spans="1:8" s="16" customFormat="1" ht="37.5" customHeight="1" outlineLevel="1" x14ac:dyDescent="0.2">
      <c r="A92" s="130" t="s">
        <v>293</v>
      </c>
      <c r="B92" s="131"/>
      <c r="C92" s="364"/>
      <c r="D92" s="195">
        <v>122550</v>
      </c>
      <c r="E92" s="186"/>
      <c r="F92" s="186"/>
      <c r="G92" s="186"/>
      <c r="H92" s="187"/>
    </row>
    <row r="93" spans="1:8" s="16" customFormat="1" ht="37.5" customHeight="1" outlineLevel="1" x14ac:dyDescent="0.2">
      <c r="A93" s="130" t="s">
        <v>294</v>
      </c>
      <c r="B93" s="131"/>
      <c r="C93" s="364"/>
      <c r="D93" s="195">
        <v>125400</v>
      </c>
      <c r="E93" s="186"/>
      <c r="F93" s="186"/>
      <c r="G93" s="186"/>
      <c r="H93" s="187"/>
    </row>
    <row r="94" spans="1:8" s="16" customFormat="1" ht="37.5" customHeight="1" outlineLevel="1" x14ac:dyDescent="0.2">
      <c r="A94" s="130" t="s">
        <v>295</v>
      </c>
      <c r="B94" s="131"/>
      <c r="C94" s="364"/>
      <c r="D94" s="195">
        <v>128250</v>
      </c>
      <c r="E94" s="186"/>
      <c r="F94" s="186"/>
      <c r="G94" s="186"/>
      <c r="H94" s="187"/>
    </row>
    <row r="95" spans="1:8" s="16" customFormat="1" ht="37.5" customHeight="1" outlineLevel="1" x14ac:dyDescent="0.2">
      <c r="A95" s="130" t="s">
        <v>296</v>
      </c>
      <c r="B95" s="131"/>
      <c r="C95" s="364"/>
      <c r="D95" s="195">
        <v>131100</v>
      </c>
      <c r="E95" s="186"/>
      <c r="F95" s="186"/>
      <c r="G95" s="186"/>
      <c r="H95" s="187"/>
    </row>
    <row r="96" spans="1:8" s="16" customFormat="1" ht="37.5" customHeight="1" outlineLevel="1" x14ac:dyDescent="0.2">
      <c r="A96" s="130" t="s">
        <v>297</v>
      </c>
      <c r="B96" s="131"/>
      <c r="C96" s="364"/>
      <c r="D96" s="195">
        <v>133950</v>
      </c>
      <c r="E96" s="186"/>
      <c r="F96" s="186"/>
      <c r="G96" s="186"/>
      <c r="H96" s="187"/>
    </row>
    <row r="97" spans="1:8" s="16" customFormat="1" ht="37.5" customHeight="1" outlineLevel="1" x14ac:dyDescent="0.2">
      <c r="A97" s="130" t="s">
        <v>298</v>
      </c>
      <c r="B97" s="131"/>
      <c r="C97" s="364"/>
      <c r="D97" s="195">
        <v>136800</v>
      </c>
      <c r="E97" s="186"/>
      <c r="F97" s="186"/>
      <c r="G97" s="186"/>
      <c r="H97" s="187"/>
    </row>
    <row r="98" spans="1:8" s="16" customFormat="1" ht="37.5" customHeight="1" outlineLevel="1" x14ac:dyDescent="0.2">
      <c r="A98" s="130" t="s">
        <v>299</v>
      </c>
      <c r="B98" s="131"/>
      <c r="C98" s="364"/>
      <c r="D98" s="195">
        <v>139650</v>
      </c>
      <c r="E98" s="186"/>
      <c r="F98" s="186"/>
      <c r="G98" s="186"/>
      <c r="H98" s="187"/>
    </row>
    <row r="99" spans="1:8" s="16" customFormat="1" ht="37.5" customHeight="1" outlineLevel="1" x14ac:dyDescent="0.2">
      <c r="A99" s="130" t="s">
        <v>300</v>
      </c>
      <c r="B99" s="131"/>
      <c r="C99" s="364"/>
      <c r="D99" s="195">
        <v>142500</v>
      </c>
      <c r="E99" s="186"/>
      <c r="F99" s="186"/>
      <c r="G99" s="186"/>
      <c r="H99" s="187"/>
    </row>
    <row r="100" spans="1:8" s="16" customFormat="1" ht="37.5" customHeight="1" outlineLevel="1" x14ac:dyDescent="0.2">
      <c r="A100" s="130" t="s">
        <v>301</v>
      </c>
      <c r="B100" s="131"/>
      <c r="C100" s="364"/>
      <c r="D100" s="195">
        <v>145350</v>
      </c>
      <c r="E100" s="186"/>
      <c r="F100" s="186"/>
      <c r="G100" s="186"/>
      <c r="H100" s="187"/>
    </row>
    <row r="101" spans="1:8" s="16" customFormat="1" ht="37.5" customHeight="1" outlineLevel="1" x14ac:dyDescent="0.2">
      <c r="A101" s="130" t="s">
        <v>302</v>
      </c>
      <c r="B101" s="131"/>
      <c r="C101" s="364"/>
      <c r="D101" s="195">
        <v>148200</v>
      </c>
      <c r="E101" s="186"/>
      <c r="F101" s="186"/>
      <c r="G101" s="186"/>
      <c r="H101" s="187"/>
    </row>
    <row r="102" spans="1:8" s="16" customFormat="1" ht="37.5" customHeight="1" outlineLevel="1" x14ac:dyDescent="0.2">
      <c r="A102" s="130" t="s">
        <v>303</v>
      </c>
      <c r="B102" s="131"/>
      <c r="C102" s="364"/>
      <c r="D102" s="195">
        <v>151050</v>
      </c>
      <c r="E102" s="186"/>
      <c r="F102" s="186"/>
      <c r="G102" s="186"/>
      <c r="H102" s="187"/>
    </row>
    <row r="103" spans="1:8" s="16" customFormat="1" ht="37.5" customHeight="1" outlineLevel="1" x14ac:dyDescent="0.2">
      <c r="A103" s="130" t="s">
        <v>304</v>
      </c>
      <c r="B103" s="131"/>
      <c r="C103" s="364"/>
      <c r="D103" s="195">
        <v>153900</v>
      </c>
      <c r="E103" s="186"/>
      <c r="F103" s="186"/>
      <c r="G103" s="186"/>
      <c r="H103" s="187"/>
    </row>
    <row r="104" spans="1:8" s="16" customFormat="1" ht="37.5" customHeight="1" outlineLevel="1" x14ac:dyDescent="0.2">
      <c r="A104" s="130" t="s">
        <v>305</v>
      </c>
      <c r="B104" s="131"/>
      <c r="C104" s="364"/>
      <c r="D104" s="195">
        <v>156750</v>
      </c>
      <c r="E104" s="186"/>
      <c r="F104" s="186"/>
      <c r="G104" s="186"/>
      <c r="H104" s="187"/>
    </row>
    <row r="105" spans="1:8" s="16" customFormat="1" ht="37.5" customHeight="1" outlineLevel="1" x14ac:dyDescent="0.2">
      <c r="A105" s="130" t="s">
        <v>306</v>
      </c>
      <c r="B105" s="131"/>
      <c r="C105" s="364"/>
      <c r="D105" s="195">
        <v>159600</v>
      </c>
      <c r="E105" s="186"/>
      <c r="F105" s="186"/>
      <c r="G105" s="186"/>
      <c r="H105" s="187"/>
    </row>
    <row r="106" spans="1:8" s="16" customFormat="1" ht="37.5" customHeight="1" outlineLevel="1" x14ac:dyDescent="0.2">
      <c r="A106" s="130" t="s">
        <v>307</v>
      </c>
      <c r="B106" s="131"/>
      <c r="C106" s="364"/>
      <c r="D106" s="195">
        <v>162450</v>
      </c>
      <c r="E106" s="186"/>
      <c r="F106" s="186"/>
      <c r="G106" s="186"/>
      <c r="H106" s="187"/>
    </row>
    <row r="107" spans="1:8" s="16" customFormat="1" ht="37.5" customHeight="1" outlineLevel="1" x14ac:dyDescent="0.2">
      <c r="A107" s="130" t="s">
        <v>308</v>
      </c>
      <c r="B107" s="131"/>
      <c r="C107" s="364"/>
      <c r="D107" s="195">
        <v>165300</v>
      </c>
      <c r="E107" s="186"/>
      <c r="F107" s="186"/>
      <c r="G107" s="186"/>
      <c r="H107" s="187"/>
    </row>
    <row r="108" spans="1:8" s="16" customFormat="1" ht="37.5" customHeight="1" outlineLevel="1" x14ac:dyDescent="0.2">
      <c r="A108" s="130" t="s">
        <v>309</v>
      </c>
      <c r="B108" s="131"/>
      <c r="C108" s="364"/>
      <c r="D108" s="195">
        <v>168150</v>
      </c>
      <c r="E108" s="186"/>
      <c r="F108" s="186"/>
      <c r="G108" s="186"/>
      <c r="H108" s="187"/>
    </row>
    <row r="109" spans="1:8" s="16" customFormat="1" ht="37.5" customHeight="1" outlineLevel="1" x14ac:dyDescent="0.2">
      <c r="A109" s="130" t="s">
        <v>310</v>
      </c>
      <c r="B109" s="131"/>
      <c r="C109" s="364"/>
      <c r="D109" s="195">
        <v>171000</v>
      </c>
      <c r="E109" s="186"/>
      <c r="F109" s="186"/>
      <c r="G109" s="186"/>
      <c r="H109" s="187"/>
    </row>
    <row r="110" spans="1:8" s="16" customFormat="1" ht="37.5" customHeight="1" outlineLevel="1" x14ac:dyDescent="0.2">
      <c r="A110" s="130" t="s">
        <v>311</v>
      </c>
      <c r="B110" s="131"/>
      <c r="C110" s="364"/>
      <c r="D110" s="195">
        <v>173850</v>
      </c>
      <c r="E110" s="186"/>
      <c r="F110" s="186"/>
      <c r="G110" s="186"/>
      <c r="H110" s="187"/>
    </row>
    <row r="111" spans="1:8" s="16" customFormat="1" ht="37.5" customHeight="1" outlineLevel="1" x14ac:dyDescent="0.2">
      <c r="A111" s="130" t="s">
        <v>312</v>
      </c>
      <c r="B111" s="131"/>
      <c r="C111" s="364"/>
      <c r="D111" s="195">
        <v>176700</v>
      </c>
      <c r="E111" s="186"/>
      <c r="F111" s="186"/>
      <c r="G111" s="186"/>
      <c r="H111" s="187"/>
    </row>
    <row r="112" spans="1:8" s="16" customFormat="1" ht="37.5" customHeight="1" outlineLevel="1" x14ac:dyDescent="0.2">
      <c r="A112" s="130" t="s">
        <v>313</v>
      </c>
      <c r="B112" s="131"/>
      <c r="C112" s="364"/>
      <c r="D112" s="195">
        <v>179550</v>
      </c>
      <c r="E112" s="186"/>
      <c r="F112" s="186"/>
      <c r="G112" s="186"/>
      <c r="H112" s="187"/>
    </row>
    <row r="113" spans="1:8" s="16" customFormat="1" ht="37.5" customHeight="1" outlineLevel="1" x14ac:dyDescent="0.2">
      <c r="A113" s="130" t="s">
        <v>314</v>
      </c>
      <c r="B113" s="131"/>
      <c r="C113" s="364"/>
      <c r="D113" s="195">
        <v>182400</v>
      </c>
      <c r="E113" s="186"/>
      <c r="F113" s="186"/>
      <c r="G113" s="186"/>
      <c r="H113" s="187"/>
    </row>
    <row r="114" spans="1:8" s="16" customFormat="1" ht="37.5" customHeight="1" outlineLevel="1" x14ac:dyDescent="0.2">
      <c r="A114" s="130" t="s">
        <v>315</v>
      </c>
      <c r="B114" s="131"/>
      <c r="C114" s="364"/>
      <c r="D114" s="195">
        <v>185250</v>
      </c>
      <c r="E114" s="186"/>
      <c r="F114" s="186"/>
      <c r="G114" s="186"/>
      <c r="H114" s="187"/>
    </row>
    <row r="115" spans="1:8" s="16" customFormat="1" ht="37.5" customHeight="1" outlineLevel="1" x14ac:dyDescent="0.2">
      <c r="A115" s="130" t="s">
        <v>316</v>
      </c>
      <c r="B115" s="131"/>
      <c r="C115" s="364"/>
      <c r="D115" s="195">
        <v>188100</v>
      </c>
      <c r="E115" s="186"/>
      <c r="F115" s="186"/>
      <c r="G115" s="186"/>
      <c r="H115" s="187"/>
    </row>
    <row r="116" spans="1:8" s="16" customFormat="1" ht="37.5" customHeight="1" outlineLevel="1" x14ac:dyDescent="0.2">
      <c r="A116" s="130" t="s">
        <v>317</v>
      </c>
      <c r="B116" s="131"/>
      <c r="C116" s="364"/>
      <c r="D116" s="195">
        <v>190950</v>
      </c>
      <c r="E116" s="186"/>
      <c r="F116" s="186"/>
      <c r="G116" s="186"/>
      <c r="H116" s="187"/>
    </row>
    <row r="117" spans="1:8" s="16" customFormat="1" ht="37.5" customHeight="1" outlineLevel="1" x14ac:dyDescent="0.2">
      <c r="A117" s="130" t="s">
        <v>318</v>
      </c>
      <c r="B117" s="131"/>
      <c r="C117" s="364"/>
      <c r="D117" s="195">
        <v>193800</v>
      </c>
      <c r="E117" s="186"/>
      <c r="F117" s="186"/>
      <c r="G117" s="186"/>
      <c r="H117" s="187"/>
    </row>
    <row r="118" spans="1:8" s="16" customFormat="1" ht="37.5" customHeight="1" outlineLevel="1" x14ac:dyDescent="0.2">
      <c r="A118" s="130" t="s">
        <v>319</v>
      </c>
      <c r="B118" s="131"/>
      <c r="C118" s="364"/>
      <c r="D118" s="195">
        <v>196650</v>
      </c>
      <c r="E118" s="186"/>
      <c r="F118" s="186"/>
      <c r="G118" s="186"/>
      <c r="H118" s="187"/>
    </row>
    <row r="119" spans="1:8" s="16" customFormat="1" ht="37.5" customHeight="1" outlineLevel="1" x14ac:dyDescent="0.2">
      <c r="A119" s="130" t="s">
        <v>320</v>
      </c>
      <c r="B119" s="131"/>
      <c r="C119" s="364"/>
      <c r="D119" s="195">
        <v>199500</v>
      </c>
      <c r="E119" s="186"/>
      <c r="F119" s="186"/>
      <c r="G119" s="186"/>
      <c r="H119" s="187"/>
    </row>
    <row r="120" spans="1:8" s="16" customFormat="1" ht="37.5" customHeight="1" outlineLevel="1" x14ac:dyDescent="0.2">
      <c r="A120" s="130" t="s">
        <v>321</v>
      </c>
      <c r="B120" s="131"/>
      <c r="C120" s="364"/>
      <c r="D120" s="195">
        <v>202350</v>
      </c>
      <c r="E120" s="186"/>
      <c r="F120" s="186"/>
      <c r="G120" s="186"/>
      <c r="H120" s="187"/>
    </row>
    <row r="121" spans="1:8" s="16" customFormat="1" ht="37.5" customHeight="1" outlineLevel="1" x14ac:dyDescent="0.2">
      <c r="A121" s="130" t="s">
        <v>322</v>
      </c>
      <c r="B121" s="131"/>
      <c r="C121" s="364"/>
      <c r="D121" s="195">
        <v>205200</v>
      </c>
      <c r="E121" s="186"/>
      <c r="F121" s="186"/>
      <c r="G121" s="186"/>
      <c r="H121" s="187"/>
    </row>
    <row r="122" spans="1:8" s="16" customFormat="1" ht="37.5" customHeight="1" outlineLevel="1" x14ac:dyDescent="0.2">
      <c r="A122" s="130" t="s">
        <v>323</v>
      </c>
      <c r="B122" s="131"/>
      <c r="C122" s="364"/>
      <c r="D122" s="195">
        <v>208050</v>
      </c>
      <c r="E122" s="186"/>
      <c r="F122" s="186"/>
      <c r="G122" s="186"/>
      <c r="H122" s="187"/>
    </row>
    <row r="123" spans="1:8" s="16" customFormat="1" ht="37.5" customHeight="1" outlineLevel="1" x14ac:dyDescent="0.2">
      <c r="A123" s="130" t="s">
        <v>324</v>
      </c>
      <c r="B123" s="131"/>
      <c r="C123" s="364"/>
      <c r="D123" s="195">
        <v>210900</v>
      </c>
      <c r="E123" s="186"/>
      <c r="F123" s="186"/>
      <c r="G123" s="186"/>
      <c r="H123" s="187"/>
    </row>
    <row r="124" spans="1:8" s="16" customFormat="1" ht="37.5" customHeight="1" outlineLevel="1" x14ac:dyDescent="0.2">
      <c r="A124" s="130" t="s">
        <v>325</v>
      </c>
      <c r="B124" s="131"/>
      <c r="C124" s="364"/>
      <c r="D124" s="195">
        <v>213750</v>
      </c>
      <c r="E124" s="186"/>
      <c r="F124" s="186"/>
      <c r="G124" s="186"/>
      <c r="H124" s="187"/>
    </row>
    <row r="125" spans="1:8" s="16" customFormat="1" ht="37.5" customHeight="1" outlineLevel="1" x14ac:dyDescent="0.2">
      <c r="A125" s="130" t="s">
        <v>326</v>
      </c>
      <c r="B125" s="131"/>
      <c r="C125" s="364"/>
      <c r="D125" s="195">
        <v>216600</v>
      </c>
      <c r="E125" s="186"/>
      <c r="F125" s="186"/>
      <c r="G125" s="186"/>
      <c r="H125" s="187"/>
    </row>
    <row r="126" spans="1:8" s="16" customFormat="1" ht="37.5" customHeight="1" outlineLevel="1" x14ac:dyDescent="0.2">
      <c r="A126" s="130" t="s">
        <v>327</v>
      </c>
      <c r="B126" s="131"/>
      <c r="C126" s="364"/>
      <c r="D126" s="195">
        <v>219450</v>
      </c>
      <c r="E126" s="186"/>
      <c r="F126" s="186"/>
      <c r="G126" s="186"/>
      <c r="H126" s="187"/>
    </row>
    <row r="127" spans="1:8" s="16" customFormat="1" ht="37.5" customHeight="1" outlineLevel="1" x14ac:dyDescent="0.2">
      <c r="A127" s="130" t="s">
        <v>328</v>
      </c>
      <c r="B127" s="131"/>
      <c r="C127" s="364"/>
      <c r="D127" s="195">
        <v>222300</v>
      </c>
      <c r="E127" s="186"/>
      <c r="F127" s="186"/>
      <c r="G127" s="186"/>
      <c r="H127" s="187"/>
    </row>
    <row r="128" spans="1:8" s="16" customFormat="1" ht="37.5" customHeight="1" outlineLevel="1" x14ac:dyDescent="0.2">
      <c r="A128" s="130" t="s">
        <v>329</v>
      </c>
      <c r="B128" s="131"/>
      <c r="C128" s="364"/>
      <c r="D128" s="195">
        <v>225150</v>
      </c>
      <c r="E128" s="186"/>
      <c r="F128" s="186"/>
      <c r="G128" s="186"/>
      <c r="H128" s="187"/>
    </row>
    <row r="129" spans="1:8" s="16" customFormat="1" ht="37.5" customHeight="1" outlineLevel="1" x14ac:dyDescent="0.2">
      <c r="A129" s="130" t="s">
        <v>330</v>
      </c>
      <c r="B129" s="131"/>
      <c r="C129" s="364"/>
      <c r="D129" s="195">
        <v>228000</v>
      </c>
      <c r="E129" s="186"/>
      <c r="F129" s="186"/>
      <c r="G129" s="186"/>
      <c r="H129" s="187"/>
    </row>
    <row r="130" spans="1:8" s="16" customFormat="1" ht="37.5" customHeight="1" outlineLevel="1" x14ac:dyDescent="0.2">
      <c r="A130" s="130" t="s">
        <v>331</v>
      </c>
      <c r="B130" s="131"/>
      <c r="C130" s="364"/>
      <c r="D130" s="195">
        <v>230850</v>
      </c>
      <c r="E130" s="186"/>
      <c r="F130" s="186"/>
      <c r="G130" s="186"/>
      <c r="H130" s="187"/>
    </row>
    <row r="131" spans="1:8" s="16" customFormat="1" ht="37.5" customHeight="1" outlineLevel="1" x14ac:dyDescent="0.2">
      <c r="A131" s="130" t="s">
        <v>332</v>
      </c>
      <c r="B131" s="131"/>
      <c r="C131" s="364"/>
      <c r="D131" s="195">
        <v>233700</v>
      </c>
      <c r="E131" s="186"/>
      <c r="F131" s="186"/>
      <c r="G131" s="186"/>
      <c r="H131" s="187"/>
    </row>
    <row r="132" spans="1:8" s="16" customFormat="1" ht="37.5" customHeight="1" outlineLevel="1" x14ac:dyDescent="0.2">
      <c r="A132" s="130" t="s">
        <v>333</v>
      </c>
      <c r="B132" s="131"/>
      <c r="C132" s="364"/>
      <c r="D132" s="195">
        <v>236550</v>
      </c>
      <c r="E132" s="186"/>
      <c r="F132" s="186"/>
      <c r="G132" s="186"/>
      <c r="H132" s="187"/>
    </row>
    <row r="133" spans="1:8" s="16" customFormat="1" ht="37.5" customHeight="1" outlineLevel="1" x14ac:dyDescent="0.2">
      <c r="A133" s="130" t="s">
        <v>334</v>
      </c>
      <c r="B133" s="131"/>
      <c r="C133" s="364"/>
      <c r="D133" s="195">
        <v>239400</v>
      </c>
      <c r="E133" s="186"/>
      <c r="F133" s="186"/>
      <c r="G133" s="186"/>
      <c r="H133" s="187"/>
    </row>
    <row r="134" spans="1:8" s="16" customFormat="1" ht="37.5" customHeight="1" outlineLevel="1" x14ac:dyDescent="0.2">
      <c r="A134" s="130" t="s">
        <v>335</v>
      </c>
      <c r="B134" s="131"/>
      <c r="C134" s="364"/>
      <c r="D134" s="195">
        <v>242250</v>
      </c>
      <c r="E134" s="186"/>
      <c r="F134" s="186"/>
      <c r="G134" s="186"/>
      <c r="H134" s="187"/>
    </row>
    <row r="135" spans="1:8" s="16" customFormat="1" ht="37.5" customHeight="1" outlineLevel="1" x14ac:dyDescent="0.2">
      <c r="A135" s="130" t="s">
        <v>336</v>
      </c>
      <c r="B135" s="131"/>
      <c r="C135" s="364"/>
      <c r="D135" s="195">
        <v>245100</v>
      </c>
      <c r="E135" s="186"/>
      <c r="F135" s="186"/>
      <c r="G135" s="186"/>
      <c r="H135" s="187"/>
    </row>
    <row r="136" spans="1:8" s="16" customFormat="1" ht="37.5" customHeight="1" outlineLevel="1" x14ac:dyDescent="0.2">
      <c r="A136" s="130" t="s">
        <v>337</v>
      </c>
      <c r="B136" s="131"/>
      <c r="C136" s="364"/>
      <c r="D136" s="195">
        <v>247950</v>
      </c>
      <c r="E136" s="186"/>
      <c r="F136" s="186"/>
      <c r="G136" s="186"/>
      <c r="H136" s="187"/>
    </row>
    <row r="137" spans="1:8" s="16" customFormat="1" ht="37.5" customHeight="1" outlineLevel="1" x14ac:dyDescent="0.2">
      <c r="A137" s="130" t="s">
        <v>338</v>
      </c>
      <c r="B137" s="131"/>
      <c r="C137" s="364"/>
      <c r="D137" s="195">
        <v>250800</v>
      </c>
      <c r="E137" s="186"/>
      <c r="F137" s="186"/>
      <c r="G137" s="186"/>
      <c r="H137" s="187"/>
    </row>
    <row r="138" spans="1:8" s="16" customFormat="1" ht="37.5" customHeight="1" outlineLevel="1" x14ac:dyDescent="0.2">
      <c r="A138" s="130" t="s">
        <v>339</v>
      </c>
      <c r="B138" s="131"/>
      <c r="C138" s="364"/>
      <c r="D138" s="195">
        <v>253650</v>
      </c>
      <c r="E138" s="186"/>
      <c r="F138" s="186"/>
      <c r="G138" s="186"/>
      <c r="H138" s="187"/>
    </row>
    <row r="139" spans="1:8" s="16" customFormat="1" ht="37.5" customHeight="1" outlineLevel="1" x14ac:dyDescent="0.2">
      <c r="A139" s="130" t="s">
        <v>340</v>
      </c>
      <c r="B139" s="131"/>
      <c r="C139" s="364"/>
      <c r="D139" s="195">
        <v>256500</v>
      </c>
      <c r="E139" s="186"/>
      <c r="F139" s="186"/>
      <c r="G139" s="186"/>
      <c r="H139" s="187"/>
    </row>
    <row r="140" spans="1:8" s="16" customFormat="1" ht="37.5" customHeight="1" outlineLevel="1" x14ac:dyDescent="0.2">
      <c r="A140" s="130" t="s">
        <v>341</v>
      </c>
      <c r="B140" s="131"/>
      <c r="C140" s="364"/>
      <c r="D140" s="195">
        <v>259350</v>
      </c>
      <c r="E140" s="186"/>
      <c r="F140" s="186"/>
      <c r="G140" s="186"/>
      <c r="H140" s="187"/>
    </row>
    <row r="141" spans="1:8" s="16" customFormat="1" ht="37.5" customHeight="1" outlineLevel="1" x14ac:dyDescent="0.2">
      <c r="A141" s="130" t="s">
        <v>342</v>
      </c>
      <c r="B141" s="131"/>
      <c r="C141" s="364"/>
      <c r="D141" s="195">
        <v>262200</v>
      </c>
      <c r="E141" s="186"/>
      <c r="F141" s="186"/>
      <c r="G141" s="186"/>
      <c r="H141" s="187"/>
    </row>
    <row r="142" spans="1:8" s="16" customFormat="1" ht="37.5" customHeight="1" outlineLevel="1" x14ac:dyDescent="0.2">
      <c r="A142" s="130" t="s">
        <v>343</v>
      </c>
      <c r="B142" s="131"/>
      <c r="C142" s="364"/>
      <c r="D142" s="195">
        <v>265050</v>
      </c>
      <c r="E142" s="186"/>
      <c r="F142" s="186"/>
      <c r="G142" s="186"/>
      <c r="H142" s="187"/>
    </row>
    <row r="143" spans="1:8" s="16" customFormat="1" ht="37.5" customHeight="1" outlineLevel="1" x14ac:dyDescent="0.2">
      <c r="A143" s="130" t="s">
        <v>344</v>
      </c>
      <c r="B143" s="131"/>
      <c r="C143" s="364"/>
      <c r="D143" s="195">
        <v>267900</v>
      </c>
      <c r="E143" s="186"/>
      <c r="F143" s="186"/>
      <c r="G143" s="186"/>
      <c r="H143" s="187"/>
    </row>
    <row r="144" spans="1:8" s="16" customFormat="1" ht="37.5" customHeight="1" outlineLevel="1" x14ac:dyDescent="0.2">
      <c r="A144" s="130" t="s">
        <v>345</v>
      </c>
      <c r="B144" s="131"/>
      <c r="C144" s="364"/>
      <c r="D144" s="195">
        <v>270750</v>
      </c>
      <c r="E144" s="186"/>
      <c r="F144" s="186"/>
      <c r="G144" s="186"/>
      <c r="H144" s="187"/>
    </row>
    <row r="145" spans="1:8" s="16" customFormat="1" ht="37.5" customHeight="1" outlineLevel="1" x14ac:dyDescent="0.2">
      <c r="A145" s="130" t="s">
        <v>346</v>
      </c>
      <c r="B145" s="131"/>
      <c r="C145" s="364"/>
      <c r="D145" s="195">
        <v>273600</v>
      </c>
      <c r="E145" s="186"/>
      <c r="F145" s="186"/>
      <c r="G145" s="186"/>
      <c r="H145" s="187"/>
    </row>
    <row r="146" spans="1:8" s="16" customFormat="1" ht="37.5" customHeight="1" outlineLevel="1" x14ac:dyDescent="0.2">
      <c r="A146" s="130" t="s">
        <v>347</v>
      </c>
      <c r="B146" s="131"/>
      <c r="C146" s="364"/>
      <c r="D146" s="195">
        <v>276450</v>
      </c>
      <c r="E146" s="186"/>
      <c r="F146" s="186"/>
      <c r="G146" s="186"/>
      <c r="H146" s="187"/>
    </row>
    <row r="147" spans="1:8" s="16" customFormat="1" ht="37.5" customHeight="1" outlineLevel="1" x14ac:dyDescent="0.2">
      <c r="A147" s="130" t="s">
        <v>348</v>
      </c>
      <c r="B147" s="131"/>
      <c r="C147" s="364"/>
      <c r="D147" s="195">
        <v>279300</v>
      </c>
      <c r="E147" s="186"/>
      <c r="F147" s="186"/>
      <c r="G147" s="186"/>
      <c r="H147" s="187"/>
    </row>
    <row r="148" spans="1:8" s="16" customFormat="1" ht="37.5" customHeight="1" outlineLevel="1" x14ac:dyDescent="0.2">
      <c r="A148" s="130" t="s">
        <v>349</v>
      </c>
      <c r="B148" s="131"/>
      <c r="C148" s="364"/>
      <c r="D148" s="195">
        <v>282150</v>
      </c>
      <c r="E148" s="186"/>
      <c r="F148" s="186"/>
      <c r="G148" s="186"/>
      <c r="H148" s="187"/>
    </row>
    <row r="149" spans="1:8" s="16" customFormat="1" ht="37.5" customHeight="1" outlineLevel="1" thickBot="1" x14ac:dyDescent="0.25">
      <c r="A149" s="130" t="s">
        <v>350</v>
      </c>
      <c r="B149" s="131"/>
      <c r="C149" s="365"/>
      <c r="D149" s="195">
        <v>285000</v>
      </c>
      <c r="E149" s="186"/>
      <c r="F149" s="186"/>
      <c r="G149" s="186"/>
      <c r="H149" s="187"/>
    </row>
    <row r="150" spans="1:8" s="16" customFormat="1" ht="32.25" customHeight="1" thickBot="1" x14ac:dyDescent="0.25">
      <c r="A150" s="81"/>
      <c r="B150" s="466"/>
      <c r="C150" s="118"/>
      <c r="D150" s="467" t="s">
        <v>351</v>
      </c>
      <c r="E150" s="467"/>
      <c r="F150" s="467"/>
      <c r="G150" s="467"/>
      <c r="H150" s="468"/>
    </row>
    <row r="151" spans="1:8" s="16" customFormat="1" ht="24.95" customHeight="1" thickBot="1" x14ac:dyDescent="0.25">
      <c r="A151" s="469"/>
      <c r="B151" s="470"/>
      <c r="C151" s="180"/>
      <c r="D151" s="471" t="s">
        <v>173</v>
      </c>
      <c r="E151" s="472" t="s">
        <v>174</v>
      </c>
      <c r="F151" s="473" t="s">
        <v>175</v>
      </c>
      <c r="G151" s="472" t="s">
        <v>176</v>
      </c>
      <c r="H151" s="474" t="s">
        <v>177</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2" s="31">
        <f>F152*1.2</f>
        <v>14760</v>
      </c>
      <c r="E152" s="32">
        <f>F152*1.1</f>
        <v>13530.000000000002</v>
      </c>
      <c r="F152" s="32">
        <v>12300</v>
      </c>
      <c r="G152" s="32">
        <f>F152*0.75</f>
        <v>9225</v>
      </c>
      <c r="H152" s="33">
        <f>F152*0.5</f>
        <v>6150</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55" s="44"/>
      <c r="E155" s="45"/>
      <c r="F155" s="45"/>
      <c r="G155" s="45"/>
      <c r="H155" s="46"/>
    </row>
    <row r="156" spans="1:8" s="16" customFormat="1" ht="24.95" customHeight="1" thickBot="1" x14ac:dyDescent="0.25">
      <c r="A156" s="47"/>
      <c r="B156" s="48"/>
      <c r="C156" s="49"/>
      <c r="D156" s="467" t="s">
        <v>351</v>
      </c>
      <c r="E156" s="467"/>
      <c r="F156" s="467"/>
      <c r="G156" s="467"/>
      <c r="H156" s="468"/>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7" s="54">
        <f>F157*1.2</f>
        <v>16560</v>
      </c>
      <c r="E157" s="32">
        <f>F157*1.1</f>
        <v>15180.000000000002</v>
      </c>
      <c r="F157" s="32">
        <v>13800</v>
      </c>
      <c r="G157" s="32">
        <f>F157*0.75</f>
        <v>10350</v>
      </c>
      <c r="H157" s="33">
        <f>F157*0.5</f>
        <v>6900</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1" s="61"/>
      <c r="E161" s="45"/>
      <c r="F161" s="45"/>
      <c r="G161" s="45"/>
      <c r="H161" s="46"/>
    </row>
    <row r="162" spans="1:8" s="16" customFormat="1" ht="24.95" customHeight="1" thickBot="1" x14ac:dyDescent="0.25">
      <c r="A162" s="81"/>
      <c r="B162" s="82"/>
      <c r="C162" s="83"/>
      <c r="D162" s="467" t="s">
        <v>351</v>
      </c>
      <c r="E162" s="467"/>
      <c r="F162" s="467"/>
      <c r="G162" s="467"/>
      <c r="H162" s="468"/>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3" s="262">
        <v>480</v>
      </c>
      <c r="E163" s="313"/>
      <c r="F163" s="313"/>
      <c r="G163" s="313"/>
      <c r="H163" s="314"/>
    </row>
    <row r="164" spans="1:8" s="16" customFormat="1" ht="94.5" customHeight="1" x14ac:dyDescent="0.2">
      <c r="A164" s="71"/>
      <c r="B164" s="92"/>
      <c r="C164" s="93"/>
      <c r="D164" s="94"/>
      <c r="E164" s="95"/>
      <c r="F164" s="95"/>
      <c r="G164" s="95"/>
      <c r="H164" s="315"/>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5" s="263"/>
      <c r="E165" s="316"/>
      <c r="F165" s="316"/>
      <c r="G165" s="316"/>
      <c r="H165" s="317"/>
    </row>
    <row r="166" spans="1:8" s="16" customFormat="1" ht="24.95" customHeight="1" thickBot="1" x14ac:dyDescent="0.25">
      <c r="A166" s="81"/>
      <c r="B166" s="117"/>
      <c r="C166" s="118"/>
      <c r="D166" s="467" t="s">
        <v>351</v>
      </c>
      <c r="E166" s="467"/>
      <c r="F166" s="467"/>
      <c r="G166" s="467"/>
      <c r="H166" s="468"/>
    </row>
    <row r="167" spans="1:8" s="16" customFormat="1" ht="50.1" customHeight="1" thickBot="1" x14ac:dyDescent="0.25">
      <c r="A167" s="119" t="s">
        <v>31</v>
      </c>
      <c r="B167" s="120"/>
      <c r="C167" s="120"/>
      <c r="D167" s="451" t="str">
        <f>"от "&amp;MIN(D168:D207)&amp;" до "&amp;MAX(D168:D207)</f>
        <v>от 2850 до 114000</v>
      </c>
      <c r="E167" s="452"/>
      <c r="F167" s="452"/>
      <c r="G167" s="452"/>
      <c r="H167" s="453"/>
    </row>
    <row r="168" spans="1:8" s="16" customFormat="1" ht="37.5" customHeight="1" outlineLevel="1" x14ac:dyDescent="0.2">
      <c r="A168" s="124" t="s">
        <v>355</v>
      </c>
      <c r="B168" s="361"/>
      <c r="C168" s="30"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68" s="127">
        <v>2850</v>
      </c>
      <c r="E168" s="128"/>
      <c r="F168" s="128"/>
      <c r="G168" s="128"/>
      <c r="H168" s="129"/>
    </row>
    <row r="169" spans="1:8" s="16" customFormat="1" ht="37.5" customHeight="1" outlineLevel="1" x14ac:dyDescent="0.2">
      <c r="A169" s="130" t="s">
        <v>356</v>
      </c>
      <c r="B169" s="363"/>
      <c r="C169" s="364"/>
      <c r="D169" s="127">
        <v>5700</v>
      </c>
      <c r="E169" s="128"/>
      <c r="F169" s="128"/>
      <c r="G169" s="128"/>
      <c r="H169" s="129"/>
    </row>
    <row r="170" spans="1:8" s="16" customFormat="1" ht="37.5" customHeight="1" outlineLevel="1" x14ac:dyDescent="0.2">
      <c r="A170" s="130" t="s">
        <v>357</v>
      </c>
      <c r="B170" s="363"/>
      <c r="C170" s="364"/>
      <c r="D170" s="127">
        <v>8550</v>
      </c>
      <c r="E170" s="128"/>
      <c r="F170" s="128"/>
      <c r="G170" s="128"/>
      <c r="H170" s="129"/>
    </row>
    <row r="171" spans="1:8" s="16" customFormat="1" ht="37.5" customHeight="1" outlineLevel="1" x14ac:dyDescent="0.2">
      <c r="A171" s="130" t="s">
        <v>358</v>
      </c>
      <c r="B171" s="363"/>
      <c r="C171" s="364"/>
      <c r="D171" s="127">
        <v>11400</v>
      </c>
      <c r="E171" s="128"/>
      <c r="F171" s="128"/>
      <c r="G171" s="128"/>
      <c r="H171" s="129"/>
    </row>
    <row r="172" spans="1:8" s="16" customFormat="1" ht="37.5" customHeight="1" outlineLevel="1" x14ac:dyDescent="0.2">
      <c r="A172" s="130" t="s">
        <v>359</v>
      </c>
      <c r="B172" s="363"/>
      <c r="C172" s="364"/>
      <c r="D172" s="127">
        <v>14250</v>
      </c>
      <c r="E172" s="128"/>
      <c r="F172" s="128"/>
      <c r="G172" s="128"/>
      <c r="H172" s="129"/>
    </row>
    <row r="173" spans="1:8" s="16" customFormat="1" ht="37.5" customHeight="1" outlineLevel="1" x14ac:dyDescent="0.2">
      <c r="A173" s="130" t="s">
        <v>360</v>
      </c>
      <c r="B173" s="363"/>
      <c r="C173" s="364"/>
      <c r="D173" s="127">
        <v>17100</v>
      </c>
      <c r="E173" s="128"/>
      <c r="F173" s="128"/>
      <c r="G173" s="128"/>
      <c r="H173" s="129"/>
    </row>
    <row r="174" spans="1:8" s="16" customFormat="1" ht="37.5" customHeight="1" outlineLevel="1" x14ac:dyDescent="0.2">
      <c r="A174" s="130" t="s">
        <v>361</v>
      </c>
      <c r="B174" s="363"/>
      <c r="C174" s="364"/>
      <c r="D174" s="127">
        <v>19950</v>
      </c>
      <c r="E174" s="128"/>
      <c r="F174" s="128"/>
      <c r="G174" s="128"/>
      <c r="H174" s="129"/>
    </row>
    <row r="175" spans="1:8" s="16" customFormat="1" ht="37.5" customHeight="1" outlineLevel="1" x14ac:dyDescent="0.2">
      <c r="A175" s="130" t="s">
        <v>362</v>
      </c>
      <c r="B175" s="363"/>
      <c r="C175" s="364"/>
      <c r="D175" s="127">
        <v>22800</v>
      </c>
      <c r="E175" s="128"/>
      <c r="F175" s="128"/>
      <c r="G175" s="128"/>
      <c r="H175" s="129"/>
    </row>
    <row r="176" spans="1:8" s="16" customFormat="1" ht="37.5" customHeight="1" outlineLevel="1" x14ac:dyDescent="0.2">
      <c r="A176" s="130" t="s">
        <v>363</v>
      </c>
      <c r="B176" s="363"/>
      <c r="C176" s="364"/>
      <c r="D176" s="127">
        <v>25650</v>
      </c>
      <c r="E176" s="128"/>
      <c r="F176" s="128"/>
      <c r="G176" s="128"/>
      <c r="H176" s="129"/>
    </row>
    <row r="177" spans="1:8" s="16" customFormat="1" ht="37.5" customHeight="1" outlineLevel="1" x14ac:dyDescent="0.2">
      <c r="A177" s="130" t="s">
        <v>364</v>
      </c>
      <c r="B177" s="363"/>
      <c r="C177" s="364"/>
      <c r="D177" s="127">
        <v>28500</v>
      </c>
      <c r="E177" s="128"/>
      <c r="F177" s="128"/>
      <c r="G177" s="128"/>
      <c r="H177" s="129"/>
    </row>
    <row r="178" spans="1:8" s="16" customFormat="1" ht="37.5" customHeight="1" outlineLevel="1" x14ac:dyDescent="0.2">
      <c r="A178" s="130" t="s">
        <v>365</v>
      </c>
      <c r="B178" s="363"/>
      <c r="C178" s="364"/>
      <c r="D178" s="127">
        <v>31350</v>
      </c>
      <c r="E178" s="128"/>
      <c r="F178" s="128"/>
      <c r="G178" s="128"/>
      <c r="H178" s="129"/>
    </row>
    <row r="179" spans="1:8" s="16" customFormat="1" ht="37.5" customHeight="1" outlineLevel="1" x14ac:dyDescent="0.2">
      <c r="A179" s="130" t="s">
        <v>366</v>
      </c>
      <c r="B179" s="363"/>
      <c r="C179" s="364"/>
      <c r="D179" s="127">
        <v>34200</v>
      </c>
      <c r="E179" s="128"/>
      <c r="F179" s="128"/>
      <c r="G179" s="128"/>
      <c r="H179" s="129"/>
    </row>
    <row r="180" spans="1:8" s="16" customFormat="1" ht="37.5" customHeight="1" outlineLevel="1" x14ac:dyDescent="0.2">
      <c r="A180" s="130" t="s">
        <v>367</v>
      </c>
      <c r="B180" s="363"/>
      <c r="C180" s="364"/>
      <c r="D180" s="127">
        <v>37050</v>
      </c>
      <c r="E180" s="128"/>
      <c r="F180" s="128"/>
      <c r="G180" s="128"/>
      <c r="H180" s="129"/>
    </row>
    <row r="181" spans="1:8" s="16" customFormat="1" ht="37.5" customHeight="1" outlineLevel="1" x14ac:dyDescent="0.2">
      <c r="A181" s="130" t="s">
        <v>368</v>
      </c>
      <c r="B181" s="363"/>
      <c r="C181" s="364"/>
      <c r="D181" s="127">
        <v>39900</v>
      </c>
      <c r="E181" s="128"/>
      <c r="F181" s="128"/>
      <c r="G181" s="128"/>
      <c r="H181" s="129"/>
    </row>
    <row r="182" spans="1:8" s="16" customFormat="1" ht="37.5" customHeight="1" outlineLevel="1" x14ac:dyDescent="0.2">
      <c r="A182" s="130" t="s">
        <v>369</v>
      </c>
      <c r="B182" s="363"/>
      <c r="C182" s="364"/>
      <c r="D182" s="127">
        <v>42750</v>
      </c>
      <c r="E182" s="128"/>
      <c r="F182" s="128"/>
      <c r="G182" s="128"/>
      <c r="H182" s="129"/>
    </row>
    <row r="183" spans="1:8" s="16" customFormat="1" ht="37.5" customHeight="1" outlineLevel="1" x14ac:dyDescent="0.2">
      <c r="A183" s="130" t="s">
        <v>370</v>
      </c>
      <c r="B183" s="363"/>
      <c r="C183" s="364"/>
      <c r="D183" s="127">
        <v>45600</v>
      </c>
      <c r="E183" s="128"/>
      <c r="F183" s="128"/>
      <c r="G183" s="128"/>
      <c r="H183" s="129"/>
    </row>
    <row r="184" spans="1:8" s="16" customFormat="1" ht="37.5" customHeight="1" outlineLevel="1" x14ac:dyDescent="0.2">
      <c r="A184" s="130" t="s">
        <v>371</v>
      </c>
      <c r="B184" s="363"/>
      <c r="C184" s="364"/>
      <c r="D184" s="127">
        <v>48450</v>
      </c>
      <c r="E184" s="128"/>
      <c r="F184" s="128"/>
      <c r="G184" s="128"/>
      <c r="H184" s="129"/>
    </row>
    <row r="185" spans="1:8" s="16" customFormat="1" ht="37.5" customHeight="1" outlineLevel="1" x14ac:dyDescent="0.2">
      <c r="A185" s="130" t="s">
        <v>372</v>
      </c>
      <c r="B185" s="363"/>
      <c r="C185" s="364"/>
      <c r="D185" s="127">
        <v>51300</v>
      </c>
      <c r="E185" s="128"/>
      <c r="F185" s="128"/>
      <c r="G185" s="128"/>
      <c r="H185" s="129"/>
    </row>
    <row r="186" spans="1:8" s="16" customFormat="1" ht="37.5" customHeight="1" outlineLevel="1" x14ac:dyDescent="0.2">
      <c r="A186" s="130" t="s">
        <v>373</v>
      </c>
      <c r="B186" s="363"/>
      <c r="C186" s="364"/>
      <c r="D186" s="127">
        <v>54150</v>
      </c>
      <c r="E186" s="128"/>
      <c r="F186" s="128"/>
      <c r="G186" s="128"/>
      <c r="H186" s="129"/>
    </row>
    <row r="187" spans="1:8" s="16" customFormat="1" ht="37.5" customHeight="1" outlineLevel="1" x14ac:dyDescent="0.2">
      <c r="A187" s="130" t="s">
        <v>374</v>
      </c>
      <c r="B187" s="363"/>
      <c r="C187" s="364"/>
      <c r="D187" s="127">
        <v>57000</v>
      </c>
      <c r="E187" s="128"/>
      <c r="F187" s="128"/>
      <c r="G187" s="128"/>
      <c r="H187" s="129"/>
    </row>
    <row r="188" spans="1:8" s="16" customFormat="1" ht="37.5" customHeight="1" outlineLevel="1" x14ac:dyDescent="0.2">
      <c r="A188" s="130" t="s">
        <v>375</v>
      </c>
      <c r="B188" s="363"/>
      <c r="C188" s="364"/>
      <c r="D188" s="127">
        <v>59850</v>
      </c>
      <c r="E188" s="128"/>
      <c r="F188" s="128"/>
      <c r="G188" s="128"/>
      <c r="H188" s="129"/>
    </row>
    <row r="189" spans="1:8" s="16" customFormat="1" ht="37.5" customHeight="1" outlineLevel="1" x14ac:dyDescent="0.2">
      <c r="A189" s="130" t="s">
        <v>376</v>
      </c>
      <c r="B189" s="363"/>
      <c r="C189" s="364"/>
      <c r="D189" s="127">
        <v>62700</v>
      </c>
      <c r="E189" s="128"/>
      <c r="F189" s="128"/>
      <c r="G189" s="128"/>
      <c r="H189" s="129"/>
    </row>
    <row r="190" spans="1:8" s="16" customFormat="1" ht="37.5" customHeight="1" outlineLevel="1" x14ac:dyDescent="0.2">
      <c r="A190" s="130" t="s">
        <v>377</v>
      </c>
      <c r="B190" s="363"/>
      <c r="C190" s="364"/>
      <c r="D190" s="127">
        <v>65550</v>
      </c>
      <c r="E190" s="128"/>
      <c r="F190" s="128"/>
      <c r="G190" s="128"/>
      <c r="H190" s="129"/>
    </row>
    <row r="191" spans="1:8" s="16" customFormat="1" ht="37.5" customHeight="1" outlineLevel="1" x14ac:dyDescent="0.2">
      <c r="A191" s="130" t="s">
        <v>378</v>
      </c>
      <c r="B191" s="363"/>
      <c r="C191" s="364"/>
      <c r="D191" s="127">
        <v>68400</v>
      </c>
      <c r="E191" s="128"/>
      <c r="F191" s="128"/>
      <c r="G191" s="128"/>
      <c r="H191" s="129"/>
    </row>
    <row r="192" spans="1:8" s="16" customFormat="1" ht="37.5" customHeight="1" outlineLevel="1" x14ac:dyDescent="0.2">
      <c r="A192" s="130" t="s">
        <v>379</v>
      </c>
      <c r="B192" s="363"/>
      <c r="C192" s="364"/>
      <c r="D192" s="127">
        <v>71250</v>
      </c>
      <c r="E192" s="128"/>
      <c r="F192" s="128"/>
      <c r="G192" s="128"/>
      <c r="H192" s="129"/>
    </row>
    <row r="193" spans="1:8" s="16" customFormat="1" ht="37.5" customHeight="1" outlineLevel="1" x14ac:dyDescent="0.2">
      <c r="A193" s="130" t="s">
        <v>380</v>
      </c>
      <c r="B193" s="363"/>
      <c r="C193" s="364"/>
      <c r="D193" s="127">
        <v>74100</v>
      </c>
      <c r="E193" s="128"/>
      <c r="F193" s="128"/>
      <c r="G193" s="128"/>
      <c r="H193" s="129"/>
    </row>
    <row r="194" spans="1:8" s="16" customFormat="1" ht="37.5" customHeight="1" outlineLevel="1" x14ac:dyDescent="0.2">
      <c r="A194" s="130" t="s">
        <v>381</v>
      </c>
      <c r="B194" s="363"/>
      <c r="C194" s="364"/>
      <c r="D194" s="127">
        <v>76950</v>
      </c>
      <c r="E194" s="128"/>
      <c r="F194" s="128"/>
      <c r="G194" s="128"/>
      <c r="H194" s="129"/>
    </row>
    <row r="195" spans="1:8" s="16" customFormat="1" ht="37.5" customHeight="1" outlineLevel="1" x14ac:dyDescent="0.2">
      <c r="A195" s="130" t="s">
        <v>382</v>
      </c>
      <c r="B195" s="363"/>
      <c r="C195" s="364"/>
      <c r="D195" s="127">
        <v>79800</v>
      </c>
      <c r="E195" s="128"/>
      <c r="F195" s="128"/>
      <c r="G195" s="128"/>
      <c r="H195" s="129"/>
    </row>
    <row r="196" spans="1:8" s="16" customFormat="1" ht="37.5" customHeight="1" outlineLevel="1" x14ac:dyDescent="0.2">
      <c r="A196" s="130" t="s">
        <v>383</v>
      </c>
      <c r="B196" s="363"/>
      <c r="C196" s="364"/>
      <c r="D196" s="127">
        <v>82650</v>
      </c>
      <c r="E196" s="128"/>
      <c r="F196" s="128"/>
      <c r="G196" s="128"/>
      <c r="H196" s="129"/>
    </row>
    <row r="197" spans="1:8" s="16" customFormat="1" ht="37.5" customHeight="1" outlineLevel="1" x14ac:dyDescent="0.2">
      <c r="A197" s="130" t="s">
        <v>384</v>
      </c>
      <c r="B197" s="363"/>
      <c r="C197" s="364"/>
      <c r="D197" s="127">
        <v>85500</v>
      </c>
      <c r="E197" s="128"/>
      <c r="F197" s="128"/>
      <c r="G197" s="128"/>
      <c r="H197" s="129"/>
    </row>
    <row r="198" spans="1:8" s="16" customFormat="1" ht="37.5" customHeight="1" outlineLevel="1" x14ac:dyDescent="0.2">
      <c r="A198" s="130" t="s">
        <v>385</v>
      </c>
      <c r="B198" s="363"/>
      <c r="C198" s="364"/>
      <c r="D198" s="127">
        <v>88350</v>
      </c>
      <c r="E198" s="128"/>
      <c r="F198" s="128"/>
      <c r="G198" s="128"/>
      <c r="H198" s="129"/>
    </row>
    <row r="199" spans="1:8" s="16" customFormat="1" ht="37.5" customHeight="1" outlineLevel="1" x14ac:dyDescent="0.2">
      <c r="A199" s="130" t="s">
        <v>386</v>
      </c>
      <c r="B199" s="363"/>
      <c r="C199" s="364"/>
      <c r="D199" s="127">
        <v>91200</v>
      </c>
      <c r="E199" s="128"/>
      <c r="F199" s="128"/>
      <c r="G199" s="128"/>
      <c r="H199" s="129"/>
    </row>
    <row r="200" spans="1:8" s="16" customFormat="1" ht="37.5" customHeight="1" outlineLevel="1" x14ac:dyDescent="0.2">
      <c r="A200" s="130" t="s">
        <v>387</v>
      </c>
      <c r="B200" s="363"/>
      <c r="C200" s="364"/>
      <c r="D200" s="127">
        <v>94050</v>
      </c>
      <c r="E200" s="128"/>
      <c r="F200" s="128"/>
      <c r="G200" s="128"/>
      <c r="H200" s="129"/>
    </row>
    <row r="201" spans="1:8" s="16" customFormat="1" ht="37.5" customHeight="1" outlineLevel="1" x14ac:dyDescent="0.2">
      <c r="A201" s="130" t="s">
        <v>388</v>
      </c>
      <c r="B201" s="363"/>
      <c r="C201" s="364"/>
      <c r="D201" s="127">
        <v>96900</v>
      </c>
      <c r="E201" s="128"/>
      <c r="F201" s="128"/>
      <c r="G201" s="128"/>
      <c r="H201" s="129"/>
    </row>
    <row r="202" spans="1:8" s="16" customFormat="1" ht="37.5" customHeight="1" outlineLevel="1" x14ac:dyDescent="0.2">
      <c r="A202" s="130" t="s">
        <v>389</v>
      </c>
      <c r="B202" s="363"/>
      <c r="C202" s="364"/>
      <c r="D202" s="127">
        <v>99750</v>
      </c>
      <c r="E202" s="128"/>
      <c r="F202" s="128"/>
      <c r="G202" s="128"/>
      <c r="H202" s="129"/>
    </row>
    <row r="203" spans="1:8" s="16" customFormat="1" ht="37.5" customHeight="1" outlineLevel="1" x14ac:dyDescent="0.2">
      <c r="A203" s="130" t="s">
        <v>390</v>
      </c>
      <c r="B203" s="363"/>
      <c r="C203" s="364"/>
      <c r="D203" s="127">
        <v>102600</v>
      </c>
      <c r="E203" s="128"/>
      <c r="F203" s="128"/>
      <c r="G203" s="128"/>
      <c r="H203" s="129"/>
    </row>
    <row r="204" spans="1:8" s="16" customFormat="1" ht="37.5" customHeight="1" outlineLevel="1" x14ac:dyDescent="0.2">
      <c r="A204" s="130" t="s">
        <v>391</v>
      </c>
      <c r="B204" s="363"/>
      <c r="C204" s="364"/>
      <c r="D204" s="127">
        <v>105450</v>
      </c>
      <c r="E204" s="128"/>
      <c r="F204" s="128"/>
      <c r="G204" s="128"/>
      <c r="H204" s="129"/>
    </row>
    <row r="205" spans="1:8" s="16" customFormat="1" ht="37.5" customHeight="1" outlineLevel="1" x14ac:dyDescent="0.2">
      <c r="A205" s="130" t="s">
        <v>392</v>
      </c>
      <c r="B205" s="363"/>
      <c r="C205" s="364"/>
      <c r="D205" s="127">
        <v>108300</v>
      </c>
      <c r="E205" s="128"/>
      <c r="F205" s="128"/>
      <c r="G205" s="128"/>
      <c r="H205" s="129"/>
    </row>
    <row r="206" spans="1:8" s="16" customFormat="1" ht="37.5" customHeight="1" outlineLevel="1" x14ac:dyDescent="0.2">
      <c r="A206" s="130" t="s">
        <v>393</v>
      </c>
      <c r="B206" s="363"/>
      <c r="C206" s="364"/>
      <c r="D206" s="127">
        <v>111150</v>
      </c>
      <c r="E206" s="128"/>
      <c r="F206" s="128"/>
      <c r="G206" s="128"/>
      <c r="H206" s="129"/>
    </row>
    <row r="207" spans="1:8" s="16" customFormat="1" ht="37.5" customHeight="1" outlineLevel="1" x14ac:dyDescent="0.2">
      <c r="A207" s="130" t="s">
        <v>394</v>
      </c>
      <c r="B207" s="363"/>
      <c r="C207" s="364"/>
      <c r="D207" s="127">
        <v>114000</v>
      </c>
      <c r="E207" s="128"/>
      <c r="F207" s="128"/>
      <c r="G207" s="128"/>
      <c r="H207" s="129"/>
    </row>
    <row r="208" spans="1:8" s="16" customFormat="1" ht="37.5" customHeight="1" outlineLevel="1" x14ac:dyDescent="0.2">
      <c r="A208" s="130" t="s">
        <v>395</v>
      </c>
      <c r="B208" s="363"/>
      <c r="C208" s="364"/>
      <c r="D208" s="127">
        <v>116850</v>
      </c>
      <c r="E208" s="128"/>
      <c r="F208" s="128"/>
      <c r="G208" s="128"/>
      <c r="H208" s="129"/>
    </row>
    <row r="209" spans="1:8" s="16" customFormat="1" ht="37.5" customHeight="1" outlineLevel="1" x14ac:dyDescent="0.2">
      <c r="A209" s="130" t="s">
        <v>396</v>
      </c>
      <c r="B209" s="363"/>
      <c r="C209" s="364"/>
      <c r="D209" s="127">
        <v>119700</v>
      </c>
      <c r="E209" s="128"/>
      <c r="F209" s="128"/>
      <c r="G209" s="128"/>
      <c r="H209" s="129"/>
    </row>
    <row r="210" spans="1:8" s="16" customFormat="1" ht="37.5" customHeight="1" outlineLevel="1" x14ac:dyDescent="0.2">
      <c r="A210" s="130" t="s">
        <v>397</v>
      </c>
      <c r="B210" s="363"/>
      <c r="C210" s="364"/>
      <c r="D210" s="127">
        <v>122550</v>
      </c>
      <c r="E210" s="128"/>
      <c r="F210" s="128"/>
      <c r="G210" s="128"/>
      <c r="H210" s="129"/>
    </row>
    <row r="211" spans="1:8" s="16" customFormat="1" ht="37.5" customHeight="1" outlineLevel="1" x14ac:dyDescent="0.2">
      <c r="A211" s="130" t="s">
        <v>398</v>
      </c>
      <c r="B211" s="363"/>
      <c r="C211" s="364"/>
      <c r="D211" s="127">
        <v>125400</v>
      </c>
      <c r="E211" s="128"/>
      <c r="F211" s="128"/>
      <c r="G211" s="128"/>
      <c r="H211" s="129"/>
    </row>
    <row r="212" spans="1:8" s="16" customFormat="1" ht="37.5" customHeight="1" outlineLevel="1" x14ac:dyDescent="0.2">
      <c r="A212" s="130" t="s">
        <v>399</v>
      </c>
      <c r="B212" s="363"/>
      <c r="C212" s="364"/>
      <c r="D212" s="127">
        <v>128250</v>
      </c>
      <c r="E212" s="128"/>
      <c r="F212" s="128"/>
      <c r="G212" s="128"/>
      <c r="H212" s="129"/>
    </row>
    <row r="213" spans="1:8" s="16" customFormat="1" ht="37.5" customHeight="1" outlineLevel="1" x14ac:dyDescent="0.2">
      <c r="A213" s="130" t="s">
        <v>400</v>
      </c>
      <c r="B213" s="363"/>
      <c r="C213" s="364"/>
      <c r="D213" s="127">
        <v>131100</v>
      </c>
      <c r="E213" s="128"/>
      <c r="F213" s="128"/>
      <c r="G213" s="128"/>
      <c r="H213" s="129"/>
    </row>
    <row r="214" spans="1:8" s="16" customFormat="1" ht="37.5" customHeight="1" outlineLevel="1" x14ac:dyDescent="0.2">
      <c r="A214" s="130" t="s">
        <v>401</v>
      </c>
      <c r="B214" s="363"/>
      <c r="C214" s="364"/>
      <c r="D214" s="127">
        <v>133950</v>
      </c>
      <c r="E214" s="128"/>
      <c r="F214" s="128"/>
      <c r="G214" s="128"/>
      <c r="H214" s="129"/>
    </row>
    <row r="215" spans="1:8" s="16" customFormat="1" ht="37.5" customHeight="1" outlineLevel="1" x14ac:dyDescent="0.2">
      <c r="A215" s="130" t="s">
        <v>402</v>
      </c>
      <c r="B215" s="363"/>
      <c r="C215" s="364"/>
      <c r="D215" s="127">
        <v>136800</v>
      </c>
      <c r="E215" s="128"/>
      <c r="F215" s="128"/>
      <c r="G215" s="128"/>
      <c r="H215" s="129"/>
    </row>
    <row r="216" spans="1:8" s="16" customFormat="1" ht="37.5" customHeight="1" outlineLevel="1" x14ac:dyDescent="0.2">
      <c r="A216" s="130" t="s">
        <v>403</v>
      </c>
      <c r="B216" s="363"/>
      <c r="C216" s="364"/>
      <c r="D216" s="127">
        <v>139650</v>
      </c>
      <c r="E216" s="128"/>
      <c r="F216" s="128"/>
      <c r="G216" s="128"/>
      <c r="H216" s="129"/>
    </row>
    <row r="217" spans="1:8" s="16" customFormat="1" ht="37.5" customHeight="1" outlineLevel="1" x14ac:dyDescent="0.2">
      <c r="A217" s="130" t="s">
        <v>404</v>
      </c>
      <c r="B217" s="363"/>
      <c r="C217" s="364"/>
      <c r="D217" s="127">
        <v>142500</v>
      </c>
      <c r="E217" s="128"/>
      <c r="F217" s="128"/>
      <c r="G217" s="128"/>
      <c r="H217" s="129"/>
    </row>
    <row r="218" spans="1:8" s="16" customFormat="1" ht="37.5" customHeight="1" outlineLevel="1" x14ac:dyDescent="0.2">
      <c r="A218" s="130" t="s">
        <v>405</v>
      </c>
      <c r="B218" s="363"/>
      <c r="C218" s="364"/>
      <c r="D218" s="127">
        <v>145350</v>
      </c>
      <c r="E218" s="128"/>
      <c r="F218" s="128"/>
      <c r="G218" s="128"/>
      <c r="H218" s="129"/>
    </row>
    <row r="219" spans="1:8" s="16" customFormat="1" ht="37.5" customHeight="1" outlineLevel="1" x14ac:dyDescent="0.2">
      <c r="A219" s="130" t="s">
        <v>406</v>
      </c>
      <c r="B219" s="363"/>
      <c r="C219" s="364"/>
      <c r="D219" s="127">
        <v>148200</v>
      </c>
      <c r="E219" s="128"/>
      <c r="F219" s="128"/>
      <c r="G219" s="128"/>
      <c r="H219" s="129"/>
    </row>
    <row r="220" spans="1:8" s="16" customFormat="1" ht="37.5" customHeight="1" outlineLevel="1" x14ac:dyDescent="0.2">
      <c r="A220" s="130" t="s">
        <v>407</v>
      </c>
      <c r="B220" s="363"/>
      <c r="C220" s="364"/>
      <c r="D220" s="127">
        <v>151050</v>
      </c>
      <c r="E220" s="128"/>
      <c r="F220" s="128"/>
      <c r="G220" s="128"/>
      <c r="H220" s="129"/>
    </row>
    <row r="221" spans="1:8" s="16" customFormat="1" ht="37.5" customHeight="1" outlineLevel="1" x14ac:dyDescent="0.2">
      <c r="A221" s="130" t="s">
        <v>408</v>
      </c>
      <c r="B221" s="363"/>
      <c r="C221" s="364"/>
      <c r="D221" s="127">
        <v>153900</v>
      </c>
      <c r="E221" s="128"/>
      <c r="F221" s="128"/>
      <c r="G221" s="128"/>
      <c r="H221" s="129"/>
    </row>
    <row r="222" spans="1:8" s="16" customFormat="1" ht="37.5" customHeight="1" outlineLevel="1" x14ac:dyDescent="0.2">
      <c r="A222" s="130" t="s">
        <v>409</v>
      </c>
      <c r="B222" s="363"/>
      <c r="C222" s="364"/>
      <c r="D222" s="127">
        <v>156750</v>
      </c>
      <c r="E222" s="128"/>
      <c r="F222" s="128"/>
      <c r="G222" s="128"/>
      <c r="H222" s="129"/>
    </row>
    <row r="223" spans="1:8" s="16" customFormat="1" ht="37.5" customHeight="1" outlineLevel="1" x14ac:dyDescent="0.2">
      <c r="A223" s="130" t="s">
        <v>410</v>
      </c>
      <c r="B223" s="363"/>
      <c r="C223" s="364"/>
      <c r="D223" s="127">
        <v>159600</v>
      </c>
      <c r="E223" s="128"/>
      <c r="F223" s="128"/>
      <c r="G223" s="128"/>
      <c r="H223" s="129"/>
    </row>
    <row r="224" spans="1:8" s="16" customFormat="1" ht="37.5" customHeight="1" outlineLevel="1" x14ac:dyDescent="0.2">
      <c r="A224" s="130" t="s">
        <v>411</v>
      </c>
      <c r="B224" s="363"/>
      <c r="C224" s="364"/>
      <c r="D224" s="127">
        <v>162450</v>
      </c>
      <c r="E224" s="128"/>
      <c r="F224" s="128"/>
      <c r="G224" s="128"/>
      <c r="H224" s="129"/>
    </row>
    <row r="225" spans="1:8" s="16" customFormat="1" ht="37.5" customHeight="1" outlineLevel="1" x14ac:dyDescent="0.2">
      <c r="A225" s="130" t="s">
        <v>412</v>
      </c>
      <c r="B225" s="363"/>
      <c r="C225" s="364"/>
      <c r="D225" s="127">
        <v>165300</v>
      </c>
      <c r="E225" s="128"/>
      <c r="F225" s="128"/>
      <c r="G225" s="128"/>
      <c r="H225" s="129"/>
    </row>
    <row r="226" spans="1:8" s="16" customFormat="1" ht="37.5" customHeight="1" outlineLevel="1" x14ac:dyDescent="0.2">
      <c r="A226" s="130" t="s">
        <v>413</v>
      </c>
      <c r="B226" s="363"/>
      <c r="C226" s="364"/>
      <c r="D226" s="127">
        <v>168150</v>
      </c>
      <c r="E226" s="128"/>
      <c r="F226" s="128"/>
      <c r="G226" s="128"/>
      <c r="H226" s="129"/>
    </row>
    <row r="227" spans="1:8" s="16" customFormat="1" ht="37.5" customHeight="1" outlineLevel="1" x14ac:dyDescent="0.2">
      <c r="A227" s="130" t="s">
        <v>414</v>
      </c>
      <c r="B227" s="363"/>
      <c r="C227" s="364"/>
      <c r="D227" s="127">
        <v>171000</v>
      </c>
      <c r="E227" s="128"/>
      <c r="F227" s="128"/>
      <c r="G227" s="128"/>
      <c r="H227" s="129"/>
    </row>
    <row r="228" spans="1:8" s="16" customFormat="1" ht="37.5" customHeight="1" outlineLevel="1" x14ac:dyDescent="0.2">
      <c r="A228" s="130" t="s">
        <v>415</v>
      </c>
      <c r="B228" s="363"/>
      <c r="C228" s="364"/>
      <c r="D228" s="127">
        <v>173850</v>
      </c>
      <c r="E228" s="128"/>
      <c r="F228" s="128"/>
      <c r="G228" s="128"/>
      <c r="H228" s="129"/>
    </row>
    <row r="229" spans="1:8" s="16" customFormat="1" ht="37.5" customHeight="1" outlineLevel="1" x14ac:dyDescent="0.2">
      <c r="A229" s="130" t="s">
        <v>416</v>
      </c>
      <c r="B229" s="363"/>
      <c r="C229" s="364"/>
      <c r="D229" s="127">
        <v>176700</v>
      </c>
      <c r="E229" s="128"/>
      <c r="F229" s="128"/>
      <c r="G229" s="128"/>
      <c r="H229" s="129"/>
    </row>
    <row r="230" spans="1:8" s="16" customFormat="1" ht="37.5" customHeight="1" outlineLevel="1" x14ac:dyDescent="0.2">
      <c r="A230" s="130" t="s">
        <v>417</v>
      </c>
      <c r="B230" s="363"/>
      <c r="C230" s="364"/>
      <c r="D230" s="127">
        <v>179550</v>
      </c>
      <c r="E230" s="128"/>
      <c r="F230" s="128"/>
      <c r="G230" s="128"/>
      <c r="H230" s="129"/>
    </row>
    <row r="231" spans="1:8" s="16" customFormat="1" ht="37.5" customHeight="1" outlineLevel="1" x14ac:dyDescent="0.2">
      <c r="A231" s="130" t="s">
        <v>418</v>
      </c>
      <c r="B231" s="363"/>
      <c r="C231" s="364"/>
      <c r="D231" s="127">
        <v>182400</v>
      </c>
      <c r="E231" s="128"/>
      <c r="F231" s="128"/>
      <c r="G231" s="128"/>
      <c r="H231" s="129"/>
    </row>
    <row r="232" spans="1:8" s="16" customFormat="1" ht="37.5" customHeight="1" outlineLevel="1" x14ac:dyDescent="0.2">
      <c r="A232" s="130" t="s">
        <v>419</v>
      </c>
      <c r="B232" s="363"/>
      <c r="C232" s="364"/>
      <c r="D232" s="127">
        <v>185250</v>
      </c>
      <c r="E232" s="128"/>
      <c r="F232" s="128"/>
      <c r="G232" s="128"/>
      <c r="H232" s="129"/>
    </row>
    <row r="233" spans="1:8" s="16" customFormat="1" ht="37.5" customHeight="1" outlineLevel="1" x14ac:dyDescent="0.2">
      <c r="A233" s="130" t="s">
        <v>420</v>
      </c>
      <c r="B233" s="363"/>
      <c r="C233" s="364"/>
      <c r="D233" s="127">
        <v>188100</v>
      </c>
      <c r="E233" s="128"/>
      <c r="F233" s="128"/>
      <c r="G233" s="128"/>
      <c r="H233" s="129"/>
    </row>
    <row r="234" spans="1:8" s="16" customFormat="1" ht="37.5" customHeight="1" outlineLevel="1" x14ac:dyDescent="0.2">
      <c r="A234" s="130" t="s">
        <v>421</v>
      </c>
      <c r="B234" s="363"/>
      <c r="C234" s="364"/>
      <c r="D234" s="127">
        <v>190950</v>
      </c>
      <c r="E234" s="128"/>
      <c r="F234" s="128"/>
      <c r="G234" s="128"/>
      <c r="H234" s="129"/>
    </row>
    <row r="235" spans="1:8" s="16" customFormat="1" ht="37.5" customHeight="1" outlineLevel="1" x14ac:dyDescent="0.2">
      <c r="A235" s="130" t="s">
        <v>422</v>
      </c>
      <c r="B235" s="363"/>
      <c r="C235" s="364"/>
      <c r="D235" s="127">
        <v>193800</v>
      </c>
      <c r="E235" s="128"/>
      <c r="F235" s="128"/>
      <c r="G235" s="128"/>
      <c r="H235" s="129"/>
    </row>
    <row r="236" spans="1:8" s="16" customFormat="1" ht="37.5" customHeight="1" outlineLevel="1" x14ac:dyDescent="0.2">
      <c r="A236" s="130" t="s">
        <v>423</v>
      </c>
      <c r="B236" s="363"/>
      <c r="C236" s="364"/>
      <c r="D236" s="127">
        <v>196650</v>
      </c>
      <c r="E236" s="128"/>
      <c r="F236" s="128"/>
      <c r="G236" s="128"/>
      <c r="H236" s="129"/>
    </row>
    <row r="237" spans="1:8" s="16" customFormat="1" ht="37.5" customHeight="1" outlineLevel="1" x14ac:dyDescent="0.2">
      <c r="A237" s="130" t="s">
        <v>424</v>
      </c>
      <c r="B237" s="363"/>
      <c r="C237" s="364"/>
      <c r="D237" s="127">
        <v>199500</v>
      </c>
      <c r="E237" s="128"/>
      <c r="F237" s="128"/>
      <c r="G237" s="128"/>
      <c r="H237" s="129"/>
    </row>
    <row r="238" spans="1:8" s="16" customFormat="1" ht="37.5" customHeight="1" outlineLevel="1" x14ac:dyDescent="0.2">
      <c r="A238" s="130" t="s">
        <v>425</v>
      </c>
      <c r="B238" s="363"/>
      <c r="C238" s="364"/>
      <c r="D238" s="127">
        <v>202350</v>
      </c>
      <c r="E238" s="128"/>
      <c r="F238" s="128"/>
      <c r="G238" s="128"/>
      <c r="H238" s="129"/>
    </row>
    <row r="239" spans="1:8" s="16" customFormat="1" ht="37.5" customHeight="1" outlineLevel="1" x14ac:dyDescent="0.2">
      <c r="A239" s="130" t="s">
        <v>426</v>
      </c>
      <c r="B239" s="363"/>
      <c r="C239" s="364"/>
      <c r="D239" s="127">
        <v>205200</v>
      </c>
      <c r="E239" s="128"/>
      <c r="F239" s="128"/>
      <c r="G239" s="128"/>
      <c r="H239" s="129"/>
    </row>
    <row r="240" spans="1:8" s="16" customFormat="1" ht="37.5" customHeight="1" outlineLevel="1" x14ac:dyDescent="0.2">
      <c r="A240" s="130" t="s">
        <v>427</v>
      </c>
      <c r="B240" s="363"/>
      <c r="C240" s="364"/>
      <c r="D240" s="127">
        <v>208050</v>
      </c>
      <c r="E240" s="128"/>
      <c r="F240" s="128"/>
      <c r="G240" s="128"/>
      <c r="H240" s="129"/>
    </row>
    <row r="241" spans="1:8" s="16" customFormat="1" ht="37.5" customHeight="1" outlineLevel="1" x14ac:dyDescent="0.2">
      <c r="A241" s="130" t="s">
        <v>428</v>
      </c>
      <c r="B241" s="363"/>
      <c r="C241" s="364"/>
      <c r="D241" s="127">
        <v>210900</v>
      </c>
      <c r="E241" s="128"/>
      <c r="F241" s="128"/>
      <c r="G241" s="128"/>
      <c r="H241" s="129"/>
    </row>
    <row r="242" spans="1:8" s="16" customFormat="1" ht="37.5" customHeight="1" outlineLevel="1" x14ac:dyDescent="0.2">
      <c r="A242" s="130" t="s">
        <v>429</v>
      </c>
      <c r="B242" s="363"/>
      <c r="C242" s="364"/>
      <c r="D242" s="127">
        <v>213750</v>
      </c>
      <c r="E242" s="128"/>
      <c r="F242" s="128"/>
      <c r="G242" s="128"/>
      <c r="H242" s="129"/>
    </row>
    <row r="243" spans="1:8" s="16" customFormat="1" ht="37.5" customHeight="1" outlineLevel="1" x14ac:dyDescent="0.2">
      <c r="A243" s="130" t="s">
        <v>430</v>
      </c>
      <c r="B243" s="363"/>
      <c r="C243" s="364"/>
      <c r="D243" s="127">
        <v>216600</v>
      </c>
      <c r="E243" s="128"/>
      <c r="F243" s="128"/>
      <c r="G243" s="128"/>
      <c r="H243" s="129"/>
    </row>
    <row r="244" spans="1:8" s="16" customFormat="1" ht="37.5" customHeight="1" outlineLevel="1" x14ac:dyDescent="0.2">
      <c r="A244" s="130" t="s">
        <v>431</v>
      </c>
      <c r="B244" s="363"/>
      <c r="C244" s="364"/>
      <c r="D244" s="127">
        <v>219450</v>
      </c>
      <c r="E244" s="128"/>
      <c r="F244" s="128"/>
      <c r="G244" s="128"/>
      <c r="H244" s="129"/>
    </row>
    <row r="245" spans="1:8" s="16" customFormat="1" ht="37.5" customHeight="1" outlineLevel="1" x14ac:dyDescent="0.2">
      <c r="A245" s="130" t="s">
        <v>432</v>
      </c>
      <c r="B245" s="363"/>
      <c r="C245" s="364"/>
      <c r="D245" s="127">
        <v>222300</v>
      </c>
      <c r="E245" s="128"/>
      <c r="F245" s="128"/>
      <c r="G245" s="128"/>
      <c r="H245" s="129"/>
    </row>
    <row r="246" spans="1:8" s="16" customFormat="1" ht="37.5" customHeight="1" outlineLevel="1" x14ac:dyDescent="0.2">
      <c r="A246" s="130" t="s">
        <v>433</v>
      </c>
      <c r="B246" s="363"/>
      <c r="C246" s="364"/>
      <c r="D246" s="127">
        <v>225150</v>
      </c>
      <c r="E246" s="128"/>
      <c r="F246" s="128"/>
      <c r="G246" s="128"/>
      <c r="H246" s="129"/>
    </row>
    <row r="247" spans="1:8" s="16" customFormat="1" ht="37.5" customHeight="1" outlineLevel="1" x14ac:dyDescent="0.2">
      <c r="A247" s="130" t="s">
        <v>434</v>
      </c>
      <c r="B247" s="363"/>
      <c r="C247" s="364"/>
      <c r="D247" s="127">
        <v>228000</v>
      </c>
      <c r="E247" s="128"/>
      <c r="F247" s="128"/>
      <c r="G247" s="128"/>
      <c r="H247" s="129"/>
    </row>
    <row r="248" spans="1:8" s="16" customFormat="1" ht="37.5" customHeight="1" outlineLevel="1" x14ac:dyDescent="0.2">
      <c r="A248" s="130" t="s">
        <v>435</v>
      </c>
      <c r="B248" s="363"/>
      <c r="C248" s="364"/>
      <c r="D248" s="127">
        <v>230850</v>
      </c>
      <c r="E248" s="128"/>
      <c r="F248" s="128"/>
      <c r="G248" s="128"/>
      <c r="H248" s="129"/>
    </row>
    <row r="249" spans="1:8" s="16" customFormat="1" ht="37.5" customHeight="1" outlineLevel="1" x14ac:dyDescent="0.2">
      <c r="A249" s="130" t="s">
        <v>436</v>
      </c>
      <c r="B249" s="363"/>
      <c r="C249" s="364"/>
      <c r="D249" s="127">
        <v>233700</v>
      </c>
      <c r="E249" s="128"/>
      <c r="F249" s="128"/>
      <c r="G249" s="128"/>
      <c r="H249" s="129"/>
    </row>
    <row r="250" spans="1:8" s="16" customFormat="1" ht="37.5" customHeight="1" outlineLevel="1" x14ac:dyDescent="0.2">
      <c r="A250" s="130" t="s">
        <v>437</v>
      </c>
      <c r="B250" s="363"/>
      <c r="C250" s="364"/>
      <c r="D250" s="127">
        <v>236550</v>
      </c>
      <c r="E250" s="128"/>
      <c r="F250" s="128"/>
      <c r="G250" s="128"/>
      <c r="H250" s="129"/>
    </row>
    <row r="251" spans="1:8" s="16" customFormat="1" ht="37.5" customHeight="1" outlineLevel="1" x14ac:dyDescent="0.2">
      <c r="A251" s="130" t="s">
        <v>438</v>
      </c>
      <c r="B251" s="363"/>
      <c r="C251" s="364"/>
      <c r="D251" s="127">
        <v>239400</v>
      </c>
      <c r="E251" s="128"/>
      <c r="F251" s="128"/>
      <c r="G251" s="128"/>
      <c r="H251" s="129"/>
    </row>
    <row r="252" spans="1:8" s="16" customFormat="1" ht="37.5" customHeight="1" outlineLevel="1" x14ac:dyDescent="0.2">
      <c r="A252" s="130" t="s">
        <v>439</v>
      </c>
      <c r="B252" s="363"/>
      <c r="C252" s="364"/>
      <c r="D252" s="127">
        <v>242250</v>
      </c>
      <c r="E252" s="128"/>
      <c r="F252" s="128"/>
      <c r="G252" s="128"/>
      <c r="H252" s="129"/>
    </row>
    <row r="253" spans="1:8" s="16" customFormat="1" ht="37.5" customHeight="1" outlineLevel="1" x14ac:dyDescent="0.2">
      <c r="A253" s="130" t="s">
        <v>440</v>
      </c>
      <c r="B253" s="363"/>
      <c r="C253" s="364"/>
      <c r="D253" s="127">
        <v>245100</v>
      </c>
      <c r="E253" s="128"/>
      <c r="F253" s="128"/>
      <c r="G253" s="128"/>
      <c r="H253" s="129"/>
    </row>
    <row r="254" spans="1:8" s="16" customFormat="1" ht="37.5" customHeight="1" outlineLevel="1" x14ac:dyDescent="0.2">
      <c r="A254" s="130" t="s">
        <v>441</v>
      </c>
      <c r="B254" s="363"/>
      <c r="C254" s="364"/>
      <c r="D254" s="127">
        <v>247950</v>
      </c>
      <c r="E254" s="128"/>
      <c r="F254" s="128"/>
      <c r="G254" s="128"/>
      <c r="H254" s="129"/>
    </row>
    <row r="255" spans="1:8" s="16" customFormat="1" ht="37.5" customHeight="1" outlineLevel="1" x14ac:dyDescent="0.2">
      <c r="A255" s="130" t="s">
        <v>442</v>
      </c>
      <c r="B255" s="363"/>
      <c r="C255" s="364"/>
      <c r="D255" s="127">
        <v>250800</v>
      </c>
      <c r="E255" s="128"/>
      <c r="F255" s="128"/>
      <c r="G255" s="128"/>
      <c r="H255" s="129"/>
    </row>
    <row r="256" spans="1:8" s="16" customFormat="1" ht="37.5" customHeight="1" outlineLevel="1" x14ac:dyDescent="0.2">
      <c r="A256" s="130" t="s">
        <v>443</v>
      </c>
      <c r="B256" s="363"/>
      <c r="C256" s="364"/>
      <c r="D256" s="127">
        <v>253650</v>
      </c>
      <c r="E256" s="128"/>
      <c r="F256" s="128"/>
      <c r="G256" s="128"/>
      <c r="H256" s="129"/>
    </row>
    <row r="257" spans="1:8" s="16" customFormat="1" ht="37.5" customHeight="1" outlineLevel="1" x14ac:dyDescent="0.2">
      <c r="A257" s="130" t="s">
        <v>444</v>
      </c>
      <c r="B257" s="363"/>
      <c r="C257" s="364"/>
      <c r="D257" s="127">
        <v>256500</v>
      </c>
      <c r="E257" s="128"/>
      <c r="F257" s="128"/>
      <c r="G257" s="128"/>
      <c r="H257" s="129"/>
    </row>
    <row r="258" spans="1:8" s="16" customFormat="1" ht="37.5" customHeight="1" outlineLevel="1" x14ac:dyDescent="0.2">
      <c r="A258" s="130" t="s">
        <v>445</v>
      </c>
      <c r="B258" s="363"/>
      <c r="C258" s="364"/>
      <c r="D258" s="127">
        <v>259350</v>
      </c>
      <c r="E258" s="128"/>
      <c r="F258" s="128"/>
      <c r="G258" s="128"/>
      <c r="H258" s="129"/>
    </row>
    <row r="259" spans="1:8" s="16" customFormat="1" ht="37.5" customHeight="1" outlineLevel="1" x14ac:dyDescent="0.2">
      <c r="A259" s="130" t="s">
        <v>446</v>
      </c>
      <c r="B259" s="363"/>
      <c r="C259" s="364"/>
      <c r="D259" s="127">
        <v>262200</v>
      </c>
      <c r="E259" s="128"/>
      <c r="F259" s="128"/>
      <c r="G259" s="128"/>
      <c r="H259" s="129"/>
    </row>
    <row r="260" spans="1:8" s="16" customFormat="1" ht="37.5" customHeight="1" outlineLevel="1" x14ac:dyDescent="0.2">
      <c r="A260" s="130" t="s">
        <v>447</v>
      </c>
      <c r="B260" s="363"/>
      <c r="C260" s="364"/>
      <c r="D260" s="127">
        <v>265050</v>
      </c>
      <c r="E260" s="128"/>
      <c r="F260" s="128"/>
      <c r="G260" s="128"/>
      <c r="H260" s="129"/>
    </row>
    <row r="261" spans="1:8" s="16" customFormat="1" ht="37.5" customHeight="1" outlineLevel="1" x14ac:dyDescent="0.2">
      <c r="A261" s="130" t="s">
        <v>448</v>
      </c>
      <c r="B261" s="363"/>
      <c r="C261" s="364"/>
      <c r="D261" s="127">
        <v>267900</v>
      </c>
      <c r="E261" s="128"/>
      <c r="F261" s="128"/>
      <c r="G261" s="128"/>
      <c r="H261" s="129"/>
    </row>
    <row r="262" spans="1:8" s="16" customFormat="1" ht="37.5" customHeight="1" outlineLevel="1" x14ac:dyDescent="0.2">
      <c r="A262" s="130" t="s">
        <v>449</v>
      </c>
      <c r="B262" s="363"/>
      <c r="C262" s="364"/>
      <c r="D262" s="127">
        <v>270750</v>
      </c>
      <c r="E262" s="128"/>
      <c r="F262" s="128"/>
      <c r="G262" s="128"/>
      <c r="H262" s="129"/>
    </row>
    <row r="263" spans="1:8" s="16" customFormat="1" ht="37.5" customHeight="1" outlineLevel="1" x14ac:dyDescent="0.2">
      <c r="A263" s="130" t="s">
        <v>450</v>
      </c>
      <c r="B263" s="363"/>
      <c r="C263" s="364"/>
      <c r="D263" s="127">
        <v>273600</v>
      </c>
      <c r="E263" s="128"/>
      <c r="F263" s="128"/>
      <c r="G263" s="128"/>
      <c r="H263" s="129"/>
    </row>
    <row r="264" spans="1:8" s="16" customFormat="1" ht="37.5" customHeight="1" outlineLevel="1" x14ac:dyDescent="0.2">
      <c r="A264" s="130" t="s">
        <v>451</v>
      </c>
      <c r="B264" s="363"/>
      <c r="C264" s="364"/>
      <c r="D264" s="127">
        <v>276450</v>
      </c>
      <c r="E264" s="128"/>
      <c r="F264" s="128"/>
      <c r="G264" s="128"/>
      <c r="H264" s="129"/>
    </row>
    <row r="265" spans="1:8" s="16" customFormat="1" ht="37.5" customHeight="1" outlineLevel="1" x14ac:dyDescent="0.2">
      <c r="A265" s="130" t="s">
        <v>452</v>
      </c>
      <c r="B265" s="363"/>
      <c r="C265" s="364"/>
      <c r="D265" s="127">
        <v>279300</v>
      </c>
      <c r="E265" s="128"/>
      <c r="F265" s="128"/>
      <c r="G265" s="128"/>
      <c r="H265" s="129"/>
    </row>
    <row r="266" spans="1:8" s="16" customFormat="1" ht="37.5" customHeight="1" outlineLevel="1" x14ac:dyDescent="0.2">
      <c r="A266" s="130" t="s">
        <v>453</v>
      </c>
      <c r="B266" s="363"/>
      <c r="C266" s="364"/>
      <c r="D266" s="127">
        <v>282150</v>
      </c>
      <c r="E266" s="128"/>
      <c r="F266" s="128"/>
      <c r="G266" s="128"/>
      <c r="H266" s="129"/>
    </row>
    <row r="267" spans="1:8" s="16" customFormat="1" ht="37.5" customHeight="1" outlineLevel="1" thickBot="1" x14ac:dyDescent="0.25">
      <c r="A267" s="130" t="s">
        <v>454</v>
      </c>
      <c r="B267" s="363"/>
      <c r="C267" s="365"/>
      <c r="D267" s="127">
        <v>285000</v>
      </c>
      <c r="E267" s="128"/>
      <c r="F267" s="128"/>
      <c r="G267" s="128"/>
      <c r="H267" s="129"/>
    </row>
    <row r="268" spans="1:8" s="16" customFormat="1" ht="50.1" customHeight="1" thickBot="1" x14ac:dyDescent="0.25">
      <c r="A268" s="119" t="s">
        <v>52</v>
      </c>
      <c r="B268" s="120"/>
      <c r="C268" s="120"/>
      <c r="D268" s="121" t="str">
        <f>"от "&amp;MIN(D269:D278)&amp;" до "&amp;MAX(D269:D278)</f>
        <v>от 450 до 10290</v>
      </c>
      <c r="E268" s="122"/>
      <c r="F268" s="122"/>
      <c r="G268" s="122"/>
      <c r="H268" s="123"/>
    </row>
    <row r="269" spans="1:8" s="16" customFormat="1" ht="162.75" customHeight="1" x14ac:dyDescent="0.2">
      <c r="A269" s="421" t="s">
        <v>271</v>
      </c>
      <c r="B269" s="133" t="s">
        <v>272</v>
      </c>
      <c r="C269" s="47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9" s="31">
        <v>1890</v>
      </c>
      <c r="E269" s="32"/>
      <c r="F269" s="32"/>
      <c r="G269" s="32"/>
      <c r="H269" s="33"/>
    </row>
    <row r="270" spans="1:8" s="16" customFormat="1" ht="37.5" customHeight="1" x14ac:dyDescent="0.2">
      <c r="A270" s="476" t="s">
        <v>54</v>
      </c>
      <c r="B270" s="477"/>
      <c r="C270" s="139"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70" s="478">
        <v>1290</v>
      </c>
      <c r="E270" s="135"/>
      <c r="F270" s="135"/>
      <c r="G270" s="135"/>
      <c r="H270" s="136"/>
    </row>
    <row r="271" spans="1:8" s="16" customFormat="1" ht="37.5" customHeight="1" x14ac:dyDescent="0.2">
      <c r="A271" s="476" t="s">
        <v>55</v>
      </c>
      <c r="B271" s="477"/>
      <c r="C271" s="142"/>
      <c r="D271" s="478">
        <v>10290</v>
      </c>
      <c r="E271" s="135"/>
      <c r="F271" s="135"/>
      <c r="G271" s="135"/>
      <c r="H271" s="136"/>
    </row>
    <row r="272" spans="1:8" s="16" customFormat="1" ht="37.5" customHeight="1" x14ac:dyDescent="0.2">
      <c r="A272" s="143" t="s">
        <v>56</v>
      </c>
      <c r="B272" s="144"/>
      <c r="C272" s="142"/>
      <c r="D272" s="478">
        <v>2790</v>
      </c>
      <c r="E272" s="135"/>
      <c r="F272" s="135"/>
      <c r="G272" s="135"/>
      <c r="H272" s="136"/>
    </row>
    <row r="273" spans="1:8" s="16" customFormat="1" ht="37.5" customHeight="1" x14ac:dyDescent="0.2">
      <c r="A273" s="476" t="s">
        <v>57</v>
      </c>
      <c r="B273" s="477"/>
      <c r="C273" s="142"/>
      <c r="D273" s="478">
        <v>6390</v>
      </c>
      <c r="E273" s="135"/>
      <c r="F273" s="135"/>
      <c r="G273" s="135"/>
      <c r="H273" s="136"/>
    </row>
    <row r="274" spans="1:8" s="16" customFormat="1" ht="37.5" customHeight="1" x14ac:dyDescent="0.2">
      <c r="A274" s="143" t="s">
        <v>58</v>
      </c>
      <c r="B274" s="144"/>
      <c r="C274" s="142"/>
      <c r="D274" s="56">
        <v>450</v>
      </c>
      <c r="E274" s="37"/>
      <c r="F274" s="37"/>
      <c r="G274" s="37"/>
      <c r="H274" s="38"/>
    </row>
    <row r="275" spans="1:8" s="16" customFormat="1" ht="37.5" customHeight="1" x14ac:dyDescent="0.2">
      <c r="A275" s="143" t="s">
        <v>59</v>
      </c>
      <c r="B275" s="144"/>
      <c r="C275" s="142"/>
      <c r="D275" s="56">
        <v>450</v>
      </c>
      <c r="E275" s="37"/>
      <c r="F275" s="37"/>
      <c r="G275" s="37"/>
      <c r="H275" s="38"/>
    </row>
    <row r="276" spans="1:8" s="16" customFormat="1" ht="37.5" customHeight="1" x14ac:dyDescent="0.2">
      <c r="A276" s="143" t="s">
        <v>60</v>
      </c>
      <c r="B276" s="144"/>
      <c r="C276" s="142"/>
      <c r="D276" s="56">
        <v>900</v>
      </c>
      <c r="E276" s="37"/>
      <c r="F276" s="37"/>
      <c r="G276" s="37"/>
      <c r="H276" s="38"/>
    </row>
    <row r="277" spans="1:8" s="16" customFormat="1" ht="37.5" customHeight="1" x14ac:dyDescent="0.2">
      <c r="A277" s="143" t="s">
        <v>61</v>
      </c>
      <c r="B277" s="144"/>
      <c r="C277" s="142"/>
      <c r="D277" s="56">
        <v>1350</v>
      </c>
      <c r="E277" s="37"/>
      <c r="F277" s="37"/>
      <c r="G277" s="37"/>
      <c r="H277" s="38"/>
    </row>
    <row r="278" spans="1:8" s="16" customFormat="1" ht="37.5" customHeight="1" thickBot="1" x14ac:dyDescent="0.25">
      <c r="A278" s="192" t="s">
        <v>62</v>
      </c>
      <c r="B278" s="193"/>
      <c r="C278" s="147"/>
      <c r="D278" s="56">
        <v>8400</v>
      </c>
      <c r="E278" s="37"/>
      <c r="F278" s="37"/>
      <c r="G278" s="37"/>
      <c r="H278" s="38"/>
    </row>
    <row r="279" spans="1:8" s="16" customFormat="1" ht="117.75" customHeight="1" thickBot="1" x14ac:dyDescent="0.25">
      <c r="A279" s="319" t="s">
        <v>64</v>
      </c>
      <c r="B279" s="320"/>
      <c r="C2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79" s="45">
        <v>30</v>
      </c>
      <c r="E279" s="45"/>
      <c r="F279" s="45"/>
      <c r="G279" s="45"/>
      <c r="H279" s="46"/>
    </row>
    <row r="280" spans="1:8" s="28" customFormat="1" ht="50.1" customHeight="1" thickBot="1" x14ac:dyDescent="0.25">
      <c r="A280" s="24" t="s">
        <v>65</v>
      </c>
      <c r="B280" s="25"/>
      <c r="C280" s="26"/>
      <c r="D280" s="156" t="str">
        <f>"от "&amp;MIN(D282,D293:D307)&amp;" до "&amp;MAX(D282,D293:D307)</f>
        <v>от 600 до 51390</v>
      </c>
      <c r="E280" s="156"/>
      <c r="F280" s="156"/>
      <c r="G280" s="156"/>
      <c r="H280" s="157"/>
    </row>
    <row r="281" spans="1:8" s="16" customFormat="1" ht="24.95" customHeight="1" thickBot="1" x14ac:dyDescent="0.25">
      <c r="A281" s="298"/>
      <c r="B281" s="299"/>
      <c r="C281" s="118"/>
      <c r="D281" s="322"/>
      <c r="E281" s="322"/>
      <c r="F281" s="322"/>
      <c r="G281" s="322"/>
      <c r="H281" s="323"/>
    </row>
    <row r="282" spans="1:8" s="16" customFormat="1" ht="57"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82" s="165">
        <v>15048</v>
      </c>
      <c r="E282" s="165"/>
      <c r="F282" s="165"/>
      <c r="G282" s="165"/>
      <c r="H282" s="166"/>
    </row>
    <row r="283" spans="1:8" s="16" customFormat="1" ht="57" customHeight="1" thickBot="1" x14ac:dyDescent="0.25">
      <c r="A283" s="167" t="s">
        <v>67</v>
      </c>
      <c r="B283" s="168"/>
      <c r="C283" s="169"/>
      <c r="D283" s="170" t="s">
        <v>68</v>
      </c>
      <c r="E283" s="171"/>
      <c r="F283" s="171"/>
      <c r="G283" s="171"/>
      <c r="H283" s="172"/>
    </row>
    <row r="284" spans="1:8" s="16" customFormat="1" ht="57" customHeight="1" x14ac:dyDescent="0.2">
      <c r="A284" s="173" t="s">
        <v>69</v>
      </c>
      <c r="B284" s="174"/>
      <c r="C284" s="169"/>
      <c r="D284" s="140">
        <f>D282/4</f>
        <v>3762</v>
      </c>
      <c r="E284" s="140"/>
      <c r="F284" s="140"/>
      <c r="G284" s="140"/>
      <c r="H284" s="141"/>
    </row>
    <row r="285" spans="1:8" s="16" customFormat="1" ht="57" customHeight="1" x14ac:dyDescent="0.2">
      <c r="A285" s="173" t="s">
        <v>70</v>
      </c>
      <c r="B285" s="174"/>
      <c r="C285" s="169"/>
      <c r="D285" s="140">
        <f>D282/5</f>
        <v>3009.6</v>
      </c>
      <c r="E285" s="140"/>
      <c r="F285" s="140"/>
      <c r="G285" s="140"/>
      <c r="H285" s="141"/>
    </row>
    <row r="286" spans="1:8" s="16" customFormat="1" ht="57" customHeight="1" x14ac:dyDescent="0.2">
      <c r="A286" s="173" t="s">
        <v>71</v>
      </c>
      <c r="B286" s="174"/>
      <c r="C286" s="169"/>
      <c r="D286" s="140">
        <f>D282/6</f>
        <v>2508</v>
      </c>
      <c r="E286" s="140"/>
      <c r="F286" s="140"/>
      <c r="G286" s="140"/>
      <c r="H286" s="141"/>
    </row>
    <row r="287" spans="1:8" s="16" customFormat="1" ht="57" customHeight="1" x14ac:dyDescent="0.2">
      <c r="A287" s="173" t="s">
        <v>72</v>
      </c>
      <c r="B287" s="174"/>
      <c r="C287" s="169"/>
      <c r="D287" s="140">
        <f>D282/7</f>
        <v>2149.7142857142858</v>
      </c>
      <c r="E287" s="140"/>
      <c r="F287" s="140"/>
      <c r="G287" s="140"/>
      <c r="H287" s="141"/>
    </row>
    <row r="288" spans="1:8" s="16" customFormat="1" ht="57" customHeight="1" x14ac:dyDescent="0.2">
      <c r="A288" s="173" t="s">
        <v>73</v>
      </c>
      <c r="B288" s="174"/>
      <c r="C288" s="169"/>
      <c r="D288" s="140">
        <f>D282/8</f>
        <v>1881</v>
      </c>
      <c r="E288" s="140"/>
      <c r="F288" s="140"/>
      <c r="G288" s="140"/>
      <c r="H288" s="141"/>
    </row>
    <row r="289" spans="1:8" s="16" customFormat="1" ht="57" customHeight="1" x14ac:dyDescent="0.2">
      <c r="A289" s="173" t="s">
        <v>74</v>
      </c>
      <c r="B289" s="174"/>
      <c r="C289" s="169"/>
      <c r="D289" s="140">
        <f>D282/9</f>
        <v>1672</v>
      </c>
      <c r="E289" s="140"/>
      <c r="F289" s="140"/>
      <c r="G289" s="140"/>
      <c r="H289" s="141"/>
    </row>
    <row r="290" spans="1:8" s="16" customFormat="1" ht="57" customHeight="1" thickBot="1" x14ac:dyDescent="0.25">
      <c r="A290" s="173" t="s">
        <v>75</v>
      </c>
      <c r="B290" s="174"/>
      <c r="C290" s="175"/>
      <c r="D290" s="140">
        <f>D282/10</f>
        <v>1504.8</v>
      </c>
      <c r="E290" s="140"/>
      <c r="F290" s="140"/>
      <c r="G290" s="140"/>
      <c r="H290" s="141"/>
    </row>
    <row r="291" spans="1:8" s="16" customFormat="1" ht="62.45" customHeight="1" thickBot="1" x14ac:dyDescent="0.25">
      <c r="A291" s="176" t="s">
        <v>76</v>
      </c>
      <c r="B291" s="177"/>
      <c r="C2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91" s="56">
        <v>20004</v>
      </c>
      <c r="E291" s="37"/>
      <c r="F291" s="37"/>
      <c r="G291" s="37"/>
      <c r="H291" s="38"/>
    </row>
    <row r="292" spans="1:8" s="16" customFormat="1" ht="24.95" customHeight="1" thickBot="1" x14ac:dyDescent="0.25">
      <c r="A292" s="298"/>
      <c r="B292" s="299"/>
      <c r="C292" s="180"/>
      <c r="D292" s="322"/>
      <c r="E292" s="322"/>
      <c r="F292" s="322"/>
      <c r="G292" s="322"/>
      <c r="H292" s="323"/>
    </row>
    <row r="293" spans="1:8" s="16" customFormat="1" ht="50.1" customHeight="1" x14ac:dyDescent="0.2">
      <c r="A293" s="143" t="s">
        <v>77</v>
      </c>
      <c r="B293" s="144"/>
      <c r="C293" s="291" t="str">
        <f>"Интернет-площадка 2gis.ru на основе Cправочника организаций "&amp;$C$2&amp;""</f>
        <v>Интернет-площадка 2gis.ru на основе Cправочника организаций "2ГИС.ЕКАТЕРИНБУРГ"</v>
      </c>
      <c r="D293" s="56">
        <v>29649</v>
      </c>
      <c r="E293" s="37"/>
      <c r="F293" s="37"/>
      <c r="G293" s="37"/>
      <c r="H293" s="38"/>
    </row>
    <row r="294" spans="1:8" s="16" customFormat="1" ht="50.1" customHeight="1" x14ac:dyDescent="0.2">
      <c r="A294" s="143" t="s">
        <v>78</v>
      </c>
      <c r="B294" s="144"/>
      <c r="C294"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94" s="56">
        <v>12900</v>
      </c>
      <c r="E294" s="37"/>
      <c r="F294" s="37"/>
      <c r="G294" s="37"/>
      <c r="H294" s="38"/>
    </row>
    <row r="295" spans="1:8" s="16" customFormat="1" ht="50.1" customHeight="1" x14ac:dyDescent="0.2">
      <c r="A295" s="143" t="s">
        <v>79</v>
      </c>
      <c r="B295" s="144"/>
      <c r="C295"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95" s="56">
        <v>42690</v>
      </c>
      <c r="E295" s="37"/>
      <c r="F295" s="37"/>
      <c r="G295" s="37"/>
      <c r="H295" s="38"/>
    </row>
    <row r="296" spans="1:8" s="16" customFormat="1" ht="50.1" customHeight="1" x14ac:dyDescent="0.2">
      <c r="A296" s="143" t="s">
        <v>80</v>
      </c>
      <c r="B296" s="144"/>
      <c r="C296" s="188" t="str">
        <f>"Интернет-площадка 2gis.ru на основе Cправочника организаций "&amp;$C$2&amp;""</f>
        <v>Интернет-площадка 2gis.ru на основе Cправочника организаций "2ГИС.ЕКАТЕРИНБУРГ"</v>
      </c>
      <c r="D296" s="56">
        <v>11790</v>
      </c>
      <c r="E296" s="37"/>
      <c r="F296" s="37"/>
      <c r="G296" s="37"/>
      <c r="H296" s="38"/>
    </row>
    <row r="297" spans="1:8" s="16" customFormat="1" ht="50.1" customHeight="1" x14ac:dyDescent="0.2">
      <c r="A297" s="143" t="s">
        <v>81</v>
      </c>
      <c r="B297" s="144"/>
      <c r="C297" s="188" t="str">
        <f>"Интернет-площадка 2gis.ru на основе Cправочника организаций "&amp;$C$2&amp;""</f>
        <v>Интернет-площадка 2gis.ru на основе Cправочника организаций "2ГИС.ЕКАТЕРИНБУРГ"</v>
      </c>
      <c r="D297" s="56">
        <v>14148</v>
      </c>
      <c r="E297" s="37"/>
      <c r="F297" s="37"/>
      <c r="G297" s="37"/>
      <c r="H297" s="38"/>
    </row>
    <row r="298" spans="1:8" s="16" customFormat="1" ht="50.1" customHeight="1" x14ac:dyDescent="0.2">
      <c r="A298" s="143" t="s">
        <v>82</v>
      </c>
      <c r="B298" s="144"/>
      <c r="C298"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98" s="56">
        <v>7590</v>
      </c>
      <c r="E298" s="37"/>
      <c r="F298" s="37"/>
      <c r="G298" s="37"/>
      <c r="H298" s="38"/>
    </row>
    <row r="299" spans="1:8" s="16" customFormat="1" ht="50.1" customHeight="1" x14ac:dyDescent="0.2">
      <c r="A299" s="143" t="s">
        <v>83</v>
      </c>
      <c r="B299" s="144"/>
      <c r="C299"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99" s="56">
        <v>22950</v>
      </c>
      <c r="E299" s="37"/>
      <c r="F299" s="37"/>
      <c r="G299" s="37"/>
      <c r="H299" s="38"/>
    </row>
    <row r="300" spans="1:8" s="16" customFormat="1" ht="50.1" customHeight="1" x14ac:dyDescent="0.2">
      <c r="A300" s="143" t="s">
        <v>84</v>
      </c>
      <c r="B300" s="144"/>
      <c r="C300"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0" s="56">
        <v>51390</v>
      </c>
      <c r="E300" s="37"/>
      <c r="F300" s="37"/>
      <c r="G300" s="37"/>
      <c r="H300" s="38"/>
    </row>
    <row r="301" spans="1:8" s="16" customFormat="1" ht="50.1" customHeight="1" x14ac:dyDescent="0.2">
      <c r="A301" s="143" t="s">
        <v>85</v>
      </c>
      <c r="B301" s="144"/>
      <c r="C301" s="188" t="str">
        <f>C331</f>
        <v>электронный справочник на основе Справочника организаций "2ГИС.ЕКАТЕРИНБУРГ" (мобильная версия 2ГИС 4.0 и выше)</v>
      </c>
      <c r="D301" s="56">
        <v>19500</v>
      </c>
      <c r="E301" s="37"/>
      <c r="F301" s="37"/>
      <c r="G301" s="37"/>
      <c r="H301" s="38"/>
    </row>
    <row r="302" spans="1:8" s="16" customFormat="1" ht="50.1" customHeight="1" x14ac:dyDescent="0.2">
      <c r="A302" s="143" t="s">
        <v>86</v>
      </c>
      <c r="B302" s="144"/>
      <c r="C302" s="188" t="s">
        <v>87</v>
      </c>
      <c r="D302" s="56">
        <v>600</v>
      </c>
      <c r="E302" s="37"/>
      <c r="F302" s="37"/>
      <c r="G302" s="37"/>
      <c r="H302" s="38"/>
    </row>
    <row r="303" spans="1:8" s="16" customFormat="1" ht="68.25" customHeight="1" x14ac:dyDescent="0.2">
      <c r="A303" s="143" t="s">
        <v>88</v>
      </c>
      <c r="B303" s="144"/>
      <c r="C3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03" s="56">
        <v>10290</v>
      </c>
      <c r="E303" s="37"/>
      <c r="F303" s="37"/>
      <c r="G303" s="37"/>
      <c r="H303" s="38"/>
    </row>
    <row r="304" spans="1:8" s="16" customFormat="1" ht="68.25" customHeight="1" x14ac:dyDescent="0.2">
      <c r="A304" s="143" t="s">
        <v>89</v>
      </c>
      <c r="B304" s="144"/>
      <c r="C304" s="188" t="str">
        <f t="shared" ref="C304:C30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04" s="56">
        <v>8232</v>
      </c>
      <c r="E304" s="37"/>
      <c r="F304" s="37"/>
      <c r="G304" s="37"/>
      <c r="H304" s="38"/>
    </row>
    <row r="305" spans="1:8" s="16" customFormat="1" ht="68.25" customHeight="1" x14ac:dyDescent="0.2">
      <c r="A305" s="143" t="s">
        <v>90</v>
      </c>
      <c r="B305" s="144"/>
      <c r="C305" s="18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05" s="56">
        <v>8790</v>
      </c>
      <c r="E305" s="37"/>
      <c r="F305" s="37"/>
      <c r="G305" s="37"/>
      <c r="H305" s="38"/>
    </row>
    <row r="306" spans="1:8" s="16" customFormat="1" ht="68.25" customHeight="1" x14ac:dyDescent="0.2">
      <c r="A306" s="143" t="s">
        <v>91</v>
      </c>
      <c r="B306" s="144"/>
      <c r="C306" s="188"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06" s="56">
        <v>4116</v>
      </c>
      <c r="E306" s="37"/>
      <c r="F306" s="37"/>
      <c r="G306" s="37"/>
      <c r="H306" s="38"/>
    </row>
    <row r="307" spans="1:8" s="16" customFormat="1" ht="50.1" customHeight="1" x14ac:dyDescent="0.2">
      <c r="A307" s="143" t="s">
        <v>94</v>
      </c>
      <c r="B307" s="144"/>
      <c r="C307" s="188"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07" s="56">
        <v>11790</v>
      </c>
      <c r="E307" s="37"/>
      <c r="F307" s="37"/>
      <c r="G307" s="37"/>
      <c r="H307" s="38"/>
    </row>
    <row r="308" spans="1:8" s="16" customFormat="1" ht="102" customHeight="1" x14ac:dyDescent="0.2">
      <c r="A308" s="143" t="s">
        <v>16</v>
      </c>
      <c r="B308" s="144"/>
      <c r="C30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08" s="37">
        <v>1890</v>
      </c>
      <c r="E308" s="37"/>
      <c r="F308" s="37"/>
      <c r="G308" s="37"/>
      <c r="H308" s="37"/>
    </row>
    <row r="309" spans="1:8" s="16" customFormat="1" ht="126" customHeight="1" x14ac:dyDescent="0.2">
      <c r="A309" s="143" t="s">
        <v>95</v>
      </c>
      <c r="B309" s="144"/>
      <c r="C30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09" s="56">
        <v>12510</v>
      </c>
      <c r="E309" s="37"/>
      <c r="F309" s="37"/>
      <c r="G309" s="37"/>
      <c r="H309" s="38"/>
    </row>
    <row r="310" spans="1:8" s="16" customFormat="1" ht="96" customHeight="1" x14ac:dyDescent="0.2">
      <c r="A310" s="143" t="s">
        <v>96</v>
      </c>
      <c r="B310" s="144"/>
      <c r="C3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10" s="56">
        <v>10005</v>
      </c>
      <c r="E310" s="37"/>
      <c r="F310" s="37"/>
      <c r="G310" s="37"/>
      <c r="H310" s="38"/>
    </row>
    <row r="311" spans="1:8" s="16" customFormat="1" ht="96" customHeight="1" x14ac:dyDescent="0.2">
      <c r="A311" s="137" t="s">
        <v>97</v>
      </c>
      <c r="B311" s="189"/>
      <c r="C31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11" s="56">
        <v>15000</v>
      </c>
      <c r="E311" s="37"/>
      <c r="F311" s="37"/>
      <c r="G311" s="37"/>
      <c r="H311" s="38"/>
    </row>
    <row r="312" spans="1:8" s="16" customFormat="1" ht="96" customHeight="1" x14ac:dyDescent="0.2">
      <c r="A312" s="143" t="s">
        <v>92</v>
      </c>
      <c r="B312" s="144" t="s">
        <v>92</v>
      </c>
      <c r="C312"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12" s="56">
        <v>15000</v>
      </c>
      <c r="E312" s="37"/>
      <c r="F312" s="37"/>
      <c r="G312" s="37"/>
      <c r="H312" s="38"/>
    </row>
    <row r="313" spans="1:8" s="16" customFormat="1" ht="96" customHeight="1" x14ac:dyDescent="0.2">
      <c r="A313" s="143" t="s">
        <v>93</v>
      </c>
      <c r="B313" s="144" t="s">
        <v>93</v>
      </c>
      <c r="C31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13" s="56">
        <v>13002</v>
      </c>
      <c r="E313" s="37"/>
      <c r="F313" s="37"/>
      <c r="G313" s="37"/>
      <c r="H313" s="38"/>
    </row>
    <row r="314" spans="1:8" s="16" customFormat="1" ht="50.1" customHeight="1" x14ac:dyDescent="0.2">
      <c r="A314" s="143" t="s">
        <v>98</v>
      </c>
      <c r="B314" s="144"/>
      <c r="C314" s="188" t="str">
        <f>"Интернет-площадка 2gis.ru на основе Cправочника организаций "&amp;$C$2&amp;""</f>
        <v>Интернет-площадка 2gis.ru на основе Cправочника организаций "2ГИС.ЕКАТЕРИНБУРГ"</v>
      </c>
      <c r="D314" s="56">
        <v>41520</v>
      </c>
      <c r="E314" s="37"/>
      <c r="F314" s="37"/>
      <c r="G314" s="37"/>
      <c r="H314" s="38"/>
    </row>
    <row r="315" spans="1:8" s="16" customFormat="1" ht="50.1" customHeight="1" x14ac:dyDescent="0.2">
      <c r="A315" s="143" t="s">
        <v>99</v>
      </c>
      <c r="B315" s="144"/>
      <c r="C315" s="188" t="str">
        <f t="shared" ref="C315:C323"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5" s="56">
        <v>18120</v>
      </c>
      <c r="E315" s="37"/>
      <c r="F315" s="37"/>
      <c r="G315" s="37"/>
      <c r="H315" s="38"/>
    </row>
    <row r="316" spans="1:8" s="16" customFormat="1" ht="50.1" customHeight="1" x14ac:dyDescent="0.2">
      <c r="A316" s="143" t="s">
        <v>100</v>
      </c>
      <c r="B316" s="144"/>
      <c r="C316" s="188" t="str">
        <f t="shared" si="1"/>
        <v>электронный справочник на основе Справочника организаций "2ГИС.ЕКАТЕРИНБУРГ" (версия для ПК)</v>
      </c>
      <c r="D316" s="56">
        <v>59880</v>
      </c>
      <c r="E316" s="37"/>
      <c r="F316" s="37"/>
      <c r="G316" s="37"/>
      <c r="H316" s="38"/>
    </row>
    <row r="317" spans="1:8" s="16" customFormat="1" ht="50.1" customHeight="1" x14ac:dyDescent="0.2">
      <c r="A317" s="143" t="s">
        <v>101</v>
      </c>
      <c r="B317" s="144"/>
      <c r="C317" s="188" t="str">
        <f>"Интернет-площадка 2gis.ru на основе Cправочника организаций "&amp;$C$2&amp;""</f>
        <v>Интернет-площадка 2gis.ru на основе Cправочника организаций "2ГИС.ЕКАТЕРИНБУРГ"</v>
      </c>
      <c r="D317" s="56">
        <v>16560</v>
      </c>
      <c r="E317" s="37"/>
      <c r="F317" s="37"/>
      <c r="G317" s="37"/>
      <c r="H317" s="38"/>
    </row>
    <row r="318" spans="1:8" s="16" customFormat="1" ht="50.1" customHeight="1" x14ac:dyDescent="0.2">
      <c r="A318" s="143" t="s">
        <v>102</v>
      </c>
      <c r="B318" s="144"/>
      <c r="C318" s="188" t="str">
        <f>"Интернет-площадка 2gis.ru на основе Cправочника организаций "&amp;$C$2&amp;""</f>
        <v>Интернет-площадка 2gis.ru на основе Cправочника организаций "2ГИС.ЕКАТЕРИНБУРГ"</v>
      </c>
      <c r="D318" s="56">
        <v>19872</v>
      </c>
      <c r="E318" s="37"/>
      <c r="F318" s="37"/>
      <c r="G318" s="37"/>
      <c r="H318" s="38"/>
    </row>
    <row r="319" spans="1:8" s="16" customFormat="1" ht="50.1" customHeight="1" x14ac:dyDescent="0.2">
      <c r="A319" s="143" t="s">
        <v>103</v>
      </c>
      <c r="B319" s="144"/>
      <c r="C319" s="188" t="str">
        <f t="shared" si="1"/>
        <v>электронный справочник на основе Справочника организаций "2ГИС.ЕКАТЕРИНБУРГ" (версия для ПК)</v>
      </c>
      <c r="D319" s="56">
        <v>10680</v>
      </c>
      <c r="E319" s="37"/>
      <c r="F319" s="37"/>
      <c r="G319" s="37"/>
      <c r="H319" s="38"/>
    </row>
    <row r="320" spans="1:8" s="16" customFormat="1" ht="50.1" customHeight="1" x14ac:dyDescent="0.2">
      <c r="A320" s="143" t="s">
        <v>104</v>
      </c>
      <c r="B320" s="144"/>
      <c r="C320" s="188" t="str">
        <f t="shared" si="1"/>
        <v>электронный справочник на основе Справочника организаций "2ГИС.ЕКАТЕРИНБУРГ" (версия для ПК)</v>
      </c>
      <c r="D320" s="56">
        <v>32160</v>
      </c>
      <c r="E320" s="37"/>
      <c r="F320" s="37"/>
      <c r="G320" s="37"/>
      <c r="H320" s="38"/>
    </row>
    <row r="321" spans="1:8" s="16" customFormat="1" ht="50.1" customHeight="1" x14ac:dyDescent="0.2">
      <c r="A321" s="143" t="s">
        <v>105</v>
      </c>
      <c r="B321" s="144"/>
      <c r="C321" s="188" t="str">
        <f t="shared" si="1"/>
        <v>электронный справочник на основе Справочника организаций "2ГИС.ЕКАТЕРИНБУРГ" (версия для ПК)</v>
      </c>
      <c r="D321" s="56">
        <v>72000</v>
      </c>
      <c r="E321" s="37"/>
      <c r="F321" s="37"/>
      <c r="G321" s="37"/>
      <c r="H321" s="38"/>
    </row>
    <row r="322" spans="1:8" s="16" customFormat="1" ht="50.1" customHeight="1" x14ac:dyDescent="0.2">
      <c r="A322" s="143" t="s">
        <v>273</v>
      </c>
      <c r="B322" s="144"/>
      <c r="C322" s="188" t="s">
        <v>87</v>
      </c>
      <c r="D322" s="56">
        <v>840</v>
      </c>
      <c r="E322" s="37"/>
      <c r="F322" s="37"/>
      <c r="G322" s="37"/>
      <c r="H322" s="38"/>
    </row>
    <row r="323" spans="1:8" s="16" customFormat="1" ht="50.1" customHeight="1" thickBot="1" x14ac:dyDescent="0.25">
      <c r="A323" s="143" t="s">
        <v>108</v>
      </c>
      <c r="B323" s="144"/>
      <c r="C323" s="188" t="str">
        <f t="shared" si="1"/>
        <v>электронный справочник на основе Справочника организаций "2ГИС.ЕКАТЕРИНБУРГ" (версия для ПК)</v>
      </c>
      <c r="D323" s="56">
        <v>16560</v>
      </c>
      <c r="E323" s="37"/>
      <c r="F323" s="37"/>
      <c r="G323" s="37"/>
      <c r="H323" s="38"/>
    </row>
    <row r="324" spans="1:8" s="28" customFormat="1" ht="50.1" customHeight="1" thickBot="1" x14ac:dyDescent="0.25">
      <c r="A324" s="24" t="s">
        <v>109</v>
      </c>
      <c r="B324" s="25"/>
      <c r="C324" s="26"/>
      <c r="D324" s="156"/>
      <c r="E324" s="156"/>
      <c r="F324" s="156"/>
      <c r="G324" s="156"/>
      <c r="H324" s="157"/>
    </row>
    <row r="325" spans="1:8" s="16" customFormat="1" ht="50.1" customHeight="1" x14ac:dyDescent="0.2">
      <c r="A325" s="143" t="s">
        <v>110</v>
      </c>
      <c r="B325" s="144"/>
      <c r="C3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25" s="36">
        <v>10008</v>
      </c>
      <c r="E325" s="37"/>
      <c r="F325" s="37"/>
      <c r="G325" s="37"/>
      <c r="H325" s="38"/>
    </row>
    <row r="326" spans="1:8" s="16" customFormat="1" ht="50.1" customHeight="1" x14ac:dyDescent="0.2">
      <c r="A326" s="143" t="s">
        <v>111</v>
      </c>
      <c r="B326" s="144"/>
      <c r="C326" s="194"/>
      <c r="D326" s="36">
        <v>7002</v>
      </c>
      <c r="E326" s="37"/>
      <c r="F326" s="37"/>
      <c r="G326" s="37"/>
      <c r="H326" s="38"/>
    </row>
    <row r="327" spans="1:8" s="16" customFormat="1" ht="50.1" customHeight="1" x14ac:dyDescent="0.2">
      <c r="A327" s="192" t="s">
        <v>112</v>
      </c>
      <c r="B327" s="193"/>
      <c r="C327" s="194"/>
      <c r="D327" s="325">
        <v>3000</v>
      </c>
      <c r="E327" s="140"/>
      <c r="F327" s="140"/>
      <c r="G327" s="140"/>
      <c r="H327" s="140"/>
    </row>
    <row r="328" spans="1:8" s="16" customFormat="1" ht="50.1" customHeight="1" x14ac:dyDescent="0.2">
      <c r="A328" s="192" t="s">
        <v>113</v>
      </c>
      <c r="B328" s="193"/>
      <c r="C328" s="194"/>
      <c r="D328" s="325">
        <v>300</v>
      </c>
      <c r="E328" s="140"/>
      <c r="F328" s="140"/>
      <c r="G328" s="140"/>
      <c r="H328" s="140"/>
    </row>
    <row r="329" spans="1:8" s="16" customFormat="1" ht="50.1" customHeight="1" thickBot="1" x14ac:dyDescent="0.25">
      <c r="A329" s="192" t="s">
        <v>114</v>
      </c>
      <c r="B329" s="193"/>
      <c r="C329" s="196"/>
      <c r="D329" s="78">
        <v>1050</v>
      </c>
      <c r="E329" s="79"/>
      <c r="F329" s="79"/>
      <c r="G329" s="79"/>
      <c r="H329" s="79"/>
    </row>
    <row r="330" spans="1:8" s="16" customFormat="1" ht="50.1" customHeight="1" thickBot="1" x14ac:dyDescent="0.25">
      <c r="A330" s="24" t="s">
        <v>115</v>
      </c>
      <c r="B330" s="25"/>
      <c r="C330" s="26"/>
      <c r="D330" s="156"/>
      <c r="E330" s="156"/>
      <c r="F330" s="156"/>
      <c r="G330" s="156"/>
      <c r="H330" s="157"/>
    </row>
    <row r="331" spans="1:8" s="16" customFormat="1" ht="50.1" customHeight="1" x14ac:dyDescent="0.2">
      <c r="A331" s="143" t="s">
        <v>161</v>
      </c>
      <c r="B331" s="144"/>
      <c r="C33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1" s="56">
        <v>11949</v>
      </c>
      <c r="E331" s="37"/>
      <c r="F331" s="37"/>
      <c r="G331" s="37"/>
      <c r="H331" s="38"/>
    </row>
    <row r="332" spans="1:8" s="16" customFormat="1" ht="63.75" customHeight="1" x14ac:dyDescent="0.2">
      <c r="A332" s="143" t="s">
        <v>117</v>
      </c>
      <c r="B332" s="144" t="s">
        <v>455</v>
      </c>
      <c r="C33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32" s="56">
        <v>11949</v>
      </c>
      <c r="E332" s="37"/>
      <c r="F332" s="37"/>
      <c r="G332" s="37"/>
      <c r="H332" s="38"/>
    </row>
    <row r="333" spans="1:8" s="16" customFormat="1" ht="50.1" customHeight="1" x14ac:dyDescent="0.2">
      <c r="A333" s="143" t="s">
        <v>162</v>
      </c>
      <c r="B333" s="144"/>
      <c r="C33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3" s="56">
        <v>16800</v>
      </c>
      <c r="E333" s="37"/>
      <c r="F333" s="37"/>
      <c r="G333" s="37"/>
      <c r="H333" s="38"/>
    </row>
    <row r="334" spans="1:8" s="16" customFormat="1" ht="60" customHeight="1" x14ac:dyDescent="0.2">
      <c r="A334" s="143" t="s">
        <v>163</v>
      </c>
      <c r="B334" s="144" t="s">
        <v>455</v>
      </c>
      <c r="C33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34" s="36">
        <v>16800</v>
      </c>
      <c r="E334" s="37"/>
      <c r="F334" s="37"/>
      <c r="G334" s="37"/>
      <c r="H334" s="38"/>
    </row>
    <row r="335" spans="1:8" s="16" customFormat="1" ht="126" customHeight="1" thickBot="1" x14ac:dyDescent="0.25">
      <c r="A335" s="143" t="s">
        <v>122</v>
      </c>
      <c r="B335" s="144"/>
      <c r="C335" s="297" t="str">
        <f>C331</f>
        <v>электронный справочник на основе Справочника организаций "2ГИС.ЕКАТЕРИНБУРГ" (мобильная версия 2ГИС 4.0 и выше)</v>
      </c>
      <c r="D335" s="56">
        <v>11949</v>
      </c>
      <c r="E335" s="37"/>
      <c r="F335" s="37"/>
      <c r="G335" s="37"/>
      <c r="H335" s="38"/>
    </row>
    <row r="336" spans="1:8" s="28" customFormat="1" ht="50.1" customHeight="1" thickBot="1" x14ac:dyDescent="0.25">
      <c r="A336" s="480"/>
      <c r="B336" s="427"/>
      <c r="C336" s="481"/>
      <c r="D336" s="482"/>
      <c r="E336" s="482"/>
      <c r="F336" s="482"/>
      <c r="G336" s="482"/>
      <c r="H336" s="300"/>
    </row>
    <row r="337" spans="1:8" s="23" customFormat="1" ht="30" customHeight="1" x14ac:dyDescent="0.2">
      <c r="A337" s="483"/>
      <c r="B337" s="484"/>
      <c r="C337" s="485"/>
      <c r="D337" s="203"/>
      <c r="E337" s="203"/>
      <c r="F337" s="203"/>
      <c r="G337" s="203"/>
      <c r="H337" s="205"/>
    </row>
    <row r="338" spans="1:8" s="16" customFormat="1" ht="21" x14ac:dyDescent="0.2">
      <c r="A338" s="206"/>
      <c r="B338" s="207" t="s">
        <v>123</v>
      </c>
      <c r="C338" s="208" t="s">
        <v>178</v>
      </c>
      <c r="D338" s="208"/>
      <c r="E338" s="209"/>
      <c r="F338" s="209"/>
      <c r="G338" s="209"/>
      <c r="H338" s="209"/>
    </row>
    <row r="339" spans="1:8" s="16" customFormat="1" ht="21" x14ac:dyDescent="0.2">
      <c r="A339" s="206"/>
      <c r="B339" s="209"/>
      <c r="C339" s="210" t="s">
        <v>179</v>
      </c>
      <c r="D339" s="210"/>
      <c r="E339" s="209"/>
      <c r="F339" s="209"/>
      <c r="G339" s="209"/>
      <c r="H339" s="209"/>
    </row>
    <row r="340" spans="1:8" s="16" customFormat="1" ht="21" x14ac:dyDescent="0.2">
      <c r="A340" s="206"/>
      <c r="B340" s="209"/>
      <c r="C340" s="208" t="s">
        <v>180</v>
      </c>
      <c r="D340" s="210"/>
      <c r="E340" s="209"/>
      <c r="F340" s="209"/>
      <c r="G340" s="209"/>
      <c r="H340" s="209"/>
    </row>
    <row r="341" spans="1:8" s="16" customFormat="1" ht="83.25" customHeight="1" x14ac:dyDescent="0.2">
      <c r="A341" s="202"/>
      <c r="B341" s="203"/>
      <c r="C341" s="210"/>
      <c r="D341" s="210"/>
      <c r="E341" s="209"/>
      <c r="F341" s="209"/>
      <c r="G341" s="209"/>
      <c r="H341" s="203"/>
    </row>
    <row r="342" spans="1:8" s="16" customFormat="1" ht="26.25" x14ac:dyDescent="0.2">
      <c r="A342" s="213" t="str">
        <f>Абакан_юр!A147</f>
        <v>По соглашению сторон в качестве валюты платежа могут выступать украинские гривны, в этом случае курс следующий: 1 руб. = 0,3909 гривен</v>
      </c>
      <c r="B342" s="213"/>
      <c r="C342" s="213"/>
      <c r="D342" s="214"/>
      <c r="E342" s="214"/>
      <c r="F342" s="215"/>
      <c r="G342" s="216"/>
      <c r="H342" s="216"/>
    </row>
    <row r="343" spans="1:8" s="16" customFormat="1" ht="24.95" customHeight="1" x14ac:dyDescent="0.2">
      <c r="A343" s="213" t="str">
        <f>Абакан_юр!A148</f>
        <v>По соглашению сторон в качестве валюты платежа могут выступать дирхамы ОАЭ, в этом случае курс следующий: 1 руб. = 0,0394 дирхам</v>
      </c>
      <c r="B343" s="213"/>
      <c r="C343" s="213"/>
      <c r="D343" s="214"/>
      <c r="E343" s="214"/>
      <c r="F343" s="215"/>
      <c r="G343" s="218"/>
      <c r="H343" s="218"/>
    </row>
    <row r="344" spans="1:8" ht="12.6" customHeight="1" x14ac:dyDescent="0.2">
      <c r="A344" s="213" t="str">
        <f>Абакан_юр!A149</f>
        <v>По соглашению сторон в качестве валюты платежа могут выступать доллары США, в этом случае курс следующий: 1 руб. = 0,0107 доллара</v>
      </c>
      <c r="B344" s="213"/>
      <c r="C344" s="213"/>
      <c r="D344" s="214"/>
      <c r="E344" s="214"/>
      <c r="F344" s="215"/>
      <c r="G344" s="218"/>
      <c r="H344" s="218"/>
    </row>
    <row r="345" spans="1:8" s="209" customFormat="1" ht="24.95" customHeight="1" x14ac:dyDescent="0.2">
      <c r="A345" s="213" t="str">
        <f>Абакан_юр!A150</f>
        <v>По соглашению сторон в качестве валюты платежа могут выступать евро, в этом случае курс следующий: 1 руб. = 0,0101 евро</v>
      </c>
      <c r="B345" s="213"/>
      <c r="C345" s="213"/>
      <c r="D345" s="214"/>
      <c r="E345" s="215"/>
      <c r="F345" s="215"/>
      <c r="G345" s="218"/>
      <c r="H345" s="218"/>
    </row>
    <row r="346" spans="1:8" s="209" customFormat="1" ht="24.95" customHeight="1" x14ac:dyDescent="0.2">
      <c r="A346" s="213" t="str">
        <f>Абакан_юр!A151</f>
        <v>По соглашению сторон в качестве валюты платежа могут выступать чешские кроны, в этом случае курс следующий: 1 руб. = 0,2496 крона</v>
      </c>
      <c r="B346" s="213"/>
      <c r="C346" s="213"/>
      <c r="D346" s="214"/>
      <c r="E346" s="215"/>
      <c r="F346" s="215"/>
      <c r="G346" s="218"/>
      <c r="H346" s="218"/>
    </row>
    <row r="347" spans="1:8" s="209" customFormat="1" ht="24.95" customHeight="1" x14ac:dyDescent="0.2">
      <c r="A347" s="213" t="str">
        <f>Абакан_юр!A152</f>
        <v>По соглашению сторон в качестве валюты платежа могут выступать киргизские сомы, в этом случае курс следующий: 1 руб. = 0,9546 сом</v>
      </c>
      <c r="B347" s="213"/>
      <c r="C347" s="213"/>
      <c r="D347" s="214"/>
      <c r="E347" s="214"/>
      <c r="F347" s="215"/>
      <c r="G347" s="218"/>
      <c r="H347" s="218"/>
    </row>
    <row r="348" spans="1:8" s="203" customFormat="1" ht="12.6" customHeight="1" x14ac:dyDescent="0.2">
      <c r="A348" s="213" t="str">
        <f>Абакан_юр!A153</f>
        <v>По соглашению сторон в качестве валюты платежа могут выступать казахстанские тенге, в этом случае курс следующий: 1 руб. = 5,1087 тенге</v>
      </c>
      <c r="B348" s="213"/>
      <c r="C348" s="213"/>
      <c r="D348" s="214"/>
      <c r="E348" s="214"/>
      <c r="F348" s="215"/>
      <c r="G348" s="218"/>
      <c r="H348" s="218"/>
    </row>
    <row r="349" spans="1:8" s="217" customFormat="1" ht="24.95" customHeight="1" x14ac:dyDescent="0.2">
      <c r="A349" s="219"/>
      <c r="B349" s="219"/>
      <c r="C349" s="220"/>
      <c r="D349" s="221"/>
      <c r="E349" s="221"/>
      <c r="F349" s="222"/>
      <c r="G349" s="223"/>
      <c r="H349" s="223"/>
    </row>
    <row r="350" spans="1:8" s="217" customFormat="1" ht="24.95" customHeight="1" x14ac:dyDescent="0.2">
      <c r="A350" s="225" t="s">
        <v>134</v>
      </c>
      <c r="B350" s="225"/>
      <c r="C350" s="225"/>
      <c r="D350" s="225"/>
      <c r="E350" s="225"/>
      <c r="F350" s="225"/>
      <c r="G350" s="225"/>
      <c r="H350" s="225"/>
    </row>
    <row r="351" spans="1:8" s="217" customFormat="1" ht="24.95" customHeight="1" x14ac:dyDescent="0.2">
      <c r="A351" s="225" t="s">
        <v>456</v>
      </c>
      <c r="B351" s="225"/>
      <c r="C351" s="225"/>
      <c r="D351" s="225"/>
      <c r="E351" s="225"/>
      <c r="F351" s="225"/>
      <c r="G351" s="225"/>
      <c r="H351" s="225"/>
    </row>
    <row r="352" spans="1:8" s="217" customFormat="1" ht="24.95" customHeight="1" x14ac:dyDescent="0.2">
      <c r="A352" s="225" t="s">
        <v>135</v>
      </c>
      <c r="B352" s="225"/>
      <c r="C352" s="225"/>
      <c r="D352" s="225"/>
      <c r="E352" s="225"/>
      <c r="F352" s="225"/>
      <c r="G352" s="225"/>
      <c r="H352" s="225"/>
    </row>
    <row r="353" spans="1:8" s="217" customFormat="1" ht="24.95" customHeight="1" x14ac:dyDescent="0.2">
      <c r="A353" s="202"/>
      <c r="B353" s="203"/>
      <c r="C353" s="210"/>
      <c r="D353" s="210"/>
      <c r="E353" s="209"/>
      <c r="F353" s="209"/>
      <c r="G353" s="209"/>
      <c r="H353" s="203"/>
    </row>
    <row r="354" spans="1:8" s="217" customFormat="1" ht="24.95" customHeight="1" x14ac:dyDescent="0.2">
      <c r="A354" s="213" t="s">
        <v>457</v>
      </c>
      <c r="B354" s="213"/>
      <c r="C354" s="213"/>
      <c r="D354" s="213"/>
      <c r="E354" s="213"/>
      <c r="F354" s="213"/>
      <c r="G354" s="213"/>
      <c r="H354" s="213"/>
    </row>
    <row r="355" spans="1:8" s="217" customFormat="1" ht="24.95" customHeight="1" x14ac:dyDescent="0.2">
      <c r="A355" s="213" t="s">
        <v>458</v>
      </c>
      <c r="B355" s="213"/>
      <c r="C355" s="213"/>
      <c r="D355" s="213"/>
      <c r="E355" s="213"/>
      <c r="F355" s="213"/>
      <c r="G355" s="213"/>
      <c r="H355" s="213"/>
    </row>
    <row r="356" spans="1:8" s="224" customFormat="1" ht="12" customHeight="1" thickBot="1" x14ac:dyDescent="0.25">
      <c r="A356" s="226" t="s">
        <v>136</v>
      </c>
      <c r="B356" s="226"/>
      <c r="C356" s="226"/>
      <c r="D356" s="226"/>
      <c r="E356" s="226"/>
      <c r="F356" s="227"/>
      <c r="G356" s="217"/>
      <c r="H356" s="228"/>
    </row>
    <row r="357" spans="1:8" ht="24.95" customHeight="1" thickBot="1" x14ac:dyDescent="0.25">
      <c r="A357" s="229" t="s">
        <v>137</v>
      </c>
      <c r="B357" s="230"/>
      <c r="C357" s="230"/>
      <c r="D357" s="230"/>
      <c r="E357" s="231"/>
      <c r="F357" s="232"/>
      <c r="H357" s="233"/>
    </row>
    <row r="358" spans="1:8" ht="24.95" customHeight="1" thickBot="1" x14ac:dyDescent="0.25">
      <c r="A358" s="234" t="s">
        <v>138</v>
      </c>
      <c r="B358" s="235"/>
      <c r="C358" s="236" t="s">
        <v>139</v>
      </c>
      <c r="D358" s="235" t="s">
        <v>140</v>
      </c>
      <c r="E358" s="237"/>
      <c r="F358" s="238"/>
      <c r="G358" s="238"/>
      <c r="H358" s="238"/>
    </row>
    <row r="359" spans="1:8" ht="24.95" customHeight="1" x14ac:dyDescent="0.2">
      <c r="A359" s="239" t="s">
        <v>167</v>
      </c>
      <c r="B359" s="240"/>
      <c r="C359" s="242" t="s">
        <v>168</v>
      </c>
      <c r="D359" s="367">
        <v>2190</v>
      </c>
      <c r="E359" s="243"/>
      <c r="F359" s="238"/>
      <c r="G359" s="238"/>
      <c r="H359" s="238"/>
    </row>
    <row r="360" spans="1:8" s="203" customFormat="1" ht="12.6" customHeight="1" x14ac:dyDescent="0.2">
      <c r="A360" s="244" t="s">
        <v>169</v>
      </c>
      <c r="B360" s="245"/>
      <c r="C360" s="247"/>
      <c r="D360" s="368">
        <v>1590</v>
      </c>
      <c r="E360" s="248"/>
      <c r="F360" s="238"/>
      <c r="G360" s="238"/>
      <c r="H360" s="238"/>
    </row>
    <row r="361" spans="1:8" ht="99.95" customHeight="1" x14ac:dyDescent="0.2">
      <c r="A361" s="244" t="s">
        <v>170</v>
      </c>
      <c r="B361" s="245"/>
      <c r="C361" s="247"/>
      <c r="D361" s="368">
        <v>1440</v>
      </c>
      <c r="E361" s="248"/>
      <c r="F361" s="238"/>
      <c r="G361" s="238"/>
      <c r="H361" s="238"/>
    </row>
    <row r="362" spans="1:8" s="203" customFormat="1" ht="38.25" customHeight="1" x14ac:dyDescent="0.2">
      <c r="A362" s="244" t="s">
        <v>171</v>
      </c>
      <c r="B362" s="245"/>
      <c r="C362" s="247"/>
      <c r="D362" s="368">
        <v>1290</v>
      </c>
      <c r="E362" s="248"/>
      <c r="F362" s="238"/>
      <c r="G362" s="238"/>
      <c r="H362" s="238"/>
    </row>
    <row r="363" spans="1:8" s="228" customFormat="1" ht="50.1" customHeight="1" x14ac:dyDescent="0.2">
      <c r="A363" s="244" t="s">
        <v>141</v>
      </c>
      <c r="B363" s="245"/>
      <c r="C363" s="246" t="s">
        <v>142</v>
      </c>
      <c r="D363" s="247" t="s">
        <v>143</v>
      </c>
      <c r="E363" s="248"/>
      <c r="F363" s="238"/>
      <c r="G363" s="238"/>
      <c r="H363" s="238"/>
    </row>
    <row r="364" spans="1:8" s="233" customFormat="1" ht="50.1" customHeight="1" x14ac:dyDescent="0.2">
      <c r="A364" s="244" t="s">
        <v>144</v>
      </c>
      <c r="B364" s="245"/>
      <c r="C364" s="246" t="s">
        <v>145</v>
      </c>
      <c r="D364" s="247" t="s">
        <v>146</v>
      </c>
      <c r="E364" s="248"/>
      <c r="F364" s="238"/>
      <c r="G364" s="238"/>
      <c r="H364" s="238"/>
    </row>
    <row r="365" spans="1:8" ht="88.5" customHeight="1" x14ac:dyDescent="0.2">
      <c r="A365" s="244" t="s">
        <v>150</v>
      </c>
      <c r="B365" s="245"/>
      <c r="C365" s="333" t="s">
        <v>151</v>
      </c>
      <c r="D365" s="245" t="s">
        <v>146</v>
      </c>
      <c r="E365" s="334"/>
      <c r="F365" s="232"/>
      <c r="G365" s="232"/>
      <c r="H365" s="232"/>
    </row>
    <row r="366" spans="1:8" ht="50.1" customHeight="1" thickBot="1" x14ac:dyDescent="0.25">
      <c r="A366" s="335" t="s">
        <v>152</v>
      </c>
      <c r="B366" s="336"/>
      <c r="C366" s="330" t="s">
        <v>153</v>
      </c>
      <c r="D366" s="337" t="s">
        <v>146</v>
      </c>
      <c r="E366" s="338"/>
      <c r="F366" s="222"/>
      <c r="G366" s="223"/>
      <c r="H366" s="223"/>
    </row>
    <row r="367" spans="1:8" ht="50.1" customHeight="1" x14ac:dyDescent="0.2">
      <c r="A367" s="250" t="s">
        <v>154</v>
      </c>
      <c r="B367" s="250"/>
      <c r="C367" s="250"/>
      <c r="D367" s="250"/>
      <c r="E367" s="250"/>
      <c r="F367" s="250"/>
      <c r="G367" s="250"/>
      <c r="H367" s="250"/>
    </row>
    <row r="368" spans="1:8" ht="50.1" customHeight="1" x14ac:dyDescent="0.2">
      <c r="A368" s="250" t="s">
        <v>155</v>
      </c>
      <c r="B368" s="250"/>
      <c r="C368" s="250"/>
      <c r="D368" s="250"/>
      <c r="E368" s="250"/>
      <c r="F368" s="250"/>
      <c r="G368" s="250"/>
      <c r="H368" s="250"/>
    </row>
    <row r="369" spans="1:8" ht="171.75" customHeight="1" x14ac:dyDescent="0.2">
      <c r="A36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69" s="308"/>
      <c r="C369" s="308"/>
      <c r="D369" s="308"/>
      <c r="E369" s="308"/>
      <c r="F369" s="308"/>
      <c r="G369" s="308"/>
      <c r="H369" s="308"/>
    </row>
    <row r="370" spans="1:8" ht="99.95" customHeight="1" x14ac:dyDescent="0.2">
      <c r="A370" s="225" t="s">
        <v>157</v>
      </c>
      <c r="B370" s="225"/>
      <c r="C370" s="225"/>
      <c r="D370" s="225"/>
      <c r="E370" s="225"/>
      <c r="F370" s="225"/>
      <c r="G370" s="225"/>
      <c r="H370" s="225"/>
    </row>
    <row r="371" spans="1:8" ht="75" customHeight="1" x14ac:dyDescent="0.2">
      <c r="A371" s="250" t="s">
        <v>158</v>
      </c>
      <c r="B371" s="250"/>
      <c r="C371" s="250"/>
      <c r="D371" s="250"/>
      <c r="E371" s="250"/>
      <c r="F371" s="250"/>
      <c r="G371" s="250"/>
      <c r="H371" s="250"/>
    </row>
    <row r="372" spans="1:8" s="203" customFormat="1" ht="125.25" customHeight="1" x14ac:dyDescent="0.2">
      <c r="A372" s="486" t="s">
        <v>459</v>
      </c>
      <c r="B372" s="486"/>
      <c r="C372" s="486"/>
      <c r="D372" s="486"/>
      <c r="E372" s="486"/>
      <c r="F372" s="486"/>
      <c r="G372" s="486"/>
      <c r="H372" s="486"/>
    </row>
    <row r="373" spans="1:8" ht="25.5" x14ac:dyDescent="0.35">
      <c r="A373" s="487" t="s">
        <v>460</v>
      </c>
      <c r="B373" s="488"/>
      <c r="C373" s="489" t="s">
        <v>461</v>
      </c>
    </row>
    <row r="374" spans="1:8" ht="25.5" x14ac:dyDescent="0.35">
      <c r="A374" s="490" t="s">
        <v>462</v>
      </c>
      <c r="B374" s="491"/>
      <c r="C374" s="492">
        <v>1</v>
      </c>
    </row>
    <row r="375" spans="1:8" ht="25.5" x14ac:dyDescent="0.35">
      <c r="A375" s="490">
        <v>2</v>
      </c>
      <c r="B375" s="491"/>
      <c r="C375" s="492">
        <v>1.1000000000000001</v>
      </c>
    </row>
    <row r="376" spans="1:8" ht="25.5" x14ac:dyDescent="0.35">
      <c r="A376" s="490">
        <v>3</v>
      </c>
      <c r="B376" s="491"/>
      <c r="C376" s="492">
        <v>1.2</v>
      </c>
    </row>
    <row r="377" spans="1:8" ht="25.5" x14ac:dyDescent="0.35">
      <c r="A377" s="490" t="s">
        <v>463</v>
      </c>
      <c r="B377" s="491"/>
      <c r="C377" s="492">
        <v>1.25</v>
      </c>
    </row>
    <row r="378" spans="1:8" ht="25.5" x14ac:dyDescent="0.35">
      <c r="A378" s="490" t="s">
        <v>464</v>
      </c>
      <c r="B378" s="491"/>
      <c r="C378" s="492">
        <v>1.3</v>
      </c>
    </row>
    <row r="379" spans="1:8" ht="25.5" x14ac:dyDescent="0.35">
      <c r="A379" s="490" t="s">
        <v>465</v>
      </c>
      <c r="B379" s="491"/>
      <c r="C379" s="492">
        <v>1.35</v>
      </c>
    </row>
    <row r="380" spans="1:8" ht="25.5" x14ac:dyDescent="0.35">
      <c r="A380" s="490" t="s">
        <v>466</v>
      </c>
      <c r="B380" s="491"/>
      <c r="C380" s="492">
        <v>1.4</v>
      </c>
    </row>
    <row r="381" spans="1:8" ht="25.5" x14ac:dyDescent="0.35">
      <c r="A381" s="490" t="s">
        <v>467</v>
      </c>
      <c r="B381" s="491"/>
      <c r="C381" s="492">
        <v>1.45</v>
      </c>
    </row>
    <row r="382" spans="1:8" ht="25.5" x14ac:dyDescent="0.35">
      <c r="A382" s="490" t="s">
        <v>468</v>
      </c>
      <c r="B382" s="491"/>
      <c r="C382" s="492">
        <v>1.5</v>
      </c>
    </row>
    <row r="383" spans="1:8" ht="25.5" x14ac:dyDescent="0.35">
      <c r="A383" s="490" t="s">
        <v>469</v>
      </c>
      <c r="B383" s="491"/>
      <c r="C383" s="492">
        <v>2</v>
      </c>
    </row>
    <row r="384" spans="1:8" ht="23.25" x14ac:dyDescent="0.2">
      <c r="A384" s="250" t="s">
        <v>470</v>
      </c>
      <c r="B384" s="250"/>
      <c r="C384" s="250"/>
      <c r="D384" s="250"/>
      <c r="E384" s="250"/>
      <c r="F384" s="250"/>
      <c r="G384" s="250"/>
      <c r="H384" s="250"/>
    </row>
    <row r="387" spans="1:8" s="252" customFormat="1" ht="114.75" customHeight="1" x14ac:dyDescent="0.2">
      <c r="A387" s="225" t="s">
        <v>471</v>
      </c>
      <c r="B387" s="225"/>
      <c r="C387" s="225"/>
      <c r="D387" s="225"/>
      <c r="E387" s="225"/>
      <c r="F387" s="225"/>
      <c r="G387" s="225"/>
      <c r="H387" s="225"/>
    </row>
    <row r="393" spans="1:8" s="252" customFormat="1" ht="114.75" customHeight="1" x14ac:dyDescent="0.2">
      <c r="A393" s="202"/>
      <c r="B393" s="203"/>
      <c r="C393" s="204"/>
      <c r="D393" s="203"/>
      <c r="E393" s="203"/>
      <c r="F393" s="203"/>
      <c r="G393" s="203"/>
      <c r="H393" s="205"/>
    </row>
  </sheetData>
  <sheetProtection selectLockedCells="1" selectUnlockedCells="1"/>
  <mergeCells count="684">
    <mergeCell ref="A381:B381"/>
    <mergeCell ref="A382:B382"/>
    <mergeCell ref="A383:B383"/>
    <mergeCell ref="A384:H384"/>
    <mergeCell ref="A387:E387"/>
    <mergeCell ref="F387:H387"/>
    <mergeCell ref="A375:B375"/>
    <mergeCell ref="A376:B376"/>
    <mergeCell ref="A377:B377"/>
    <mergeCell ref="A378:B378"/>
    <mergeCell ref="A379:B379"/>
    <mergeCell ref="A380:B380"/>
    <mergeCell ref="A369:H369"/>
    <mergeCell ref="A370:H370"/>
    <mergeCell ref="A371:H371"/>
    <mergeCell ref="A372:H372"/>
    <mergeCell ref="A373:B373"/>
    <mergeCell ref="A374:B374"/>
    <mergeCell ref="A365:B365"/>
    <mergeCell ref="D365:E365"/>
    <mergeCell ref="A366:B366"/>
    <mergeCell ref="D366:E366"/>
    <mergeCell ref="A367:H367"/>
    <mergeCell ref="A368:H368"/>
    <mergeCell ref="D361:E361"/>
    <mergeCell ref="A362:B362"/>
    <mergeCell ref="D362:E362"/>
    <mergeCell ref="A363:B363"/>
    <mergeCell ref="D363:E363"/>
    <mergeCell ref="A364:B364"/>
    <mergeCell ref="D364:E364"/>
    <mergeCell ref="A356:E356"/>
    <mergeCell ref="A357:E357"/>
    <mergeCell ref="A358:B358"/>
    <mergeCell ref="D358:E358"/>
    <mergeCell ref="A359:B359"/>
    <mergeCell ref="C359:C362"/>
    <mergeCell ref="D359:E359"/>
    <mergeCell ref="A360:B360"/>
    <mergeCell ref="D360:E360"/>
    <mergeCell ref="A361:B361"/>
    <mergeCell ref="A350:H350"/>
    <mergeCell ref="A351:H351"/>
    <mergeCell ref="A352:H352"/>
    <mergeCell ref="C353:D353"/>
    <mergeCell ref="A354:H354"/>
    <mergeCell ref="A355:H355"/>
    <mergeCell ref="A343:C343"/>
    <mergeCell ref="A344:C344"/>
    <mergeCell ref="A345:C345"/>
    <mergeCell ref="A346:C346"/>
    <mergeCell ref="A347:C347"/>
    <mergeCell ref="A348:C348"/>
    <mergeCell ref="C338:D338"/>
    <mergeCell ref="C339:D339"/>
    <mergeCell ref="C340:D340"/>
    <mergeCell ref="C341:D341"/>
    <mergeCell ref="A342:C342"/>
    <mergeCell ref="G342:H342"/>
    <mergeCell ref="A333:B333"/>
    <mergeCell ref="D333:H333"/>
    <mergeCell ref="A334:B334"/>
    <mergeCell ref="D334:H334"/>
    <mergeCell ref="A335:B335"/>
    <mergeCell ref="D335:H335"/>
    <mergeCell ref="D329:H329"/>
    <mergeCell ref="A330:B330"/>
    <mergeCell ref="D330:H330"/>
    <mergeCell ref="A331:B331"/>
    <mergeCell ref="D331:H331"/>
    <mergeCell ref="A332:B332"/>
    <mergeCell ref="D332:H332"/>
    <mergeCell ref="A325:B325"/>
    <mergeCell ref="C325:C329"/>
    <mergeCell ref="D325:H325"/>
    <mergeCell ref="A326:B326"/>
    <mergeCell ref="D326:H326"/>
    <mergeCell ref="A327:B327"/>
    <mergeCell ref="D327:H327"/>
    <mergeCell ref="A328:B328"/>
    <mergeCell ref="D328:H328"/>
    <mergeCell ref="A329:B329"/>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04:B304"/>
    <mergeCell ref="D304:H304"/>
    <mergeCell ref="A305:B305"/>
    <mergeCell ref="D305:H305"/>
    <mergeCell ref="A306:B306"/>
    <mergeCell ref="D306:H306"/>
    <mergeCell ref="A301:B301"/>
    <mergeCell ref="D301:H301"/>
    <mergeCell ref="A302:B302"/>
    <mergeCell ref="D302:H302"/>
    <mergeCell ref="A303:B303"/>
    <mergeCell ref="D303:H303"/>
    <mergeCell ref="A298:B298"/>
    <mergeCell ref="D298:H298"/>
    <mergeCell ref="A299:B299"/>
    <mergeCell ref="D299:H299"/>
    <mergeCell ref="A300:B300"/>
    <mergeCell ref="D300:H300"/>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89:B289"/>
    <mergeCell ref="D289:H289"/>
    <mergeCell ref="A290:B290"/>
    <mergeCell ref="D290:H290"/>
    <mergeCell ref="A291:B291"/>
    <mergeCell ref="D291:H291"/>
    <mergeCell ref="D285:H285"/>
    <mergeCell ref="A286:B286"/>
    <mergeCell ref="D286:H286"/>
    <mergeCell ref="A287:B287"/>
    <mergeCell ref="D287:H287"/>
    <mergeCell ref="A288:B288"/>
    <mergeCell ref="D288:H288"/>
    <mergeCell ref="A281:B281"/>
    <mergeCell ref="D281:H281"/>
    <mergeCell ref="A282:B282"/>
    <mergeCell ref="C282:C290"/>
    <mergeCell ref="D282:H282"/>
    <mergeCell ref="A283:B283"/>
    <mergeCell ref="D283:H283"/>
    <mergeCell ref="A284:B284"/>
    <mergeCell ref="D284:H284"/>
    <mergeCell ref="A285:B285"/>
    <mergeCell ref="A278:B278"/>
    <mergeCell ref="D278:H278"/>
    <mergeCell ref="A279:B279"/>
    <mergeCell ref="D279:H279"/>
    <mergeCell ref="A280:B280"/>
    <mergeCell ref="D280:H280"/>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67:B267"/>
    <mergeCell ref="D267:H267"/>
    <mergeCell ref="A268:C268"/>
    <mergeCell ref="D268:H268"/>
    <mergeCell ref="D269:H269"/>
    <mergeCell ref="A270:B270"/>
    <mergeCell ref="C270:C278"/>
    <mergeCell ref="D270:H270"/>
    <mergeCell ref="A271:B271"/>
    <mergeCell ref="D271:H271"/>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09"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1">
        <f>1.2*F7</f>
        <v>6588</v>
      </c>
      <c r="E7" s="32">
        <f>1.1*F7</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54">
        <f>F12*1.2</f>
        <v>7848</v>
      </c>
      <c r="E12" s="32">
        <f>F12*1.1</f>
        <v>7194.0000000000009</v>
      </c>
      <c r="F12" s="32">
        <v>6540</v>
      </c>
      <c r="G12" s="32">
        <f>F12*0.75</f>
        <v>4905</v>
      </c>
      <c r="H12" s="33">
        <f>F12*0.5</f>
        <v>3270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"2ГИС.ИВАНОВО"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262">
        <v>285</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1">
        <f>V27*1.2</f>
        <v>0</v>
      </c>
      <c r="E27" s="32">
        <f>V27*1.1</f>
        <v>0</v>
      </c>
      <c r="F27" s="32">
        <v>7692</v>
      </c>
      <c r="G27" s="32">
        <f>V27*0.75</f>
        <v>0</v>
      </c>
      <c r="H27" s="33">
        <f>V27*0.5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54">
        <f>V32*1.2</f>
        <v>0</v>
      </c>
      <c r="E32" s="32">
        <f>V32*1.1</f>
        <v>0</v>
      </c>
      <c r="F32" s="32">
        <v>9156</v>
      </c>
      <c r="G32" s="32">
        <f>V32*0.75</f>
        <v>0</v>
      </c>
      <c r="H32" s="33">
        <f>V32*0.5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"2ГИС.ИВАНОВО"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90">
        <v>408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358">
        <f>F48*1.2</f>
        <v>3312</v>
      </c>
      <c r="E48" s="358">
        <f>F48*1.1</f>
        <v>3036.0000000000005</v>
      </c>
      <c r="F48" s="358">
        <v>2760</v>
      </c>
      <c r="G48" s="358">
        <f>F48*0.75</f>
        <v>2070</v>
      </c>
      <c r="H48" s="358">
        <f>F48*0.5</f>
        <v>1380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359"/>
      <c r="E49" s="359"/>
      <c r="F49" s="359"/>
      <c r="G49" s="359"/>
      <c r="H49" s="359"/>
    </row>
    <row r="50" spans="1:8" s="16" customFormat="1" ht="7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89">
        <v>120</v>
      </c>
      <c r="E52" s="90"/>
      <c r="F52" s="90"/>
      <c r="G52" s="90"/>
      <c r="H52" s="91"/>
    </row>
    <row r="53" spans="1:8" s="16" customFormat="1" ht="75" customHeight="1" thickBot="1" x14ac:dyDescent="0.25">
      <c r="A53" s="71"/>
      <c r="B53" s="72" t="s">
        <v>473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600 до 12000</v>
      </c>
      <c r="E55" s="122"/>
      <c r="F55" s="122"/>
      <c r="G55" s="122"/>
      <c r="H55" s="123"/>
    </row>
    <row r="56" spans="1:8" s="16" customFormat="1"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6" s="362">
        <v>600</v>
      </c>
      <c r="E56" s="128"/>
      <c r="F56" s="128"/>
      <c r="G56" s="128"/>
      <c r="H56" s="129"/>
    </row>
    <row r="57" spans="1:8" s="16" customFormat="1" ht="37.5" customHeight="1" outlineLevel="1" x14ac:dyDescent="0.2">
      <c r="A57" s="130" t="s">
        <v>33</v>
      </c>
      <c r="B57" s="363"/>
      <c r="C57" s="364"/>
      <c r="D57" s="56">
        <v>1200</v>
      </c>
      <c r="E57" s="37"/>
      <c r="F57" s="37"/>
      <c r="G57" s="37"/>
      <c r="H57" s="38"/>
    </row>
    <row r="58" spans="1:8" s="16" customFormat="1" ht="37.5" customHeight="1" outlineLevel="1" x14ac:dyDescent="0.2">
      <c r="A58" s="130" t="s">
        <v>34</v>
      </c>
      <c r="B58" s="363"/>
      <c r="C58" s="364"/>
      <c r="D58" s="56">
        <v>1800</v>
      </c>
      <c r="E58" s="37"/>
      <c r="F58" s="37"/>
      <c r="G58" s="37"/>
      <c r="H58" s="38"/>
    </row>
    <row r="59" spans="1:8" s="16" customFormat="1" ht="37.5" customHeight="1" outlineLevel="1" x14ac:dyDescent="0.2">
      <c r="A59" s="130" t="s">
        <v>35</v>
      </c>
      <c r="B59" s="363"/>
      <c r="C59" s="364"/>
      <c r="D59" s="56">
        <v>2400</v>
      </c>
      <c r="E59" s="37"/>
      <c r="F59" s="37"/>
      <c r="G59" s="37"/>
      <c r="H59" s="38"/>
    </row>
    <row r="60" spans="1:8" s="16" customFormat="1" ht="37.5" customHeight="1" outlineLevel="1" x14ac:dyDescent="0.2">
      <c r="A60" s="130" t="s">
        <v>36</v>
      </c>
      <c r="B60" s="363"/>
      <c r="C60" s="364"/>
      <c r="D60" s="56">
        <v>3000</v>
      </c>
      <c r="E60" s="37"/>
      <c r="F60" s="37"/>
      <c r="G60" s="37"/>
      <c r="H60" s="38"/>
    </row>
    <row r="61" spans="1:8" s="16" customFormat="1" ht="37.5" customHeight="1" outlineLevel="1" x14ac:dyDescent="0.2">
      <c r="A61" s="130" t="s">
        <v>37</v>
      </c>
      <c r="B61" s="363"/>
      <c r="C61" s="364"/>
      <c r="D61" s="56">
        <v>3600</v>
      </c>
      <c r="E61" s="37"/>
      <c r="F61" s="37"/>
      <c r="G61" s="37"/>
      <c r="H61" s="38"/>
    </row>
    <row r="62" spans="1:8" s="16" customFormat="1" ht="37.5" customHeight="1" outlineLevel="1" x14ac:dyDescent="0.2">
      <c r="A62" s="130" t="s">
        <v>38</v>
      </c>
      <c r="B62" s="363"/>
      <c r="C62" s="364"/>
      <c r="D62" s="56">
        <v>4200</v>
      </c>
      <c r="E62" s="37"/>
      <c r="F62" s="37"/>
      <c r="G62" s="37"/>
      <c r="H62" s="38"/>
    </row>
    <row r="63" spans="1:8" s="16" customFormat="1" ht="37.5" customHeight="1" outlineLevel="1" x14ac:dyDescent="0.2">
      <c r="A63" s="130" t="s">
        <v>39</v>
      </c>
      <c r="B63" s="363"/>
      <c r="C63" s="364"/>
      <c r="D63" s="56">
        <v>4800</v>
      </c>
      <c r="E63" s="37"/>
      <c r="F63" s="37"/>
      <c r="G63" s="37"/>
      <c r="H63" s="38"/>
    </row>
    <row r="64" spans="1:8" s="16" customFormat="1" ht="37.5" customHeight="1" outlineLevel="1" x14ac:dyDescent="0.2">
      <c r="A64" s="130" t="s">
        <v>40</v>
      </c>
      <c r="B64" s="363"/>
      <c r="C64" s="364"/>
      <c r="D64" s="56">
        <v>5400</v>
      </c>
      <c r="E64" s="37"/>
      <c r="F64" s="37"/>
      <c r="G64" s="37"/>
      <c r="H64" s="38"/>
    </row>
    <row r="65" spans="1:8" s="16" customFormat="1" ht="37.5" customHeight="1" outlineLevel="1" x14ac:dyDescent="0.2">
      <c r="A65" s="130" t="s">
        <v>41</v>
      </c>
      <c r="B65" s="363"/>
      <c r="C65" s="364"/>
      <c r="D65" s="56">
        <v>6000</v>
      </c>
      <c r="E65" s="37"/>
      <c r="F65" s="37"/>
      <c r="G65" s="37"/>
      <c r="H65" s="38"/>
    </row>
    <row r="66" spans="1:8" s="16" customFormat="1" ht="37.5" customHeight="1" outlineLevel="1" x14ac:dyDescent="0.2">
      <c r="A66" s="130" t="s">
        <v>42</v>
      </c>
      <c r="B66" s="363"/>
      <c r="C66" s="364"/>
      <c r="D66" s="56">
        <v>6600</v>
      </c>
      <c r="E66" s="37"/>
      <c r="F66" s="37"/>
      <c r="G66" s="37"/>
      <c r="H66" s="38"/>
    </row>
    <row r="67" spans="1:8" s="16" customFormat="1" ht="37.5" customHeight="1" outlineLevel="1" x14ac:dyDescent="0.2">
      <c r="A67" s="130" t="s">
        <v>43</v>
      </c>
      <c r="B67" s="363"/>
      <c r="C67" s="364"/>
      <c r="D67" s="56">
        <v>7200</v>
      </c>
      <c r="E67" s="37"/>
      <c r="F67" s="37"/>
      <c r="G67" s="37"/>
      <c r="H67" s="38"/>
    </row>
    <row r="68" spans="1:8" s="16" customFormat="1" ht="37.5" customHeight="1" outlineLevel="1" x14ac:dyDescent="0.2">
      <c r="A68" s="130" t="s">
        <v>44</v>
      </c>
      <c r="B68" s="363"/>
      <c r="C68" s="364"/>
      <c r="D68" s="56">
        <v>7800</v>
      </c>
      <c r="E68" s="37"/>
      <c r="F68" s="37"/>
      <c r="G68" s="37"/>
      <c r="H68" s="38"/>
    </row>
    <row r="69" spans="1:8" s="16" customFormat="1" ht="37.5" customHeight="1" outlineLevel="1" x14ac:dyDescent="0.2">
      <c r="A69" s="130" t="s">
        <v>45</v>
      </c>
      <c r="B69" s="363"/>
      <c r="C69" s="364"/>
      <c r="D69" s="56">
        <v>8400</v>
      </c>
      <c r="E69" s="37"/>
      <c r="F69" s="37"/>
      <c r="G69" s="37"/>
      <c r="H69" s="38"/>
    </row>
    <row r="70" spans="1:8" s="16" customFormat="1" ht="37.5" customHeight="1" outlineLevel="1" x14ac:dyDescent="0.2">
      <c r="A70" s="130" t="s">
        <v>46</v>
      </c>
      <c r="B70" s="363"/>
      <c r="C70" s="364"/>
      <c r="D70" s="56">
        <v>9000</v>
      </c>
      <c r="E70" s="37"/>
      <c r="F70" s="37"/>
      <c r="G70" s="37"/>
      <c r="H70" s="38"/>
    </row>
    <row r="71" spans="1:8" s="16" customFormat="1" ht="37.5" customHeight="1" outlineLevel="1" x14ac:dyDescent="0.2">
      <c r="A71" s="130" t="s">
        <v>47</v>
      </c>
      <c r="B71" s="363"/>
      <c r="C71" s="364"/>
      <c r="D71" s="56">
        <v>9600</v>
      </c>
      <c r="E71" s="37"/>
      <c r="F71" s="37"/>
      <c r="G71" s="37"/>
      <c r="H71" s="38"/>
    </row>
    <row r="72" spans="1:8" s="16" customFormat="1" ht="37.5" customHeight="1" outlineLevel="1" x14ac:dyDescent="0.2">
      <c r="A72" s="130" t="s">
        <v>48</v>
      </c>
      <c r="B72" s="363"/>
      <c r="C72" s="364"/>
      <c r="D72" s="56">
        <v>10200</v>
      </c>
      <c r="E72" s="37"/>
      <c r="F72" s="37"/>
      <c r="G72" s="37"/>
      <c r="H72" s="38"/>
    </row>
    <row r="73" spans="1:8" s="16" customFormat="1" ht="37.5" customHeight="1" outlineLevel="1" x14ac:dyDescent="0.2">
      <c r="A73" s="130" t="s">
        <v>49</v>
      </c>
      <c r="B73" s="363"/>
      <c r="C73" s="364"/>
      <c r="D73" s="56">
        <v>10800</v>
      </c>
      <c r="E73" s="37"/>
      <c r="F73" s="37"/>
      <c r="G73" s="37"/>
      <c r="H73" s="38"/>
    </row>
    <row r="74" spans="1:8" s="16" customFormat="1" ht="37.5" customHeight="1" outlineLevel="1" x14ac:dyDescent="0.2">
      <c r="A74" s="130" t="s">
        <v>50</v>
      </c>
      <c r="B74" s="363"/>
      <c r="C74" s="364"/>
      <c r="D74" s="56">
        <v>11400</v>
      </c>
      <c r="E74" s="37"/>
      <c r="F74" s="37"/>
      <c r="G74" s="37"/>
      <c r="H74" s="38"/>
    </row>
    <row r="75" spans="1:8" s="16" customFormat="1" ht="37.5" customHeight="1" outlineLevel="1" x14ac:dyDescent="0.2">
      <c r="A75" s="130" t="s">
        <v>51</v>
      </c>
      <c r="B75" s="363"/>
      <c r="C75" s="364"/>
      <c r="D75" s="56">
        <v>12000</v>
      </c>
      <c r="E75" s="37"/>
      <c r="F75" s="37"/>
      <c r="G75" s="37"/>
      <c r="H75" s="38"/>
    </row>
    <row r="76" spans="1:8" s="16" customFormat="1" ht="37.5" customHeight="1" outlineLevel="1" x14ac:dyDescent="0.2">
      <c r="A76" s="130" t="s">
        <v>196</v>
      </c>
      <c r="B76" s="363"/>
      <c r="C76" s="364"/>
      <c r="D76" s="56">
        <v>12600</v>
      </c>
      <c r="E76" s="37"/>
      <c r="F76" s="37"/>
      <c r="G76" s="37"/>
      <c r="H76" s="38"/>
    </row>
    <row r="77" spans="1:8" s="16" customFormat="1" ht="37.5" customHeight="1" outlineLevel="1" x14ac:dyDescent="0.2">
      <c r="A77" s="130" t="s">
        <v>197</v>
      </c>
      <c r="B77" s="363"/>
      <c r="C77" s="364"/>
      <c r="D77" s="56">
        <v>13200</v>
      </c>
      <c r="E77" s="37"/>
      <c r="F77" s="37"/>
      <c r="G77" s="37"/>
      <c r="H77" s="38"/>
    </row>
    <row r="78" spans="1:8" s="16" customFormat="1" ht="37.5" customHeight="1" outlineLevel="1" x14ac:dyDescent="0.2">
      <c r="A78" s="130" t="s">
        <v>198</v>
      </c>
      <c r="B78" s="363"/>
      <c r="C78" s="364"/>
      <c r="D78" s="56">
        <v>13800</v>
      </c>
      <c r="E78" s="37"/>
      <c r="F78" s="37"/>
      <c r="G78" s="37"/>
      <c r="H78" s="38"/>
    </row>
    <row r="79" spans="1:8" s="16" customFormat="1" ht="37.5" customHeight="1" outlineLevel="1" x14ac:dyDescent="0.2">
      <c r="A79" s="130" t="s">
        <v>199</v>
      </c>
      <c r="B79" s="363"/>
      <c r="C79" s="364"/>
      <c r="D79" s="56">
        <v>14400</v>
      </c>
      <c r="E79" s="37"/>
      <c r="F79" s="37"/>
      <c r="G79" s="37"/>
      <c r="H79" s="38"/>
    </row>
    <row r="80" spans="1:8" s="16" customFormat="1" ht="37.5" customHeight="1" outlineLevel="1" x14ac:dyDescent="0.2">
      <c r="A80" s="130" t="s">
        <v>200</v>
      </c>
      <c r="B80" s="363"/>
      <c r="C80" s="364"/>
      <c r="D80" s="56">
        <v>15000</v>
      </c>
      <c r="E80" s="37"/>
      <c r="F80" s="37"/>
      <c r="G80" s="37"/>
      <c r="H80" s="38"/>
    </row>
    <row r="81" spans="1:8" s="16" customFormat="1" ht="37.5" customHeight="1" outlineLevel="1" x14ac:dyDescent="0.2">
      <c r="A81" s="130" t="s">
        <v>201</v>
      </c>
      <c r="B81" s="363"/>
      <c r="C81" s="364"/>
      <c r="D81" s="56">
        <v>15600</v>
      </c>
      <c r="E81" s="37"/>
      <c r="F81" s="37"/>
      <c r="G81" s="37"/>
      <c r="H81" s="38"/>
    </row>
    <row r="82" spans="1:8" s="16" customFormat="1" ht="37.5" customHeight="1" outlineLevel="1" x14ac:dyDescent="0.2">
      <c r="A82" s="130" t="s">
        <v>202</v>
      </c>
      <c r="B82" s="363"/>
      <c r="C82" s="364"/>
      <c r="D82" s="56">
        <v>16200</v>
      </c>
      <c r="E82" s="37"/>
      <c r="F82" s="37"/>
      <c r="G82" s="37"/>
      <c r="H82" s="38"/>
    </row>
    <row r="83" spans="1:8" s="16" customFormat="1" ht="37.5" customHeight="1" outlineLevel="1" x14ac:dyDescent="0.2">
      <c r="A83" s="130" t="s">
        <v>203</v>
      </c>
      <c r="B83" s="363"/>
      <c r="C83" s="364"/>
      <c r="D83" s="56">
        <v>16800</v>
      </c>
      <c r="E83" s="37"/>
      <c r="F83" s="37"/>
      <c r="G83" s="37"/>
      <c r="H83" s="38"/>
    </row>
    <row r="84" spans="1:8" s="16" customFormat="1" ht="37.5" customHeight="1" outlineLevel="1" x14ac:dyDescent="0.2">
      <c r="A84" s="130" t="s">
        <v>204</v>
      </c>
      <c r="B84" s="363"/>
      <c r="C84" s="364"/>
      <c r="D84" s="56">
        <v>17400</v>
      </c>
      <c r="E84" s="37"/>
      <c r="F84" s="37"/>
      <c r="G84" s="37"/>
      <c r="H84" s="38"/>
    </row>
    <row r="85" spans="1:8" s="16" customFormat="1" ht="37.5" customHeight="1" outlineLevel="1" x14ac:dyDescent="0.2">
      <c r="A85" s="130" t="s">
        <v>205</v>
      </c>
      <c r="B85" s="363"/>
      <c r="C85" s="364"/>
      <c r="D85" s="56">
        <v>18000</v>
      </c>
      <c r="E85" s="37"/>
      <c r="F85" s="37"/>
      <c r="G85" s="37"/>
      <c r="H85" s="38"/>
    </row>
    <row r="86" spans="1:8" s="16" customFormat="1" ht="37.5" customHeight="1" outlineLevel="1" x14ac:dyDescent="0.2">
      <c r="A86" s="130" t="s">
        <v>215</v>
      </c>
      <c r="B86" s="363"/>
      <c r="C86" s="364"/>
      <c r="D86" s="56">
        <v>18600</v>
      </c>
      <c r="E86" s="37"/>
      <c r="F86" s="37"/>
      <c r="G86" s="37"/>
      <c r="H86" s="38"/>
    </row>
    <row r="87" spans="1:8" s="16" customFormat="1" ht="37.5" customHeight="1" outlineLevel="1" x14ac:dyDescent="0.2">
      <c r="A87" s="130" t="s">
        <v>216</v>
      </c>
      <c r="B87" s="363"/>
      <c r="C87" s="364"/>
      <c r="D87" s="56">
        <v>19200</v>
      </c>
      <c r="E87" s="37"/>
      <c r="F87" s="37"/>
      <c r="G87" s="37"/>
      <c r="H87" s="38"/>
    </row>
    <row r="88" spans="1:8" s="16" customFormat="1" ht="37.5" customHeight="1" outlineLevel="1" x14ac:dyDescent="0.2">
      <c r="A88" s="130" t="s">
        <v>217</v>
      </c>
      <c r="B88" s="363"/>
      <c r="C88" s="364"/>
      <c r="D88" s="56">
        <v>19800</v>
      </c>
      <c r="E88" s="37"/>
      <c r="F88" s="37"/>
      <c r="G88" s="37"/>
      <c r="H88" s="38"/>
    </row>
    <row r="89" spans="1:8" s="16" customFormat="1" ht="37.5" customHeight="1" outlineLevel="1" x14ac:dyDescent="0.2">
      <c r="A89" s="130" t="s">
        <v>218</v>
      </c>
      <c r="B89" s="363"/>
      <c r="C89" s="364"/>
      <c r="D89" s="56">
        <v>20400</v>
      </c>
      <c r="E89" s="37"/>
      <c r="F89" s="37"/>
      <c r="G89" s="37"/>
      <c r="H89" s="38"/>
    </row>
    <row r="90" spans="1:8" s="16" customFormat="1" ht="37.5" customHeight="1" outlineLevel="1" x14ac:dyDescent="0.2">
      <c r="A90" s="130" t="s">
        <v>219</v>
      </c>
      <c r="B90" s="131"/>
      <c r="C90" s="364"/>
      <c r="D90" s="56">
        <v>21000</v>
      </c>
      <c r="E90" s="37"/>
      <c r="F90" s="37"/>
      <c r="G90" s="37"/>
      <c r="H90" s="38"/>
    </row>
    <row r="91" spans="1:8" s="16" customFormat="1" ht="37.5" customHeight="1" outlineLevel="1" x14ac:dyDescent="0.2">
      <c r="A91" s="130" t="s">
        <v>220</v>
      </c>
      <c r="B91" s="131"/>
      <c r="C91" s="364"/>
      <c r="D91" s="56">
        <v>21600</v>
      </c>
      <c r="E91" s="37"/>
      <c r="F91" s="37"/>
      <c r="G91" s="37"/>
      <c r="H91" s="38"/>
    </row>
    <row r="92" spans="1:8" s="16" customFormat="1" ht="37.5" customHeight="1" outlineLevel="1" x14ac:dyDescent="0.2">
      <c r="A92" s="130" t="s">
        <v>221</v>
      </c>
      <c r="B92" s="131"/>
      <c r="C92" s="364"/>
      <c r="D92" s="56">
        <v>22200</v>
      </c>
      <c r="E92" s="37"/>
      <c r="F92" s="37"/>
      <c r="G92" s="37"/>
      <c r="H92" s="38"/>
    </row>
    <row r="93" spans="1:8" s="16" customFormat="1" ht="37.5" customHeight="1" outlineLevel="1" x14ac:dyDescent="0.2">
      <c r="A93" s="130" t="s">
        <v>222</v>
      </c>
      <c r="B93" s="131"/>
      <c r="C93" s="364"/>
      <c r="D93" s="56">
        <v>22800</v>
      </c>
      <c r="E93" s="37"/>
      <c r="F93" s="37"/>
      <c r="G93" s="37"/>
      <c r="H93" s="38"/>
    </row>
    <row r="94" spans="1:8" s="16" customFormat="1" ht="37.5" customHeight="1" outlineLevel="1" x14ac:dyDescent="0.2">
      <c r="A94" s="130" t="s">
        <v>223</v>
      </c>
      <c r="B94" s="131"/>
      <c r="C94" s="364"/>
      <c r="D94" s="56">
        <v>23400</v>
      </c>
      <c r="E94" s="37"/>
      <c r="F94" s="37"/>
      <c r="G94" s="37"/>
      <c r="H94" s="38"/>
    </row>
    <row r="95" spans="1:8" s="16" customFormat="1" ht="37.5" customHeight="1" outlineLevel="1" thickBot="1" x14ac:dyDescent="0.25">
      <c r="A95" s="130" t="s">
        <v>224</v>
      </c>
      <c r="B95" s="131"/>
      <c r="C95" s="365"/>
      <c r="D95" s="56">
        <v>24000</v>
      </c>
      <c r="E95" s="37"/>
      <c r="F95" s="37"/>
      <c r="G95" s="37"/>
      <c r="H95" s="38"/>
    </row>
    <row r="96" spans="1:8" s="16" customFormat="1" ht="50.1" customHeight="1" thickBot="1" x14ac:dyDescent="0.25">
      <c r="A96" s="119" t="s">
        <v>52</v>
      </c>
      <c r="B96" s="120"/>
      <c r="C96" s="120"/>
      <c r="D96" s="121" t="str">
        <f>"от "&amp;MIN(D97:D106)&amp;" до "&amp;MAX(D97:D106)</f>
        <v>от 75 до 4890</v>
      </c>
      <c r="E96" s="122"/>
      <c r="F96" s="122"/>
      <c r="G96" s="122"/>
      <c r="H96" s="123"/>
    </row>
    <row r="97" spans="1:8" s="16" customFormat="1" ht="157.5" customHeight="1" x14ac:dyDescent="0.2">
      <c r="A97" s="132" t="s">
        <v>53</v>
      </c>
      <c r="B97" s="133" t="s">
        <v>13</v>
      </c>
      <c r="C97" s="318"/>
      <c r="D97" s="362">
        <v>870</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98" s="56">
        <v>75</v>
      </c>
      <c r="E98" s="37"/>
      <c r="F98" s="37"/>
      <c r="G98" s="37"/>
      <c r="H98" s="38"/>
    </row>
    <row r="99" spans="1:8" s="16" customFormat="1" ht="37.5" customHeight="1" x14ac:dyDescent="0.2">
      <c r="A99" s="143" t="s">
        <v>55</v>
      </c>
      <c r="B99" s="144"/>
      <c r="C99" s="142"/>
      <c r="D99" s="56">
        <v>3480</v>
      </c>
      <c r="E99" s="37"/>
      <c r="F99" s="37"/>
      <c r="G99" s="37"/>
      <c r="H99" s="38"/>
    </row>
    <row r="100" spans="1:8" s="16" customFormat="1" ht="37.5" customHeight="1" x14ac:dyDescent="0.2">
      <c r="A100" s="143" t="s">
        <v>56</v>
      </c>
      <c r="B100" s="144"/>
      <c r="C100" s="142"/>
      <c r="D100" s="36">
        <v>1470</v>
      </c>
      <c r="E100" s="37"/>
      <c r="F100" s="37"/>
      <c r="G100" s="37"/>
      <c r="H100" s="38"/>
    </row>
    <row r="101" spans="1:8" s="16" customFormat="1" ht="37.5" customHeight="1" x14ac:dyDescent="0.2">
      <c r="A101" s="143" t="s">
        <v>57</v>
      </c>
      <c r="B101" s="144"/>
      <c r="C101" s="142"/>
      <c r="D101" s="36">
        <v>4140</v>
      </c>
      <c r="E101" s="37"/>
      <c r="F101" s="37"/>
      <c r="G101" s="37"/>
      <c r="H101" s="38"/>
    </row>
    <row r="102" spans="1:8" s="16" customFormat="1" ht="37.5" customHeight="1" x14ac:dyDescent="0.2">
      <c r="A102" s="143" t="s">
        <v>58</v>
      </c>
      <c r="B102" s="144"/>
      <c r="C102" s="142"/>
      <c r="D102" s="56">
        <v>300</v>
      </c>
      <c r="E102" s="37"/>
      <c r="F102" s="37"/>
      <c r="G102" s="37"/>
      <c r="H102" s="38"/>
    </row>
    <row r="103" spans="1:8" s="16" customFormat="1" ht="37.5" customHeight="1" x14ac:dyDescent="0.2">
      <c r="A103" s="143" t="s">
        <v>59</v>
      </c>
      <c r="B103" s="144"/>
      <c r="C103" s="142"/>
      <c r="D103" s="56">
        <v>300</v>
      </c>
      <c r="E103" s="37"/>
      <c r="F103" s="37"/>
      <c r="G103" s="37"/>
      <c r="H103" s="38"/>
    </row>
    <row r="104" spans="1:8" s="16" customFormat="1" ht="37.5" customHeight="1" x14ac:dyDescent="0.2">
      <c r="A104" s="143" t="s">
        <v>60</v>
      </c>
      <c r="B104" s="144"/>
      <c r="C104" s="142"/>
      <c r="D104" s="56">
        <v>600</v>
      </c>
      <c r="E104" s="37"/>
      <c r="F104" s="37"/>
      <c r="G104" s="37"/>
      <c r="H104" s="38"/>
    </row>
    <row r="105" spans="1:8" s="16" customFormat="1" ht="37.5" customHeight="1" x14ac:dyDescent="0.2">
      <c r="A105" s="143" t="s">
        <v>61</v>
      </c>
      <c r="B105" s="144"/>
      <c r="C105" s="142"/>
      <c r="D105" s="56">
        <v>900</v>
      </c>
      <c r="E105" s="37"/>
      <c r="F105" s="37"/>
      <c r="G105" s="37"/>
      <c r="H105" s="38"/>
    </row>
    <row r="106" spans="1:8" s="16" customFormat="1" ht="37.5" customHeight="1" thickBot="1" x14ac:dyDescent="0.25">
      <c r="A106" s="192" t="s">
        <v>62</v>
      </c>
      <c r="B106" s="193"/>
      <c r="C106" s="147"/>
      <c r="D106" s="56">
        <v>4890</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07" s="45">
        <v>30</v>
      </c>
      <c r="E107" s="45"/>
      <c r="F107" s="45"/>
      <c r="G107" s="45"/>
      <c r="H107" s="46"/>
    </row>
    <row r="108" spans="1:8" s="28" customFormat="1" ht="50.1" customHeight="1" thickBot="1" x14ac:dyDescent="0.25">
      <c r="A108" s="24" t="s">
        <v>65</v>
      </c>
      <c r="B108" s="25"/>
      <c r="C108" s="26"/>
      <c r="D108" s="156" t="str">
        <f>"от "&amp;MIN(D110,D121:D137)&amp;" до "&amp;MAX(D110,D121:D137)</f>
        <v>от 630 до 12120</v>
      </c>
      <c r="E108" s="156"/>
      <c r="F108" s="156"/>
      <c r="G108" s="156"/>
      <c r="H108" s="157"/>
    </row>
    <row r="109" spans="1:8" s="16" customFormat="1" ht="24.95" customHeight="1" thickBot="1" x14ac:dyDescent="0.25">
      <c r="A109" s="298"/>
      <c r="B109" s="299"/>
      <c r="C109" s="118"/>
      <c r="D109" s="322"/>
      <c r="E109" s="322"/>
      <c r="F109" s="322"/>
      <c r="G109" s="322"/>
      <c r="H109" s="323"/>
    </row>
    <row r="110" spans="1:8" s="16" customFormat="1" ht="56.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10" s="165">
        <v>5550</v>
      </c>
      <c r="E110" s="165"/>
      <c r="F110" s="165"/>
      <c r="G110" s="165"/>
      <c r="H110" s="166"/>
    </row>
    <row r="111" spans="1:8" s="16" customFormat="1" ht="56.25" customHeight="1" thickBot="1" x14ac:dyDescent="0.25">
      <c r="A111" s="167" t="s">
        <v>67</v>
      </c>
      <c r="B111" s="168"/>
      <c r="C111" s="169"/>
      <c r="D111" s="170" t="s">
        <v>68</v>
      </c>
      <c r="E111" s="171"/>
      <c r="F111" s="171"/>
      <c r="G111" s="171"/>
      <c r="H111" s="172"/>
    </row>
    <row r="112" spans="1:8" s="16" customFormat="1" ht="56.25" customHeight="1" x14ac:dyDescent="0.2">
      <c r="A112" s="173" t="s">
        <v>69</v>
      </c>
      <c r="B112" s="174"/>
      <c r="C112" s="169"/>
      <c r="D112" s="140">
        <f>D110/4</f>
        <v>1387.5</v>
      </c>
      <c r="E112" s="140"/>
      <c r="F112" s="140"/>
      <c r="G112" s="140"/>
      <c r="H112" s="141"/>
    </row>
    <row r="113" spans="1:8" s="16" customFormat="1" ht="56.25" customHeight="1" x14ac:dyDescent="0.2">
      <c r="A113" s="173" t="s">
        <v>70</v>
      </c>
      <c r="B113" s="174"/>
      <c r="C113" s="169"/>
      <c r="D113" s="140">
        <f>D110/5</f>
        <v>1110</v>
      </c>
      <c r="E113" s="140"/>
      <c r="F113" s="140"/>
      <c r="G113" s="140"/>
      <c r="H113" s="141"/>
    </row>
    <row r="114" spans="1:8" s="16" customFormat="1" ht="56.25" customHeight="1" x14ac:dyDescent="0.2">
      <c r="A114" s="173" t="s">
        <v>71</v>
      </c>
      <c r="B114" s="174"/>
      <c r="C114" s="169"/>
      <c r="D114" s="140">
        <f>D110/6</f>
        <v>925</v>
      </c>
      <c r="E114" s="140"/>
      <c r="F114" s="140"/>
      <c r="G114" s="140"/>
      <c r="H114" s="141"/>
    </row>
    <row r="115" spans="1:8" s="16" customFormat="1" ht="56.25" customHeight="1" x14ac:dyDescent="0.2">
      <c r="A115" s="173" t="s">
        <v>72</v>
      </c>
      <c r="B115" s="174"/>
      <c r="C115" s="169"/>
      <c r="D115" s="140">
        <f>D110/7</f>
        <v>792.85714285714289</v>
      </c>
      <c r="E115" s="140"/>
      <c r="F115" s="140"/>
      <c r="G115" s="140"/>
      <c r="H115" s="141"/>
    </row>
    <row r="116" spans="1:8" s="16" customFormat="1" ht="56.25" customHeight="1" x14ac:dyDescent="0.2">
      <c r="A116" s="173" t="s">
        <v>73</v>
      </c>
      <c r="B116" s="174"/>
      <c r="C116" s="169"/>
      <c r="D116" s="140">
        <f>D110/8</f>
        <v>693.75</v>
      </c>
      <c r="E116" s="140"/>
      <c r="F116" s="140"/>
      <c r="G116" s="140"/>
      <c r="H116" s="141"/>
    </row>
    <row r="117" spans="1:8" s="16" customFormat="1" ht="56.25" customHeight="1" x14ac:dyDescent="0.2">
      <c r="A117" s="173" t="s">
        <v>74</v>
      </c>
      <c r="B117" s="174"/>
      <c r="C117" s="169"/>
      <c r="D117" s="140">
        <f>D110/9</f>
        <v>616.66666666666663</v>
      </c>
      <c r="E117" s="140"/>
      <c r="F117" s="140"/>
      <c r="G117" s="140"/>
      <c r="H117" s="141"/>
    </row>
    <row r="118" spans="1:8" s="16" customFormat="1" ht="56.25" customHeight="1" thickBot="1" x14ac:dyDescent="0.25">
      <c r="A118" s="173" t="s">
        <v>75</v>
      </c>
      <c r="B118" s="174"/>
      <c r="C118" s="175"/>
      <c r="D118" s="140">
        <f>D110/10</f>
        <v>555</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19" s="44">
        <v>7710</v>
      </c>
      <c r="E119" s="45"/>
      <c r="F119" s="45"/>
      <c r="G119" s="45"/>
      <c r="H119" s="46"/>
    </row>
    <row r="120" spans="1:8" s="16" customFormat="1" ht="24.95" customHeight="1" thickBot="1" x14ac:dyDescent="0.25">
      <c r="A120" s="298"/>
      <c r="B120" s="299"/>
      <c r="C120" s="180"/>
      <c r="D120" s="322"/>
      <c r="E120" s="322"/>
      <c r="F120" s="322"/>
      <c r="G120" s="322"/>
      <c r="H120" s="323"/>
    </row>
    <row r="121" spans="1:8" s="16" customFormat="1" ht="50.1" customHeight="1" x14ac:dyDescent="0.2">
      <c r="A121" s="493" t="s">
        <v>77</v>
      </c>
      <c r="B121" s="494"/>
      <c r="C121" s="291" t="str">
        <f>"Интернет-площадка 2gis.ru на основе Cправочника организаций "&amp;$C$2&amp;""</f>
        <v>Интернет-площадка 2gis.ru на основе Cправочника организаций "2ГИС.ИВАНОВО"</v>
      </c>
      <c r="D121" s="54">
        <v>4350</v>
      </c>
      <c r="E121" s="32"/>
      <c r="F121" s="32"/>
      <c r="G121" s="32"/>
      <c r="H121" s="33"/>
    </row>
    <row r="122" spans="1:8" s="16" customFormat="1" ht="50.1" customHeight="1" x14ac:dyDescent="0.2">
      <c r="A122" s="143" t="s">
        <v>78</v>
      </c>
      <c r="B122" s="144"/>
      <c r="C122"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22" s="56">
        <v>2190</v>
      </c>
      <c r="E122" s="37"/>
      <c r="F122" s="37"/>
      <c r="G122" s="37"/>
      <c r="H122" s="38"/>
    </row>
    <row r="123" spans="1:8" s="16" customFormat="1" ht="50.1" customHeight="1" x14ac:dyDescent="0.2">
      <c r="A123" s="143" t="s">
        <v>79</v>
      </c>
      <c r="B123" s="144"/>
      <c r="C123"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23" s="56">
        <v>1530</v>
      </c>
      <c r="E123" s="37"/>
      <c r="F123" s="37"/>
      <c r="G123" s="37"/>
      <c r="H123" s="38"/>
    </row>
    <row r="124" spans="1:8" s="16" customFormat="1" ht="50.1" customHeight="1" x14ac:dyDescent="0.2">
      <c r="A124" s="143" t="s">
        <v>80</v>
      </c>
      <c r="B124" s="144"/>
      <c r="C124" s="188" t="str">
        <f>"Интернет-площадка 2gis.ru на основе Cправочника организаций "&amp;$C$2&amp;""</f>
        <v>Интернет-площадка 2gis.ru на основе Cправочника организаций "2ГИС.ИВАНОВО"</v>
      </c>
      <c r="D124" s="56">
        <v>6600</v>
      </c>
      <c r="E124" s="37"/>
      <c r="F124" s="37"/>
      <c r="G124" s="37"/>
      <c r="H124" s="38"/>
    </row>
    <row r="125" spans="1:8" s="16" customFormat="1"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"2ГИС.ИВАНОВО"</v>
      </c>
      <c r="D125" s="56">
        <v>7920</v>
      </c>
      <c r="E125" s="37"/>
      <c r="F125" s="37"/>
      <c r="G125" s="37"/>
      <c r="H125" s="38"/>
    </row>
    <row r="126" spans="1:8" s="16" customFormat="1" ht="50.1" customHeight="1" x14ac:dyDescent="0.2">
      <c r="A126" s="143" t="s">
        <v>82</v>
      </c>
      <c r="B126" s="144"/>
      <c r="C126"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26" s="56">
        <v>3270</v>
      </c>
      <c r="E126" s="37"/>
      <c r="F126" s="37"/>
      <c r="G126" s="37"/>
      <c r="H126" s="38"/>
    </row>
    <row r="127" spans="1:8" s="16" customFormat="1" ht="50.1" customHeight="1" x14ac:dyDescent="0.2">
      <c r="A127" s="143" t="s">
        <v>83</v>
      </c>
      <c r="B127" s="144"/>
      <c r="C127"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27" s="56">
        <v>3630.0000000000009</v>
      </c>
      <c r="E127" s="37"/>
      <c r="F127" s="37"/>
      <c r="G127" s="37"/>
      <c r="H127" s="38"/>
    </row>
    <row r="128" spans="1:8" s="16" customFormat="1" ht="50.1" customHeight="1" x14ac:dyDescent="0.2">
      <c r="A128" s="143" t="s">
        <v>84</v>
      </c>
      <c r="B128" s="144"/>
      <c r="C128"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28" s="56">
        <v>3999</v>
      </c>
      <c r="E128" s="37"/>
      <c r="F128" s="37"/>
      <c r="G128" s="37"/>
      <c r="H128" s="38"/>
    </row>
    <row r="129" spans="1:8" s="16" customFormat="1" ht="50.1" customHeight="1" x14ac:dyDescent="0.2">
      <c r="A129" s="143" t="s">
        <v>85</v>
      </c>
      <c r="B129" s="144"/>
      <c r="C12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29" s="56">
        <v>12000</v>
      </c>
      <c r="E129" s="37"/>
      <c r="F129" s="37"/>
      <c r="G129" s="37"/>
      <c r="H129" s="38"/>
    </row>
    <row r="130" spans="1:8" s="16" customFormat="1" ht="50.1" customHeight="1" x14ac:dyDescent="0.2">
      <c r="A130" s="143" t="s">
        <v>86</v>
      </c>
      <c r="B130" s="144"/>
      <c r="C130" s="188" t="s">
        <v>87</v>
      </c>
      <c r="D130" s="56">
        <v>630</v>
      </c>
      <c r="E130" s="37"/>
      <c r="F130" s="37"/>
      <c r="G130" s="37"/>
      <c r="H130" s="38"/>
    </row>
    <row r="131" spans="1:8" s="16" customFormat="1" ht="64.5"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1" s="56">
        <v>2190</v>
      </c>
      <c r="E131" s="37"/>
      <c r="F131" s="37"/>
      <c r="G131" s="37"/>
      <c r="H131" s="38"/>
    </row>
    <row r="132" spans="1:8" s="16" customFormat="1" ht="64.5"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2" s="56">
        <v>1584</v>
      </c>
      <c r="E132" s="37"/>
      <c r="F132" s="37"/>
      <c r="G132" s="37"/>
      <c r="H132" s="38"/>
    </row>
    <row r="133" spans="1:8" s="16" customFormat="1" ht="64.5" customHeight="1" x14ac:dyDescent="0.2">
      <c r="A133" s="143" t="s">
        <v>90</v>
      </c>
      <c r="B133" s="144"/>
      <c r="C133" s="18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3" s="56">
        <v>1470</v>
      </c>
      <c r="E133" s="37"/>
      <c r="F133" s="37"/>
      <c r="G133" s="37"/>
      <c r="H133" s="38"/>
    </row>
    <row r="134" spans="1:8" s="16" customFormat="1" ht="64.5" customHeight="1" x14ac:dyDescent="0.2">
      <c r="A134" s="143" t="s">
        <v>91</v>
      </c>
      <c r="B134" s="144"/>
      <c r="C134" s="188"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4" s="56">
        <v>792</v>
      </c>
      <c r="E134" s="37"/>
      <c r="F134" s="37"/>
      <c r="G134" s="37"/>
      <c r="H134" s="38"/>
    </row>
    <row r="135" spans="1:8" s="16" customFormat="1" ht="64.5"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5" s="56">
        <v>12120</v>
      </c>
      <c r="E135" s="37"/>
      <c r="F135" s="37"/>
      <c r="G135" s="37"/>
      <c r="H135" s="38"/>
    </row>
    <row r="136" spans="1:8" s="16" customFormat="1" ht="64.5"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36" s="56">
        <v>3000</v>
      </c>
      <c r="E136" s="37"/>
      <c r="F136" s="37"/>
      <c r="G136" s="37"/>
      <c r="H136" s="38"/>
    </row>
    <row r="137" spans="1:8" s="16" customFormat="1" ht="50.1" customHeight="1" x14ac:dyDescent="0.2">
      <c r="A137" s="143" t="s">
        <v>94</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37" s="56">
        <v>1470</v>
      </c>
      <c r="E137" s="37"/>
      <c r="F137" s="37"/>
      <c r="G137" s="37"/>
      <c r="H137" s="38"/>
    </row>
    <row r="138" spans="1:8" s="16" customFormat="1" ht="102" customHeight="1" x14ac:dyDescent="0.2">
      <c r="A138" s="143" t="s">
        <v>16</v>
      </c>
      <c r="B138" s="144"/>
      <c r="C13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38" s="56">
        <v>1110</v>
      </c>
      <c r="E138" s="37"/>
      <c r="F138" s="37"/>
      <c r="G138" s="37"/>
      <c r="H138" s="38"/>
    </row>
    <row r="139" spans="1:8" s="16" customFormat="1" ht="126" customHeight="1" x14ac:dyDescent="0.2">
      <c r="A139" s="143" t="s">
        <v>95</v>
      </c>
      <c r="B139" s="144"/>
      <c r="C13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39" s="56">
        <v>5550</v>
      </c>
      <c r="E139" s="37"/>
      <c r="F139" s="37"/>
      <c r="G139" s="37"/>
      <c r="H139" s="38"/>
    </row>
    <row r="140" spans="1:8" s="16" customFormat="1" ht="96" customHeight="1" x14ac:dyDescent="0.2">
      <c r="A140" s="143" t="s">
        <v>96</v>
      </c>
      <c r="B140" s="144"/>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0" s="56">
        <v>6090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41" s="56">
        <v>3300.0000000000005</v>
      </c>
      <c r="E141" s="37"/>
      <c r="F141" s="37"/>
      <c r="G141" s="37"/>
      <c r="H141" s="38"/>
    </row>
    <row r="142" spans="1:8" s="16" customFormat="1"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"2ГИС.ИВАНОВО"</v>
      </c>
      <c r="D142" s="56">
        <v>6120</v>
      </c>
      <c r="E142" s="37"/>
      <c r="F142" s="37"/>
      <c r="G142" s="37"/>
      <c r="H142" s="38"/>
    </row>
    <row r="143" spans="1:8" s="16" customFormat="1" ht="50.1" customHeight="1" x14ac:dyDescent="0.2">
      <c r="A143" s="143" t="s">
        <v>99</v>
      </c>
      <c r="B143" s="144"/>
      <c r="C143"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3" s="56">
        <v>3120</v>
      </c>
      <c r="E143" s="37"/>
      <c r="F143" s="37"/>
      <c r="G143" s="37"/>
      <c r="H143" s="38"/>
    </row>
    <row r="144" spans="1:8" s="16" customFormat="1" ht="50.1" customHeight="1" x14ac:dyDescent="0.2">
      <c r="A144" s="143" t="s">
        <v>100</v>
      </c>
      <c r="B144" s="144"/>
      <c r="C144"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4" s="56">
        <v>2160</v>
      </c>
      <c r="E144" s="37"/>
      <c r="F144" s="37"/>
      <c r="G144" s="37"/>
      <c r="H144" s="38"/>
    </row>
    <row r="145" spans="1:8" s="16" customFormat="1" ht="50.1" customHeight="1" x14ac:dyDescent="0.2">
      <c r="A145" s="143" t="s">
        <v>101</v>
      </c>
      <c r="B145" s="144"/>
      <c r="C145" s="188" t="str">
        <f>"Интернет-площадка 2gis.ru на основе Cправочника организаций "&amp;$C$2&amp;""</f>
        <v>Интернет-площадка 2gis.ru на основе Cправочника организаций "2ГИС.ИВАНОВО"</v>
      </c>
      <c r="D145" s="56">
        <v>9240</v>
      </c>
      <c r="E145" s="37"/>
      <c r="F145" s="37"/>
      <c r="G145" s="37"/>
      <c r="H145" s="38"/>
    </row>
    <row r="146" spans="1:8" s="16" customFormat="1" ht="50.1" customHeight="1" x14ac:dyDescent="0.2">
      <c r="A146" s="143" t="s">
        <v>102</v>
      </c>
      <c r="B146" s="144"/>
      <c r="C146" s="188" t="str">
        <f>"Интернет-площадка 2gis.ru на основе Cправочника организаций "&amp;$C$2&amp;""</f>
        <v>Интернет-площадка 2gis.ru на основе Cправочника организаций "2ГИС.ИВАНОВО"</v>
      </c>
      <c r="D146" s="56">
        <v>11088</v>
      </c>
      <c r="E146" s="37"/>
      <c r="F146" s="37"/>
      <c r="G146" s="37"/>
      <c r="H146" s="38"/>
    </row>
    <row r="147" spans="1:8" s="16" customFormat="1" ht="50.1" customHeight="1" x14ac:dyDescent="0.2">
      <c r="A147" s="143" t="s">
        <v>103</v>
      </c>
      <c r="B147" s="144"/>
      <c r="C147"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56">
        <v>4680</v>
      </c>
      <c r="E147" s="37"/>
      <c r="F147" s="37"/>
      <c r="G147" s="37"/>
      <c r="H147" s="38"/>
    </row>
    <row r="148" spans="1:8" s="16" customFormat="1" ht="50.1" customHeight="1" x14ac:dyDescent="0.2">
      <c r="A148" s="143" t="s">
        <v>104</v>
      </c>
      <c r="B148" s="144"/>
      <c r="C148"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56">
        <v>5160</v>
      </c>
      <c r="E148" s="37"/>
      <c r="F148" s="37"/>
      <c r="G148" s="37"/>
      <c r="H148" s="38"/>
    </row>
    <row r="149" spans="1:8" s="16" customFormat="1" ht="50.1" customHeight="1" x14ac:dyDescent="0.2">
      <c r="A149" s="143" t="s">
        <v>105</v>
      </c>
      <c r="B149" s="144"/>
      <c r="C149"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9" s="56">
        <v>5640</v>
      </c>
      <c r="E149" s="37"/>
      <c r="F149" s="37"/>
      <c r="G149" s="37"/>
      <c r="H149" s="38"/>
    </row>
    <row r="150" spans="1:8" s="16" customFormat="1" ht="50.1" customHeight="1" x14ac:dyDescent="0.2">
      <c r="A150" s="143" t="s">
        <v>106</v>
      </c>
      <c r="B150" s="144"/>
      <c r="C150" s="188" t="s">
        <v>87</v>
      </c>
      <c r="D150" s="56">
        <v>960</v>
      </c>
      <c r="E150" s="37"/>
      <c r="F150" s="37"/>
      <c r="G150" s="37"/>
      <c r="H150" s="38"/>
    </row>
    <row r="151" spans="1:8" s="16" customFormat="1" ht="66.7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1" s="56">
        <v>17040</v>
      </c>
      <c r="E151" s="37"/>
      <c r="F151" s="37"/>
      <c r="G151" s="37"/>
      <c r="H151" s="38"/>
    </row>
    <row r="152" spans="1:8" s="16" customFormat="1" ht="50.1" customHeight="1" thickBot="1" x14ac:dyDescent="0.25">
      <c r="A152" s="495" t="s">
        <v>108</v>
      </c>
      <c r="B152" s="496"/>
      <c r="C152" s="60"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61">
        <v>2160</v>
      </c>
      <c r="E152" s="45"/>
      <c r="F152" s="45"/>
      <c r="G152" s="45"/>
      <c r="H152" s="46"/>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54" s="36">
        <v>3300.0000000000005</v>
      </c>
      <c r="E154" s="37"/>
      <c r="F154" s="37"/>
      <c r="G154" s="37"/>
      <c r="H154" s="38"/>
    </row>
    <row r="155" spans="1:8" s="16" customFormat="1" ht="50.1" customHeight="1" x14ac:dyDescent="0.2">
      <c r="A155" s="143" t="s">
        <v>111</v>
      </c>
      <c r="B155" s="144"/>
      <c r="C155" s="194"/>
      <c r="D155" s="36">
        <v>4410</v>
      </c>
      <c r="E155" s="37"/>
      <c r="F155" s="37"/>
      <c r="G155" s="37"/>
      <c r="H155" s="38"/>
    </row>
    <row r="156" spans="1:8" s="16" customFormat="1" ht="50.1" customHeight="1" x14ac:dyDescent="0.2">
      <c r="A156" s="192" t="s">
        <v>112</v>
      </c>
      <c r="B156" s="193"/>
      <c r="C156" s="194"/>
      <c r="D156" s="325">
        <v>1650.0000000000002</v>
      </c>
      <c r="E156" s="140"/>
      <c r="F156" s="140"/>
      <c r="G156" s="140"/>
      <c r="H156" s="140"/>
    </row>
    <row r="157" spans="1:8" s="16" customFormat="1" ht="50.1" customHeight="1" x14ac:dyDescent="0.2">
      <c r="A157" s="192" t="s">
        <v>113</v>
      </c>
      <c r="B157" s="193"/>
      <c r="C157" s="194"/>
      <c r="D157" s="325">
        <v>165.00000000000003</v>
      </c>
      <c r="E157" s="140"/>
      <c r="F157" s="140"/>
      <c r="G157" s="140"/>
      <c r="H157" s="140"/>
    </row>
    <row r="158" spans="1:8" s="16" customFormat="1" ht="50.1" customHeight="1" thickBot="1" x14ac:dyDescent="0.25">
      <c r="A158" s="192" t="s">
        <v>114</v>
      </c>
      <c r="B158" s="193"/>
      <c r="C158" s="196"/>
      <c r="D158" s="78">
        <v>570</v>
      </c>
      <c r="E158" s="79"/>
      <c r="F158" s="79"/>
      <c r="G158" s="79"/>
      <c r="H158" s="79"/>
    </row>
    <row r="159" spans="1:8" s="16" customFormat="1" ht="50.1" customHeight="1" thickBot="1" x14ac:dyDescent="0.25">
      <c r="A159" s="24" t="s">
        <v>115</v>
      </c>
      <c r="B159" s="25"/>
      <c r="C159" s="26"/>
      <c r="D159" s="156"/>
      <c r="E159" s="156"/>
      <c r="F159" s="156"/>
      <c r="G159" s="156"/>
      <c r="H159" s="157"/>
    </row>
    <row r="160" spans="1:8" s="16" customFormat="1" ht="50.1" customHeight="1" x14ac:dyDescent="0.2">
      <c r="A160" s="143" t="s">
        <v>116</v>
      </c>
      <c r="B160" s="144"/>
      <c r="C160"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0" s="198">
        <f>F160*1.2</f>
        <v>4284</v>
      </c>
      <c r="E160" s="199">
        <f>F160*1.1</f>
        <v>3927.0000000000005</v>
      </c>
      <c r="F160" s="199">
        <v>3570</v>
      </c>
      <c r="G160" s="199">
        <f>F160*0.75</f>
        <v>2677.5</v>
      </c>
      <c r="H160" s="200">
        <f>F160*0.5</f>
        <v>1785</v>
      </c>
    </row>
    <row r="161" spans="1:8" s="16" customFormat="1"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"2ГИС.ИВАНОВО"</v>
      </c>
      <c r="D161" s="36">
        <v>5490</v>
      </c>
      <c r="E161" s="37"/>
      <c r="F161" s="37"/>
      <c r="G161" s="37"/>
      <c r="H161" s="38"/>
    </row>
    <row r="162" spans="1:8" s="16" customFormat="1" ht="50.1" customHeight="1" x14ac:dyDescent="0.2">
      <c r="A162" s="143" t="s">
        <v>118</v>
      </c>
      <c r="B162" s="144"/>
      <c r="C162"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36">
        <v>4350</v>
      </c>
      <c r="E162" s="37"/>
      <c r="F162" s="37"/>
      <c r="G162" s="37"/>
      <c r="H162" s="38"/>
    </row>
    <row r="163" spans="1:8" s="16" customFormat="1" ht="50.1" customHeight="1" x14ac:dyDescent="0.2">
      <c r="A163" s="143" t="s">
        <v>286</v>
      </c>
      <c r="B163" s="144"/>
      <c r="C16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3" s="198">
        <f>F163*1.2</f>
        <v>6048</v>
      </c>
      <c r="E163" s="199">
        <f>F163*1.1</f>
        <v>5544</v>
      </c>
      <c r="F163" s="199">
        <v>5040</v>
      </c>
      <c r="G163" s="199">
        <f>F163*0.75</f>
        <v>3780</v>
      </c>
      <c r="H163" s="200">
        <f>F163*0.5</f>
        <v>2520</v>
      </c>
    </row>
    <row r="164" spans="1:8" s="16" customFormat="1" ht="50.1" customHeight="1" x14ac:dyDescent="0.2">
      <c r="A164" s="143" t="s">
        <v>163</v>
      </c>
      <c r="B164" s="144"/>
      <c r="C164" s="188" t="str">
        <f>"Интернет-площадка 2gis.ru на основе Cправочника организаций "&amp;$C$2&amp;""</f>
        <v>Интернет-площадка 2gis.ru на основе Cправочника организаций "2ГИС.ИВАНОВО"</v>
      </c>
      <c r="D164" s="36">
        <v>7800</v>
      </c>
      <c r="E164" s="37"/>
      <c r="F164" s="37"/>
      <c r="G164" s="37"/>
      <c r="H164" s="38"/>
    </row>
    <row r="165" spans="1:8" s="16" customFormat="1" ht="50.1" customHeight="1" x14ac:dyDescent="0.2">
      <c r="A165" s="143" t="s">
        <v>121</v>
      </c>
      <c r="B165" s="144"/>
      <c r="C165" s="18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5" s="36">
        <v>6120</v>
      </c>
      <c r="E165" s="37"/>
      <c r="F165" s="37"/>
      <c r="G165" s="37"/>
      <c r="H165" s="38"/>
    </row>
    <row r="166" spans="1:8" s="16" customFormat="1" ht="126" customHeight="1" thickBot="1" x14ac:dyDescent="0.25">
      <c r="A166" s="143" t="s">
        <v>122</v>
      </c>
      <c r="B166" s="144"/>
      <c r="C166" s="201" t="str">
        <f>C163</f>
        <v>электронный справочник на основе Справочника организаций "2ГИС.ИВАНОВО" (мобильная версия 2ГИС 4.0 и выше)</v>
      </c>
      <c r="D166" s="198">
        <f>F166*1.2</f>
        <v>3240</v>
      </c>
      <c r="E166" s="199">
        <f>F166*1.1</f>
        <v>2970.0000000000005</v>
      </c>
      <c r="F166" s="199">
        <v>2700</v>
      </c>
      <c r="G166" s="199">
        <f>F166*0.75</f>
        <v>2025</v>
      </c>
      <c r="H166" s="200">
        <f>F166*0.5</f>
        <v>1350</v>
      </c>
    </row>
    <row r="167" spans="1:8" s="28" customFormat="1" ht="50.1" customHeight="1" thickBot="1" x14ac:dyDescent="0.25">
      <c r="A167" s="24" t="s">
        <v>182</v>
      </c>
      <c r="B167" s="25"/>
      <c r="C167" s="26"/>
      <c r="D167" s="156"/>
      <c r="E167" s="156"/>
      <c r="F167" s="156"/>
      <c r="G167" s="156"/>
      <c r="H167" s="157"/>
    </row>
    <row r="168" spans="1:8" s="23" customFormat="1" ht="30" customHeight="1" thickBot="1" x14ac:dyDescent="0.25">
      <c r="A168" s="353"/>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9" s="31">
        <v>6540</v>
      </c>
      <c r="E169" s="32"/>
      <c r="F169" s="32"/>
      <c r="G169" s="32"/>
      <c r="H169" s="33"/>
    </row>
    <row r="170" spans="1:8" s="16" customFormat="1" ht="83.25" customHeight="1" x14ac:dyDescent="0.2">
      <c r="A170" s="143" t="s">
        <v>184</v>
      </c>
      <c r="B170" s="144"/>
      <c r="C170" s="194"/>
      <c r="D170" s="36">
        <v>13110</v>
      </c>
      <c r="E170" s="37"/>
      <c r="F170" s="37"/>
      <c r="G170" s="37"/>
      <c r="H170" s="38"/>
    </row>
    <row r="171" spans="1:8" s="16" customFormat="1" ht="83.25" customHeight="1" x14ac:dyDescent="0.2">
      <c r="A171" s="143" t="s">
        <v>185</v>
      </c>
      <c r="B171" s="144"/>
      <c r="C171" s="194"/>
      <c r="D171" s="36">
        <v>6540</v>
      </c>
      <c r="E171" s="37"/>
      <c r="F171" s="37"/>
      <c r="G171" s="37"/>
      <c r="H171" s="38"/>
    </row>
    <row r="172" spans="1:8" s="16" customFormat="1" ht="83.25" customHeight="1" thickBot="1" x14ac:dyDescent="0.25">
      <c r="A172" s="143" t="s">
        <v>186</v>
      </c>
      <c r="B172" s="144"/>
      <c r="C172" s="393"/>
      <c r="D172" s="36">
        <v>13110</v>
      </c>
      <c r="E172" s="37"/>
      <c r="F172" s="37"/>
      <c r="G172" s="37"/>
      <c r="H172" s="38"/>
    </row>
    <row r="173" spans="1:8" s="16" customFormat="1" ht="21.75" thickBot="1" x14ac:dyDescent="0.25">
      <c r="A173" s="298"/>
      <c r="B173" s="299"/>
      <c r="C173" s="180"/>
      <c r="D173" s="322"/>
      <c r="E173" s="322"/>
      <c r="F173" s="322"/>
      <c r="G173" s="322"/>
      <c r="H173" s="323"/>
    </row>
    <row r="174" spans="1:8" ht="12.6" customHeight="1" x14ac:dyDescent="0.2"/>
    <row r="175" spans="1:8" s="209" customFormat="1" ht="24.95" customHeight="1" x14ac:dyDescent="0.2">
      <c r="A175" s="206"/>
      <c r="B175" s="207" t="s">
        <v>123</v>
      </c>
      <c r="C175" s="208" t="s">
        <v>474</v>
      </c>
      <c r="D175" s="208"/>
    </row>
    <row r="176" spans="1:8" s="209" customFormat="1" ht="24.95" customHeight="1" x14ac:dyDescent="0.2">
      <c r="A176" s="206"/>
      <c r="C176" s="210" t="s">
        <v>475</v>
      </c>
      <c r="D176" s="210"/>
    </row>
    <row r="177" spans="1:8" s="209" customFormat="1" ht="24.95" customHeight="1" x14ac:dyDescent="0.2">
      <c r="A177" s="206"/>
      <c r="C177" s="210" t="s">
        <v>476</v>
      </c>
      <c r="D177" s="210"/>
    </row>
    <row r="178" spans="1:8" s="203" customFormat="1" ht="12.6" customHeight="1" x14ac:dyDescent="0.2">
      <c r="A178" s="202"/>
      <c r="C178" s="210"/>
      <c r="D178" s="210"/>
      <c r="E178" s="209"/>
      <c r="F178" s="209"/>
      <c r="G178" s="209"/>
    </row>
    <row r="179" spans="1:8" s="217" customFormat="1" ht="24.9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s="217" customFormat="1" ht="24.9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s="217" customFormat="1" ht="24.9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s="217" customFormat="1" ht="24.9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s="217" customFormat="1" ht="24.9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s="217" customFormat="1" ht="24.9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s="217" customFormat="1" ht="24.9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s="224" customFormat="1" ht="12" customHeight="1" x14ac:dyDescent="0.2">
      <c r="A186" s="219"/>
      <c r="B186" s="219"/>
      <c r="C186" s="220"/>
      <c r="D186" s="221"/>
      <c r="E186" s="221"/>
      <c r="F186" s="222"/>
      <c r="G186" s="223"/>
      <c r="H186" s="223"/>
    </row>
    <row r="187" spans="1:8" ht="24.95" customHeight="1" x14ac:dyDescent="0.2">
      <c r="A187" s="225" t="s">
        <v>134</v>
      </c>
      <c r="B187" s="225"/>
      <c r="C187" s="225"/>
      <c r="D187" s="225"/>
      <c r="E187" s="225"/>
      <c r="F187" s="225"/>
      <c r="G187" s="225"/>
      <c r="H187" s="225"/>
    </row>
    <row r="188" spans="1:8" ht="24.95" customHeight="1" x14ac:dyDescent="0.2">
      <c r="A188" s="225" t="s">
        <v>135</v>
      </c>
      <c r="B188" s="225"/>
      <c r="C188" s="225"/>
      <c r="D188" s="225"/>
      <c r="E188" s="225"/>
      <c r="F188" s="225"/>
      <c r="G188" s="225"/>
      <c r="H188" s="225"/>
    </row>
    <row r="189" spans="1:8" s="224" customFormat="1" ht="12" customHeight="1" x14ac:dyDescent="0.2">
      <c r="A189" s="219"/>
      <c r="B189" s="219"/>
      <c r="C189" s="220"/>
      <c r="D189" s="221"/>
      <c r="E189" s="221"/>
      <c r="F189" s="222"/>
      <c r="G189" s="223"/>
      <c r="H189" s="223"/>
    </row>
    <row r="190" spans="1:8" s="228" customFormat="1" ht="50.1" customHeight="1" thickBot="1" x14ac:dyDescent="0.25">
      <c r="A190" s="226" t="s">
        <v>136</v>
      </c>
      <c r="B190" s="226"/>
      <c r="C190" s="226"/>
      <c r="D190" s="226"/>
      <c r="E190" s="226"/>
      <c r="F190" s="227"/>
      <c r="G190" s="217"/>
    </row>
    <row r="191" spans="1:8" s="233" customFormat="1" ht="50.1" customHeight="1" thickBot="1" x14ac:dyDescent="0.25">
      <c r="A191" s="229" t="s">
        <v>137</v>
      </c>
      <c r="B191" s="230"/>
      <c r="C191" s="230"/>
      <c r="D191" s="230"/>
      <c r="E191" s="231"/>
      <c r="F191" s="232"/>
      <c r="G191" s="203"/>
    </row>
    <row r="192" spans="1:8" ht="90" customHeight="1" thickBot="1" x14ac:dyDescent="0.25">
      <c r="A192" s="234" t="s">
        <v>138</v>
      </c>
      <c r="B192" s="235"/>
      <c r="C192" s="236" t="s">
        <v>139</v>
      </c>
      <c r="D192" s="235" t="s">
        <v>140</v>
      </c>
      <c r="E192" s="237"/>
      <c r="F192" s="238"/>
      <c r="G192" s="238"/>
      <c r="H192" s="238"/>
    </row>
    <row r="193" spans="1:8" ht="99.95" customHeight="1" x14ac:dyDescent="0.2">
      <c r="A193" s="239" t="s">
        <v>141</v>
      </c>
      <c r="B193" s="240"/>
      <c r="C193" s="241" t="s">
        <v>142</v>
      </c>
      <c r="D193" s="242" t="s">
        <v>143</v>
      </c>
      <c r="E193" s="243"/>
      <c r="F193" s="238"/>
      <c r="G193" s="238"/>
      <c r="H193" s="238"/>
    </row>
    <row r="194" spans="1:8" ht="75" customHeight="1" x14ac:dyDescent="0.2">
      <c r="A194" s="244" t="s">
        <v>144</v>
      </c>
      <c r="B194" s="245"/>
      <c r="C194" s="246" t="s">
        <v>145</v>
      </c>
      <c r="D194" s="247" t="s">
        <v>146</v>
      </c>
      <c r="E194" s="248"/>
      <c r="F194" s="238"/>
      <c r="G194" s="238"/>
      <c r="H194" s="238"/>
    </row>
    <row r="195" spans="1:8" ht="149.25" customHeight="1" thickBot="1" x14ac:dyDescent="0.25">
      <c r="A195" s="328" t="s">
        <v>147</v>
      </c>
      <c r="B195" s="329"/>
      <c r="C195" s="330" t="s">
        <v>148</v>
      </c>
      <c r="D195" s="331" t="s">
        <v>146</v>
      </c>
      <c r="E195" s="332"/>
      <c r="F195" s="238"/>
      <c r="G195" s="238"/>
      <c r="H195" s="238"/>
    </row>
    <row r="196" spans="1:8" s="203" customFormat="1" ht="125.25" customHeight="1" x14ac:dyDescent="0.2">
      <c r="A196" s="244" t="s">
        <v>150</v>
      </c>
      <c r="B196" s="245"/>
      <c r="C196" s="333" t="s">
        <v>151</v>
      </c>
      <c r="D196" s="245" t="s">
        <v>146</v>
      </c>
      <c r="E196" s="334"/>
      <c r="F196" s="232"/>
      <c r="G196" s="232"/>
      <c r="H196" s="232"/>
    </row>
    <row r="197" spans="1:8" s="224" customFormat="1" ht="222.75" customHeight="1" thickBot="1" x14ac:dyDescent="0.25">
      <c r="A197" s="335" t="s">
        <v>152</v>
      </c>
      <c r="B197" s="336"/>
      <c r="C197" s="330" t="s">
        <v>153</v>
      </c>
      <c r="D197" s="337" t="s">
        <v>146</v>
      </c>
      <c r="E197" s="338"/>
      <c r="F197" s="222"/>
      <c r="G197" s="223"/>
      <c r="H197" s="223"/>
    </row>
    <row r="198" spans="1:8" ht="24.95" customHeight="1" x14ac:dyDescent="0.2">
      <c r="A198" s="250" t="s">
        <v>154</v>
      </c>
      <c r="B198" s="250"/>
      <c r="C198" s="250"/>
      <c r="D198" s="250"/>
      <c r="E198" s="250"/>
      <c r="F198" s="250"/>
      <c r="G198" s="250"/>
      <c r="H198" s="250"/>
    </row>
    <row r="199" spans="1:8" ht="24.95" customHeight="1" x14ac:dyDescent="0.2">
      <c r="A199" s="250" t="s">
        <v>155</v>
      </c>
      <c r="B199" s="250"/>
      <c r="C199" s="250"/>
      <c r="D199" s="250"/>
      <c r="E199" s="250"/>
      <c r="F199" s="250"/>
      <c r="G199" s="250"/>
      <c r="H199" s="250"/>
    </row>
    <row r="200" spans="1:8" ht="184.5" customHeight="1" x14ac:dyDescent="0.2">
      <c r="A20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08"/>
      <c r="C200" s="308"/>
      <c r="D200" s="308"/>
      <c r="E200" s="308"/>
      <c r="F200" s="308"/>
      <c r="G200" s="308"/>
      <c r="H200" s="308"/>
    </row>
    <row r="201" spans="1:8" s="16" customFormat="1" ht="75" customHeight="1" x14ac:dyDescent="0.2">
      <c r="A201" s="225" t="s">
        <v>157</v>
      </c>
      <c r="B201" s="225"/>
      <c r="C201" s="225"/>
      <c r="D201" s="225"/>
      <c r="E201" s="225"/>
      <c r="F201" s="225"/>
      <c r="G201" s="225"/>
      <c r="H201" s="225"/>
    </row>
    <row r="202" spans="1:8" ht="24.95" customHeight="1" x14ac:dyDescent="0.2">
      <c r="A202" s="250" t="s">
        <v>158</v>
      </c>
      <c r="B202" s="250"/>
      <c r="C202" s="250"/>
      <c r="D202" s="250"/>
      <c r="E202" s="250"/>
      <c r="F202" s="250"/>
      <c r="G202" s="250"/>
      <c r="H202" s="250"/>
    </row>
    <row r="203" spans="1:8" s="252" customFormat="1" ht="114.75" customHeight="1" x14ac:dyDescent="0.2">
      <c r="A203" s="225" t="s">
        <v>159</v>
      </c>
      <c r="B203" s="225"/>
      <c r="C203" s="225"/>
      <c r="D203" s="225"/>
      <c r="E203" s="225"/>
      <c r="F203" s="225"/>
      <c r="G203" s="225"/>
      <c r="H203" s="225"/>
    </row>
  </sheetData>
  <sheetProtection selectLockedCells="1" selectUnlockedCells="1"/>
  <mergeCells count="338">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8"/>
  <sheetViews>
    <sheetView view="pageBreakPreview" zoomScale="40" zoomScaleNormal="60" zoomScaleSheetLayoutView="40" workbookViewId="0">
      <pane ySplit="4" topLeftCell="A8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477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1">
        <f>1.2*F7</f>
        <v>8496</v>
      </c>
      <c r="E7" s="32">
        <f>1.1*F7</f>
        <v>7788.0000000000009</v>
      </c>
      <c r="F7" s="32">
        <v>7080</v>
      </c>
      <c r="G7" s="32">
        <f>F7*0.75</f>
        <v>5310</v>
      </c>
      <c r="H7" s="33">
        <f>F7*0.5</f>
        <v>3540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54">
        <f>F12*1.2</f>
        <v>9648</v>
      </c>
      <c r="E12" s="32">
        <f>F12*1.1</f>
        <v>8844</v>
      </c>
      <c r="F12" s="32">
        <v>8040</v>
      </c>
      <c r="G12" s="32">
        <f>F12*0.75</f>
        <v>6030</v>
      </c>
      <c r="H12" s="33">
        <f>F12*0.5</f>
        <v>4020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1700.3999999999999</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"2ГИС.ИЖЕВСК"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262">
        <v>480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1">
        <f>W27*1.2</f>
        <v>0</v>
      </c>
      <c r="E27" s="32">
        <f>W27*1.1</f>
        <v>0</v>
      </c>
      <c r="F27" s="32">
        <v>9912</v>
      </c>
      <c r="G27" s="32">
        <f>W27*0.75</f>
        <v>0</v>
      </c>
      <c r="H27" s="33">
        <f>W27*0.5</f>
        <v>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54">
        <f>W32*1.2</f>
        <v>0</v>
      </c>
      <c r="E32" s="32">
        <f>W32*1.1</f>
        <v>0</v>
      </c>
      <c r="F32" s="32">
        <v>11256</v>
      </c>
      <c r="G32" s="32">
        <f>W32*0.75</f>
        <v>0</v>
      </c>
      <c r="H32" s="33">
        <f>W32*0.5</f>
        <v>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"2ГИС.ИЖЕВСК"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90">
        <v>672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358">
        <f>W48*1.2</f>
        <v>0</v>
      </c>
      <c r="E48" s="358">
        <f>W48*1.1</f>
        <v>0</v>
      </c>
      <c r="F48" s="358">
        <v>360</v>
      </c>
      <c r="G48" s="358">
        <f>W48*0.75</f>
        <v>0</v>
      </c>
      <c r="H48" s="358">
        <f>W48*0.5</f>
        <v>0</v>
      </c>
    </row>
    <row r="49" spans="1:8" s="16" customFormat="1" ht="87.6"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359"/>
      <c r="E49" s="359"/>
      <c r="F49" s="359"/>
      <c r="G49" s="359"/>
      <c r="H49" s="359"/>
    </row>
    <row r="50" spans="1:8" s="16" customFormat="1" ht="7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89">
        <v>720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1500 до 30000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6" s="127">
        <v>1500</v>
      </c>
      <c r="E56" s="128"/>
      <c r="F56" s="128"/>
      <c r="G56" s="128"/>
      <c r="H56" s="129"/>
    </row>
    <row r="57" spans="1:8" ht="37.5" customHeight="1" outlineLevel="1" x14ac:dyDescent="0.2">
      <c r="A57" s="130" t="s">
        <v>33</v>
      </c>
      <c r="B57" s="131"/>
      <c r="C57" s="126"/>
      <c r="D57" s="36">
        <v>3000</v>
      </c>
      <c r="E57" s="37"/>
      <c r="F57" s="37"/>
      <c r="G57" s="37"/>
      <c r="H57" s="38"/>
    </row>
    <row r="58" spans="1:8" ht="37.5" customHeight="1" outlineLevel="1" x14ac:dyDescent="0.2">
      <c r="A58" s="130" t="s">
        <v>34</v>
      </c>
      <c r="B58" s="131"/>
      <c r="C58" s="126"/>
      <c r="D58" s="36">
        <v>4500</v>
      </c>
      <c r="E58" s="37"/>
      <c r="F58" s="37"/>
      <c r="G58" s="37"/>
      <c r="H58" s="38"/>
    </row>
    <row r="59" spans="1:8" ht="37.5" customHeight="1" outlineLevel="1" x14ac:dyDescent="0.2">
      <c r="A59" s="130" t="s">
        <v>35</v>
      </c>
      <c r="B59" s="131"/>
      <c r="C59" s="126"/>
      <c r="D59" s="36">
        <v>6000</v>
      </c>
      <c r="E59" s="37"/>
      <c r="F59" s="37"/>
      <c r="G59" s="37"/>
      <c r="H59" s="38"/>
    </row>
    <row r="60" spans="1:8" ht="37.5" customHeight="1" outlineLevel="1" x14ac:dyDescent="0.2">
      <c r="A60" s="130" t="s">
        <v>36</v>
      </c>
      <c r="B60" s="131"/>
      <c r="C60" s="126"/>
      <c r="D60" s="36">
        <v>7500</v>
      </c>
      <c r="E60" s="37"/>
      <c r="F60" s="37"/>
      <c r="G60" s="37"/>
      <c r="H60" s="38"/>
    </row>
    <row r="61" spans="1:8" ht="37.5" customHeight="1" outlineLevel="1" x14ac:dyDescent="0.2">
      <c r="A61" s="130" t="s">
        <v>37</v>
      </c>
      <c r="B61" s="131"/>
      <c r="C61" s="126"/>
      <c r="D61" s="36">
        <v>9000</v>
      </c>
      <c r="E61" s="37"/>
      <c r="F61" s="37"/>
      <c r="G61" s="37"/>
      <c r="H61" s="38"/>
    </row>
    <row r="62" spans="1:8" ht="37.5" customHeight="1" outlineLevel="1" x14ac:dyDescent="0.2">
      <c r="A62" s="130" t="s">
        <v>38</v>
      </c>
      <c r="B62" s="131"/>
      <c r="C62" s="126"/>
      <c r="D62" s="36">
        <v>10500</v>
      </c>
      <c r="E62" s="37"/>
      <c r="F62" s="37"/>
      <c r="G62" s="37"/>
      <c r="H62" s="38"/>
    </row>
    <row r="63" spans="1:8" ht="37.5" customHeight="1" outlineLevel="1" x14ac:dyDescent="0.2">
      <c r="A63" s="130" t="s">
        <v>39</v>
      </c>
      <c r="B63" s="131"/>
      <c r="C63" s="126"/>
      <c r="D63" s="36">
        <v>12000</v>
      </c>
      <c r="E63" s="37"/>
      <c r="F63" s="37"/>
      <c r="G63" s="37"/>
      <c r="H63" s="38"/>
    </row>
    <row r="64" spans="1:8" ht="37.5" customHeight="1" outlineLevel="1" x14ac:dyDescent="0.2">
      <c r="A64" s="130" t="s">
        <v>40</v>
      </c>
      <c r="B64" s="131"/>
      <c r="C64" s="126"/>
      <c r="D64" s="36">
        <v>13500</v>
      </c>
      <c r="E64" s="37"/>
      <c r="F64" s="37"/>
      <c r="G64" s="37"/>
      <c r="H64" s="38"/>
    </row>
    <row r="65" spans="1:8" ht="37.5" customHeight="1" outlineLevel="1" x14ac:dyDescent="0.2">
      <c r="A65" s="130" t="s">
        <v>41</v>
      </c>
      <c r="B65" s="131"/>
      <c r="C65" s="126"/>
      <c r="D65" s="36">
        <v>15000</v>
      </c>
      <c r="E65" s="37"/>
      <c r="F65" s="37"/>
      <c r="G65" s="37"/>
      <c r="H65" s="38"/>
    </row>
    <row r="66" spans="1:8" ht="37.5" customHeight="1" outlineLevel="1" x14ac:dyDescent="0.2">
      <c r="A66" s="130" t="s">
        <v>42</v>
      </c>
      <c r="B66" s="131"/>
      <c r="C66" s="126"/>
      <c r="D66" s="36">
        <v>16500</v>
      </c>
      <c r="E66" s="37"/>
      <c r="F66" s="37"/>
      <c r="G66" s="37"/>
      <c r="H66" s="38"/>
    </row>
    <row r="67" spans="1:8" ht="37.5" customHeight="1" outlineLevel="1" x14ac:dyDescent="0.2">
      <c r="A67" s="130" t="s">
        <v>43</v>
      </c>
      <c r="B67" s="131"/>
      <c r="C67" s="126"/>
      <c r="D67" s="36">
        <v>18000</v>
      </c>
      <c r="E67" s="37"/>
      <c r="F67" s="37"/>
      <c r="G67" s="37"/>
      <c r="H67" s="38"/>
    </row>
    <row r="68" spans="1:8" ht="37.5" customHeight="1" outlineLevel="1" x14ac:dyDescent="0.2">
      <c r="A68" s="130" t="s">
        <v>44</v>
      </c>
      <c r="B68" s="131"/>
      <c r="C68" s="126"/>
      <c r="D68" s="36">
        <v>19500</v>
      </c>
      <c r="E68" s="37"/>
      <c r="F68" s="37"/>
      <c r="G68" s="37"/>
      <c r="H68" s="38"/>
    </row>
    <row r="69" spans="1:8" ht="37.5" customHeight="1" outlineLevel="1" x14ac:dyDescent="0.2">
      <c r="A69" s="130" t="s">
        <v>45</v>
      </c>
      <c r="B69" s="131"/>
      <c r="C69" s="126"/>
      <c r="D69" s="36">
        <v>21000</v>
      </c>
      <c r="E69" s="37"/>
      <c r="F69" s="37"/>
      <c r="G69" s="37"/>
      <c r="H69" s="38"/>
    </row>
    <row r="70" spans="1:8" ht="37.5" customHeight="1" outlineLevel="1" x14ac:dyDescent="0.2">
      <c r="A70" s="130" t="s">
        <v>46</v>
      </c>
      <c r="B70" s="131"/>
      <c r="C70" s="126"/>
      <c r="D70" s="36">
        <v>22500</v>
      </c>
      <c r="E70" s="37"/>
      <c r="F70" s="37"/>
      <c r="G70" s="37"/>
      <c r="H70" s="38"/>
    </row>
    <row r="71" spans="1:8" ht="37.5" customHeight="1" outlineLevel="1" x14ac:dyDescent="0.2">
      <c r="A71" s="130" t="s">
        <v>47</v>
      </c>
      <c r="B71" s="131"/>
      <c r="C71" s="126"/>
      <c r="D71" s="36">
        <v>24000</v>
      </c>
      <c r="E71" s="37"/>
      <c r="F71" s="37"/>
      <c r="G71" s="37"/>
      <c r="H71" s="38"/>
    </row>
    <row r="72" spans="1:8" ht="37.5" customHeight="1" outlineLevel="1" x14ac:dyDescent="0.2">
      <c r="A72" s="130" t="s">
        <v>48</v>
      </c>
      <c r="B72" s="131"/>
      <c r="C72" s="126"/>
      <c r="D72" s="36">
        <v>25500</v>
      </c>
      <c r="E72" s="37"/>
      <c r="F72" s="37"/>
      <c r="G72" s="37"/>
      <c r="H72" s="38"/>
    </row>
    <row r="73" spans="1:8" ht="37.5" customHeight="1" outlineLevel="1" x14ac:dyDescent="0.2">
      <c r="A73" s="130" t="s">
        <v>49</v>
      </c>
      <c r="B73" s="131"/>
      <c r="C73" s="126"/>
      <c r="D73" s="36">
        <v>27000</v>
      </c>
      <c r="E73" s="37"/>
      <c r="F73" s="37"/>
      <c r="G73" s="37"/>
      <c r="H73" s="38"/>
    </row>
    <row r="74" spans="1:8" ht="37.5" customHeight="1" outlineLevel="1" x14ac:dyDescent="0.2">
      <c r="A74" s="130" t="s">
        <v>50</v>
      </c>
      <c r="B74" s="131"/>
      <c r="C74" s="126"/>
      <c r="D74" s="36">
        <v>28500</v>
      </c>
      <c r="E74" s="37"/>
      <c r="F74" s="37"/>
      <c r="G74" s="37"/>
      <c r="H74" s="38"/>
    </row>
    <row r="75" spans="1:8" ht="37.5" customHeight="1" outlineLevel="1" thickBot="1" x14ac:dyDescent="0.25">
      <c r="A75" s="130" t="s">
        <v>51</v>
      </c>
      <c r="B75" s="131"/>
      <c r="C75" s="126"/>
      <c r="D75" s="36">
        <v>30000</v>
      </c>
      <c r="E75" s="37"/>
      <c r="F75" s="37"/>
      <c r="G75" s="37"/>
      <c r="H75" s="38"/>
    </row>
    <row r="76" spans="1:8" ht="50.1" customHeight="1" thickBot="1" x14ac:dyDescent="0.25">
      <c r="A76" s="119" t="s">
        <v>52</v>
      </c>
      <c r="B76" s="120"/>
      <c r="C76" s="120"/>
      <c r="D76" s="121" t="str">
        <f>"от "&amp;MIN(D77:D86)&amp;" до "&amp;MAX(D77:D86)</f>
        <v>от 360 до 6000</v>
      </c>
      <c r="E76" s="122"/>
      <c r="F76" s="122"/>
      <c r="G76" s="122"/>
      <c r="H76" s="123"/>
    </row>
    <row r="77" spans="1:8" ht="151.5" x14ac:dyDescent="0.2">
      <c r="A77" s="132" t="s">
        <v>53</v>
      </c>
      <c r="B77" s="133" t="s">
        <v>13</v>
      </c>
      <c r="C77" s="318"/>
      <c r="D77" s="135">
        <v>1200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8" s="140">
        <v>750</v>
      </c>
      <c r="E78" s="140"/>
      <c r="F78" s="140"/>
      <c r="G78" s="140"/>
      <c r="H78" s="141"/>
    </row>
    <row r="79" spans="1:8" ht="37.5" customHeight="1" x14ac:dyDescent="0.2">
      <c r="A79" s="137" t="s">
        <v>55</v>
      </c>
      <c r="B79" s="138"/>
      <c r="C79" s="142"/>
      <c r="D79" s="140">
        <v>6000</v>
      </c>
      <c r="E79" s="140"/>
      <c r="F79" s="140"/>
      <c r="G79" s="140"/>
      <c r="H79" s="141"/>
    </row>
    <row r="80" spans="1:8" ht="37.5" customHeight="1" x14ac:dyDescent="0.2">
      <c r="A80" s="137" t="s">
        <v>56</v>
      </c>
      <c r="B80" s="138"/>
      <c r="C80" s="142"/>
      <c r="D80" s="140">
        <v>2100</v>
      </c>
      <c r="E80" s="140"/>
      <c r="F80" s="140"/>
      <c r="G80" s="140"/>
      <c r="H80" s="141"/>
    </row>
    <row r="81" spans="1:8" ht="37.5" customHeight="1" x14ac:dyDescent="0.2">
      <c r="A81" s="143" t="s">
        <v>57</v>
      </c>
      <c r="B81" s="144"/>
      <c r="C81" s="142"/>
      <c r="D81" s="140">
        <v>4500</v>
      </c>
      <c r="E81" s="140"/>
      <c r="F81" s="140"/>
      <c r="G81" s="140"/>
      <c r="H81" s="141"/>
    </row>
    <row r="82" spans="1:8" ht="37.5" customHeight="1" x14ac:dyDescent="0.2">
      <c r="A82" s="137" t="s">
        <v>58</v>
      </c>
      <c r="B82" s="138"/>
      <c r="C82" s="142"/>
      <c r="D82" s="140">
        <v>360</v>
      </c>
      <c r="E82" s="140"/>
      <c r="F82" s="140"/>
      <c r="G82" s="140"/>
      <c r="H82" s="141"/>
    </row>
    <row r="83" spans="1:8" ht="37.5" customHeight="1" x14ac:dyDescent="0.2">
      <c r="A83" s="137" t="s">
        <v>59</v>
      </c>
      <c r="B83" s="138"/>
      <c r="C83" s="142"/>
      <c r="D83" s="140">
        <v>360</v>
      </c>
      <c r="E83" s="140"/>
      <c r="F83" s="140"/>
      <c r="G83" s="140"/>
      <c r="H83" s="141"/>
    </row>
    <row r="84" spans="1:8" ht="37.5" customHeight="1" x14ac:dyDescent="0.2">
      <c r="A84" s="137" t="s">
        <v>60</v>
      </c>
      <c r="B84" s="138"/>
      <c r="C84" s="142"/>
      <c r="D84" s="140">
        <v>720</v>
      </c>
      <c r="E84" s="140"/>
      <c r="F84" s="140"/>
      <c r="G84" s="140"/>
      <c r="H84" s="141"/>
    </row>
    <row r="85" spans="1:8" ht="37.5" customHeight="1" x14ac:dyDescent="0.2">
      <c r="A85" s="137" t="s">
        <v>61</v>
      </c>
      <c r="B85" s="138"/>
      <c r="C85" s="142"/>
      <c r="D85" s="140">
        <v>1080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87" s="45">
        <v>30</v>
      </c>
      <c r="E87" s="45"/>
      <c r="F87" s="45"/>
      <c r="G87" s="45"/>
      <c r="H87" s="46"/>
    </row>
    <row r="88" spans="1:8" ht="50.1" customHeight="1" thickBot="1" x14ac:dyDescent="0.25">
      <c r="A88" s="24" t="s">
        <v>65</v>
      </c>
      <c r="B88" s="25"/>
      <c r="C88" s="26"/>
      <c r="D88" s="156" t="str">
        <f>"от "&amp;MIN(D90,D101:H102,W140,D103:H117)&amp;" до "&amp;MAX(D90,D101:H102,W140,D103:H117)</f>
        <v>от 1050 до 21000</v>
      </c>
      <c r="E88" s="156"/>
      <c r="F88" s="156"/>
      <c r="G88" s="156"/>
      <c r="H88" s="157"/>
    </row>
    <row r="89" spans="1:8" ht="21.75" thickBot="1" x14ac:dyDescent="0.25">
      <c r="A89" s="298"/>
      <c r="B89" s="299"/>
      <c r="C89" s="118"/>
      <c r="D89" s="322"/>
      <c r="E89" s="322"/>
      <c r="F89" s="322"/>
      <c r="G89" s="322"/>
      <c r="H89" s="323"/>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90" s="165">
        <v>7200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1800</v>
      </c>
      <c r="E92" s="140"/>
      <c r="F92" s="140"/>
      <c r="G92" s="140"/>
      <c r="H92" s="141"/>
    </row>
    <row r="93" spans="1:8" ht="55.5" customHeight="1" x14ac:dyDescent="0.2">
      <c r="A93" s="173" t="s">
        <v>70</v>
      </c>
      <c r="B93" s="174"/>
      <c r="C93" s="169"/>
      <c r="D93" s="140">
        <f>D90/5</f>
        <v>1440</v>
      </c>
      <c r="E93" s="140"/>
      <c r="F93" s="140"/>
      <c r="G93" s="140"/>
      <c r="H93" s="141"/>
    </row>
    <row r="94" spans="1:8" ht="55.5" customHeight="1" x14ac:dyDescent="0.2">
      <c r="A94" s="173" t="s">
        <v>71</v>
      </c>
      <c r="B94" s="174"/>
      <c r="C94" s="169"/>
      <c r="D94" s="140">
        <f>D90/6</f>
        <v>1200</v>
      </c>
      <c r="E94" s="140"/>
      <c r="F94" s="140"/>
      <c r="G94" s="140"/>
      <c r="H94" s="141"/>
    </row>
    <row r="95" spans="1:8" ht="55.5" customHeight="1" x14ac:dyDescent="0.2">
      <c r="A95" s="173" t="s">
        <v>72</v>
      </c>
      <c r="B95" s="174"/>
      <c r="C95" s="169"/>
      <c r="D95" s="140">
        <f>D90/7</f>
        <v>1028.5714285714287</v>
      </c>
      <c r="E95" s="140"/>
      <c r="F95" s="140"/>
      <c r="G95" s="140"/>
      <c r="H95" s="141"/>
    </row>
    <row r="96" spans="1:8" ht="55.5" customHeight="1" x14ac:dyDescent="0.2">
      <c r="A96" s="173" t="s">
        <v>73</v>
      </c>
      <c r="B96" s="174"/>
      <c r="C96" s="169"/>
      <c r="D96" s="140">
        <f>D90/8</f>
        <v>900</v>
      </c>
      <c r="E96" s="140"/>
      <c r="F96" s="140"/>
      <c r="G96" s="140"/>
      <c r="H96" s="141"/>
    </row>
    <row r="97" spans="1:8" ht="55.5" customHeight="1" x14ac:dyDescent="0.2">
      <c r="A97" s="173" t="s">
        <v>74</v>
      </c>
      <c r="B97" s="174"/>
      <c r="C97" s="169"/>
      <c r="D97" s="140">
        <f>D90/9</f>
        <v>800</v>
      </c>
      <c r="E97" s="140"/>
      <c r="F97" s="140"/>
      <c r="G97" s="140"/>
      <c r="H97" s="141"/>
    </row>
    <row r="98" spans="1:8" ht="55.5" customHeight="1" thickBot="1" x14ac:dyDescent="0.25">
      <c r="A98" s="173" t="s">
        <v>75</v>
      </c>
      <c r="B98" s="174"/>
      <c r="C98" s="175"/>
      <c r="D98" s="140">
        <f>D90/10</f>
        <v>720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99" s="44">
        <v>10008</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"2ГИС.ИЖЕВСК"</v>
      </c>
      <c r="D101" s="31">
        <v>4500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02" s="185">
        <v>6750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03" s="36">
        <v>13500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"2ГИС.ИЖЕВСК"</v>
      </c>
      <c r="D104" s="36">
        <v>7500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"2ГИС.ИЖЕВСК"</v>
      </c>
      <c r="D105" s="36">
        <v>9000</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06" s="36">
        <v>5550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07" s="36">
        <v>12000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08" s="36">
        <v>21000</v>
      </c>
      <c r="E108" s="37"/>
      <c r="F108" s="37"/>
      <c r="G108" s="37"/>
      <c r="H108" s="38"/>
    </row>
    <row r="109" spans="1:8" ht="50.1" customHeight="1" x14ac:dyDescent="0.2">
      <c r="A109" s="143" t="s">
        <v>85</v>
      </c>
      <c r="B109" s="144"/>
      <c r="C10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09" s="36">
        <v>10020</v>
      </c>
      <c r="E109" s="37"/>
      <c r="F109" s="37"/>
      <c r="G109" s="37"/>
      <c r="H109" s="38"/>
    </row>
    <row r="110" spans="1:8" ht="50.1" customHeight="1" x14ac:dyDescent="0.2">
      <c r="A110" s="143" t="s">
        <v>86</v>
      </c>
      <c r="B110" s="144"/>
      <c r="C110" s="184" t="s">
        <v>87</v>
      </c>
      <c r="D110" s="36">
        <v>1050</v>
      </c>
      <c r="E110" s="37"/>
      <c r="F110" s="37"/>
      <c r="G110" s="37"/>
      <c r="H110" s="38"/>
    </row>
    <row r="111" spans="1:8" ht="62.2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1" s="36">
        <v>9060</v>
      </c>
      <c r="E111" s="37"/>
      <c r="F111" s="37"/>
      <c r="G111" s="37"/>
      <c r="H111" s="38"/>
    </row>
    <row r="112" spans="1:8" ht="62.25"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2" s="36">
        <v>7248</v>
      </c>
      <c r="E112" s="37"/>
      <c r="F112" s="37"/>
      <c r="G112" s="37"/>
      <c r="H112" s="38"/>
    </row>
    <row r="113" spans="1:8" ht="62.25" customHeight="1" x14ac:dyDescent="0.2">
      <c r="A113" s="143" t="s">
        <v>90</v>
      </c>
      <c r="B113" s="144"/>
      <c r="C113" s="184"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3" s="36">
        <v>7500</v>
      </c>
      <c r="E113" s="37"/>
      <c r="F113" s="37"/>
      <c r="G113" s="37"/>
      <c r="H113" s="38"/>
    </row>
    <row r="114" spans="1:8" ht="62.25" customHeight="1" x14ac:dyDescent="0.2">
      <c r="A114" s="143" t="s">
        <v>91</v>
      </c>
      <c r="B114" s="144"/>
      <c r="C114" s="184"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4" s="36">
        <v>3624</v>
      </c>
      <c r="E114" s="37"/>
      <c r="F114" s="37"/>
      <c r="G114" s="37"/>
      <c r="H114" s="38"/>
    </row>
    <row r="115" spans="1:8" ht="62.2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5" s="36">
        <v>15000</v>
      </c>
      <c r="E115" s="37"/>
      <c r="F115" s="37"/>
      <c r="G115" s="37"/>
      <c r="H115" s="38"/>
    </row>
    <row r="116" spans="1:8" ht="62.2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16" s="36">
        <v>3000</v>
      </c>
      <c r="E116" s="37"/>
      <c r="F116" s="37"/>
      <c r="G116" s="37"/>
      <c r="H116" s="38"/>
    </row>
    <row r="117" spans="1:8" ht="50.1" customHeight="1" x14ac:dyDescent="0.2">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17" s="36">
        <v>5100</v>
      </c>
      <c r="E117" s="37"/>
      <c r="F117" s="37"/>
      <c r="G117" s="37"/>
      <c r="H117" s="38"/>
    </row>
    <row r="118" spans="1:8" s="16" customFormat="1" ht="102" customHeight="1" x14ac:dyDescent="0.2">
      <c r="A118" s="143" t="s">
        <v>16</v>
      </c>
      <c r="B118" s="144"/>
      <c r="C11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18" s="36">
        <v>1050</v>
      </c>
      <c r="E118" s="37"/>
      <c r="F118" s="37"/>
      <c r="G118" s="37"/>
      <c r="H118" s="38"/>
    </row>
    <row r="119" spans="1:8" s="16" customFormat="1" ht="126" customHeight="1" x14ac:dyDescent="0.2">
      <c r="A119" s="143" t="s">
        <v>95</v>
      </c>
      <c r="B119" s="144"/>
      <c r="C11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19" s="36">
        <v>6900</v>
      </c>
      <c r="E119" s="37"/>
      <c r="F119" s="37"/>
      <c r="G119" s="37"/>
      <c r="H119" s="38"/>
    </row>
    <row r="120" spans="1:8" s="16" customFormat="1" ht="96" customHeight="1" x14ac:dyDescent="0.2">
      <c r="A120" s="143" t="s">
        <v>96</v>
      </c>
      <c r="B120" s="144"/>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0" s="36">
        <v>5010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21" s="36">
        <v>10002</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"2ГИС.ИЖЕВСК"</v>
      </c>
      <c r="D122" s="36">
        <v>6360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3" s="36">
        <v>9480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"2ГИС.ИЖЕВСК" (версия для ПК)</v>
      </c>
      <c r="D124" s="36">
        <v>18960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"2ГИС.ИЖЕВСК"</v>
      </c>
      <c r="D125" s="36">
        <v>10560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"2ГИС.ИЖЕВСК"</v>
      </c>
      <c r="D126" s="36">
        <v>12672</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"2ГИС.ИЖЕВСК" (версия для ПК)</v>
      </c>
      <c r="D127" s="36">
        <v>7800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"2ГИС.ИЖЕВСК" (версия для ПК)</v>
      </c>
      <c r="D128" s="36">
        <v>16800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"2ГИС.ИЖЕВСК" (версия для ПК)</v>
      </c>
      <c r="D129" s="36">
        <v>29400</v>
      </c>
      <c r="E129" s="37"/>
      <c r="F129" s="37"/>
      <c r="G129" s="37"/>
      <c r="H129" s="38"/>
    </row>
    <row r="130" spans="1:8" ht="50.1" customHeight="1" x14ac:dyDescent="0.2">
      <c r="A130" s="143" t="s">
        <v>106</v>
      </c>
      <c r="B130" s="144"/>
      <c r="C130" s="184" t="s">
        <v>87</v>
      </c>
      <c r="D130" s="36">
        <v>1560</v>
      </c>
      <c r="E130" s="37"/>
      <c r="F130" s="37"/>
      <c r="G130" s="37"/>
      <c r="H130" s="38"/>
    </row>
    <row r="131" spans="1:8" ht="72"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1" s="36">
        <v>21000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"2ГИС.ИЖЕВСК" (версия для ПК)</v>
      </c>
      <c r="D132" s="44">
        <v>7200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34" s="36">
        <v>8004</v>
      </c>
      <c r="E134" s="37"/>
      <c r="F134" s="37"/>
      <c r="G134" s="37"/>
      <c r="H134" s="38"/>
    </row>
    <row r="135" spans="1:8" s="16" customFormat="1" ht="50.1" customHeight="1" x14ac:dyDescent="0.2">
      <c r="A135" s="143" t="s">
        <v>111</v>
      </c>
      <c r="B135" s="144"/>
      <c r="C135" s="194"/>
      <c r="D135" s="36">
        <v>5004</v>
      </c>
      <c r="E135" s="37"/>
      <c r="F135" s="37"/>
      <c r="G135" s="37"/>
      <c r="H135" s="38"/>
    </row>
    <row r="136" spans="1:8" s="16" customFormat="1" ht="50.1" customHeight="1" x14ac:dyDescent="0.2">
      <c r="A136" s="192" t="s">
        <v>112</v>
      </c>
      <c r="B136" s="193"/>
      <c r="C136" s="194"/>
      <c r="D136" s="325">
        <v>3000</v>
      </c>
      <c r="E136" s="140"/>
      <c r="F136" s="140"/>
      <c r="G136" s="140"/>
      <c r="H136" s="140"/>
    </row>
    <row r="137" spans="1:8" s="16" customFormat="1" ht="50.1" customHeight="1" x14ac:dyDescent="0.2">
      <c r="A137" s="192" t="s">
        <v>113</v>
      </c>
      <c r="B137" s="193"/>
      <c r="C137" s="194"/>
      <c r="D137" s="325">
        <v>300</v>
      </c>
      <c r="E137" s="140"/>
      <c r="F137" s="140"/>
      <c r="G137" s="140"/>
      <c r="H137" s="140"/>
    </row>
    <row r="138" spans="1:8" s="16" customFormat="1" ht="50.1" customHeight="1" thickBot="1" x14ac:dyDescent="0.25">
      <c r="A138" s="192" t="s">
        <v>114</v>
      </c>
      <c r="B138" s="193"/>
      <c r="C138" s="196"/>
      <c r="D138" s="78">
        <v>1050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0" s="198">
        <f>W140*1.2</f>
        <v>0</v>
      </c>
      <c r="E140" s="199">
        <f>W140*1.1</f>
        <v>0</v>
      </c>
      <c r="F140" s="199">
        <v>3300</v>
      </c>
      <c r="G140" s="199">
        <f>W140*0.75</f>
        <v>0</v>
      </c>
      <c r="H140" s="200">
        <f>W140*0.5</f>
        <v>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"2ГИС.ИЖЕВСК"</v>
      </c>
      <c r="D141" s="36">
        <v>3300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6">
        <v>5100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3" s="198">
        <f>W143*1.2</f>
        <v>0</v>
      </c>
      <c r="E143" s="199">
        <f>W143*1.1</f>
        <v>0</v>
      </c>
      <c r="F143" s="199">
        <v>4680</v>
      </c>
      <c r="G143" s="199">
        <f>W143*0.75</f>
        <v>0</v>
      </c>
      <c r="H143" s="200">
        <f>W143*0.5</f>
        <v>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"2ГИС.ИЖЕВСК"</v>
      </c>
      <c r="D144" s="36">
        <v>4680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5" s="36">
        <v>7200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"2ГИС.ИЖЕВСК"</v>
      </c>
      <c r="D146" s="198">
        <f>W146*1.2</f>
        <v>0</v>
      </c>
      <c r="E146" s="199">
        <f>W146*1.1</f>
        <v>0</v>
      </c>
      <c r="F146" s="199">
        <v>3300</v>
      </c>
      <c r="G146" s="199">
        <f>W146*0.75</f>
        <v>0</v>
      </c>
      <c r="H146" s="200">
        <f>W146*0.5</f>
        <v>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4"/>
      <c r="D148" s="353"/>
      <c r="E148" s="353"/>
      <c r="F148" s="353"/>
      <c r="G148" s="353"/>
      <c r="H148" s="355"/>
    </row>
    <row r="149" spans="1:8" s="16" customFormat="1" ht="185.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9" s="31">
        <v>8040</v>
      </c>
      <c r="E149" s="32"/>
      <c r="F149" s="32"/>
      <c r="G149" s="32"/>
      <c r="H149" s="33"/>
    </row>
    <row r="150" spans="1:8" s="16" customFormat="1" ht="83.25" customHeight="1" x14ac:dyDescent="0.2">
      <c r="A150" s="143" t="s">
        <v>184</v>
      </c>
      <c r="B150" s="144"/>
      <c r="C150" s="194"/>
      <c r="D150" s="36">
        <v>16080</v>
      </c>
      <c r="E150" s="37"/>
      <c r="F150" s="37"/>
      <c r="G150" s="37"/>
      <c r="H150" s="38"/>
    </row>
    <row r="151" spans="1:8" s="16" customFormat="1" ht="83.25" customHeight="1" x14ac:dyDescent="0.2">
      <c r="A151" s="143" t="s">
        <v>185</v>
      </c>
      <c r="B151" s="144"/>
      <c r="C151" s="194"/>
      <c r="D151" s="36">
        <v>8040</v>
      </c>
      <c r="E151" s="37"/>
      <c r="F151" s="37"/>
      <c r="G151" s="37"/>
      <c r="H151" s="38"/>
    </row>
    <row r="152" spans="1:8" s="16" customFormat="1" ht="83.25" customHeight="1" thickBot="1" x14ac:dyDescent="0.25">
      <c r="A152" s="143" t="s">
        <v>186</v>
      </c>
      <c r="B152" s="144"/>
      <c r="C152" s="393"/>
      <c r="D152" s="36">
        <v>16080</v>
      </c>
      <c r="E152" s="37"/>
      <c r="F152" s="37"/>
      <c r="G152" s="37"/>
      <c r="H152" s="38"/>
    </row>
    <row r="153" spans="1:8" ht="21.75" thickBot="1" x14ac:dyDescent="0.25">
      <c r="A153" s="298"/>
      <c r="B153" s="299"/>
      <c r="C153" s="180"/>
      <c r="D153" s="322"/>
      <c r="E153" s="322"/>
      <c r="F153" s="322"/>
      <c r="G153" s="322"/>
      <c r="H153" s="323"/>
    </row>
    <row r="155" spans="1:8" ht="21" x14ac:dyDescent="0.2">
      <c r="A155" s="206"/>
      <c r="B155" s="207" t="s">
        <v>123</v>
      </c>
      <c r="C155" s="208" t="s">
        <v>478</v>
      </c>
      <c r="D155" s="208"/>
      <c r="E155" s="209"/>
      <c r="F155" s="209"/>
      <c r="G155" s="209"/>
      <c r="H155" s="209"/>
    </row>
    <row r="156" spans="1:8" ht="21" x14ac:dyDescent="0.2">
      <c r="A156" s="206"/>
      <c r="B156" s="209"/>
      <c r="C156" s="301" t="s">
        <v>479</v>
      </c>
      <c r="D156" s="210"/>
      <c r="E156" s="209"/>
      <c r="F156" s="209"/>
      <c r="G156" s="209"/>
      <c r="H156" s="209"/>
    </row>
    <row r="157" spans="1:8" ht="21" x14ac:dyDescent="0.2">
      <c r="A157" s="206"/>
      <c r="B157" s="209"/>
      <c r="C157" s="210" t="s">
        <v>480</v>
      </c>
      <c r="D157" s="210"/>
      <c r="E157" s="209"/>
      <c r="F157" s="209"/>
      <c r="G157" s="209"/>
      <c r="H157" s="209"/>
    </row>
    <row r="158" spans="1:8" ht="21" x14ac:dyDescent="0.2">
      <c r="A158" s="206"/>
      <c r="B158" s="209"/>
      <c r="C158" s="392"/>
      <c r="D158" s="392"/>
      <c r="E158" s="209"/>
      <c r="F158" s="209"/>
      <c r="G158" s="209"/>
      <c r="H158" s="209"/>
    </row>
    <row r="159" spans="1:8" s="212" customFormat="1" ht="108" customHeight="1" x14ac:dyDescent="0.2">
      <c r="A159" s="211" t="s">
        <v>481</v>
      </c>
      <c r="B159" s="211"/>
      <c r="C159" s="211"/>
      <c r="D159" s="211"/>
      <c r="E159" s="211"/>
      <c r="F159" s="211"/>
      <c r="G159" s="211"/>
      <c r="H159" s="211"/>
    </row>
    <row r="160" spans="1:8" ht="26.25" customHeight="1" x14ac:dyDescent="0.2">
      <c r="A160" s="213" t="str">
        <f>Абакан_юр!A147</f>
        <v>По соглашению сторон в качестве валюты платежа могут выступать украинские гривны, в этом случае курс следующий: 1 руб. = 0,3909 гривен</v>
      </c>
      <c r="B160" s="213"/>
      <c r="C160" s="213"/>
      <c r="D160" s="214"/>
      <c r="E160" s="214"/>
      <c r="F160" s="215"/>
      <c r="G160" s="216"/>
      <c r="H160" s="216"/>
    </row>
    <row r="161" spans="1:8" ht="26.25" customHeight="1" x14ac:dyDescent="0.2">
      <c r="A161" s="213" t="str">
        <f>Абакан_юр!A148</f>
        <v>По соглашению сторон в качестве валюты платежа могут выступать дирхамы ОАЭ, в этом случае курс следующий: 1 руб. = 0,0394 дирхам</v>
      </c>
      <c r="B161" s="213"/>
      <c r="C161" s="213"/>
      <c r="D161" s="214"/>
      <c r="E161" s="214"/>
      <c r="F161" s="215"/>
      <c r="G161" s="218"/>
      <c r="H161" s="218"/>
    </row>
    <row r="162" spans="1:8" ht="26.25" customHeight="1" x14ac:dyDescent="0.2">
      <c r="A162" s="213" t="str">
        <f>Абакан_юр!A149</f>
        <v>По соглашению сторон в качестве валюты платежа могут выступать доллары США, в этом случае курс следующий: 1 руб. = 0,0107 доллара</v>
      </c>
      <c r="B162" s="213"/>
      <c r="C162" s="213"/>
      <c r="D162" s="214"/>
      <c r="E162" s="214"/>
      <c r="F162" s="215"/>
      <c r="G162" s="218"/>
      <c r="H162" s="218"/>
    </row>
    <row r="163" spans="1:8" ht="26.25" customHeight="1" x14ac:dyDescent="0.2">
      <c r="A163" s="213" t="str">
        <f>Абакан_юр!A150</f>
        <v>По соглашению сторон в качестве валюты платежа могут выступать евро, в этом случае курс следующий: 1 руб. = 0,0101 евро</v>
      </c>
      <c r="B163" s="213"/>
      <c r="C163" s="213"/>
      <c r="D163" s="214"/>
      <c r="E163" s="215"/>
      <c r="F163" s="215"/>
      <c r="G163" s="218"/>
      <c r="H163" s="218"/>
    </row>
    <row r="164" spans="1:8" ht="26.25" customHeight="1" x14ac:dyDescent="0.2">
      <c r="A164" s="213" t="str">
        <f>Абакан_юр!A151</f>
        <v>По соглашению сторон в качестве валюты платежа могут выступать чешские кроны, в этом случае курс следующий: 1 руб. = 0,2496 крона</v>
      </c>
      <c r="B164" s="213"/>
      <c r="C164" s="213"/>
      <c r="D164" s="214"/>
      <c r="E164" s="215"/>
      <c r="F164" s="215"/>
      <c r="G164" s="218"/>
      <c r="H164" s="218"/>
    </row>
    <row r="165" spans="1:8" ht="26.25" customHeight="1" x14ac:dyDescent="0.2">
      <c r="A165" s="213" t="str">
        <f>Абакан_юр!A152</f>
        <v>По соглашению сторон в качестве валюты платежа могут выступать киргизские сомы, в этом случае курс следующий: 1 руб. = 0,9546 сом</v>
      </c>
      <c r="B165" s="213"/>
      <c r="C165" s="213"/>
      <c r="D165" s="214"/>
      <c r="E165" s="214"/>
      <c r="F165" s="215"/>
      <c r="G165" s="218"/>
      <c r="H165" s="218"/>
    </row>
    <row r="166" spans="1:8" ht="26.25" customHeight="1" x14ac:dyDescent="0.2">
      <c r="A16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6" s="213"/>
      <c r="C166" s="213"/>
      <c r="D166" s="214"/>
      <c r="E166" s="214"/>
      <c r="F166" s="215"/>
      <c r="G166" s="218"/>
      <c r="H166" s="218"/>
    </row>
    <row r="167" spans="1:8" ht="26.25" x14ac:dyDescent="0.2">
      <c r="A167" s="219"/>
      <c r="B167" s="219"/>
      <c r="C167" s="220"/>
      <c r="D167" s="221"/>
      <c r="E167" s="221"/>
      <c r="F167" s="222"/>
      <c r="G167" s="223"/>
      <c r="H167" s="223"/>
    </row>
    <row r="168" spans="1:8" ht="21" x14ac:dyDescent="0.2">
      <c r="A168" s="225" t="s">
        <v>134</v>
      </c>
      <c r="B168" s="225"/>
      <c r="C168" s="225"/>
      <c r="D168" s="225"/>
      <c r="E168" s="225"/>
      <c r="F168" s="225"/>
      <c r="G168" s="225"/>
      <c r="H168" s="225"/>
    </row>
    <row r="169" spans="1:8" ht="21" x14ac:dyDescent="0.2">
      <c r="A169" s="225" t="s">
        <v>135</v>
      </c>
      <c r="B169" s="225"/>
      <c r="C169" s="225"/>
      <c r="D169" s="225"/>
      <c r="E169" s="225"/>
      <c r="F169" s="225"/>
      <c r="G169" s="225"/>
      <c r="H169" s="225"/>
    </row>
    <row r="170" spans="1:8" ht="26.25" x14ac:dyDescent="0.2">
      <c r="A170" s="219"/>
      <c r="B170" s="219"/>
      <c r="C170" s="220"/>
      <c r="D170" s="221"/>
      <c r="E170" s="221"/>
      <c r="F170" s="222"/>
      <c r="G170" s="223"/>
      <c r="H170" s="223"/>
    </row>
    <row r="171" spans="1:8" ht="48.75" customHeight="1" thickBot="1" x14ac:dyDescent="0.25">
      <c r="A171" s="226" t="s">
        <v>136</v>
      </c>
      <c r="B171" s="226"/>
      <c r="C171" s="226"/>
      <c r="D171" s="226"/>
      <c r="E171" s="226"/>
      <c r="F171" s="227"/>
      <c r="G171" s="217"/>
      <c r="H171" s="228"/>
    </row>
    <row r="172" spans="1:8" ht="50.1" customHeight="1" thickBot="1" x14ac:dyDescent="0.25">
      <c r="A172" s="229" t="s">
        <v>137</v>
      </c>
      <c r="B172" s="230"/>
      <c r="C172" s="230"/>
      <c r="D172" s="230"/>
      <c r="E172" s="231"/>
      <c r="F172" s="232"/>
      <c r="H172" s="233"/>
    </row>
    <row r="173" spans="1:8" ht="96" customHeight="1" thickBot="1" x14ac:dyDescent="0.25">
      <c r="A173" s="234" t="s">
        <v>138</v>
      </c>
      <c r="B173" s="235"/>
      <c r="C173" s="236" t="s">
        <v>139</v>
      </c>
      <c r="D173" s="235" t="s">
        <v>140</v>
      </c>
      <c r="E173" s="237"/>
      <c r="F173" s="238"/>
      <c r="G173" s="238"/>
      <c r="H173" s="238"/>
    </row>
    <row r="174" spans="1:8" ht="50.1" customHeight="1" x14ac:dyDescent="0.2">
      <c r="A174" s="239" t="s">
        <v>167</v>
      </c>
      <c r="B174" s="240"/>
      <c r="C174" s="242" t="s">
        <v>168</v>
      </c>
      <c r="D174" s="367">
        <v>2190</v>
      </c>
      <c r="E174" s="243"/>
      <c r="F174" s="238"/>
      <c r="G174" s="238"/>
      <c r="H174" s="238"/>
    </row>
    <row r="175" spans="1:8" ht="50.1" customHeight="1" x14ac:dyDescent="0.2">
      <c r="A175" s="244" t="s">
        <v>169</v>
      </c>
      <c r="B175" s="245"/>
      <c r="C175" s="247"/>
      <c r="D175" s="368">
        <v>1590</v>
      </c>
      <c r="E175" s="248"/>
      <c r="F175" s="238"/>
      <c r="G175" s="238"/>
      <c r="H175" s="238"/>
    </row>
    <row r="176" spans="1:8" ht="50.1" customHeight="1" x14ac:dyDescent="0.2">
      <c r="A176" s="244" t="s">
        <v>170</v>
      </c>
      <c r="B176" s="245"/>
      <c r="C176" s="247"/>
      <c r="D176" s="368">
        <v>1440</v>
      </c>
      <c r="E176" s="248"/>
      <c r="F176" s="238"/>
      <c r="G176" s="238"/>
      <c r="H176" s="238"/>
    </row>
    <row r="177" spans="1:8" ht="50.1" customHeight="1" thickBot="1" x14ac:dyDescent="0.25">
      <c r="A177" s="244" t="s">
        <v>171</v>
      </c>
      <c r="B177" s="245"/>
      <c r="C177" s="247"/>
      <c r="D177" s="368">
        <v>1290</v>
      </c>
      <c r="E177" s="248"/>
      <c r="F177" s="238"/>
      <c r="G177" s="238"/>
      <c r="H177" s="238"/>
    </row>
    <row r="178" spans="1:8" ht="84" x14ac:dyDescent="0.2">
      <c r="A178" s="239" t="s">
        <v>141</v>
      </c>
      <c r="B178" s="240"/>
      <c r="C178" s="241" t="s">
        <v>142</v>
      </c>
      <c r="D178" s="242" t="s">
        <v>143</v>
      </c>
      <c r="E178" s="243"/>
      <c r="F178" s="238"/>
      <c r="G178" s="238"/>
      <c r="H178" s="238"/>
    </row>
    <row r="179" spans="1:8" ht="75.75" customHeight="1" x14ac:dyDescent="0.2">
      <c r="A179" s="244" t="s">
        <v>144</v>
      </c>
      <c r="B179" s="245"/>
      <c r="C179" s="246" t="s">
        <v>145</v>
      </c>
      <c r="D179" s="247" t="s">
        <v>146</v>
      </c>
      <c r="E179" s="248"/>
      <c r="F179" s="238"/>
      <c r="G179" s="238"/>
      <c r="H179" s="238"/>
    </row>
    <row r="180" spans="1:8" ht="155.25" customHeight="1" thickBot="1" x14ac:dyDescent="0.25">
      <c r="A180" s="328" t="s">
        <v>147</v>
      </c>
      <c r="B180" s="329"/>
      <c r="C180" s="330" t="s">
        <v>148</v>
      </c>
      <c r="D180" s="331" t="s">
        <v>146</v>
      </c>
      <c r="E180" s="332"/>
      <c r="F180" s="238"/>
      <c r="G180" s="238"/>
      <c r="H180" s="238"/>
    </row>
    <row r="181" spans="1:8" s="203" customFormat="1" ht="125.25" customHeight="1" x14ac:dyDescent="0.2">
      <c r="A181" s="244" t="s">
        <v>150</v>
      </c>
      <c r="B181" s="245"/>
      <c r="C181" s="333" t="s">
        <v>151</v>
      </c>
      <c r="D181" s="245" t="s">
        <v>146</v>
      </c>
      <c r="E181" s="334"/>
      <c r="F181" s="232"/>
      <c r="G181" s="232"/>
      <c r="H181" s="232"/>
    </row>
    <row r="182" spans="1:8" s="224" customFormat="1" ht="222.75" customHeight="1" thickBot="1" x14ac:dyDescent="0.25">
      <c r="A182" s="335" t="s">
        <v>152</v>
      </c>
      <c r="B182" s="336"/>
      <c r="C182" s="330" t="s">
        <v>153</v>
      </c>
      <c r="D182" s="337" t="s">
        <v>146</v>
      </c>
      <c r="E182" s="338"/>
      <c r="F182" s="222"/>
      <c r="G182" s="223"/>
      <c r="H182" s="223"/>
    </row>
    <row r="183" spans="1:8" ht="24.95" customHeight="1" x14ac:dyDescent="0.2">
      <c r="A183" s="250" t="s">
        <v>154</v>
      </c>
      <c r="B183" s="250"/>
      <c r="C183" s="250"/>
      <c r="D183" s="250"/>
      <c r="E183" s="250"/>
      <c r="F183" s="250"/>
      <c r="G183" s="250"/>
      <c r="H183" s="250"/>
    </row>
    <row r="184" spans="1:8" ht="24.95" customHeight="1" x14ac:dyDescent="0.2">
      <c r="A184" s="250" t="s">
        <v>155</v>
      </c>
      <c r="B184" s="250"/>
      <c r="C184" s="250"/>
      <c r="D184" s="250"/>
      <c r="E184" s="250"/>
      <c r="F184" s="250"/>
      <c r="G184" s="250"/>
      <c r="H184" s="250"/>
    </row>
    <row r="185" spans="1:8" ht="184.5" customHeight="1" x14ac:dyDescent="0.2">
      <c r="A185"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5" s="225"/>
      <c r="C185" s="225"/>
      <c r="D185" s="225"/>
      <c r="E185" s="225"/>
      <c r="F185" s="225"/>
      <c r="G185" s="225"/>
      <c r="H185" s="225"/>
    </row>
    <row r="186" spans="1:8" ht="72" customHeight="1" x14ac:dyDescent="0.2">
      <c r="A186" s="225" t="s">
        <v>157</v>
      </c>
      <c r="B186" s="225"/>
      <c r="C186" s="225"/>
      <c r="D186" s="225"/>
      <c r="E186" s="225"/>
      <c r="F186" s="225"/>
      <c r="G186" s="225"/>
      <c r="H186" s="225"/>
    </row>
    <row r="187" spans="1:8" ht="23.25" x14ac:dyDescent="0.2">
      <c r="A187" s="250" t="s">
        <v>158</v>
      </c>
      <c r="B187" s="250"/>
      <c r="C187" s="250"/>
      <c r="D187" s="250"/>
      <c r="E187" s="250"/>
      <c r="F187" s="250"/>
      <c r="G187" s="250"/>
      <c r="H187" s="250"/>
    </row>
    <row r="188" spans="1:8" s="252" customFormat="1" ht="128.25" customHeight="1" x14ac:dyDescent="0.2">
      <c r="A188" s="225" t="s">
        <v>159</v>
      </c>
      <c r="B188" s="225"/>
      <c r="C188" s="225"/>
      <c r="D188" s="225"/>
      <c r="E188" s="225"/>
      <c r="F188" s="225"/>
      <c r="G188" s="225"/>
      <c r="H188" s="225"/>
    </row>
  </sheetData>
  <sheetProtection selectLockedCells="1" selectUnlockedCells="1"/>
  <mergeCells count="307">
    <mergeCell ref="A185:H185"/>
    <mergeCell ref="A186:H186"/>
    <mergeCell ref="A187:H187"/>
    <mergeCell ref="A188:E188"/>
    <mergeCell ref="F188:H188"/>
    <mergeCell ref="A181:B181"/>
    <mergeCell ref="D181:E181"/>
    <mergeCell ref="A182:B182"/>
    <mergeCell ref="D182:E182"/>
    <mergeCell ref="A183:H183"/>
    <mergeCell ref="A184:H184"/>
    <mergeCell ref="A178:B178"/>
    <mergeCell ref="D178:E178"/>
    <mergeCell ref="A179:B179"/>
    <mergeCell ref="D179:E179"/>
    <mergeCell ref="A180:B180"/>
    <mergeCell ref="D180:E180"/>
    <mergeCell ref="A174:B174"/>
    <mergeCell ref="C174:C177"/>
    <mergeCell ref="D174:E174"/>
    <mergeCell ref="A175:B175"/>
    <mergeCell ref="D175:E175"/>
    <mergeCell ref="A176:B176"/>
    <mergeCell ref="D176:E176"/>
    <mergeCell ref="A177:B177"/>
    <mergeCell ref="D177:E177"/>
    <mergeCell ref="A168:H168"/>
    <mergeCell ref="A169:H169"/>
    <mergeCell ref="A171:E171"/>
    <mergeCell ref="A172:E172"/>
    <mergeCell ref="A173:B173"/>
    <mergeCell ref="D173:E173"/>
    <mergeCell ref="A161:C161"/>
    <mergeCell ref="A162:C162"/>
    <mergeCell ref="A163:C163"/>
    <mergeCell ref="A164:C164"/>
    <mergeCell ref="A165:C165"/>
    <mergeCell ref="A166:C166"/>
    <mergeCell ref="C155:D155"/>
    <mergeCell ref="C156:D156"/>
    <mergeCell ref="C157:D157"/>
    <mergeCell ref="A159:H159"/>
    <mergeCell ref="A160:C160"/>
    <mergeCell ref="G160:H160"/>
    <mergeCell ref="A151:B151"/>
    <mergeCell ref="D151:H151"/>
    <mergeCell ref="A152:B152"/>
    <mergeCell ref="D152:H152"/>
    <mergeCell ref="A153:B153"/>
    <mergeCell ref="D153:H153"/>
    <mergeCell ref="A146:B146"/>
    <mergeCell ref="A147:B147"/>
    <mergeCell ref="D147:H147"/>
    <mergeCell ref="A148:C148"/>
    <mergeCell ref="D148:H148"/>
    <mergeCell ref="A149:B149"/>
    <mergeCell ref="C149:C152"/>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3"/>
  <sheetViews>
    <sheetView view="pageBreakPreview" zoomScale="50" zoomScaleNormal="60" zoomScaleSheetLayoutView="50" workbookViewId="0">
      <pane ySplit="3" topLeftCell="A11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482</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497"/>
      <c r="B6" s="467"/>
      <c r="C6" s="118"/>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1">
        <f>F8*1.2</f>
        <v>5792.4</v>
      </c>
      <c r="E8" s="32">
        <f>F8*1.1</f>
        <v>5309.7000000000007</v>
      </c>
      <c r="F8" s="32">
        <v>4827</v>
      </c>
      <c r="G8" s="32">
        <f>F8*0.75</f>
        <v>3620.25</v>
      </c>
      <c r="H8" s="33">
        <f>F8*0.5</f>
        <v>2413.5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54">
        <f>F13*1.2</f>
        <v>6699.5999999999995</v>
      </c>
      <c r="E13" s="32">
        <f>F13*1.1</f>
        <v>6141.3</v>
      </c>
      <c r="F13" s="32">
        <v>5583</v>
      </c>
      <c r="G13" s="32">
        <f>F13*0.75</f>
        <v>4187.25</v>
      </c>
      <c r="H13" s="33">
        <f>F13*0.5</f>
        <v>2791.5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1323</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"2ГИС.ЙОШКАР-ОЛА"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262">
        <v>180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1">
        <f>F28*1.2</f>
        <v>12168</v>
      </c>
      <c r="E28" s="32">
        <f>F28*1.1</f>
        <v>11154</v>
      </c>
      <c r="F28" s="32">
        <v>10140</v>
      </c>
      <c r="G28" s="32">
        <f>F28*0.75</f>
        <v>7605</v>
      </c>
      <c r="H28" s="33">
        <f>F28*0.5</f>
        <v>5070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54">
        <f>F33*1.2</f>
        <v>14083.199999999999</v>
      </c>
      <c r="E33" s="32">
        <f>F33*1.1</f>
        <v>12909.6</v>
      </c>
      <c r="F33" s="32">
        <v>11736</v>
      </c>
      <c r="G33" s="32">
        <f>F33*0.75</f>
        <v>8802</v>
      </c>
      <c r="H33" s="33">
        <f>F33*0.5</f>
        <v>5868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"2ГИС.ЙОШКАР-ОЛА"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78"/>
      <c r="E42" s="79"/>
      <c r="F42" s="79"/>
      <c r="G42" s="79"/>
      <c r="H42" s="80"/>
    </row>
    <row r="43" spans="1:8" s="16" customFormat="1" ht="24.95" customHeight="1" thickBot="1" x14ac:dyDescent="0.25">
      <c r="A43" s="81"/>
      <c r="B43" s="82"/>
      <c r="C43" s="83"/>
      <c r="D43" s="299"/>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90">
        <v>384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"&amp;MIN(D50:D69)&amp;" до "&amp;MAX(D50:D69)</f>
        <v>от 1092 до 21840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50" s="127">
        <v>1092</v>
      </c>
      <c r="E50" s="128"/>
      <c r="F50" s="128"/>
      <c r="G50" s="128"/>
      <c r="H50" s="129"/>
    </row>
    <row r="51" spans="1:8" s="16" customFormat="1" ht="37.5" customHeight="1" outlineLevel="1" x14ac:dyDescent="0.2">
      <c r="A51" s="130" t="s">
        <v>33</v>
      </c>
      <c r="B51" s="131"/>
      <c r="C51" s="126"/>
      <c r="D51" s="36">
        <v>2184</v>
      </c>
      <c r="E51" s="37"/>
      <c r="F51" s="37"/>
      <c r="G51" s="37"/>
      <c r="H51" s="38"/>
    </row>
    <row r="52" spans="1:8" s="16" customFormat="1" ht="37.5" customHeight="1" outlineLevel="1" x14ac:dyDescent="0.2">
      <c r="A52" s="130" t="s">
        <v>34</v>
      </c>
      <c r="B52" s="131"/>
      <c r="C52" s="126"/>
      <c r="D52" s="36">
        <v>3276</v>
      </c>
      <c r="E52" s="37"/>
      <c r="F52" s="37"/>
      <c r="G52" s="37"/>
      <c r="H52" s="38"/>
    </row>
    <row r="53" spans="1:8" s="16" customFormat="1" ht="37.5" customHeight="1" outlineLevel="1" x14ac:dyDescent="0.2">
      <c r="A53" s="130" t="s">
        <v>35</v>
      </c>
      <c r="B53" s="131"/>
      <c r="C53" s="126"/>
      <c r="D53" s="36">
        <v>4368</v>
      </c>
      <c r="E53" s="37"/>
      <c r="F53" s="37"/>
      <c r="G53" s="37"/>
      <c r="H53" s="38"/>
    </row>
    <row r="54" spans="1:8" s="16" customFormat="1" ht="37.5" customHeight="1" outlineLevel="1" x14ac:dyDescent="0.2">
      <c r="A54" s="130" t="s">
        <v>36</v>
      </c>
      <c r="B54" s="131"/>
      <c r="C54" s="126"/>
      <c r="D54" s="36">
        <v>5460</v>
      </c>
      <c r="E54" s="37"/>
      <c r="F54" s="37"/>
      <c r="G54" s="37"/>
      <c r="H54" s="38"/>
    </row>
    <row r="55" spans="1:8" s="16" customFormat="1" ht="37.5" customHeight="1" outlineLevel="1" x14ac:dyDescent="0.2">
      <c r="A55" s="130" t="s">
        <v>37</v>
      </c>
      <c r="B55" s="131"/>
      <c r="C55" s="126"/>
      <c r="D55" s="36">
        <v>6552</v>
      </c>
      <c r="E55" s="37"/>
      <c r="F55" s="37"/>
      <c r="G55" s="37"/>
      <c r="H55" s="38"/>
    </row>
    <row r="56" spans="1:8" s="16" customFormat="1" ht="37.5" customHeight="1" outlineLevel="1" x14ac:dyDescent="0.2">
      <c r="A56" s="130" t="s">
        <v>38</v>
      </c>
      <c r="B56" s="131"/>
      <c r="C56" s="126"/>
      <c r="D56" s="36">
        <v>7644</v>
      </c>
      <c r="E56" s="37"/>
      <c r="F56" s="37"/>
      <c r="G56" s="37"/>
      <c r="H56" s="38"/>
    </row>
    <row r="57" spans="1:8" s="16" customFormat="1" ht="37.5" customHeight="1" outlineLevel="1" x14ac:dyDescent="0.2">
      <c r="A57" s="130" t="s">
        <v>39</v>
      </c>
      <c r="B57" s="131"/>
      <c r="C57" s="126"/>
      <c r="D57" s="36">
        <v>8736</v>
      </c>
      <c r="E57" s="37"/>
      <c r="F57" s="37"/>
      <c r="G57" s="37"/>
      <c r="H57" s="38"/>
    </row>
    <row r="58" spans="1:8" s="16" customFormat="1" ht="37.5" customHeight="1" outlineLevel="1" x14ac:dyDescent="0.2">
      <c r="A58" s="130" t="s">
        <v>40</v>
      </c>
      <c r="B58" s="131"/>
      <c r="C58" s="126"/>
      <c r="D58" s="36">
        <v>9828</v>
      </c>
      <c r="E58" s="37"/>
      <c r="F58" s="37"/>
      <c r="G58" s="37"/>
      <c r="H58" s="38"/>
    </row>
    <row r="59" spans="1:8" s="16" customFormat="1" ht="37.5" customHeight="1" outlineLevel="1" x14ac:dyDescent="0.2">
      <c r="A59" s="130" t="s">
        <v>41</v>
      </c>
      <c r="B59" s="131"/>
      <c r="C59" s="126"/>
      <c r="D59" s="36">
        <v>10920</v>
      </c>
      <c r="E59" s="37"/>
      <c r="F59" s="37"/>
      <c r="G59" s="37"/>
      <c r="H59" s="38"/>
    </row>
    <row r="60" spans="1:8" s="16" customFormat="1" ht="37.5" customHeight="1" outlineLevel="1" x14ac:dyDescent="0.2">
      <c r="A60" s="130" t="s">
        <v>42</v>
      </c>
      <c r="B60" s="131"/>
      <c r="C60" s="126"/>
      <c r="D60" s="36">
        <v>12012</v>
      </c>
      <c r="E60" s="37"/>
      <c r="F60" s="37"/>
      <c r="G60" s="37"/>
      <c r="H60" s="38"/>
    </row>
    <row r="61" spans="1:8" s="16" customFormat="1" ht="37.5" customHeight="1" outlineLevel="1" x14ac:dyDescent="0.2">
      <c r="A61" s="130" t="s">
        <v>43</v>
      </c>
      <c r="B61" s="131"/>
      <c r="C61" s="126"/>
      <c r="D61" s="36">
        <v>13104</v>
      </c>
      <c r="E61" s="37"/>
      <c r="F61" s="37"/>
      <c r="G61" s="37"/>
      <c r="H61" s="38"/>
    </row>
    <row r="62" spans="1:8" s="16" customFormat="1" ht="37.5" customHeight="1" outlineLevel="1" x14ac:dyDescent="0.2">
      <c r="A62" s="130" t="s">
        <v>44</v>
      </c>
      <c r="B62" s="131"/>
      <c r="C62" s="126"/>
      <c r="D62" s="36">
        <v>14196</v>
      </c>
      <c r="E62" s="37"/>
      <c r="F62" s="37"/>
      <c r="G62" s="37"/>
      <c r="H62" s="38"/>
    </row>
    <row r="63" spans="1:8" s="16" customFormat="1" ht="37.5" customHeight="1" outlineLevel="1" x14ac:dyDescent="0.2">
      <c r="A63" s="130" t="s">
        <v>45</v>
      </c>
      <c r="B63" s="131"/>
      <c r="C63" s="126"/>
      <c r="D63" s="36">
        <v>15288</v>
      </c>
      <c r="E63" s="37"/>
      <c r="F63" s="37"/>
      <c r="G63" s="37"/>
      <c r="H63" s="38"/>
    </row>
    <row r="64" spans="1:8" s="16" customFormat="1" ht="37.5" customHeight="1" outlineLevel="1" x14ac:dyDescent="0.2">
      <c r="A64" s="130" t="s">
        <v>46</v>
      </c>
      <c r="B64" s="131"/>
      <c r="C64" s="126"/>
      <c r="D64" s="36">
        <v>16380</v>
      </c>
      <c r="E64" s="37"/>
      <c r="F64" s="37"/>
      <c r="G64" s="37"/>
      <c r="H64" s="38"/>
    </row>
    <row r="65" spans="1:8" s="16" customFormat="1" ht="37.5" customHeight="1" outlineLevel="1" x14ac:dyDescent="0.2">
      <c r="A65" s="130" t="s">
        <v>47</v>
      </c>
      <c r="B65" s="131"/>
      <c r="C65" s="126"/>
      <c r="D65" s="36">
        <v>17472</v>
      </c>
      <c r="E65" s="37"/>
      <c r="F65" s="37"/>
      <c r="G65" s="37"/>
      <c r="H65" s="38"/>
    </row>
    <row r="66" spans="1:8" s="16" customFormat="1" ht="37.5" customHeight="1" outlineLevel="1" x14ac:dyDescent="0.2">
      <c r="A66" s="130" t="s">
        <v>48</v>
      </c>
      <c r="B66" s="131"/>
      <c r="C66" s="126"/>
      <c r="D66" s="36">
        <v>18564</v>
      </c>
      <c r="E66" s="37"/>
      <c r="F66" s="37"/>
      <c r="G66" s="37"/>
      <c r="H66" s="38"/>
    </row>
    <row r="67" spans="1:8" s="16" customFormat="1" ht="37.5" customHeight="1" outlineLevel="1" x14ac:dyDescent="0.2">
      <c r="A67" s="130" t="s">
        <v>49</v>
      </c>
      <c r="B67" s="131"/>
      <c r="C67" s="126"/>
      <c r="D67" s="36">
        <v>19656</v>
      </c>
      <c r="E67" s="37"/>
      <c r="F67" s="37"/>
      <c r="G67" s="37"/>
      <c r="H67" s="38"/>
    </row>
    <row r="68" spans="1:8" s="16" customFormat="1" ht="37.5" customHeight="1" outlineLevel="1" x14ac:dyDescent="0.2">
      <c r="A68" s="130" t="s">
        <v>50</v>
      </c>
      <c r="B68" s="131"/>
      <c r="C68" s="126"/>
      <c r="D68" s="36">
        <v>20748</v>
      </c>
      <c r="E68" s="37"/>
      <c r="F68" s="37"/>
      <c r="G68" s="37"/>
      <c r="H68" s="38"/>
    </row>
    <row r="69" spans="1:8" s="16" customFormat="1" ht="37.5" customHeight="1" outlineLevel="1" thickBot="1" x14ac:dyDescent="0.25">
      <c r="A69" s="130" t="s">
        <v>51</v>
      </c>
      <c r="B69" s="131"/>
      <c r="C69" s="126"/>
      <c r="D69" s="36">
        <v>21840</v>
      </c>
      <c r="E69" s="37"/>
      <c r="F69" s="37"/>
      <c r="G69" s="37"/>
      <c r="H69" s="38"/>
    </row>
    <row r="70" spans="1:8" s="16" customFormat="1" ht="24.95" customHeight="1" thickBot="1" x14ac:dyDescent="0.25">
      <c r="A70" s="81"/>
      <c r="B70" s="466"/>
      <c r="C70" s="118"/>
      <c r="D70" s="467" t="s">
        <v>351</v>
      </c>
      <c r="E70" s="467"/>
      <c r="F70" s="467"/>
      <c r="G70" s="467"/>
      <c r="H70" s="468"/>
    </row>
    <row r="71" spans="1:8" s="16" customFormat="1" ht="24.95" customHeight="1" thickBot="1" x14ac:dyDescent="0.25">
      <c r="A71" s="469"/>
      <c r="B71" s="470"/>
      <c r="C71" s="180"/>
      <c r="D71" s="471" t="s">
        <v>173</v>
      </c>
      <c r="E71" s="472" t="s">
        <v>174</v>
      </c>
      <c r="F71" s="473" t="s">
        <v>175</v>
      </c>
      <c r="G71" s="472" t="s">
        <v>176</v>
      </c>
      <c r="H71" s="474" t="s">
        <v>177</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2" s="31">
        <f>F72*1.2</f>
        <v>5792.4</v>
      </c>
      <c r="E72" s="32">
        <f>F72*1.1</f>
        <v>5309.7000000000007</v>
      </c>
      <c r="F72" s="32">
        <v>4827</v>
      </c>
      <c r="G72" s="32">
        <f>F72*0.75</f>
        <v>3620.25</v>
      </c>
      <c r="H72" s="33">
        <f>F72*0.5</f>
        <v>2413.5</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75" s="44"/>
      <c r="E75" s="45"/>
      <c r="F75" s="45"/>
      <c r="G75" s="45"/>
      <c r="H75" s="46"/>
    </row>
    <row r="76" spans="1:8" s="16" customFormat="1" ht="24.95" customHeight="1" thickBot="1" x14ac:dyDescent="0.25">
      <c r="A76" s="47"/>
      <c r="B76" s="48"/>
      <c r="C76" s="49"/>
      <c r="D76" s="299"/>
      <c r="E76" s="299"/>
      <c r="F76" s="299"/>
      <c r="G76" s="299"/>
      <c r="H76" s="428"/>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7" s="54">
        <f>F77*1.2</f>
        <v>6699.5999999999995</v>
      </c>
      <c r="E77" s="32">
        <f>F77*1.1</f>
        <v>6141.3</v>
      </c>
      <c r="F77" s="32">
        <v>5583</v>
      </c>
      <c r="G77" s="32">
        <f>F77*0.75</f>
        <v>4187.25</v>
      </c>
      <c r="H77" s="33">
        <f>F77*0.5</f>
        <v>2791.5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1" s="61"/>
      <c r="E81" s="45"/>
      <c r="F81" s="45"/>
      <c r="G81" s="45"/>
      <c r="H81" s="46"/>
    </row>
    <row r="82" spans="1:8" s="16" customFormat="1" ht="24.95" customHeight="1" thickBot="1" x14ac:dyDescent="0.25">
      <c r="A82" s="81"/>
      <c r="B82" s="82"/>
      <c r="C82" s="83"/>
      <c r="D82" s="299"/>
      <c r="E82" s="299"/>
      <c r="F82" s="299"/>
      <c r="G82" s="299"/>
      <c r="H82" s="428"/>
    </row>
    <row r="83" spans="1:8" s="16" customFormat="1" ht="50.1" customHeight="1" x14ac:dyDescent="0.2">
      <c r="A83" s="65" t="s">
        <v>354</v>
      </c>
      <c r="B83" s="87" t="s">
        <v>23</v>
      </c>
      <c r="C8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3" s="262">
        <v>180</v>
      </c>
      <c r="E83" s="313"/>
      <c r="F83" s="313"/>
      <c r="G83" s="313"/>
      <c r="H83" s="314"/>
    </row>
    <row r="84" spans="1:8" s="16" customFormat="1" ht="94.5" customHeight="1" x14ac:dyDescent="0.2">
      <c r="A84" s="71"/>
      <c r="B84" s="92"/>
      <c r="C84" s="93"/>
      <c r="D84" s="94"/>
      <c r="E84" s="95"/>
      <c r="F84" s="95"/>
      <c r="G84" s="95"/>
      <c r="H84" s="315"/>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85" s="263"/>
      <c r="E85" s="316"/>
      <c r="F85" s="316"/>
      <c r="G85" s="316"/>
      <c r="H85" s="317"/>
    </row>
    <row r="86" spans="1:8" s="16" customFormat="1" ht="24.95" customHeight="1" thickBot="1" x14ac:dyDescent="0.25">
      <c r="A86" s="81"/>
      <c r="B86" s="117"/>
      <c r="C86" s="118"/>
      <c r="D86" s="467" t="s">
        <v>351</v>
      </c>
      <c r="E86" s="467"/>
      <c r="F86" s="467"/>
      <c r="G86" s="467"/>
      <c r="H86" s="468"/>
    </row>
    <row r="87" spans="1:8" s="16" customFormat="1" ht="50.1" customHeight="1" thickBot="1" x14ac:dyDescent="0.25">
      <c r="A87" s="119" t="s">
        <v>31</v>
      </c>
      <c r="B87" s="120"/>
      <c r="C87" s="120"/>
      <c r="D87" s="451" t="str">
        <f>"от "&amp;MIN(D88:D107)&amp;" до "&amp;MAX(D88:D107)</f>
        <v>от 1092 до 21840</v>
      </c>
      <c r="E87" s="452"/>
      <c r="F87" s="452"/>
      <c r="G87" s="452"/>
      <c r="H87" s="453"/>
    </row>
    <row r="88" spans="1:8" s="16" customFormat="1" ht="37.5" customHeight="1" outlineLevel="1" x14ac:dyDescent="0.2">
      <c r="A88" s="124" t="s">
        <v>355</v>
      </c>
      <c r="B88" s="125"/>
      <c r="C88" s="498"/>
      <c r="D88" s="127">
        <v>1092</v>
      </c>
      <c r="E88" s="128"/>
      <c r="F88" s="128"/>
      <c r="G88" s="128"/>
      <c r="H88" s="129"/>
    </row>
    <row r="89" spans="1:8" s="16" customFormat="1" ht="37.5" customHeight="1" outlineLevel="1" x14ac:dyDescent="0.2">
      <c r="A89" s="499" t="s">
        <v>356</v>
      </c>
      <c r="B89" s="500"/>
      <c r="C89" s="498"/>
      <c r="D89" s="127">
        <v>2184</v>
      </c>
      <c r="E89" s="128"/>
      <c r="F89" s="128"/>
      <c r="G89" s="128"/>
      <c r="H89" s="129"/>
    </row>
    <row r="90" spans="1:8" s="16" customFormat="1" ht="37.5" customHeight="1" outlineLevel="1" x14ac:dyDescent="0.2">
      <c r="A90" s="499" t="s">
        <v>357</v>
      </c>
      <c r="B90" s="500"/>
      <c r="C90" s="498"/>
      <c r="D90" s="127">
        <v>3276</v>
      </c>
      <c r="E90" s="128"/>
      <c r="F90" s="128"/>
      <c r="G90" s="128"/>
      <c r="H90" s="129"/>
    </row>
    <row r="91" spans="1:8" s="16" customFormat="1" ht="37.5" customHeight="1" outlineLevel="1" x14ac:dyDescent="0.2">
      <c r="A91" s="499" t="s">
        <v>358</v>
      </c>
      <c r="B91" s="500"/>
      <c r="C91" s="498"/>
      <c r="D91" s="127">
        <v>4368</v>
      </c>
      <c r="E91" s="128"/>
      <c r="F91" s="128"/>
      <c r="G91" s="128"/>
      <c r="H91" s="129"/>
    </row>
    <row r="92" spans="1:8" s="16" customFormat="1" ht="37.5" customHeight="1" outlineLevel="1" x14ac:dyDescent="0.2">
      <c r="A92" s="499" t="s">
        <v>359</v>
      </c>
      <c r="B92" s="500"/>
      <c r="C92" s="498"/>
      <c r="D92" s="127">
        <v>5460</v>
      </c>
      <c r="E92" s="128"/>
      <c r="F92" s="128"/>
      <c r="G92" s="128"/>
      <c r="H92" s="129"/>
    </row>
    <row r="93" spans="1:8" s="16" customFormat="1" ht="37.5" customHeight="1" outlineLevel="1" x14ac:dyDescent="0.2">
      <c r="A93" s="499" t="s">
        <v>360</v>
      </c>
      <c r="B93" s="500"/>
      <c r="C93" s="498"/>
      <c r="D93" s="127">
        <v>6552</v>
      </c>
      <c r="E93" s="128"/>
      <c r="F93" s="128"/>
      <c r="G93" s="128"/>
      <c r="H93" s="129"/>
    </row>
    <row r="94" spans="1:8" s="16" customFormat="1" ht="37.5" customHeight="1" outlineLevel="1" x14ac:dyDescent="0.2">
      <c r="A94" s="499" t="s">
        <v>361</v>
      </c>
      <c r="B94" s="500"/>
      <c r="C94" s="498"/>
      <c r="D94" s="127">
        <v>7644</v>
      </c>
      <c r="E94" s="128"/>
      <c r="F94" s="128"/>
      <c r="G94" s="128"/>
      <c r="H94" s="129"/>
    </row>
    <row r="95" spans="1:8" s="16" customFormat="1" ht="37.5" customHeight="1" outlineLevel="1" x14ac:dyDescent="0.2">
      <c r="A95" s="499" t="s">
        <v>362</v>
      </c>
      <c r="B95" s="500"/>
      <c r="C95" s="498"/>
      <c r="D95" s="127">
        <v>8736</v>
      </c>
      <c r="E95" s="128"/>
      <c r="F95" s="128"/>
      <c r="G95" s="128"/>
      <c r="H95" s="129"/>
    </row>
    <row r="96" spans="1:8" s="16" customFormat="1" ht="37.5" customHeight="1" outlineLevel="1" x14ac:dyDescent="0.2">
      <c r="A96" s="499" t="s">
        <v>363</v>
      </c>
      <c r="B96" s="500"/>
      <c r="C96" s="498"/>
      <c r="D96" s="127">
        <v>9828</v>
      </c>
      <c r="E96" s="128"/>
      <c r="F96" s="128"/>
      <c r="G96" s="128"/>
      <c r="H96" s="129"/>
    </row>
    <row r="97" spans="1:8" s="16" customFormat="1" ht="37.5" customHeight="1" outlineLevel="1" x14ac:dyDescent="0.2">
      <c r="A97" s="499" t="s">
        <v>364</v>
      </c>
      <c r="B97" s="500"/>
      <c r="C97" s="498"/>
      <c r="D97" s="127">
        <v>10920</v>
      </c>
      <c r="E97" s="128"/>
      <c r="F97" s="128"/>
      <c r="G97" s="128"/>
      <c r="H97" s="129"/>
    </row>
    <row r="98" spans="1:8" s="16" customFormat="1" ht="37.5" customHeight="1" outlineLevel="1" x14ac:dyDescent="0.2">
      <c r="A98" s="499" t="s">
        <v>365</v>
      </c>
      <c r="B98" s="500"/>
      <c r="C98" s="498"/>
      <c r="D98" s="127">
        <v>12012</v>
      </c>
      <c r="E98" s="128"/>
      <c r="F98" s="128"/>
      <c r="G98" s="128"/>
      <c r="H98" s="129"/>
    </row>
    <row r="99" spans="1:8" s="16" customFormat="1" ht="37.5" customHeight="1" outlineLevel="1" x14ac:dyDescent="0.2">
      <c r="A99" s="499" t="s">
        <v>366</v>
      </c>
      <c r="B99" s="500"/>
      <c r="C99" s="498"/>
      <c r="D99" s="127">
        <v>13104</v>
      </c>
      <c r="E99" s="128"/>
      <c r="F99" s="128"/>
      <c r="G99" s="128"/>
      <c r="H99" s="129"/>
    </row>
    <row r="100" spans="1:8" s="16" customFormat="1" ht="37.5" customHeight="1" outlineLevel="1" x14ac:dyDescent="0.2">
      <c r="A100" s="499" t="s">
        <v>367</v>
      </c>
      <c r="B100" s="500"/>
      <c r="C100" s="498"/>
      <c r="D100" s="127">
        <v>14196</v>
      </c>
      <c r="E100" s="128"/>
      <c r="F100" s="128"/>
      <c r="G100" s="128"/>
      <c r="H100" s="129"/>
    </row>
    <row r="101" spans="1:8" s="16" customFormat="1" ht="37.5" customHeight="1" outlineLevel="1" x14ac:dyDescent="0.2">
      <c r="A101" s="499" t="s">
        <v>368</v>
      </c>
      <c r="B101" s="500"/>
      <c r="C101" s="498"/>
      <c r="D101" s="127">
        <v>15288</v>
      </c>
      <c r="E101" s="128"/>
      <c r="F101" s="128"/>
      <c r="G101" s="128"/>
      <c r="H101" s="129"/>
    </row>
    <row r="102" spans="1:8" s="16" customFormat="1" ht="37.5" customHeight="1" outlineLevel="1" x14ac:dyDescent="0.2">
      <c r="A102" s="499" t="s">
        <v>369</v>
      </c>
      <c r="B102" s="500"/>
      <c r="C102" s="498"/>
      <c r="D102" s="127">
        <v>16380</v>
      </c>
      <c r="E102" s="128"/>
      <c r="F102" s="128"/>
      <c r="G102" s="128"/>
      <c r="H102" s="129"/>
    </row>
    <row r="103" spans="1:8" s="16" customFormat="1" ht="37.5" customHeight="1" outlineLevel="1" x14ac:dyDescent="0.2">
      <c r="A103" s="499" t="s">
        <v>370</v>
      </c>
      <c r="B103" s="500"/>
      <c r="C103" s="498"/>
      <c r="D103" s="127">
        <v>17472</v>
      </c>
      <c r="E103" s="128"/>
      <c r="F103" s="128"/>
      <c r="G103" s="128"/>
      <c r="H103" s="129"/>
    </row>
    <row r="104" spans="1:8" s="16" customFormat="1" ht="37.5" customHeight="1" outlineLevel="1" x14ac:dyDescent="0.2">
      <c r="A104" s="499" t="s">
        <v>371</v>
      </c>
      <c r="B104" s="500"/>
      <c r="C104" s="498"/>
      <c r="D104" s="127">
        <v>18564</v>
      </c>
      <c r="E104" s="128"/>
      <c r="F104" s="128"/>
      <c r="G104" s="128"/>
      <c r="H104" s="129"/>
    </row>
    <row r="105" spans="1:8" s="16" customFormat="1" ht="37.5" customHeight="1" outlineLevel="1" x14ac:dyDescent="0.2">
      <c r="A105" s="499" t="s">
        <v>372</v>
      </c>
      <c r="B105" s="500"/>
      <c r="C105" s="498"/>
      <c r="D105" s="127">
        <v>19656</v>
      </c>
      <c r="E105" s="128"/>
      <c r="F105" s="128"/>
      <c r="G105" s="128"/>
      <c r="H105" s="129"/>
    </row>
    <row r="106" spans="1:8" s="16" customFormat="1" ht="37.5" customHeight="1" outlineLevel="1" x14ac:dyDescent="0.2">
      <c r="A106" s="499" t="s">
        <v>373</v>
      </c>
      <c r="B106" s="500"/>
      <c r="C106" s="498"/>
      <c r="D106" s="127">
        <v>20748</v>
      </c>
      <c r="E106" s="128"/>
      <c r="F106" s="128"/>
      <c r="G106" s="128"/>
      <c r="H106" s="129"/>
    </row>
    <row r="107" spans="1:8" s="16" customFormat="1" ht="37.5" customHeight="1" outlineLevel="1" thickBot="1" x14ac:dyDescent="0.25">
      <c r="A107" s="501" t="s">
        <v>374</v>
      </c>
      <c r="B107" s="502"/>
      <c r="C107" s="498"/>
      <c r="D107" s="127">
        <v>21840</v>
      </c>
      <c r="E107" s="128"/>
      <c r="F107" s="128"/>
      <c r="G107" s="128"/>
      <c r="H107" s="129"/>
    </row>
    <row r="108" spans="1:8" s="16" customFormat="1" ht="50.1" customHeight="1" thickBot="1" x14ac:dyDescent="0.25">
      <c r="A108" s="339" t="s">
        <v>52</v>
      </c>
      <c r="B108" s="340"/>
      <c r="C108" s="340"/>
      <c r="D108" s="341" t="str">
        <f>"от "&amp;MIN(D109:D118)&amp;" до "&amp;MAX(D109:D118)</f>
        <v>от 285 до 6930</v>
      </c>
      <c r="E108" s="342"/>
      <c r="F108" s="342"/>
      <c r="G108" s="342"/>
      <c r="H108" s="343"/>
    </row>
    <row r="109" spans="1:8" s="16" customFormat="1" ht="150.75" customHeight="1" x14ac:dyDescent="0.2">
      <c r="A109" s="503" t="s">
        <v>271</v>
      </c>
      <c r="B109" s="504" t="s">
        <v>272</v>
      </c>
      <c r="C109" s="36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09" s="54">
        <v>759</v>
      </c>
      <c r="E109" s="32"/>
      <c r="F109" s="32"/>
      <c r="G109" s="32"/>
      <c r="H109" s="33"/>
    </row>
    <row r="110" spans="1:8" s="16" customFormat="1" ht="37.5" customHeight="1" x14ac:dyDescent="0.2">
      <c r="A110" s="143" t="s">
        <v>54</v>
      </c>
      <c r="B110" s="457"/>
      <c r="C110" s="142"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10" s="36">
        <v>408</v>
      </c>
      <c r="E110" s="37"/>
      <c r="F110" s="37"/>
      <c r="G110" s="37"/>
      <c r="H110" s="38"/>
    </row>
    <row r="111" spans="1:8" s="16" customFormat="1" ht="37.5" customHeight="1" x14ac:dyDescent="0.2">
      <c r="A111" s="143" t="s">
        <v>55</v>
      </c>
      <c r="B111" s="457"/>
      <c r="C111" s="142"/>
      <c r="D111" s="36">
        <v>6930</v>
      </c>
      <c r="E111" s="37"/>
      <c r="F111" s="37"/>
      <c r="G111" s="37"/>
      <c r="H111" s="38"/>
    </row>
    <row r="112" spans="1:8" s="16" customFormat="1" ht="37.5" customHeight="1" x14ac:dyDescent="0.2">
      <c r="A112" s="143" t="s">
        <v>56</v>
      </c>
      <c r="B112" s="457"/>
      <c r="C112" s="142"/>
      <c r="D112" s="325">
        <v>1353</v>
      </c>
      <c r="E112" s="140"/>
      <c r="F112" s="140"/>
      <c r="G112" s="140"/>
      <c r="H112" s="141"/>
    </row>
    <row r="113" spans="1:8" s="16" customFormat="1" ht="37.5" customHeight="1" x14ac:dyDescent="0.2">
      <c r="A113" s="143" t="s">
        <v>57</v>
      </c>
      <c r="B113" s="144"/>
      <c r="C113" s="142"/>
      <c r="D113" s="325">
        <v>4188</v>
      </c>
      <c r="E113" s="140"/>
      <c r="F113" s="140"/>
      <c r="G113" s="140"/>
      <c r="H113" s="141"/>
    </row>
    <row r="114" spans="1:8" s="16" customFormat="1" ht="37.5" customHeight="1" x14ac:dyDescent="0.2">
      <c r="A114" s="143" t="s">
        <v>58</v>
      </c>
      <c r="B114" s="457"/>
      <c r="C114" s="142"/>
      <c r="D114" s="36">
        <v>285</v>
      </c>
      <c r="E114" s="37"/>
      <c r="F114" s="37"/>
      <c r="G114" s="37"/>
      <c r="H114" s="38"/>
    </row>
    <row r="115" spans="1:8" s="16" customFormat="1" ht="37.5" customHeight="1" x14ac:dyDescent="0.2">
      <c r="A115" s="143" t="s">
        <v>59</v>
      </c>
      <c r="B115" s="457"/>
      <c r="C115" s="142"/>
      <c r="D115" s="36">
        <v>285</v>
      </c>
      <c r="E115" s="37"/>
      <c r="F115" s="37"/>
      <c r="G115" s="37"/>
      <c r="H115" s="38"/>
    </row>
    <row r="116" spans="1:8" s="16" customFormat="1" ht="37.5" customHeight="1" x14ac:dyDescent="0.2">
      <c r="A116" s="143" t="s">
        <v>60</v>
      </c>
      <c r="B116" s="457"/>
      <c r="C116" s="142"/>
      <c r="D116" s="36">
        <v>570</v>
      </c>
      <c r="E116" s="37"/>
      <c r="F116" s="37"/>
      <c r="G116" s="37"/>
      <c r="H116" s="38"/>
    </row>
    <row r="117" spans="1:8" s="16" customFormat="1" ht="37.5" customHeight="1" x14ac:dyDescent="0.2">
      <c r="A117" s="143" t="s">
        <v>61</v>
      </c>
      <c r="B117" s="457"/>
      <c r="C117" s="142"/>
      <c r="D117" s="36">
        <v>855</v>
      </c>
      <c r="E117" s="37"/>
      <c r="F117" s="37"/>
      <c r="G117" s="37"/>
      <c r="H117" s="38"/>
    </row>
    <row r="118" spans="1:8" s="16" customFormat="1" ht="37.5" customHeight="1" thickBot="1" x14ac:dyDescent="0.25">
      <c r="A118" s="495" t="s">
        <v>62</v>
      </c>
      <c r="B118" s="505"/>
      <c r="C118" s="147"/>
      <c r="D118" s="44">
        <v>4800</v>
      </c>
      <c r="E118" s="45"/>
      <c r="F118" s="45"/>
      <c r="G118" s="45"/>
      <c r="H118" s="46"/>
    </row>
    <row r="119" spans="1:8" s="16" customFormat="1" ht="117.75" customHeight="1" thickBot="1" x14ac:dyDescent="0.25">
      <c r="A119" s="319" t="s">
        <v>64</v>
      </c>
      <c r="B119" s="320"/>
      <c r="C1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9" s="45">
        <v>30</v>
      </c>
      <c r="E119" s="45"/>
      <c r="F119" s="45"/>
      <c r="G119" s="45"/>
      <c r="H119" s="46"/>
    </row>
    <row r="120" spans="1:8" s="28" customFormat="1" ht="50.1" customHeight="1" thickBot="1" x14ac:dyDescent="0.25">
      <c r="A120" s="24" t="s">
        <v>65</v>
      </c>
      <c r="B120" s="25"/>
      <c r="C120" s="26"/>
      <c r="D120" s="156" t="str">
        <f>"от "&amp;MIN(D122,D133:D147)&amp;" до "&amp;MAX(D122,D133:D147)</f>
        <v>от 567 до 13950</v>
      </c>
      <c r="E120" s="156"/>
      <c r="F120" s="156"/>
      <c r="G120" s="156"/>
      <c r="H120" s="157"/>
    </row>
    <row r="121" spans="1:8" s="16" customFormat="1" ht="24.95" customHeight="1" thickBot="1" x14ac:dyDescent="0.25">
      <c r="A121" s="298"/>
      <c r="B121" s="299"/>
      <c r="C121" s="118"/>
      <c r="D121" s="322"/>
      <c r="E121" s="322"/>
      <c r="F121" s="322"/>
      <c r="G121" s="322"/>
      <c r="H121" s="323"/>
    </row>
    <row r="122" spans="1:8" s="16" customFormat="1" ht="62.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22" s="165">
        <v>7140</v>
      </c>
      <c r="E122" s="165"/>
      <c r="F122" s="165"/>
      <c r="G122" s="165"/>
      <c r="H122" s="166"/>
    </row>
    <row r="123" spans="1:8" s="16" customFormat="1" ht="62.25" customHeight="1" thickBot="1" x14ac:dyDescent="0.25">
      <c r="A123" s="167" t="s">
        <v>67</v>
      </c>
      <c r="B123" s="168"/>
      <c r="C123" s="169"/>
      <c r="D123" s="170" t="s">
        <v>68</v>
      </c>
      <c r="E123" s="171"/>
      <c r="F123" s="171"/>
      <c r="G123" s="171"/>
      <c r="H123" s="172"/>
    </row>
    <row r="124" spans="1:8" s="16" customFormat="1" ht="62.25" customHeight="1" x14ac:dyDescent="0.2">
      <c r="A124" s="173" t="s">
        <v>69</v>
      </c>
      <c r="B124" s="174"/>
      <c r="C124" s="169"/>
      <c r="D124" s="140">
        <f>D122/4</f>
        <v>1785</v>
      </c>
      <c r="E124" s="140"/>
      <c r="F124" s="140"/>
      <c r="G124" s="140"/>
      <c r="H124" s="141"/>
    </row>
    <row r="125" spans="1:8" s="16" customFormat="1" ht="62.25" customHeight="1" x14ac:dyDescent="0.2">
      <c r="A125" s="173" t="s">
        <v>70</v>
      </c>
      <c r="B125" s="174"/>
      <c r="C125" s="169"/>
      <c r="D125" s="140">
        <f>D122/5</f>
        <v>1428</v>
      </c>
      <c r="E125" s="140"/>
      <c r="F125" s="140"/>
      <c r="G125" s="140"/>
      <c r="H125" s="141"/>
    </row>
    <row r="126" spans="1:8" s="16" customFormat="1" ht="62.25" customHeight="1" x14ac:dyDescent="0.2">
      <c r="A126" s="173" t="s">
        <v>71</v>
      </c>
      <c r="B126" s="174"/>
      <c r="C126" s="169"/>
      <c r="D126" s="140">
        <f>D122/6</f>
        <v>1190</v>
      </c>
      <c r="E126" s="140"/>
      <c r="F126" s="140"/>
      <c r="G126" s="140"/>
      <c r="H126" s="141"/>
    </row>
    <row r="127" spans="1:8" s="16" customFormat="1" ht="62.25" customHeight="1" x14ac:dyDescent="0.2">
      <c r="A127" s="173" t="s">
        <v>72</v>
      </c>
      <c r="B127" s="174"/>
      <c r="C127" s="169"/>
      <c r="D127" s="140">
        <f>D122/7</f>
        <v>1020</v>
      </c>
      <c r="E127" s="140"/>
      <c r="F127" s="140"/>
      <c r="G127" s="140"/>
      <c r="H127" s="141"/>
    </row>
    <row r="128" spans="1:8" s="16" customFormat="1" ht="62.25" customHeight="1" x14ac:dyDescent="0.2">
      <c r="A128" s="173" t="s">
        <v>73</v>
      </c>
      <c r="B128" s="174"/>
      <c r="C128" s="169"/>
      <c r="D128" s="140">
        <f>D122/8</f>
        <v>892.5</v>
      </c>
      <c r="E128" s="140"/>
      <c r="F128" s="140"/>
      <c r="G128" s="140"/>
      <c r="H128" s="141"/>
    </row>
    <row r="129" spans="1:8" s="16" customFormat="1" ht="62.25" customHeight="1" x14ac:dyDescent="0.2">
      <c r="A129" s="173" t="s">
        <v>74</v>
      </c>
      <c r="B129" s="174"/>
      <c r="C129" s="169"/>
      <c r="D129" s="140">
        <f>D122/9</f>
        <v>793.33333333333337</v>
      </c>
      <c r="E129" s="140"/>
      <c r="F129" s="140"/>
      <c r="G129" s="140"/>
      <c r="H129" s="141"/>
    </row>
    <row r="130" spans="1:8" s="16" customFormat="1" ht="62.25" customHeight="1" thickBot="1" x14ac:dyDescent="0.25">
      <c r="A130" s="173" t="s">
        <v>75</v>
      </c>
      <c r="B130" s="174"/>
      <c r="C130" s="175"/>
      <c r="D130" s="140">
        <f>D122/10</f>
        <v>714</v>
      </c>
      <c r="E130" s="140"/>
      <c r="F130" s="140"/>
      <c r="G130" s="140"/>
      <c r="H130" s="141"/>
    </row>
    <row r="131" spans="1:8" s="16" customFormat="1" ht="62.45" customHeight="1" thickBot="1" x14ac:dyDescent="0.25">
      <c r="A131" s="176" t="s">
        <v>76</v>
      </c>
      <c r="B131" s="177"/>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1" s="44">
        <v>10008</v>
      </c>
      <c r="E131" s="45"/>
      <c r="F131" s="45"/>
      <c r="G131" s="45"/>
      <c r="H131" s="46"/>
    </row>
    <row r="132" spans="1:8" s="16" customFormat="1" ht="24.95" customHeight="1" thickBot="1" x14ac:dyDescent="0.25">
      <c r="A132" s="298"/>
      <c r="B132" s="299"/>
      <c r="C132" s="180"/>
      <c r="D132" s="322"/>
      <c r="E132" s="322"/>
      <c r="F132" s="322"/>
      <c r="G132" s="322"/>
      <c r="H132" s="323"/>
    </row>
    <row r="133" spans="1:8" s="16" customFormat="1" ht="50.1" customHeight="1" x14ac:dyDescent="0.2">
      <c r="A133" s="506" t="s">
        <v>77</v>
      </c>
      <c r="B133" s="507"/>
      <c r="C133" s="291" t="str">
        <f>"Интернет-площадка 2gis.ru на основе Cправочника организаций "&amp;$C$2&amp;""</f>
        <v>Интернет-площадка 2gis.ru на основе Cправочника организаций "2ГИС.ЙОШКАР-ОЛА"</v>
      </c>
      <c r="D133" s="508">
        <v>4503</v>
      </c>
      <c r="E133" s="509"/>
      <c r="F133" s="509"/>
      <c r="G133" s="509"/>
      <c r="H133" s="415"/>
    </row>
    <row r="134" spans="1:8" s="16" customFormat="1" ht="50.1" customHeight="1" x14ac:dyDescent="0.2">
      <c r="A134" s="143" t="s">
        <v>78</v>
      </c>
      <c r="B134" s="144"/>
      <c r="C134" s="47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4" s="56">
        <v>3558</v>
      </c>
      <c r="E134" s="37"/>
      <c r="F134" s="37"/>
      <c r="G134" s="37"/>
      <c r="H134" s="38"/>
    </row>
    <row r="135" spans="1:8" s="16" customFormat="1" ht="50.1" customHeight="1" x14ac:dyDescent="0.2">
      <c r="A135" s="143" t="s">
        <v>79</v>
      </c>
      <c r="B135" s="144"/>
      <c r="C135" s="18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5" s="56">
        <v>7968</v>
      </c>
      <c r="E135" s="37"/>
      <c r="F135" s="37"/>
      <c r="G135" s="37"/>
      <c r="H135" s="38"/>
    </row>
    <row r="136" spans="1:8" s="16" customFormat="1" ht="50.1" customHeight="1" x14ac:dyDescent="0.2">
      <c r="A136" s="143" t="s">
        <v>80</v>
      </c>
      <c r="B136" s="144"/>
      <c r="C136" s="188" t="str">
        <f>"Интернет-площадка 2gis.ru на основе Cправочника организаций "&amp;$C$2&amp;""</f>
        <v>Интернет-площадка 2gis.ru на основе Cправочника организаций "2ГИС.ЙОШКАР-ОЛА"</v>
      </c>
      <c r="D136" s="56">
        <v>4500</v>
      </c>
      <c r="E136" s="37"/>
      <c r="F136" s="37"/>
      <c r="G136" s="37"/>
      <c r="H136" s="38"/>
    </row>
    <row r="137" spans="1:8" s="16" customFormat="1" ht="50.1" customHeight="1" x14ac:dyDescent="0.2">
      <c r="A137" s="143" t="s">
        <v>81</v>
      </c>
      <c r="B137" s="144"/>
      <c r="C137" s="188" t="str">
        <f>"Интернет-площадка 2gis.ru на основе Cправочника организаций "&amp;$C$2&amp;""</f>
        <v>Интернет-площадка 2gis.ru на основе Cправочника организаций "2ГИС.ЙОШКАР-ОЛА"</v>
      </c>
      <c r="D137" s="56">
        <v>5400</v>
      </c>
      <c r="E137" s="37"/>
      <c r="F137" s="37"/>
      <c r="G137" s="37"/>
      <c r="H137" s="38"/>
    </row>
    <row r="138" spans="1:8" s="16" customFormat="1" ht="50.1" customHeight="1" x14ac:dyDescent="0.2">
      <c r="A138" s="143" t="s">
        <v>82</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8" s="56">
        <v>3243</v>
      </c>
      <c r="E138" s="37"/>
      <c r="F138" s="37"/>
      <c r="G138" s="37"/>
      <c r="H138" s="38"/>
    </row>
    <row r="139" spans="1:8" s="16" customFormat="1" ht="50.1" customHeight="1" x14ac:dyDescent="0.2">
      <c r="A139" s="143" t="s">
        <v>83</v>
      </c>
      <c r="B139" s="144"/>
      <c r="C139" s="18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39" s="56">
        <v>3870</v>
      </c>
      <c r="E139" s="37"/>
      <c r="F139" s="37"/>
      <c r="G139" s="37"/>
      <c r="H139" s="38"/>
    </row>
    <row r="140" spans="1:8" s="16" customFormat="1" ht="50.1" customHeight="1" x14ac:dyDescent="0.2">
      <c r="A140" s="143" t="s">
        <v>84</v>
      </c>
      <c r="B140" s="144"/>
      <c r="C140" s="18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0" s="56">
        <v>13950</v>
      </c>
      <c r="E140" s="37"/>
      <c r="F140" s="37"/>
      <c r="G140" s="37"/>
      <c r="H140" s="38"/>
    </row>
    <row r="141" spans="1:8" ht="50.1" customHeight="1" x14ac:dyDescent="0.2">
      <c r="A141" s="143" t="s">
        <v>85</v>
      </c>
      <c r="B141" s="144"/>
      <c r="C141" s="184" t="str">
        <f>C172</f>
        <v>Интернет-площадка 2gis.ru на основе Cправочника организаций "2ГИС.ЙОШКАР-ОЛА"</v>
      </c>
      <c r="D141" s="36">
        <v>7968</v>
      </c>
      <c r="E141" s="37"/>
      <c r="F141" s="37"/>
      <c r="G141" s="37"/>
      <c r="H141" s="38"/>
    </row>
    <row r="142" spans="1:8" s="16" customFormat="1" ht="50.1" customHeight="1" x14ac:dyDescent="0.2">
      <c r="A142" s="143" t="s">
        <v>86</v>
      </c>
      <c r="B142" s="144"/>
      <c r="C142" s="188" t="s">
        <v>87</v>
      </c>
      <c r="D142" s="56">
        <v>567</v>
      </c>
      <c r="E142" s="37"/>
      <c r="F142" s="37"/>
      <c r="G142" s="37"/>
      <c r="H142" s="38"/>
    </row>
    <row r="143" spans="1:8" s="16" customFormat="1" ht="69.75" customHeight="1" x14ac:dyDescent="0.2">
      <c r="A143" s="143" t="s">
        <v>88</v>
      </c>
      <c r="B143" s="144"/>
      <c r="C14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43" s="56">
        <v>2928</v>
      </c>
      <c r="E143" s="37"/>
      <c r="F143" s="37"/>
      <c r="G143" s="37"/>
      <c r="H143" s="38"/>
    </row>
    <row r="144" spans="1:8" s="16" customFormat="1" ht="69.75" customHeight="1" x14ac:dyDescent="0.2">
      <c r="A144" s="143" t="s">
        <v>89</v>
      </c>
      <c r="B144" s="144"/>
      <c r="C144" s="188"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44" s="56">
        <v>2352</v>
      </c>
      <c r="E144" s="37"/>
      <c r="F144" s="37"/>
      <c r="G144" s="37"/>
      <c r="H144" s="38"/>
    </row>
    <row r="145" spans="1:8" s="16" customFormat="1" ht="69.75" customHeight="1" x14ac:dyDescent="0.2">
      <c r="A145" s="143" t="s">
        <v>90</v>
      </c>
      <c r="B145" s="144"/>
      <c r="C145" s="18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45" s="56">
        <v>2304</v>
      </c>
      <c r="E145" s="37"/>
      <c r="F145" s="37"/>
      <c r="G145" s="37"/>
      <c r="H145" s="38"/>
    </row>
    <row r="146" spans="1:8" s="16" customFormat="1" ht="69.75" customHeight="1" x14ac:dyDescent="0.2">
      <c r="A146" s="143" t="s">
        <v>91</v>
      </c>
      <c r="B146" s="144"/>
      <c r="C146" s="188"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46" s="56">
        <v>1170</v>
      </c>
      <c r="E146" s="37"/>
      <c r="F146" s="37"/>
      <c r="G146" s="37"/>
      <c r="H146" s="38"/>
    </row>
    <row r="147" spans="1:8" s="16" customFormat="1" ht="50.1" customHeight="1" x14ac:dyDescent="0.2">
      <c r="A147" s="143" t="s">
        <v>94</v>
      </c>
      <c r="B147" s="144"/>
      <c r="C147" s="18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47" s="56">
        <v>1350</v>
      </c>
      <c r="E147" s="37"/>
      <c r="F147" s="37"/>
      <c r="G147" s="37"/>
      <c r="H147" s="38"/>
    </row>
    <row r="148" spans="1:8" s="16" customFormat="1" ht="102" customHeight="1" x14ac:dyDescent="0.2">
      <c r="A148" s="143" t="s">
        <v>16</v>
      </c>
      <c r="B148" s="144"/>
      <c r="C14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48" s="56">
        <v>756</v>
      </c>
      <c r="E148" s="37"/>
      <c r="F148" s="37"/>
      <c r="G148" s="37"/>
      <c r="H148" s="38"/>
    </row>
    <row r="149" spans="1:8" s="16" customFormat="1" ht="126" customHeight="1" x14ac:dyDescent="0.2">
      <c r="A149" s="143" t="s">
        <v>95</v>
      </c>
      <c r="B149" s="144"/>
      <c r="C1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49" s="56">
        <v>6810</v>
      </c>
      <c r="E149" s="37"/>
      <c r="F149" s="37"/>
      <c r="G149" s="37"/>
      <c r="H149" s="38"/>
    </row>
    <row r="150" spans="1:8" s="16" customFormat="1" ht="96" customHeight="1" x14ac:dyDescent="0.2">
      <c r="A150" s="143" t="s">
        <v>96</v>
      </c>
      <c r="B150" s="144"/>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0" s="56">
        <v>5010</v>
      </c>
      <c r="E150" s="37"/>
      <c r="F150" s="37"/>
      <c r="G150" s="37"/>
      <c r="H150" s="38"/>
    </row>
    <row r="151" spans="1:8" s="16" customFormat="1" ht="96" customHeight="1" x14ac:dyDescent="0.2">
      <c r="A151" s="137" t="s">
        <v>97</v>
      </c>
      <c r="B151" s="189"/>
      <c r="C15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51" s="56">
        <v>3000</v>
      </c>
      <c r="E151" s="37"/>
      <c r="F151" s="37"/>
      <c r="G151" s="37"/>
      <c r="H151" s="38"/>
    </row>
    <row r="152" spans="1:8" s="16" customFormat="1" ht="78" customHeight="1" x14ac:dyDescent="0.2">
      <c r="A152" s="143" t="s">
        <v>92</v>
      </c>
      <c r="B152" s="144" t="s">
        <v>92</v>
      </c>
      <c r="C15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52" s="56">
        <v>6000</v>
      </c>
      <c r="E152" s="37"/>
      <c r="F152" s="37"/>
      <c r="G152" s="37"/>
      <c r="H152" s="38"/>
    </row>
    <row r="153" spans="1:8" s="16" customFormat="1" ht="78" customHeight="1" x14ac:dyDescent="0.2">
      <c r="A153" s="143" t="s">
        <v>93</v>
      </c>
      <c r="B153" s="144" t="s">
        <v>93</v>
      </c>
      <c r="C1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53" s="56">
        <v>3504</v>
      </c>
      <c r="E153" s="37"/>
      <c r="F153" s="37"/>
      <c r="G153" s="37"/>
      <c r="H153" s="38"/>
    </row>
    <row r="154" spans="1:8" s="16" customFormat="1" ht="50.1" customHeight="1" x14ac:dyDescent="0.2">
      <c r="A154" s="143" t="s">
        <v>98</v>
      </c>
      <c r="B154" s="144"/>
      <c r="C154" s="188" t="str">
        <f>"Интернет-площадка 2gis.ru на основе Cправочника организаций "&amp;$C$2&amp;""</f>
        <v>Интернет-площадка 2gis.ru на основе Cправочника организаций "2ГИС.ЙОШКАР-ОЛА"</v>
      </c>
      <c r="D154" s="56">
        <v>9480</v>
      </c>
      <c r="E154" s="37"/>
      <c r="F154" s="37"/>
      <c r="G154" s="37"/>
      <c r="H154" s="38"/>
    </row>
    <row r="155" spans="1:8" s="16" customFormat="1" ht="50.1" customHeight="1" x14ac:dyDescent="0.2">
      <c r="A155" s="143" t="s">
        <v>99</v>
      </c>
      <c r="B155" s="144"/>
      <c r="C155" s="188" t="str">
        <f t="shared" ref="C155:C163"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5" s="56">
        <v>7560</v>
      </c>
      <c r="E155" s="37"/>
      <c r="F155" s="37"/>
      <c r="G155" s="37"/>
      <c r="H155" s="38"/>
    </row>
    <row r="156" spans="1:8" s="16" customFormat="1" ht="50.1" customHeight="1" x14ac:dyDescent="0.2">
      <c r="A156" s="143" t="s">
        <v>100</v>
      </c>
      <c r="B156" s="144"/>
      <c r="C156" s="188" t="str">
        <f t="shared" si="1"/>
        <v>электронный справочник на основе Справочника организаций "2ГИС.ЙОШКАР-ОЛА" (версия для ПК)</v>
      </c>
      <c r="D156" s="56">
        <v>16800</v>
      </c>
      <c r="E156" s="37"/>
      <c r="F156" s="37"/>
      <c r="G156" s="37"/>
      <c r="H156" s="38"/>
    </row>
    <row r="157" spans="1:8" s="16" customFormat="1" ht="50.1" customHeight="1" x14ac:dyDescent="0.2">
      <c r="A157" s="143" t="s">
        <v>101</v>
      </c>
      <c r="B157" s="144"/>
      <c r="C157" s="188" t="str">
        <f>"Интернет-площадка 2gis.ru на основе Cправочника организаций "&amp;$C$2&amp;""</f>
        <v>Интернет-площадка 2gis.ru на основе Cправочника организаций "2ГИС.ЙОШКАР-ОЛА"</v>
      </c>
      <c r="D157" s="56">
        <v>9480</v>
      </c>
      <c r="E157" s="37"/>
      <c r="F157" s="37"/>
      <c r="G157" s="37"/>
      <c r="H157" s="38"/>
    </row>
    <row r="158" spans="1:8" s="16" customFormat="1" ht="50.1" customHeight="1" thickBot="1" x14ac:dyDescent="0.25">
      <c r="A158" s="143" t="s">
        <v>102</v>
      </c>
      <c r="B158" s="144"/>
      <c r="C158" s="60" t="str">
        <f>"Интернет-площадка 2gis.ru на основе Cправочника организаций "&amp;$C$2&amp;""</f>
        <v>Интернет-площадка 2gis.ru на основе Cправочника организаций "2ГИС.ЙОШКАР-ОЛА"</v>
      </c>
      <c r="D158" s="56">
        <v>11376</v>
      </c>
      <c r="E158" s="37"/>
      <c r="F158" s="37"/>
      <c r="G158" s="37"/>
      <c r="H158" s="38"/>
    </row>
    <row r="159" spans="1:8" s="16" customFormat="1" ht="50.1" customHeight="1" x14ac:dyDescent="0.2">
      <c r="A159" s="143" t="s">
        <v>103</v>
      </c>
      <c r="B159" s="144"/>
      <c r="C159" s="188" t="str">
        <f t="shared" si="1"/>
        <v>электронный справочник на основе Справочника организаций "2ГИС.ЙОШКАР-ОЛА" (версия для ПК)</v>
      </c>
      <c r="D159" s="56">
        <v>6840</v>
      </c>
      <c r="E159" s="37"/>
      <c r="F159" s="37"/>
      <c r="G159" s="37"/>
      <c r="H159" s="38"/>
    </row>
    <row r="160" spans="1:8" s="16" customFormat="1" ht="50.1" customHeight="1" x14ac:dyDescent="0.2">
      <c r="A160" s="143" t="s">
        <v>104</v>
      </c>
      <c r="B160" s="144"/>
      <c r="C160" s="188" t="str">
        <f t="shared" si="1"/>
        <v>электронный справочник на основе Справочника организаций "2ГИС.ЙОШКАР-ОЛА" (версия для ПК)</v>
      </c>
      <c r="D160" s="56">
        <v>8160</v>
      </c>
      <c r="E160" s="37"/>
      <c r="F160" s="37"/>
      <c r="G160" s="37"/>
      <c r="H160" s="38"/>
    </row>
    <row r="161" spans="1:8" s="16" customFormat="1" ht="50.1" customHeight="1" x14ac:dyDescent="0.2">
      <c r="A161" s="143" t="s">
        <v>105</v>
      </c>
      <c r="B161" s="144"/>
      <c r="C161" s="188" t="str">
        <f t="shared" si="1"/>
        <v>электронный справочник на основе Справочника организаций "2ГИС.ЙОШКАР-ОЛА" (версия для ПК)</v>
      </c>
      <c r="D161" s="56">
        <v>29400</v>
      </c>
      <c r="E161" s="37"/>
      <c r="F161" s="37"/>
      <c r="G161" s="37"/>
      <c r="H161" s="38"/>
    </row>
    <row r="162" spans="1:8" s="16" customFormat="1" ht="50.1" customHeight="1" x14ac:dyDescent="0.2">
      <c r="A162" s="143" t="s">
        <v>273</v>
      </c>
      <c r="B162" s="144"/>
      <c r="C162" s="188" t="s">
        <v>87</v>
      </c>
      <c r="D162" s="56">
        <v>1200</v>
      </c>
      <c r="E162" s="37"/>
      <c r="F162" s="37"/>
      <c r="G162" s="37"/>
      <c r="H162" s="38"/>
    </row>
    <row r="163" spans="1:8" s="16" customFormat="1" ht="50.1" customHeight="1" thickBot="1" x14ac:dyDescent="0.25">
      <c r="A163" s="143" t="s">
        <v>108</v>
      </c>
      <c r="B163" s="144"/>
      <c r="C163" s="188" t="str">
        <f t="shared" si="1"/>
        <v>электронный справочник на основе Справочника организаций "2ГИС.ЙОШКАР-ОЛА" (версия для ПК)</v>
      </c>
      <c r="D163" s="56">
        <v>2880</v>
      </c>
      <c r="E163" s="37"/>
      <c r="F163" s="37"/>
      <c r="G163" s="37"/>
      <c r="H163" s="38"/>
    </row>
    <row r="164" spans="1:8" s="28" customFormat="1" ht="50.1" customHeight="1" thickBot="1" x14ac:dyDescent="0.25">
      <c r="A164" s="24" t="s">
        <v>109</v>
      </c>
      <c r="B164" s="25"/>
      <c r="C164" s="26"/>
      <c r="D164" s="156"/>
      <c r="E164" s="156"/>
      <c r="F164" s="156"/>
      <c r="G164" s="156"/>
      <c r="H164" s="157"/>
    </row>
    <row r="165" spans="1:8" s="16" customFormat="1" ht="50.1" customHeight="1" x14ac:dyDescent="0.2">
      <c r="A165" s="143" t="s">
        <v>110</v>
      </c>
      <c r="B165" s="144"/>
      <c r="C16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165" s="56">
        <v>3000</v>
      </c>
      <c r="E165" s="37"/>
      <c r="F165" s="37"/>
      <c r="G165" s="37"/>
      <c r="H165" s="38"/>
    </row>
    <row r="166" spans="1:8" s="16" customFormat="1" ht="50.1" customHeight="1" x14ac:dyDescent="0.2">
      <c r="A166" s="143" t="s">
        <v>111</v>
      </c>
      <c r="B166" s="144"/>
      <c r="C166" s="194"/>
      <c r="D166" s="56">
        <v>3000</v>
      </c>
      <c r="E166" s="37"/>
      <c r="F166" s="37"/>
      <c r="G166" s="37"/>
      <c r="H166" s="38"/>
    </row>
    <row r="167" spans="1:8" s="16" customFormat="1" ht="50.1" customHeight="1" x14ac:dyDescent="0.2">
      <c r="A167" s="192" t="s">
        <v>112</v>
      </c>
      <c r="B167" s="193"/>
      <c r="C167" s="194"/>
      <c r="D167" s="325">
        <v>3000</v>
      </c>
      <c r="E167" s="140"/>
      <c r="F167" s="140"/>
      <c r="G167" s="140"/>
      <c r="H167" s="140"/>
    </row>
    <row r="168" spans="1:8" s="16" customFormat="1" ht="50.1" customHeight="1" x14ac:dyDescent="0.2">
      <c r="A168" s="192" t="s">
        <v>113</v>
      </c>
      <c r="B168" s="193"/>
      <c r="C168" s="194"/>
      <c r="D168" s="325">
        <v>300</v>
      </c>
      <c r="E168" s="140"/>
      <c r="F168" s="140"/>
      <c r="G168" s="140"/>
      <c r="H168" s="140"/>
    </row>
    <row r="169" spans="1:8" s="16" customFormat="1" ht="50.1" customHeight="1" thickBot="1" x14ac:dyDescent="0.25">
      <c r="A169" s="192" t="s">
        <v>114</v>
      </c>
      <c r="B169" s="193"/>
      <c r="C169" s="196"/>
      <c r="D169" s="78">
        <v>1050</v>
      </c>
      <c r="E169" s="79"/>
      <c r="F169" s="79"/>
      <c r="G169" s="79"/>
      <c r="H169" s="79"/>
    </row>
    <row r="170" spans="1:8" s="16" customFormat="1" ht="50.1" customHeight="1" thickBot="1" x14ac:dyDescent="0.25">
      <c r="A170" s="24" t="s">
        <v>115</v>
      </c>
      <c r="B170" s="25"/>
      <c r="C170" s="26"/>
      <c r="D170" s="156"/>
      <c r="E170" s="156"/>
      <c r="F170" s="156"/>
      <c r="G170" s="156"/>
      <c r="H170" s="157"/>
    </row>
    <row r="171" spans="1:8" s="16" customFormat="1" ht="50.1" customHeight="1" x14ac:dyDescent="0.2">
      <c r="A171" s="143" t="s">
        <v>161</v>
      </c>
      <c r="B171" s="144"/>
      <c r="C17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71" s="56">
        <v>3660</v>
      </c>
      <c r="E171" s="37"/>
      <c r="F171" s="37"/>
      <c r="G171" s="37"/>
      <c r="H171" s="38"/>
    </row>
    <row r="172" spans="1:8" s="16" customFormat="1" ht="50.1" customHeight="1" x14ac:dyDescent="0.2">
      <c r="A172" s="143" t="s">
        <v>117</v>
      </c>
      <c r="B172" s="144"/>
      <c r="C172" s="188" t="str">
        <f>"Интернет-площадка 2gis.ru на основе Cправочника организаций "&amp;$C$2&amp;""</f>
        <v>Интернет-площадка 2gis.ru на основе Cправочника организаций "2ГИС.ЙОШКАР-ОЛА"</v>
      </c>
      <c r="D172" s="325">
        <v>3660</v>
      </c>
      <c r="E172" s="140"/>
      <c r="F172" s="140"/>
      <c r="G172" s="140"/>
      <c r="H172" s="141"/>
    </row>
    <row r="173" spans="1:8" s="16" customFormat="1" ht="50.1" customHeight="1" x14ac:dyDescent="0.2">
      <c r="A173" s="143" t="s">
        <v>118</v>
      </c>
      <c r="B173" s="144"/>
      <c r="C173" s="47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3" s="56">
        <v>2610</v>
      </c>
      <c r="E173" s="37"/>
      <c r="F173" s="37"/>
      <c r="G173" s="37"/>
      <c r="H173" s="38"/>
    </row>
    <row r="174" spans="1:8" s="16" customFormat="1" ht="50.1" customHeight="1" x14ac:dyDescent="0.2">
      <c r="A174" s="143" t="s">
        <v>162</v>
      </c>
      <c r="B174" s="144"/>
      <c r="C17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174" s="36">
        <v>7800</v>
      </c>
      <c r="E174" s="37"/>
      <c r="F174" s="37"/>
      <c r="G174" s="37"/>
      <c r="H174" s="38"/>
    </row>
    <row r="175" spans="1:8" s="16" customFormat="1" ht="50.1" customHeight="1" x14ac:dyDescent="0.2">
      <c r="A175" s="143" t="s">
        <v>163</v>
      </c>
      <c r="B175" s="144"/>
      <c r="C175" s="188" t="str">
        <f>"Интернет-площадка 2gis.ru на основе Cправочника организаций "&amp;$C$2&amp;""</f>
        <v>Интернет-площадка 2gis.ru на основе Cправочника организаций "2ГИС.ЙОШКАР-ОЛА"</v>
      </c>
      <c r="D175" s="36">
        <v>7800</v>
      </c>
      <c r="E175" s="37"/>
      <c r="F175" s="37"/>
      <c r="G175" s="37"/>
      <c r="H175" s="38"/>
    </row>
    <row r="176" spans="1:8" s="16" customFormat="1" ht="50.1" customHeight="1" x14ac:dyDescent="0.2">
      <c r="A176" s="143" t="s">
        <v>121</v>
      </c>
      <c r="B176" s="144"/>
      <c r="C176" s="479"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76" s="36">
        <v>5520</v>
      </c>
      <c r="E176" s="37"/>
      <c r="F176" s="37"/>
      <c r="G176" s="37"/>
      <c r="H176" s="38"/>
    </row>
    <row r="177" spans="1:8" s="16" customFormat="1" ht="126" customHeight="1" thickBot="1" x14ac:dyDescent="0.25">
      <c r="A177" s="143" t="s">
        <v>122</v>
      </c>
      <c r="B177" s="144"/>
      <c r="C177" s="297" t="str">
        <f>C172</f>
        <v>Интернет-площадка 2gis.ru на основе Cправочника организаций "2ГИС.ЙОШКАР-ОЛА"</v>
      </c>
      <c r="D177" s="56">
        <v>2928</v>
      </c>
      <c r="E177" s="37"/>
      <c r="F177" s="37"/>
      <c r="G177" s="37"/>
      <c r="H177" s="38"/>
    </row>
    <row r="178" spans="1:8" s="28" customFormat="1" ht="50.1" customHeight="1" thickBot="1" x14ac:dyDescent="0.25">
      <c r="A178" s="298"/>
      <c r="B178" s="299"/>
      <c r="C178" s="180"/>
      <c r="D178" s="322"/>
      <c r="E178" s="322"/>
      <c r="F178" s="322"/>
      <c r="G178" s="322"/>
      <c r="H178" s="323"/>
    </row>
    <row r="179" spans="1:8" s="23" customFormat="1" ht="26.25" x14ac:dyDescent="0.2">
      <c r="A179" s="202"/>
      <c r="B179" s="203"/>
      <c r="C179" s="204"/>
      <c r="D179" s="203"/>
      <c r="E179" s="203"/>
      <c r="F179" s="203"/>
      <c r="G179" s="203"/>
      <c r="H179" s="205"/>
    </row>
    <row r="180" spans="1:8" s="16" customFormat="1" ht="21" x14ac:dyDescent="0.2">
      <c r="A180" s="206"/>
      <c r="B180" s="207" t="s">
        <v>123</v>
      </c>
      <c r="C180" s="208" t="s">
        <v>178</v>
      </c>
      <c r="D180" s="208"/>
      <c r="E180" s="209"/>
      <c r="F180" s="209"/>
      <c r="G180" s="209"/>
      <c r="H180" s="209"/>
    </row>
    <row r="181" spans="1:8" s="16" customFormat="1" ht="21" x14ac:dyDescent="0.2">
      <c r="A181" s="206"/>
      <c r="B181" s="209"/>
      <c r="C181" s="210" t="s">
        <v>179</v>
      </c>
      <c r="D181" s="210"/>
      <c r="E181" s="209"/>
      <c r="F181" s="209"/>
      <c r="G181" s="209"/>
      <c r="H181" s="209"/>
    </row>
    <row r="182" spans="1:8" s="16" customFormat="1" ht="21" x14ac:dyDescent="0.2">
      <c r="A182" s="206"/>
      <c r="B182" s="209"/>
      <c r="C182" s="208" t="s">
        <v>180</v>
      </c>
      <c r="D182" s="210"/>
      <c r="E182" s="209"/>
      <c r="F182" s="209"/>
      <c r="G182" s="209"/>
      <c r="H182" s="209"/>
    </row>
    <row r="183" spans="1:8" s="16" customFormat="1" ht="21" x14ac:dyDescent="0.2">
      <c r="A183" s="202"/>
      <c r="B183" s="203"/>
      <c r="C183" s="210"/>
      <c r="D183" s="210"/>
      <c r="E183" s="209"/>
      <c r="F183" s="209"/>
      <c r="G183" s="209"/>
      <c r="H183" s="203"/>
    </row>
    <row r="184" spans="1:8" s="16" customFormat="1" ht="26.25" x14ac:dyDescent="0.2">
      <c r="A184" s="213" t="str">
        <f>Абакан_юр!A147</f>
        <v>По соглашению сторон в качестве валюты платежа могут выступать украинские гривны, в этом случае курс следующий: 1 руб. = 0,3909 гривен</v>
      </c>
      <c r="B184" s="213"/>
      <c r="C184" s="213"/>
      <c r="D184" s="214"/>
      <c r="E184" s="214"/>
      <c r="F184" s="215"/>
      <c r="G184" s="216"/>
      <c r="H184" s="216"/>
    </row>
    <row r="185" spans="1:8" s="16" customFormat="1" ht="26.25" x14ac:dyDescent="0.2">
      <c r="A185" s="213" t="str">
        <f>Абакан_юр!A148</f>
        <v>По соглашению сторон в качестве валюты платежа могут выступать дирхамы ОАЭ, в этом случае курс следующий: 1 руб. = 0,0394 дирхам</v>
      </c>
      <c r="B185" s="213"/>
      <c r="C185" s="213"/>
      <c r="D185" s="214"/>
      <c r="E185" s="214"/>
      <c r="F185" s="215"/>
      <c r="G185" s="218"/>
      <c r="H185" s="218"/>
    </row>
    <row r="186" spans="1:8" ht="12" customHeight="1" x14ac:dyDescent="0.2">
      <c r="A186" s="213" t="str">
        <f>Абакан_юр!A149</f>
        <v>По соглашению сторон в качестве валюты платежа могут выступать доллары США, в этом случае курс следующий: 1 руб. = 0,0107 доллара</v>
      </c>
      <c r="B186" s="213"/>
      <c r="C186" s="213"/>
      <c r="D186" s="214"/>
      <c r="E186" s="214"/>
      <c r="F186" s="215"/>
      <c r="G186" s="218"/>
      <c r="H186" s="218"/>
    </row>
    <row r="187" spans="1:8" s="209" customFormat="1" ht="24.95" customHeight="1" x14ac:dyDescent="0.2">
      <c r="A187" s="213" t="str">
        <f>Абакан_юр!A150</f>
        <v>По соглашению сторон в качестве валюты платежа могут выступать евро, в этом случае курс следующий: 1 руб. = 0,0101 евро</v>
      </c>
      <c r="B187" s="213"/>
      <c r="C187" s="213"/>
      <c r="D187" s="214"/>
      <c r="E187" s="215"/>
      <c r="F187" s="215"/>
      <c r="G187" s="218"/>
      <c r="H187" s="218"/>
    </row>
    <row r="188" spans="1:8" s="209" customFormat="1" ht="24.95" customHeight="1" x14ac:dyDescent="0.2">
      <c r="A188" s="213" t="str">
        <f>Абакан_юр!A151</f>
        <v>По соглашению сторон в качестве валюты платежа могут выступать чешские кроны, в этом случае курс следующий: 1 руб. = 0,2496 крона</v>
      </c>
      <c r="B188" s="213"/>
      <c r="C188" s="213"/>
      <c r="D188" s="214"/>
      <c r="E188" s="215"/>
      <c r="F188" s="215"/>
      <c r="G188" s="218"/>
      <c r="H188" s="218"/>
    </row>
    <row r="189" spans="1:8" s="209" customFormat="1" ht="24.95" customHeight="1" x14ac:dyDescent="0.2">
      <c r="A189" s="213" t="str">
        <f>Абакан_юр!A152</f>
        <v>По соглашению сторон в качестве валюты платежа могут выступать киргизские сомы, в этом случае курс следующий: 1 руб. = 0,9546 сом</v>
      </c>
      <c r="B189" s="213"/>
      <c r="C189" s="213"/>
      <c r="D189" s="214"/>
      <c r="E189" s="214"/>
      <c r="F189" s="215"/>
      <c r="G189" s="218"/>
      <c r="H189" s="218"/>
    </row>
    <row r="190" spans="1:8" s="203" customFormat="1" ht="12" customHeight="1" x14ac:dyDescent="0.2">
      <c r="A19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90" s="213"/>
      <c r="C190" s="213"/>
      <c r="D190" s="214"/>
      <c r="E190" s="214"/>
      <c r="F190" s="215"/>
      <c r="G190" s="218"/>
      <c r="H190" s="218"/>
    </row>
    <row r="191" spans="1:8" s="217" customFormat="1" ht="24.95" customHeight="1" x14ac:dyDescent="0.2">
      <c r="A191" s="219"/>
      <c r="B191" s="219"/>
      <c r="C191" s="220"/>
      <c r="D191" s="221"/>
      <c r="E191" s="221"/>
      <c r="F191" s="222"/>
      <c r="G191" s="223"/>
      <c r="H191" s="223"/>
    </row>
    <row r="192" spans="1:8" s="217" customFormat="1" ht="24.95" customHeight="1" x14ac:dyDescent="0.2">
      <c r="A192" s="225" t="s">
        <v>134</v>
      </c>
      <c r="B192" s="225"/>
      <c r="C192" s="225"/>
      <c r="D192" s="225"/>
      <c r="E192" s="225"/>
      <c r="F192" s="225"/>
      <c r="G192" s="225"/>
      <c r="H192" s="225"/>
    </row>
    <row r="193" spans="1:8" s="217" customFormat="1" ht="24.95" customHeight="1" x14ac:dyDescent="0.2">
      <c r="A193" s="225" t="s">
        <v>135</v>
      </c>
      <c r="B193" s="225"/>
      <c r="C193" s="225"/>
      <c r="D193" s="225"/>
      <c r="E193" s="225"/>
      <c r="F193" s="225"/>
      <c r="G193" s="225"/>
      <c r="H193" s="225"/>
    </row>
    <row r="194" spans="1:8" s="217" customFormat="1" ht="24.95" customHeight="1" x14ac:dyDescent="0.2">
      <c r="A194" s="213" t="s">
        <v>458</v>
      </c>
      <c r="B194" s="213"/>
      <c r="C194" s="213"/>
      <c r="D194" s="213"/>
      <c r="E194" s="213"/>
      <c r="F194" s="213"/>
      <c r="G194" s="213"/>
      <c r="H194" s="213"/>
    </row>
    <row r="195" spans="1:8" s="217" customFormat="1" ht="24.95" customHeight="1" thickBot="1" x14ac:dyDescent="0.25">
      <c r="A195" s="226" t="s">
        <v>136</v>
      </c>
      <c r="B195" s="226"/>
      <c r="C195" s="226"/>
      <c r="D195" s="226"/>
      <c r="E195" s="226"/>
      <c r="F195" s="227"/>
      <c r="H195" s="228"/>
    </row>
    <row r="196" spans="1:8" s="217" customFormat="1" ht="24.95" customHeight="1" thickBot="1" x14ac:dyDescent="0.25">
      <c r="A196" s="229" t="s">
        <v>137</v>
      </c>
      <c r="B196" s="230"/>
      <c r="C196" s="230"/>
      <c r="D196" s="230"/>
      <c r="E196" s="231"/>
      <c r="F196" s="232"/>
      <c r="G196" s="203"/>
      <c r="H196" s="233"/>
    </row>
    <row r="197" spans="1:8" s="217" customFormat="1" ht="24.95" customHeight="1" thickBot="1" x14ac:dyDescent="0.25">
      <c r="A197" s="234" t="s">
        <v>138</v>
      </c>
      <c r="B197" s="235"/>
      <c r="C197" s="236" t="s">
        <v>139</v>
      </c>
      <c r="D197" s="235" t="s">
        <v>140</v>
      </c>
      <c r="E197" s="237"/>
      <c r="F197" s="238"/>
      <c r="G197" s="238"/>
      <c r="H197" s="238"/>
    </row>
    <row r="198" spans="1:8" s="224" customFormat="1" ht="12" customHeight="1" x14ac:dyDescent="0.2">
      <c r="A198" s="239" t="s">
        <v>167</v>
      </c>
      <c r="B198" s="240"/>
      <c r="C198" s="242" t="s">
        <v>168</v>
      </c>
      <c r="D198" s="367">
        <v>2190</v>
      </c>
      <c r="E198" s="243"/>
      <c r="F198" s="238"/>
      <c r="G198" s="238"/>
      <c r="H198" s="238"/>
    </row>
    <row r="199" spans="1:8" ht="24.95" customHeight="1" x14ac:dyDescent="0.2">
      <c r="A199" s="244" t="s">
        <v>169</v>
      </c>
      <c r="B199" s="245"/>
      <c r="C199" s="247"/>
      <c r="D199" s="368">
        <v>1590</v>
      </c>
      <c r="E199" s="248"/>
      <c r="F199" s="238"/>
      <c r="G199" s="238"/>
      <c r="H199" s="238"/>
    </row>
    <row r="200" spans="1:8" ht="24.95" customHeight="1" x14ac:dyDescent="0.2">
      <c r="A200" s="244" t="s">
        <v>170</v>
      </c>
      <c r="B200" s="245"/>
      <c r="C200" s="247"/>
      <c r="D200" s="368">
        <v>1440</v>
      </c>
      <c r="E200" s="248"/>
      <c r="F200" s="238"/>
      <c r="G200" s="238"/>
      <c r="H200" s="238"/>
    </row>
    <row r="201" spans="1:8" s="203" customFormat="1" ht="38.25" customHeight="1" x14ac:dyDescent="0.2">
      <c r="A201" s="244" t="s">
        <v>171</v>
      </c>
      <c r="B201" s="245"/>
      <c r="C201" s="247"/>
      <c r="D201" s="368">
        <v>1290</v>
      </c>
      <c r="E201" s="248"/>
      <c r="F201" s="238"/>
      <c r="G201" s="238"/>
      <c r="H201" s="238"/>
    </row>
    <row r="202" spans="1:8" s="228" customFormat="1" ht="50.1" customHeight="1" x14ac:dyDescent="0.2">
      <c r="A202" s="244" t="s">
        <v>141</v>
      </c>
      <c r="B202" s="245"/>
      <c r="C202" s="246" t="s">
        <v>142</v>
      </c>
      <c r="D202" s="247" t="s">
        <v>143</v>
      </c>
      <c r="E202" s="248"/>
      <c r="F202" s="238"/>
      <c r="G202" s="238"/>
      <c r="H202" s="238"/>
    </row>
    <row r="203" spans="1:8" s="233" customFormat="1" ht="50.1" customHeight="1" x14ac:dyDescent="0.2">
      <c r="A203" s="244" t="s">
        <v>144</v>
      </c>
      <c r="B203" s="245"/>
      <c r="C203" s="246" t="s">
        <v>145</v>
      </c>
      <c r="D203" s="247" t="s">
        <v>146</v>
      </c>
      <c r="E203" s="248"/>
      <c r="F203" s="238"/>
      <c r="G203" s="238"/>
      <c r="H203" s="238"/>
    </row>
    <row r="204" spans="1:8" ht="105" customHeight="1" thickBot="1" x14ac:dyDescent="0.25">
      <c r="A204" s="328" t="s">
        <v>147</v>
      </c>
      <c r="B204" s="329"/>
      <c r="C204" s="330" t="s">
        <v>148</v>
      </c>
      <c r="D204" s="331" t="s">
        <v>146</v>
      </c>
      <c r="E204" s="332"/>
      <c r="F204" s="238"/>
      <c r="G204" s="238"/>
      <c r="H204" s="238"/>
    </row>
    <row r="205" spans="1:8" ht="50.1" customHeight="1" x14ac:dyDescent="0.2">
      <c r="A205" s="244" t="s">
        <v>150</v>
      </c>
      <c r="B205" s="245"/>
      <c r="C205" s="333" t="s">
        <v>151</v>
      </c>
      <c r="D205" s="245" t="s">
        <v>146</v>
      </c>
      <c r="E205" s="334"/>
      <c r="F205" s="232"/>
      <c r="G205" s="232"/>
      <c r="H205" s="232"/>
    </row>
    <row r="206" spans="1:8" ht="50.1" customHeight="1" thickBot="1" x14ac:dyDescent="0.25">
      <c r="A206" s="335" t="s">
        <v>152</v>
      </c>
      <c r="B206" s="336"/>
      <c r="C206" s="330" t="s">
        <v>153</v>
      </c>
      <c r="D206" s="337" t="s">
        <v>146</v>
      </c>
      <c r="E206" s="338"/>
      <c r="F206" s="222"/>
      <c r="G206" s="223"/>
      <c r="H206" s="223"/>
    </row>
    <row r="207" spans="1:8" ht="50.1" customHeight="1" x14ac:dyDescent="0.2">
      <c r="A207" s="250" t="s">
        <v>154</v>
      </c>
      <c r="B207" s="250"/>
      <c r="C207" s="250"/>
      <c r="D207" s="250"/>
      <c r="E207" s="250"/>
      <c r="F207" s="250"/>
      <c r="G207" s="250"/>
      <c r="H207" s="250"/>
    </row>
    <row r="208" spans="1:8" ht="50.1" customHeight="1" x14ac:dyDescent="0.2">
      <c r="A208" s="250" t="s">
        <v>155</v>
      </c>
      <c r="B208" s="250"/>
      <c r="C208" s="250"/>
      <c r="D208" s="250"/>
      <c r="E208" s="250"/>
      <c r="F208" s="250"/>
      <c r="G208" s="250"/>
      <c r="H208" s="250"/>
    </row>
    <row r="209" spans="1:8" ht="177.75" customHeight="1" x14ac:dyDescent="0.2">
      <c r="A20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08"/>
      <c r="C209" s="308"/>
      <c r="D209" s="308"/>
      <c r="E209" s="308"/>
      <c r="F209" s="308"/>
      <c r="G209" s="308"/>
      <c r="H209" s="308"/>
    </row>
    <row r="210" spans="1:8" ht="75" customHeight="1" x14ac:dyDescent="0.2">
      <c r="A210" s="225" t="s">
        <v>157</v>
      </c>
      <c r="B210" s="225"/>
      <c r="C210" s="225"/>
      <c r="D210" s="225"/>
      <c r="E210" s="225"/>
      <c r="F210" s="225"/>
      <c r="G210" s="225"/>
      <c r="H210" s="225"/>
    </row>
    <row r="211" spans="1:8" ht="137.25" customHeight="1" x14ac:dyDescent="0.2">
      <c r="A211" s="250" t="s">
        <v>158</v>
      </c>
      <c r="B211" s="250"/>
      <c r="C211" s="250"/>
      <c r="D211" s="250"/>
      <c r="E211" s="250"/>
      <c r="F211" s="250"/>
      <c r="G211" s="250"/>
      <c r="H211" s="250"/>
    </row>
    <row r="212" spans="1:8" s="203" customFormat="1" ht="125.25" customHeight="1" x14ac:dyDescent="0.2">
      <c r="A212" s="486" t="s">
        <v>459</v>
      </c>
      <c r="B212" s="486"/>
      <c r="C212" s="486"/>
      <c r="D212" s="486"/>
      <c r="E212" s="486"/>
      <c r="F212" s="486"/>
      <c r="G212" s="486"/>
      <c r="H212" s="486"/>
    </row>
    <row r="213" spans="1:8" ht="25.5" x14ac:dyDescent="0.35">
      <c r="A213" s="487" t="s">
        <v>460</v>
      </c>
      <c r="B213" s="488"/>
      <c r="C213" s="489" t="s">
        <v>461</v>
      </c>
    </row>
    <row r="214" spans="1:8" ht="25.5" x14ac:dyDescent="0.35">
      <c r="A214" s="490" t="s">
        <v>462</v>
      </c>
      <c r="B214" s="491"/>
      <c r="C214" s="492">
        <v>1</v>
      </c>
    </row>
    <row r="215" spans="1:8" ht="25.5" x14ac:dyDescent="0.35">
      <c r="A215" s="490">
        <v>2</v>
      </c>
      <c r="B215" s="491"/>
      <c r="C215" s="492">
        <v>1.1000000000000001</v>
      </c>
    </row>
    <row r="216" spans="1:8" ht="25.5" x14ac:dyDescent="0.35">
      <c r="A216" s="490">
        <v>3</v>
      </c>
      <c r="B216" s="491"/>
      <c r="C216" s="492">
        <v>1.2</v>
      </c>
    </row>
    <row r="217" spans="1:8" ht="25.5" x14ac:dyDescent="0.35">
      <c r="A217" s="490" t="s">
        <v>463</v>
      </c>
      <c r="B217" s="491"/>
      <c r="C217" s="492">
        <v>1.25</v>
      </c>
    </row>
    <row r="218" spans="1:8" ht="25.5" x14ac:dyDescent="0.35">
      <c r="A218" s="490" t="s">
        <v>464</v>
      </c>
      <c r="B218" s="491"/>
      <c r="C218" s="492">
        <v>1.3</v>
      </c>
    </row>
    <row r="219" spans="1:8" ht="25.5" x14ac:dyDescent="0.35">
      <c r="A219" s="490" t="s">
        <v>465</v>
      </c>
      <c r="B219" s="491"/>
      <c r="C219" s="492">
        <v>1.35</v>
      </c>
    </row>
    <row r="220" spans="1:8" ht="25.5" x14ac:dyDescent="0.35">
      <c r="A220" s="490" t="s">
        <v>466</v>
      </c>
      <c r="B220" s="491"/>
      <c r="C220" s="492">
        <v>1.4</v>
      </c>
    </row>
    <row r="221" spans="1:8" ht="25.5" x14ac:dyDescent="0.35">
      <c r="A221" s="490" t="s">
        <v>467</v>
      </c>
      <c r="B221" s="491"/>
      <c r="C221" s="492">
        <v>1.45</v>
      </c>
    </row>
    <row r="222" spans="1:8" ht="25.5" x14ac:dyDescent="0.35">
      <c r="A222" s="490" t="s">
        <v>468</v>
      </c>
      <c r="B222" s="491"/>
      <c r="C222" s="492">
        <v>1.5</v>
      </c>
    </row>
    <row r="223" spans="1:8" ht="25.5" x14ac:dyDescent="0.35">
      <c r="A223" s="490" t="s">
        <v>469</v>
      </c>
      <c r="B223" s="491"/>
      <c r="C223" s="492">
        <v>2</v>
      </c>
    </row>
    <row r="224" spans="1:8" ht="23.25" x14ac:dyDescent="0.2">
      <c r="A224" s="250" t="s">
        <v>470</v>
      </c>
      <c r="B224" s="250"/>
      <c r="C224" s="250"/>
      <c r="D224" s="250"/>
      <c r="E224" s="250"/>
      <c r="F224" s="250"/>
      <c r="G224" s="250"/>
      <c r="H224" s="250"/>
    </row>
    <row r="227" spans="1:8" s="252" customFormat="1" ht="114.75" customHeight="1" x14ac:dyDescent="0.2">
      <c r="A227" s="225" t="s">
        <v>471</v>
      </c>
      <c r="B227" s="225"/>
      <c r="C227" s="225"/>
      <c r="D227" s="225"/>
      <c r="E227" s="225"/>
      <c r="F227" s="225"/>
      <c r="G227" s="225"/>
      <c r="H227" s="225"/>
    </row>
    <row r="233" spans="1:8" s="252" customFormat="1" ht="114.75" customHeight="1" x14ac:dyDescent="0.2">
      <c r="A233" s="202"/>
      <c r="B233" s="203"/>
      <c r="C233" s="204"/>
      <c r="D233" s="203"/>
      <c r="E233" s="203"/>
      <c r="F233" s="203"/>
      <c r="G233" s="203"/>
      <c r="H233" s="205"/>
    </row>
  </sheetData>
  <sheetProtection selectLockedCells="1" selectUnlockedCells="1"/>
  <mergeCells count="369">
    <mergeCell ref="A223:B223"/>
    <mergeCell ref="A224:H224"/>
    <mergeCell ref="A227:E227"/>
    <mergeCell ref="F227:H227"/>
    <mergeCell ref="A217:B217"/>
    <mergeCell ref="A218:B218"/>
    <mergeCell ref="A219:B219"/>
    <mergeCell ref="A220:B220"/>
    <mergeCell ref="A221:B221"/>
    <mergeCell ref="A222:B222"/>
    <mergeCell ref="A211:H211"/>
    <mergeCell ref="A212:H212"/>
    <mergeCell ref="A213:B213"/>
    <mergeCell ref="A214:B214"/>
    <mergeCell ref="A215:B215"/>
    <mergeCell ref="A216:B216"/>
    <mergeCell ref="A206:B206"/>
    <mergeCell ref="D206:E206"/>
    <mergeCell ref="A207:H207"/>
    <mergeCell ref="A208:H208"/>
    <mergeCell ref="A209:H209"/>
    <mergeCell ref="A210:H210"/>
    <mergeCell ref="A203:B203"/>
    <mergeCell ref="D203:E203"/>
    <mergeCell ref="A204:B204"/>
    <mergeCell ref="D204:E204"/>
    <mergeCell ref="A205:B205"/>
    <mergeCell ref="D205:E205"/>
    <mergeCell ref="A200:B200"/>
    <mergeCell ref="D200:E200"/>
    <mergeCell ref="A201:B201"/>
    <mergeCell ref="D201:E201"/>
    <mergeCell ref="A202:B202"/>
    <mergeCell ref="D202:E202"/>
    <mergeCell ref="A194:H194"/>
    <mergeCell ref="A195:E195"/>
    <mergeCell ref="A196:E196"/>
    <mergeCell ref="A197:B197"/>
    <mergeCell ref="D197:E197"/>
    <mergeCell ref="A198:B198"/>
    <mergeCell ref="C198:C201"/>
    <mergeCell ref="D198:E198"/>
    <mergeCell ref="A199:B199"/>
    <mergeCell ref="D199:E199"/>
    <mergeCell ref="A187:C187"/>
    <mergeCell ref="A188:C188"/>
    <mergeCell ref="A189:C189"/>
    <mergeCell ref="A190:C190"/>
    <mergeCell ref="A192:H192"/>
    <mergeCell ref="A193:H193"/>
    <mergeCell ref="C182:D182"/>
    <mergeCell ref="C183:D183"/>
    <mergeCell ref="A184:C184"/>
    <mergeCell ref="G184:H184"/>
    <mergeCell ref="A185:C185"/>
    <mergeCell ref="A186:C186"/>
    <mergeCell ref="A177:B177"/>
    <mergeCell ref="D177:H177"/>
    <mergeCell ref="A178:B178"/>
    <mergeCell ref="D178:H178"/>
    <mergeCell ref="C180:D180"/>
    <mergeCell ref="C181:D181"/>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D163:H163"/>
    <mergeCell ref="A164:B164"/>
    <mergeCell ref="D164:H164"/>
    <mergeCell ref="A165:B165"/>
    <mergeCell ref="C165:C169"/>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0"/>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D86:H86"/>
    <mergeCell ref="A87:C87"/>
    <mergeCell ref="D87:H87"/>
    <mergeCell ref="A88:B88"/>
    <mergeCell ref="D88:H88"/>
    <mergeCell ref="A89:B89"/>
    <mergeCell ref="D89:H89"/>
    <mergeCell ref="G77:G81"/>
    <mergeCell ref="H77:H81"/>
    <mergeCell ref="D82:H82"/>
    <mergeCell ref="A83:A85"/>
    <mergeCell ref="B83:B84"/>
    <mergeCell ref="C83:C84"/>
    <mergeCell ref="D83:H85"/>
    <mergeCell ref="F72:F75"/>
    <mergeCell ref="G72:G75"/>
    <mergeCell ref="H72:H75"/>
    <mergeCell ref="D76:H76"/>
    <mergeCell ref="A77:A81"/>
    <mergeCell ref="B77:B78"/>
    <mergeCell ref="C77:C78"/>
    <mergeCell ref="D77:D81"/>
    <mergeCell ref="E77:E81"/>
    <mergeCell ref="F77:F81"/>
    <mergeCell ref="A68:B68"/>
    <mergeCell ref="D68:H68"/>
    <mergeCell ref="A69:B69"/>
    <mergeCell ref="D69:H69"/>
    <mergeCell ref="D70:H70"/>
    <mergeCell ref="A72:A75"/>
    <mergeCell ref="B72:B73"/>
    <mergeCell ref="C72:C73"/>
    <mergeCell ref="D72:D75"/>
    <mergeCell ref="E72:E75"/>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6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A6:B6"/>
    <mergeCell ref="D6:H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2"/>
  <sheetViews>
    <sheetView view="pageBreakPreview" zoomScale="40" zoomScaleNormal="60" zoomScaleSheetLayoutView="40" workbookViewId="0">
      <pane ySplit="4" topLeftCell="A16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1">
        <f>F7*1.2</f>
        <v>11337.839999999998</v>
      </c>
      <c r="E7" s="32">
        <f>F7*1.1</f>
        <v>10393.02</v>
      </c>
      <c r="F7" s="32">
        <v>9448.1999999999989</v>
      </c>
      <c r="G7" s="32">
        <f>F7*0.75</f>
        <v>7086.15</v>
      </c>
      <c r="H7" s="33">
        <f>F7*0.5</f>
        <v>4724.0999999999995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54">
        <f>F12*1.2</f>
        <v>12870</v>
      </c>
      <c r="E12" s="32">
        <f>F12*1.1</f>
        <v>11797.500000000002</v>
      </c>
      <c r="F12" s="32">
        <v>10725</v>
      </c>
      <c r="G12" s="32">
        <f>F12*0.75</f>
        <v>8043.75</v>
      </c>
      <c r="H12" s="33">
        <f>F12*0.5</f>
        <v>5362.5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2280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"2ГИС.ИРКУТСК"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1">
        <f>F27*1.2</f>
        <v>15883.199999999999</v>
      </c>
      <c r="E27" s="32">
        <f>F27*1.1</f>
        <v>14559.6</v>
      </c>
      <c r="F27" s="32">
        <v>13236</v>
      </c>
      <c r="G27" s="32">
        <f>F27*0.75</f>
        <v>9927</v>
      </c>
      <c r="H27" s="33">
        <f>F27*0.5</f>
        <v>6618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54">
        <f>F32*1.2</f>
        <v>18028.8</v>
      </c>
      <c r="E32" s="32">
        <f>F32*1.1</f>
        <v>16526.400000000001</v>
      </c>
      <c r="F32" s="32">
        <v>15024</v>
      </c>
      <c r="G32" s="32">
        <f>F32*0.75</f>
        <v>11268</v>
      </c>
      <c r="H32" s="33">
        <f>F32*0.5</f>
        <v>7512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3240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"2ГИС.ИРКУТСК"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358">
        <f>F48*1.2</f>
        <v>5904</v>
      </c>
      <c r="E48" s="358">
        <f>F48*1.1</f>
        <v>5412</v>
      </c>
      <c r="F48" s="358">
        <v>4920</v>
      </c>
      <c r="G48" s="358">
        <f>F48*0.75</f>
        <v>3690</v>
      </c>
      <c r="H48" s="358">
        <f>F48*0.5</f>
        <v>2460</v>
      </c>
    </row>
    <row r="49" spans="1:8" s="16" customFormat="1" ht="87.6"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359"/>
      <c r="E49" s="359"/>
      <c r="F49" s="359"/>
      <c r="G49" s="359"/>
      <c r="H49" s="359"/>
    </row>
    <row r="50" spans="1:8" s="16" customFormat="1" ht="7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"&amp;MIN(D56:D85)&amp;" до "&amp;MAX(D56:D85)</f>
        <v>от 2640 до 153120</v>
      </c>
      <c r="E55" s="122"/>
      <c r="F55" s="122"/>
      <c r="G55" s="122"/>
      <c r="H55" s="123"/>
    </row>
    <row r="56" spans="1:8" s="16" customFormat="1"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6" s="31">
        <v>2640</v>
      </c>
      <c r="E56" s="32"/>
      <c r="F56" s="32"/>
      <c r="G56" s="32"/>
      <c r="H56" s="33"/>
    </row>
    <row r="57" spans="1:8" s="16" customFormat="1" ht="37.5" customHeight="1" outlineLevel="1" x14ac:dyDescent="0.2">
      <c r="A57" s="130" t="s">
        <v>33</v>
      </c>
      <c r="B57" s="363"/>
      <c r="C57" s="364"/>
      <c r="D57" s="36">
        <v>5280</v>
      </c>
      <c r="E57" s="37"/>
      <c r="F57" s="37"/>
      <c r="G57" s="37"/>
      <c r="H57" s="38"/>
    </row>
    <row r="58" spans="1:8" s="16" customFormat="1" ht="37.5" customHeight="1" outlineLevel="1" x14ac:dyDescent="0.2">
      <c r="A58" s="130" t="s">
        <v>34</v>
      </c>
      <c r="B58" s="363"/>
      <c r="C58" s="364"/>
      <c r="D58" s="36">
        <v>10560</v>
      </c>
      <c r="E58" s="37"/>
      <c r="F58" s="37"/>
      <c r="G58" s="37"/>
      <c r="H58" s="38"/>
    </row>
    <row r="59" spans="1:8" s="16" customFormat="1" ht="37.5" customHeight="1" outlineLevel="1" x14ac:dyDescent="0.2">
      <c r="A59" s="130" t="s">
        <v>35</v>
      </c>
      <c r="B59" s="363"/>
      <c r="C59" s="364"/>
      <c r="D59" s="36">
        <v>15840</v>
      </c>
      <c r="E59" s="37"/>
      <c r="F59" s="37"/>
      <c r="G59" s="37"/>
      <c r="H59" s="38"/>
    </row>
    <row r="60" spans="1:8" s="16" customFormat="1" ht="37.5" customHeight="1" outlineLevel="1" x14ac:dyDescent="0.2">
      <c r="A60" s="130" t="s">
        <v>36</v>
      </c>
      <c r="B60" s="363"/>
      <c r="C60" s="364"/>
      <c r="D60" s="36">
        <v>21120</v>
      </c>
      <c r="E60" s="37"/>
      <c r="F60" s="37"/>
      <c r="G60" s="37"/>
      <c r="H60" s="38"/>
    </row>
    <row r="61" spans="1:8" s="16" customFormat="1" ht="37.5" customHeight="1" outlineLevel="1" x14ac:dyDescent="0.2">
      <c r="A61" s="130" t="s">
        <v>37</v>
      </c>
      <c r="B61" s="363"/>
      <c r="C61" s="364"/>
      <c r="D61" s="36">
        <v>26400</v>
      </c>
      <c r="E61" s="37"/>
      <c r="F61" s="37"/>
      <c r="G61" s="37"/>
      <c r="H61" s="38"/>
    </row>
    <row r="62" spans="1:8" s="16" customFormat="1" ht="37.5" customHeight="1" outlineLevel="1" x14ac:dyDescent="0.2">
      <c r="A62" s="130" t="s">
        <v>38</v>
      </c>
      <c r="B62" s="363"/>
      <c r="C62" s="364"/>
      <c r="D62" s="36">
        <v>31680</v>
      </c>
      <c r="E62" s="37"/>
      <c r="F62" s="37"/>
      <c r="G62" s="37"/>
      <c r="H62" s="38"/>
    </row>
    <row r="63" spans="1:8" s="16" customFormat="1" ht="37.5" customHeight="1" outlineLevel="1" x14ac:dyDescent="0.2">
      <c r="A63" s="130" t="s">
        <v>39</v>
      </c>
      <c r="B63" s="363"/>
      <c r="C63" s="364"/>
      <c r="D63" s="36">
        <v>36960</v>
      </c>
      <c r="E63" s="37"/>
      <c r="F63" s="37"/>
      <c r="G63" s="37"/>
      <c r="H63" s="38"/>
    </row>
    <row r="64" spans="1:8" s="16" customFormat="1" ht="37.5" customHeight="1" outlineLevel="1" x14ac:dyDescent="0.2">
      <c r="A64" s="130" t="s">
        <v>40</v>
      </c>
      <c r="B64" s="363"/>
      <c r="C64" s="364"/>
      <c r="D64" s="36">
        <v>42240</v>
      </c>
      <c r="E64" s="37"/>
      <c r="F64" s="37"/>
      <c r="G64" s="37"/>
      <c r="H64" s="38"/>
    </row>
    <row r="65" spans="1:8" s="16" customFormat="1" ht="37.5" customHeight="1" outlineLevel="1" x14ac:dyDescent="0.2">
      <c r="A65" s="130" t="s">
        <v>41</v>
      </c>
      <c r="B65" s="363"/>
      <c r="C65" s="364"/>
      <c r="D65" s="36">
        <v>47520</v>
      </c>
      <c r="E65" s="37"/>
      <c r="F65" s="37"/>
      <c r="G65" s="37"/>
      <c r="H65" s="38"/>
    </row>
    <row r="66" spans="1:8" s="16" customFormat="1" ht="37.5" customHeight="1" outlineLevel="1" x14ac:dyDescent="0.2">
      <c r="A66" s="130" t="s">
        <v>42</v>
      </c>
      <c r="B66" s="363"/>
      <c r="C66" s="364"/>
      <c r="D66" s="36">
        <v>52800</v>
      </c>
      <c r="E66" s="37"/>
      <c r="F66" s="37"/>
      <c r="G66" s="37"/>
      <c r="H66" s="38"/>
    </row>
    <row r="67" spans="1:8" s="16" customFormat="1" ht="37.5" customHeight="1" outlineLevel="1" x14ac:dyDescent="0.2">
      <c r="A67" s="130" t="s">
        <v>43</v>
      </c>
      <c r="B67" s="363"/>
      <c r="C67" s="364"/>
      <c r="D67" s="36">
        <v>58080</v>
      </c>
      <c r="E67" s="37"/>
      <c r="F67" s="37"/>
      <c r="G67" s="37"/>
      <c r="H67" s="38"/>
    </row>
    <row r="68" spans="1:8" s="16" customFormat="1" ht="37.5" customHeight="1" outlineLevel="1" x14ac:dyDescent="0.2">
      <c r="A68" s="130" t="s">
        <v>44</v>
      </c>
      <c r="B68" s="363"/>
      <c r="C68" s="364"/>
      <c r="D68" s="36">
        <v>63360</v>
      </c>
      <c r="E68" s="37"/>
      <c r="F68" s="37"/>
      <c r="G68" s="37"/>
      <c r="H68" s="38"/>
    </row>
    <row r="69" spans="1:8" s="16" customFormat="1" ht="37.5" customHeight="1" outlineLevel="1" x14ac:dyDescent="0.2">
      <c r="A69" s="130" t="s">
        <v>45</v>
      </c>
      <c r="B69" s="363"/>
      <c r="C69" s="364"/>
      <c r="D69" s="36">
        <v>68640</v>
      </c>
      <c r="E69" s="37"/>
      <c r="F69" s="37"/>
      <c r="G69" s="37"/>
      <c r="H69" s="38"/>
    </row>
    <row r="70" spans="1:8" s="16" customFormat="1" ht="37.5" customHeight="1" outlineLevel="1" x14ac:dyDescent="0.2">
      <c r="A70" s="130" t="s">
        <v>46</v>
      </c>
      <c r="B70" s="363"/>
      <c r="C70" s="364"/>
      <c r="D70" s="36">
        <v>73920</v>
      </c>
      <c r="E70" s="37"/>
      <c r="F70" s="37"/>
      <c r="G70" s="37"/>
      <c r="H70" s="38"/>
    </row>
    <row r="71" spans="1:8" s="16" customFormat="1" ht="37.5" customHeight="1" outlineLevel="1" x14ac:dyDescent="0.2">
      <c r="A71" s="130" t="s">
        <v>47</v>
      </c>
      <c r="B71" s="363"/>
      <c r="C71" s="364"/>
      <c r="D71" s="36">
        <v>79200</v>
      </c>
      <c r="E71" s="37"/>
      <c r="F71" s="37"/>
      <c r="G71" s="37"/>
      <c r="H71" s="38"/>
    </row>
    <row r="72" spans="1:8" s="16" customFormat="1" ht="37.5" customHeight="1" outlineLevel="1" x14ac:dyDescent="0.2">
      <c r="A72" s="130" t="s">
        <v>48</v>
      </c>
      <c r="B72" s="363"/>
      <c r="C72" s="364"/>
      <c r="D72" s="36">
        <v>84480</v>
      </c>
      <c r="E72" s="37"/>
      <c r="F72" s="37"/>
      <c r="G72" s="37"/>
      <c r="H72" s="38"/>
    </row>
    <row r="73" spans="1:8" s="16" customFormat="1" ht="37.5" customHeight="1" outlineLevel="1" x14ac:dyDescent="0.2">
      <c r="A73" s="130" t="s">
        <v>49</v>
      </c>
      <c r="B73" s="363"/>
      <c r="C73" s="364"/>
      <c r="D73" s="36">
        <v>89760</v>
      </c>
      <c r="E73" s="37"/>
      <c r="F73" s="37"/>
      <c r="G73" s="37"/>
      <c r="H73" s="38"/>
    </row>
    <row r="74" spans="1:8" s="16" customFormat="1" ht="37.5" customHeight="1" outlineLevel="1" x14ac:dyDescent="0.2">
      <c r="A74" s="130" t="s">
        <v>50</v>
      </c>
      <c r="B74" s="363"/>
      <c r="C74" s="364"/>
      <c r="D74" s="36">
        <v>95040</v>
      </c>
      <c r="E74" s="37"/>
      <c r="F74" s="37"/>
      <c r="G74" s="37"/>
      <c r="H74" s="38"/>
    </row>
    <row r="75" spans="1:8" s="16" customFormat="1" ht="37.5" customHeight="1" outlineLevel="1" x14ac:dyDescent="0.2">
      <c r="A75" s="130" t="s">
        <v>51</v>
      </c>
      <c r="B75" s="363"/>
      <c r="C75" s="364"/>
      <c r="D75" s="36">
        <v>100320</v>
      </c>
      <c r="E75" s="37"/>
      <c r="F75" s="37"/>
      <c r="G75" s="37"/>
      <c r="H75" s="38"/>
    </row>
    <row r="76" spans="1:8" s="16" customFormat="1" ht="37.5" customHeight="1" outlineLevel="1" x14ac:dyDescent="0.2">
      <c r="A76" s="130" t="s">
        <v>196</v>
      </c>
      <c r="B76" s="363"/>
      <c r="C76" s="364"/>
      <c r="D76" s="36">
        <v>105600</v>
      </c>
      <c r="E76" s="37"/>
      <c r="F76" s="37"/>
      <c r="G76" s="37"/>
      <c r="H76" s="38"/>
    </row>
    <row r="77" spans="1:8" s="16" customFormat="1" ht="37.5" customHeight="1" outlineLevel="1" x14ac:dyDescent="0.2">
      <c r="A77" s="130" t="s">
        <v>197</v>
      </c>
      <c r="B77" s="363"/>
      <c r="C77" s="364"/>
      <c r="D77" s="36">
        <v>110880</v>
      </c>
      <c r="E77" s="37"/>
      <c r="F77" s="37"/>
      <c r="G77" s="37"/>
      <c r="H77" s="38"/>
    </row>
    <row r="78" spans="1:8" s="16" customFormat="1" ht="37.5" customHeight="1" outlineLevel="1" x14ac:dyDescent="0.2">
      <c r="A78" s="130" t="s">
        <v>198</v>
      </c>
      <c r="B78" s="363"/>
      <c r="C78" s="364"/>
      <c r="D78" s="36">
        <v>116160</v>
      </c>
      <c r="E78" s="37"/>
      <c r="F78" s="37"/>
      <c r="G78" s="37"/>
      <c r="H78" s="38"/>
    </row>
    <row r="79" spans="1:8" s="16" customFormat="1" ht="37.5" customHeight="1" outlineLevel="1" x14ac:dyDescent="0.2">
      <c r="A79" s="130" t="s">
        <v>199</v>
      </c>
      <c r="B79" s="363"/>
      <c r="C79" s="364"/>
      <c r="D79" s="36">
        <v>121440</v>
      </c>
      <c r="E79" s="37"/>
      <c r="F79" s="37"/>
      <c r="G79" s="37"/>
      <c r="H79" s="38"/>
    </row>
    <row r="80" spans="1:8" s="16" customFormat="1" ht="37.5" customHeight="1" outlineLevel="1" x14ac:dyDescent="0.2">
      <c r="A80" s="130" t="s">
        <v>200</v>
      </c>
      <c r="B80" s="363"/>
      <c r="C80" s="364"/>
      <c r="D80" s="36">
        <v>126720</v>
      </c>
      <c r="E80" s="37"/>
      <c r="F80" s="37"/>
      <c r="G80" s="37"/>
      <c r="H80" s="38"/>
    </row>
    <row r="81" spans="1:8" s="16" customFormat="1" ht="37.5" customHeight="1" outlineLevel="1" x14ac:dyDescent="0.2">
      <c r="A81" s="130" t="s">
        <v>201</v>
      </c>
      <c r="B81" s="363"/>
      <c r="C81" s="364"/>
      <c r="D81" s="36">
        <v>132000</v>
      </c>
      <c r="E81" s="37"/>
      <c r="F81" s="37"/>
      <c r="G81" s="37"/>
      <c r="H81" s="38"/>
    </row>
    <row r="82" spans="1:8" s="16" customFormat="1" ht="37.5" customHeight="1" outlineLevel="1" x14ac:dyDescent="0.2">
      <c r="A82" s="130" t="s">
        <v>202</v>
      </c>
      <c r="B82" s="363"/>
      <c r="C82" s="364"/>
      <c r="D82" s="36">
        <v>137280</v>
      </c>
      <c r="E82" s="37"/>
      <c r="F82" s="37"/>
      <c r="G82" s="37"/>
      <c r="H82" s="38"/>
    </row>
    <row r="83" spans="1:8" s="16" customFormat="1" ht="37.5" customHeight="1" outlineLevel="1" x14ac:dyDescent="0.2">
      <c r="A83" s="130" t="s">
        <v>203</v>
      </c>
      <c r="B83" s="363"/>
      <c r="C83" s="364"/>
      <c r="D83" s="36">
        <v>142560</v>
      </c>
      <c r="E83" s="37"/>
      <c r="F83" s="37"/>
      <c r="G83" s="37"/>
      <c r="H83" s="38"/>
    </row>
    <row r="84" spans="1:8" s="16" customFormat="1" ht="37.5" customHeight="1" outlineLevel="1" x14ac:dyDescent="0.2">
      <c r="A84" s="130" t="s">
        <v>204</v>
      </c>
      <c r="B84" s="363"/>
      <c r="C84" s="364"/>
      <c r="D84" s="36">
        <v>147840</v>
      </c>
      <c r="E84" s="37"/>
      <c r="F84" s="37"/>
      <c r="G84" s="37"/>
      <c r="H84" s="38"/>
    </row>
    <row r="85" spans="1:8" s="16" customFormat="1" ht="37.5" customHeight="1" outlineLevel="1" x14ac:dyDescent="0.2">
      <c r="A85" s="130" t="s">
        <v>205</v>
      </c>
      <c r="B85" s="363"/>
      <c r="C85" s="364"/>
      <c r="D85" s="36">
        <v>153120</v>
      </c>
      <c r="E85" s="37"/>
      <c r="F85" s="37"/>
      <c r="G85" s="37"/>
      <c r="H85" s="38"/>
    </row>
    <row r="86" spans="1:8" s="16" customFormat="1" ht="37.5" customHeight="1" outlineLevel="1" x14ac:dyDescent="0.2">
      <c r="A86" s="130" t="s">
        <v>215</v>
      </c>
      <c r="B86" s="363"/>
      <c r="C86" s="364"/>
      <c r="D86" s="36">
        <v>158400</v>
      </c>
      <c r="E86" s="37"/>
      <c r="F86" s="37"/>
      <c r="G86" s="37"/>
      <c r="H86" s="38"/>
    </row>
    <row r="87" spans="1:8" s="16" customFormat="1" ht="37.5" customHeight="1" outlineLevel="1" x14ac:dyDescent="0.2">
      <c r="A87" s="130" t="s">
        <v>216</v>
      </c>
      <c r="B87" s="363"/>
      <c r="C87" s="364"/>
      <c r="D87" s="36">
        <v>163680</v>
      </c>
      <c r="E87" s="37"/>
      <c r="F87" s="37"/>
      <c r="G87" s="37"/>
      <c r="H87" s="38"/>
    </row>
    <row r="88" spans="1:8" s="16" customFormat="1" ht="37.5" customHeight="1" outlineLevel="1" x14ac:dyDescent="0.2">
      <c r="A88" s="130" t="s">
        <v>217</v>
      </c>
      <c r="B88" s="363"/>
      <c r="C88" s="364"/>
      <c r="D88" s="36">
        <v>168960</v>
      </c>
      <c r="E88" s="37"/>
      <c r="F88" s="37"/>
      <c r="G88" s="37"/>
      <c r="H88" s="38"/>
    </row>
    <row r="89" spans="1:8" s="16" customFormat="1" ht="37.5" customHeight="1" outlineLevel="1" x14ac:dyDescent="0.2">
      <c r="A89" s="130" t="s">
        <v>218</v>
      </c>
      <c r="B89" s="363"/>
      <c r="C89" s="364"/>
      <c r="D89" s="36">
        <v>174240</v>
      </c>
      <c r="E89" s="37"/>
      <c r="F89" s="37"/>
      <c r="G89" s="37"/>
      <c r="H89" s="38"/>
    </row>
    <row r="90" spans="1:8" s="16" customFormat="1" ht="37.5" customHeight="1" outlineLevel="1" x14ac:dyDescent="0.2">
      <c r="A90" s="130" t="s">
        <v>219</v>
      </c>
      <c r="B90" s="363"/>
      <c r="C90" s="364"/>
      <c r="D90" s="36">
        <v>179520</v>
      </c>
      <c r="E90" s="37"/>
      <c r="F90" s="37"/>
      <c r="G90" s="37"/>
      <c r="H90" s="38"/>
    </row>
    <row r="91" spans="1:8" s="16" customFormat="1" ht="37.5" customHeight="1" outlineLevel="1" x14ac:dyDescent="0.2">
      <c r="A91" s="130" t="s">
        <v>220</v>
      </c>
      <c r="B91" s="363"/>
      <c r="C91" s="364"/>
      <c r="D91" s="36">
        <v>184800</v>
      </c>
      <c r="E91" s="37"/>
      <c r="F91" s="37"/>
      <c r="G91" s="37"/>
      <c r="H91" s="38"/>
    </row>
    <row r="92" spans="1:8" s="16" customFormat="1" ht="37.5" customHeight="1" outlineLevel="1" x14ac:dyDescent="0.2">
      <c r="A92" s="130" t="s">
        <v>221</v>
      </c>
      <c r="B92" s="363"/>
      <c r="C92" s="364"/>
      <c r="D92" s="36">
        <v>190080</v>
      </c>
      <c r="E92" s="37"/>
      <c r="F92" s="37"/>
      <c r="G92" s="37"/>
      <c r="H92" s="38"/>
    </row>
    <row r="93" spans="1:8" s="16" customFormat="1" ht="37.5" customHeight="1" outlineLevel="1" x14ac:dyDescent="0.2">
      <c r="A93" s="130" t="s">
        <v>222</v>
      </c>
      <c r="B93" s="363"/>
      <c r="C93" s="364"/>
      <c r="D93" s="36">
        <v>195360</v>
      </c>
      <c r="E93" s="37"/>
      <c r="F93" s="37"/>
      <c r="G93" s="37"/>
      <c r="H93" s="38"/>
    </row>
    <row r="94" spans="1:8" s="16" customFormat="1" ht="37.5" customHeight="1" outlineLevel="1" x14ac:dyDescent="0.2">
      <c r="A94" s="130" t="s">
        <v>223</v>
      </c>
      <c r="B94" s="363"/>
      <c r="C94" s="364"/>
      <c r="D94" s="36">
        <v>200640</v>
      </c>
      <c r="E94" s="37"/>
      <c r="F94" s="37"/>
      <c r="G94" s="37"/>
      <c r="H94" s="38"/>
    </row>
    <row r="95" spans="1:8" s="16" customFormat="1" ht="37.5" customHeight="1" outlineLevel="1" x14ac:dyDescent="0.2">
      <c r="A95" s="130" t="s">
        <v>224</v>
      </c>
      <c r="B95" s="363"/>
      <c r="C95" s="364"/>
      <c r="D95" s="36">
        <v>205920</v>
      </c>
      <c r="E95" s="37"/>
      <c r="F95" s="37"/>
      <c r="G95" s="37"/>
      <c r="H95" s="38"/>
    </row>
    <row r="96" spans="1:8" s="16" customFormat="1" ht="37.5" customHeight="1" outlineLevel="1" x14ac:dyDescent="0.2">
      <c r="A96" s="130" t="s">
        <v>291</v>
      </c>
      <c r="B96" s="363"/>
      <c r="C96" s="364"/>
      <c r="D96" s="36">
        <v>211200</v>
      </c>
      <c r="E96" s="37"/>
      <c r="F96" s="37"/>
      <c r="G96" s="37"/>
      <c r="H96" s="38"/>
    </row>
    <row r="97" spans="1:8" s="16" customFormat="1" ht="37.5" customHeight="1" outlineLevel="1" x14ac:dyDescent="0.2">
      <c r="A97" s="130" t="s">
        <v>292</v>
      </c>
      <c r="B97" s="363"/>
      <c r="C97" s="364"/>
      <c r="D97" s="36">
        <v>216480</v>
      </c>
      <c r="E97" s="37"/>
      <c r="F97" s="37"/>
      <c r="G97" s="37"/>
      <c r="H97" s="38"/>
    </row>
    <row r="98" spans="1:8" s="16" customFormat="1" ht="37.5" customHeight="1" outlineLevel="1" x14ac:dyDescent="0.2">
      <c r="A98" s="130" t="s">
        <v>293</v>
      </c>
      <c r="B98" s="363"/>
      <c r="C98" s="364"/>
      <c r="D98" s="36">
        <v>221760</v>
      </c>
      <c r="E98" s="37"/>
      <c r="F98" s="37"/>
      <c r="G98" s="37"/>
      <c r="H98" s="38"/>
    </row>
    <row r="99" spans="1:8" s="16" customFormat="1" ht="37.5" customHeight="1" outlineLevel="1" x14ac:dyDescent="0.2">
      <c r="A99" s="130" t="s">
        <v>294</v>
      </c>
      <c r="B99" s="363"/>
      <c r="C99" s="364"/>
      <c r="D99" s="36">
        <v>227040</v>
      </c>
      <c r="E99" s="37"/>
      <c r="F99" s="37"/>
      <c r="G99" s="37"/>
      <c r="H99" s="38"/>
    </row>
    <row r="100" spans="1:8" s="16" customFormat="1" ht="37.5" customHeight="1" outlineLevel="1" x14ac:dyDescent="0.2">
      <c r="A100" s="130" t="s">
        <v>295</v>
      </c>
      <c r="B100" s="363"/>
      <c r="C100" s="364"/>
      <c r="D100" s="36">
        <v>232320</v>
      </c>
      <c r="E100" s="37"/>
      <c r="F100" s="37"/>
      <c r="G100" s="37"/>
      <c r="H100" s="38"/>
    </row>
    <row r="101" spans="1:8" s="16" customFormat="1" ht="37.5" customHeight="1" outlineLevel="1" x14ac:dyDescent="0.2">
      <c r="A101" s="130" t="s">
        <v>296</v>
      </c>
      <c r="B101" s="363"/>
      <c r="C101" s="364"/>
      <c r="D101" s="36">
        <v>237600</v>
      </c>
      <c r="E101" s="37"/>
      <c r="F101" s="37"/>
      <c r="G101" s="37"/>
      <c r="H101" s="38"/>
    </row>
    <row r="102" spans="1:8" s="16" customFormat="1" ht="37.5" customHeight="1" outlineLevel="1" x14ac:dyDescent="0.2">
      <c r="A102" s="130" t="s">
        <v>297</v>
      </c>
      <c r="B102" s="363"/>
      <c r="C102" s="364"/>
      <c r="D102" s="36">
        <v>242880</v>
      </c>
      <c r="E102" s="37"/>
      <c r="F102" s="37"/>
      <c r="G102" s="37"/>
      <c r="H102" s="38"/>
    </row>
    <row r="103" spans="1:8" s="16" customFormat="1" ht="37.5" customHeight="1" outlineLevel="1" x14ac:dyDescent="0.2">
      <c r="A103" s="130" t="s">
        <v>298</v>
      </c>
      <c r="B103" s="363"/>
      <c r="C103" s="364"/>
      <c r="D103" s="36">
        <v>248160</v>
      </c>
      <c r="E103" s="37"/>
      <c r="F103" s="37"/>
      <c r="G103" s="37"/>
      <c r="H103" s="38"/>
    </row>
    <row r="104" spans="1:8" s="16" customFormat="1" ht="37.5" customHeight="1" outlineLevel="1" x14ac:dyDescent="0.2">
      <c r="A104" s="130" t="s">
        <v>299</v>
      </c>
      <c r="B104" s="363"/>
      <c r="C104" s="364"/>
      <c r="D104" s="36">
        <v>253440</v>
      </c>
      <c r="E104" s="37"/>
      <c r="F104" s="37"/>
      <c r="G104" s="37"/>
      <c r="H104" s="38"/>
    </row>
    <row r="105" spans="1:8" s="16" customFormat="1" ht="37.5" customHeight="1" outlineLevel="1" thickBot="1" x14ac:dyDescent="0.25">
      <c r="A105" s="130" t="s">
        <v>300</v>
      </c>
      <c r="B105" s="363"/>
      <c r="C105" s="365"/>
      <c r="D105" s="36">
        <v>258720</v>
      </c>
      <c r="E105" s="37"/>
      <c r="F105" s="37"/>
      <c r="G105" s="37"/>
      <c r="H105" s="38"/>
    </row>
    <row r="106" spans="1:8" s="16" customFormat="1" ht="50.1" customHeight="1" thickBot="1" x14ac:dyDescent="0.25">
      <c r="A106" s="119" t="s">
        <v>52</v>
      </c>
      <c r="B106" s="120"/>
      <c r="C106" s="120"/>
      <c r="D106" s="121" t="str">
        <f>"от "&amp;MIN(D107:D116)&amp;" до "&amp;MAX(D107:D116)</f>
        <v>от 60 до 5760</v>
      </c>
      <c r="E106" s="122"/>
      <c r="F106" s="122"/>
      <c r="G106" s="122"/>
      <c r="H106" s="123"/>
    </row>
    <row r="107" spans="1:8" s="16" customFormat="1" ht="156.75" customHeight="1" x14ac:dyDescent="0.2">
      <c r="A107" s="132" t="s">
        <v>53</v>
      </c>
      <c r="B107" s="133" t="s">
        <v>13</v>
      </c>
      <c r="C107" s="318"/>
      <c r="D107" s="135">
        <v>1620</v>
      </c>
      <c r="E107" s="135"/>
      <c r="F107" s="135"/>
      <c r="G107" s="135"/>
      <c r="H107" s="136"/>
    </row>
    <row r="108" spans="1:8" s="16" customFormat="1" ht="37.5" customHeight="1" x14ac:dyDescent="0.2">
      <c r="A108" s="143" t="s">
        <v>54</v>
      </c>
      <c r="B108" s="144"/>
      <c r="C108" s="139" t="str">
        <f>"Электронный справочник "&amp;$C$2&amp;" (версия для ПК)"</f>
        <v>Электронный справочник "2ГИС.ИРКУТСК" (версия для ПК)</v>
      </c>
      <c r="D108" s="36">
        <v>60</v>
      </c>
      <c r="E108" s="37"/>
      <c r="F108" s="37"/>
      <c r="G108" s="37"/>
      <c r="H108" s="38"/>
    </row>
    <row r="109" spans="1:8" s="16" customFormat="1" ht="37.5" customHeight="1" x14ac:dyDescent="0.2">
      <c r="A109" s="143" t="s">
        <v>55</v>
      </c>
      <c r="B109" s="144"/>
      <c r="C109" s="142"/>
      <c r="D109" s="36">
        <v>5400</v>
      </c>
      <c r="E109" s="37"/>
      <c r="F109" s="37"/>
      <c r="G109" s="37"/>
      <c r="H109" s="38"/>
    </row>
    <row r="110" spans="1:8" s="16" customFormat="1" ht="37.5" customHeight="1" x14ac:dyDescent="0.2">
      <c r="A110" s="143" t="s">
        <v>56</v>
      </c>
      <c r="B110" s="144"/>
      <c r="C110" s="142"/>
      <c r="D110" s="36">
        <v>1560</v>
      </c>
      <c r="E110" s="37"/>
      <c r="F110" s="37"/>
      <c r="G110" s="37"/>
      <c r="H110" s="38"/>
    </row>
    <row r="111" spans="1:8" s="16" customFormat="1" ht="37.5" customHeight="1" x14ac:dyDescent="0.2">
      <c r="A111" s="143" t="s">
        <v>57</v>
      </c>
      <c r="B111" s="144"/>
      <c r="C111" s="142"/>
      <c r="D111" s="36">
        <v>5040</v>
      </c>
      <c r="E111" s="37"/>
      <c r="F111" s="37"/>
      <c r="G111" s="37"/>
      <c r="H111" s="38"/>
    </row>
    <row r="112" spans="1:8" s="16" customFormat="1" ht="37.5" customHeight="1" x14ac:dyDescent="0.2">
      <c r="A112" s="143" t="s">
        <v>58</v>
      </c>
      <c r="B112" s="144"/>
      <c r="C112" s="142"/>
      <c r="D112" s="56">
        <v>300</v>
      </c>
      <c r="E112" s="37"/>
      <c r="F112" s="37"/>
      <c r="G112" s="37"/>
      <c r="H112" s="38"/>
    </row>
    <row r="113" spans="1:8" s="16" customFormat="1" ht="37.5" customHeight="1" x14ac:dyDescent="0.2">
      <c r="A113" s="143" t="s">
        <v>59</v>
      </c>
      <c r="B113" s="144"/>
      <c r="C113" s="142"/>
      <c r="D113" s="56">
        <v>300</v>
      </c>
      <c r="E113" s="37"/>
      <c r="F113" s="37"/>
      <c r="G113" s="37"/>
      <c r="H113" s="38"/>
    </row>
    <row r="114" spans="1:8" s="16" customFormat="1" ht="37.5" customHeight="1" x14ac:dyDescent="0.2">
      <c r="A114" s="143" t="s">
        <v>60</v>
      </c>
      <c r="B114" s="144"/>
      <c r="C114" s="142"/>
      <c r="D114" s="56">
        <v>600</v>
      </c>
      <c r="E114" s="37"/>
      <c r="F114" s="37"/>
      <c r="G114" s="37"/>
      <c r="H114" s="38"/>
    </row>
    <row r="115" spans="1:8" s="16" customFormat="1" ht="37.5" customHeight="1" x14ac:dyDescent="0.2">
      <c r="A115" s="143" t="s">
        <v>61</v>
      </c>
      <c r="B115" s="144"/>
      <c r="C115" s="142"/>
      <c r="D115" s="56">
        <v>900</v>
      </c>
      <c r="E115" s="37"/>
      <c r="F115" s="37"/>
      <c r="G115" s="37"/>
      <c r="H115" s="38"/>
    </row>
    <row r="116" spans="1:8" s="16" customFormat="1" ht="37.5" customHeight="1" x14ac:dyDescent="0.2">
      <c r="A116" s="192" t="s">
        <v>62</v>
      </c>
      <c r="B116" s="193"/>
      <c r="C116" s="510"/>
      <c r="D116" s="56">
        <v>5760</v>
      </c>
      <c r="E116" s="37"/>
      <c r="F116" s="37"/>
      <c r="G116" s="37"/>
      <c r="H116" s="38"/>
    </row>
    <row r="117" spans="1:8" s="16" customFormat="1" ht="117.75" customHeight="1" thickBot="1" x14ac:dyDescent="0.25">
      <c r="A117" s="319" t="s">
        <v>64</v>
      </c>
      <c r="B117" s="320"/>
      <c r="C11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17" s="45">
        <v>30</v>
      </c>
      <c r="E117" s="45"/>
      <c r="F117" s="45"/>
      <c r="G117" s="45"/>
      <c r="H117" s="46"/>
    </row>
    <row r="118" spans="1:8" s="28" customFormat="1" ht="50.1" customHeight="1" thickBot="1" x14ac:dyDescent="0.25">
      <c r="A118" s="24" t="s">
        <v>65</v>
      </c>
      <c r="B118" s="25"/>
      <c r="C118" s="26"/>
      <c r="D118" s="156" t="str">
        <f>"от "&amp;MIN(D120,D131:H132,F170,D133:H147)&amp;" до "&amp;MAX(D120,D131:H132,F170,D133:H147)</f>
        <v>от 510 до 33000</v>
      </c>
      <c r="E118" s="156"/>
      <c r="F118" s="156"/>
      <c r="G118" s="156"/>
      <c r="H118" s="157"/>
    </row>
    <row r="119" spans="1:8" s="16" customFormat="1" ht="24.95" customHeight="1" thickBot="1" x14ac:dyDescent="0.25">
      <c r="A119" s="298"/>
      <c r="B119" s="299"/>
      <c r="C119" s="118"/>
      <c r="D119" s="322"/>
      <c r="E119" s="322"/>
      <c r="F119" s="322"/>
      <c r="G119" s="322"/>
      <c r="H119" s="323"/>
    </row>
    <row r="120" spans="1:8" s="16" customFormat="1" ht="66"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20" s="165">
        <v>9792</v>
      </c>
      <c r="E120" s="165"/>
      <c r="F120" s="165"/>
      <c r="G120" s="165"/>
      <c r="H120" s="166"/>
    </row>
    <row r="121" spans="1:8" s="16" customFormat="1" ht="66" customHeight="1" thickBot="1" x14ac:dyDescent="0.25">
      <c r="A121" s="167" t="s">
        <v>67</v>
      </c>
      <c r="B121" s="168"/>
      <c r="C121" s="169"/>
      <c r="D121" s="170" t="s">
        <v>68</v>
      </c>
      <c r="E121" s="171"/>
      <c r="F121" s="171"/>
      <c r="G121" s="171"/>
      <c r="H121" s="172"/>
    </row>
    <row r="122" spans="1:8" s="16" customFormat="1" ht="66" customHeight="1" x14ac:dyDescent="0.2">
      <c r="A122" s="173" t="s">
        <v>69</v>
      </c>
      <c r="B122" s="174"/>
      <c r="C122" s="169"/>
      <c r="D122" s="140">
        <f>D120/4</f>
        <v>2448</v>
      </c>
      <c r="E122" s="140"/>
      <c r="F122" s="140"/>
      <c r="G122" s="140"/>
      <c r="H122" s="141"/>
    </row>
    <row r="123" spans="1:8" s="16" customFormat="1" ht="66" customHeight="1" x14ac:dyDescent="0.2">
      <c r="A123" s="173" t="s">
        <v>70</v>
      </c>
      <c r="B123" s="174"/>
      <c r="C123" s="169"/>
      <c r="D123" s="140">
        <f>D120/5</f>
        <v>1958.4</v>
      </c>
      <c r="E123" s="140"/>
      <c r="F123" s="140"/>
      <c r="G123" s="140"/>
      <c r="H123" s="141"/>
    </row>
    <row r="124" spans="1:8" s="16" customFormat="1" ht="66" customHeight="1" x14ac:dyDescent="0.2">
      <c r="A124" s="173" t="s">
        <v>71</v>
      </c>
      <c r="B124" s="174"/>
      <c r="C124" s="169"/>
      <c r="D124" s="140">
        <f>D120/6</f>
        <v>1632</v>
      </c>
      <c r="E124" s="140"/>
      <c r="F124" s="140"/>
      <c r="G124" s="140"/>
      <c r="H124" s="141"/>
    </row>
    <row r="125" spans="1:8" s="16" customFormat="1" ht="66" customHeight="1" x14ac:dyDescent="0.2">
      <c r="A125" s="173" t="s">
        <v>72</v>
      </c>
      <c r="B125" s="174"/>
      <c r="C125" s="169"/>
      <c r="D125" s="140">
        <f>D120/7</f>
        <v>1398.8571428571429</v>
      </c>
      <c r="E125" s="140"/>
      <c r="F125" s="140"/>
      <c r="G125" s="140"/>
      <c r="H125" s="141"/>
    </row>
    <row r="126" spans="1:8" s="16" customFormat="1" ht="66" customHeight="1" x14ac:dyDescent="0.2">
      <c r="A126" s="173" t="s">
        <v>73</v>
      </c>
      <c r="B126" s="174"/>
      <c r="C126" s="169"/>
      <c r="D126" s="140">
        <f>D120/8</f>
        <v>1224</v>
      </c>
      <c r="E126" s="140"/>
      <c r="F126" s="140"/>
      <c r="G126" s="140"/>
      <c r="H126" s="141"/>
    </row>
    <row r="127" spans="1:8" s="16" customFormat="1" ht="66" customHeight="1" x14ac:dyDescent="0.2">
      <c r="A127" s="173" t="s">
        <v>74</v>
      </c>
      <c r="B127" s="174"/>
      <c r="C127" s="169"/>
      <c r="D127" s="140">
        <f>D120/9</f>
        <v>1088</v>
      </c>
      <c r="E127" s="140"/>
      <c r="F127" s="140"/>
      <c r="G127" s="140"/>
      <c r="H127" s="141"/>
    </row>
    <row r="128" spans="1:8" s="16" customFormat="1" ht="66" customHeight="1" thickBot="1" x14ac:dyDescent="0.25">
      <c r="A128" s="173" t="s">
        <v>75</v>
      </c>
      <c r="B128" s="174"/>
      <c r="C128" s="175"/>
      <c r="D128" s="140">
        <f>D120/10</f>
        <v>979.2</v>
      </c>
      <c r="E128" s="140"/>
      <c r="F128" s="140"/>
      <c r="G128" s="140"/>
      <c r="H128" s="141"/>
    </row>
    <row r="129" spans="1:8" s="16" customFormat="1" ht="62.45" customHeight="1" thickBot="1" x14ac:dyDescent="0.25">
      <c r="A129" s="176" t="s">
        <v>76</v>
      </c>
      <c r="B129" s="177"/>
      <c r="C12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29" s="44">
        <v>20004</v>
      </c>
      <c r="E129" s="45"/>
      <c r="F129" s="45"/>
      <c r="G129" s="45"/>
      <c r="H129" s="46"/>
    </row>
    <row r="130" spans="1:8" s="16" customFormat="1" ht="24.75" customHeight="1" thickBot="1" x14ac:dyDescent="0.25">
      <c r="A130" s="298"/>
      <c r="B130" s="299"/>
      <c r="C130" s="180"/>
      <c r="D130" s="322"/>
      <c r="E130" s="322"/>
      <c r="F130" s="322"/>
      <c r="G130" s="322"/>
      <c r="H130" s="323"/>
    </row>
    <row r="131" spans="1:8" s="16" customFormat="1" ht="50.1" customHeight="1" x14ac:dyDescent="0.2">
      <c r="A131" s="143" t="s">
        <v>77</v>
      </c>
      <c r="B131" s="144"/>
      <c r="C131" s="291" t="str">
        <f>"Интернет-площадка 2gis.ru на основе Cправочника организаций "&amp;$C$2&amp;""</f>
        <v>Интернет-площадка 2gis.ru на основе Cправочника организаций "2ГИС.ИРКУТСК"</v>
      </c>
      <c r="D131" s="56">
        <v>10200</v>
      </c>
      <c r="E131" s="37"/>
      <c r="F131" s="37"/>
      <c r="G131" s="37"/>
      <c r="H131" s="38"/>
    </row>
    <row r="132" spans="1:8" s="16" customFormat="1" ht="50.1" customHeight="1" x14ac:dyDescent="0.2">
      <c r="A132" s="143" t="s">
        <v>78</v>
      </c>
      <c r="B132" s="144"/>
      <c r="C132"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32" s="56">
        <v>17760</v>
      </c>
      <c r="E132" s="37"/>
      <c r="F132" s="37"/>
      <c r="G132" s="37"/>
      <c r="H132" s="38"/>
    </row>
    <row r="133" spans="1:8" s="16" customFormat="1" ht="50.1" customHeight="1" x14ac:dyDescent="0.2">
      <c r="A133" s="143" t="s">
        <v>79</v>
      </c>
      <c r="B133" s="144"/>
      <c r="C133"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33" s="56">
        <v>12000</v>
      </c>
      <c r="E133" s="37"/>
      <c r="F133" s="37"/>
      <c r="G133" s="37"/>
      <c r="H133" s="38"/>
    </row>
    <row r="134" spans="1:8" s="16" customFormat="1" ht="50.1" customHeight="1" x14ac:dyDescent="0.2">
      <c r="A134" s="143" t="s">
        <v>80</v>
      </c>
      <c r="B134" s="144"/>
      <c r="C134" s="188" t="str">
        <f>"Интернет-площадка 2gis.ru на основе Cправочника организаций "&amp;$C$2&amp;""</f>
        <v>Интернет-площадка 2gis.ru на основе Cправочника организаций "2ГИС.ИРКУТСК"</v>
      </c>
      <c r="D134" s="56">
        <v>15240</v>
      </c>
      <c r="E134" s="37"/>
      <c r="F134" s="37"/>
      <c r="G134" s="37"/>
      <c r="H134" s="38"/>
    </row>
    <row r="135" spans="1:8" s="16" customFormat="1" ht="50.1" customHeight="1" x14ac:dyDescent="0.2">
      <c r="A135" s="143" t="s">
        <v>81</v>
      </c>
      <c r="B135" s="144"/>
      <c r="C135" s="188" t="str">
        <f>"Интернет-площадка 2gis.ru на основе Cправочника организаций "&amp;$C$2&amp;""</f>
        <v>Интернет-площадка 2gis.ru на основе Cправочника организаций "2ГИС.ИРКУТСК"</v>
      </c>
      <c r="D135" s="56">
        <v>18288</v>
      </c>
      <c r="E135" s="37"/>
      <c r="F135" s="37"/>
      <c r="G135" s="37"/>
      <c r="H135" s="38"/>
    </row>
    <row r="136" spans="1:8" s="16" customFormat="1" ht="50.1" customHeight="1" x14ac:dyDescent="0.2">
      <c r="A136" s="143" t="s">
        <v>82</v>
      </c>
      <c r="B136" s="144"/>
      <c r="C136"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36" s="56">
        <v>10560</v>
      </c>
      <c r="E136" s="37"/>
      <c r="F136" s="37"/>
      <c r="G136" s="37"/>
      <c r="H136" s="38"/>
    </row>
    <row r="137" spans="1:8" s="16" customFormat="1" ht="50.1" customHeight="1" x14ac:dyDescent="0.2">
      <c r="A137" s="143" t="s">
        <v>83</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37" s="56">
        <v>10200</v>
      </c>
      <c r="E137" s="37"/>
      <c r="F137" s="37"/>
      <c r="G137" s="37"/>
      <c r="H137" s="38"/>
    </row>
    <row r="138" spans="1:8" s="16" customFormat="1" ht="50.1" customHeight="1" x14ac:dyDescent="0.2">
      <c r="A138" s="143" t="s">
        <v>84</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38" s="325">
        <v>12840</v>
      </c>
      <c r="E138" s="140"/>
      <c r="F138" s="140"/>
      <c r="G138" s="140"/>
      <c r="H138" s="141"/>
    </row>
    <row r="139" spans="1:8" s="16" customFormat="1" ht="50.1" customHeight="1" x14ac:dyDescent="0.2">
      <c r="A139" s="143" t="s">
        <v>85</v>
      </c>
      <c r="B139" s="144"/>
      <c r="C139" s="188" t="str">
        <f>C170</f>
        <v>электронный справочник на основе Справочника организаций "2ГИС.ИРКУТСК" (мобильная версия 2ГИС 4.0 и выше)</v>
      </c>
      <c r="D139" s="325">
        <v>27000</v>
      </c>
      <c r="E139" s="140"/>
      <c r="F139" s="140"/>
      <c r="G139" s="140"/>
      <c r="H139" s="141"/>
    </row>
    <row r="140" spans="1:8" s="16" customFormat="1" ht="50.1" customHeight="1" x14ac:dyDescent="0.2">
      <c r="A140" s="143" t="s">
        <v>86</v>
      </c>
      <c r="B140" s="144"/>
      <c r="C140" s="188" t="s">
        <v>87</v>
      </c>
      <c r="D140" s="325">
        <v>510</v>
      </c>
      <c r="E140" s="140"/>
      <c r="F140" s="140"/>
      <c r="G140" s="140"/>
      <c r="H140" s="141"/>
    </row>
    <row r="141" spans="1:8" s="16" customFormat="1" ht="70.5" customHeight="1" x14ac:dyDescent="0.2">
      <c r="A141" s="143" t="s">
        <v>88</v>
      </c>
      <c r="B141" s="144"/>
      <c r="C14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1" s="56">
        <v>8040</v>
      </c>
      <c r="E141" s="37"/>
      <c r="F141" s="37"/>
      <c r="G141" s="37"/>
      <c r="H141" s="38"/>
    </row>
    <row r="142" spans="1:8" s="16" customFormat="1" ht="70.5" customHeight="1" x14ac:dyDescent="0.2">
      <c r="A142" s="143" t="s">
        <v>89</v>
      </c>
      <c r="B142" s="144"/>
      <c r="C142" s="188" t="str">
        <f t="shared" ref="C142: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2" s="56">
        <v>6432</v>
      </c>
      <c r="E142" s="37"/>
      <c r="F142" s="37"/>
      <c r="G142" s="37"/>
      <c r="H142" s="38"/>
    </row>
    <row r="143" spans="1:8" s="16" customFormat="1" ht="70.5" customHeight="1" x14ac:dyDescent="0.2">
      <c r="A143" s="143" t="s">
        <v>90</v>
      </c>
      <c r="B143" s="144"/>
      <c r="C143" s="18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3" s="56">
        <v>6720</v>
      </c>
      <c r="E143" s="37"/>
      <c r="F143" s="37"/>
      <c r="G143" s="37"/>
      <c r="H143" s="38"/>
    </row>
    <row r="144" spans="1:8" s="16" customFormat="1" ht="70.5" customHeight="1" x14ac:dyDescent="0.2">
      <c r="A144" s="143" t="s">
        <v>91</v>
      </c>
      <c r="B144" s="144"/>
      <c r="C144" s="18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4" s="56">
        <v>3216</v>
      </c>
      <c r="E144" s="37"/>
      <c r="F144" s="37"/>
      <c r="G144" s="37"/>
      <c r="H144" s="38"/>
    </row>
    <row r="145" spans="1:8" s="16" customFormat="1" ht="70.5" customHeight="1" x14ac:dyDescent="0.2">
      <c r="A145" s="143" t="s">
        <v>92</v>
      </c>
      <c r="B145" s="144" t="s">
        <v>92</v>
      </c>
      <c r="C145" s="18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5" s="56">
        <v>33000</v>
      </c>
      <c r="E145" s="37"/>
      <c r="F145" s="37"/>
      <c r="G145" s="37"/>
      <c r="H145" s="38"/>
    </row>
    <row r="146" spans="1:8" s="16" customFormat="1" ht="70.5" customHeight="1" x14ac:dyDescent="0.2">
      <c r="A146" s="143" t="s">
        <v>93</v>
      </c>
      <c r="B146" s="144" t="s">
        <v>93</v>
      </c>
      <c r="C146" s="188"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46" s="56">
        <v>15000</v>
      </c>
      <c r="E146" s="37"/>
      <c r="F146" s="37"/>
      <c r="G146" s="37"/>
      <c r="H146" s="38"/>
    </row>
    <row r="147" spans="1:8" s="16" customFormat="1" ht="50.1" customHeight="1" thickBot="1" x14ac:dyDescent="0.25">
      <c r="A147" s="143" t="s">
        <v>94</v>
      </c>
      <c r="B147" s="144"/>
      <c r="C147" s="295"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47" s="56">
        <v>10560</v>
      </c>
      <c r="E147" s="37"/>
      <c r="F147" s="37"/>
      <c r="G147" s="37"/>
      <c r="H147" s="38"/>
    </row>
    <row r="148" spans="1:8" s="16" customFormat="1" ht="102" customHeight="1" thickBot="1" x14ac:dyDescent="0.25">
      <c r="A148" s="143" t="s">
        <v>16</v>
      </c>
      <c r="B148" s="144"/>
      <c r="C14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48" s="56">
        <v>1200</v>
      </c>
      <c r="E148" s="37"/>
      <c r="F148" s="37"/>
      <c r="G148" s="37"/>
      <c r="H148" s="38"/>
    </row>
    <row r="149" spans="1:8" s="16" customFormat="1" ht="126" customHeight="1" x14ac:dyDescent="0.2">
      <c r="A149" s="143" t="s">
        <v>95</v>
      </c>
      <c r="B149" s="144"/>
      <c r="C14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9" s="56">
        <v>16200</v>
      </c>
      <c r="E149" s="37"/>
      <c r="F149" s="37"/>
      <c r="G149" s="37"/>
      <c r="H149" s="38"/>
    </row>
    <row r="150" spans="1:8" s="16" customFormat="1" ht="96" customHeight="1" x14ac:dyDescent="0.2">
      <c r="A150" s="143" t="s">
        <v>96</v>
      </c>
      <c r="B150" s="144"/>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50" s="56">
        <v>10005</v>
      </c>
      <c r="E150" s="37"/>
      <c r="F150" s="37"/>
      <c r="G150" s="37"/>
      <c r="H150" s="38"/>
    </row>
    <row r="151" spans="1:8" s="16" customFormat="1" ht="96" customHeight="1" x14ac:dyDescent="0.2">
      <c r="A151" s="137" t="s">
        <v>97</v>
      </c>
      <c r="B151" s="189"/>
      <c r="C151" s="188" t="e">
        <f>#REF!</f>
        <v>#REF!</v>
      </c>
      <c r="D151" s="56">
        <v>15000</v>
      </c>
      <c r="E151" s="37"/>
      <c r="F151" s="37"/>
      <c r="G151" s="37"/>
      <c r="H151" s="38"/>
    </row>
    <row r="152" spans="1:8" s="16" customFormat="1" ht="50.1" customHeight="1" x14ac:dyDescent="0.2">
      <c r="A152" s="143" t="s">
        <v>98</v>
      </c>
      <c r="B152" s="144"/>
      <c r="C152" s="188" t="str">
        <f>"Интернет-площадка 2gis.ru на основе Cправочника организаций "&amp;$C$2&amp;""</f>
        <v>Интернет-площадка 2gis.ru на основе Cправочника организаций "2ГИС.ИРКУТСК"</v>
      </c>
      <c r="D152" s="56">
        <v>14280</v>
      </c>
      <c r="E152" s="37"/>
      <c r="F152" s="37"/>
      <c r="G152" s="37"/>
      <c r="H152" s="38"/>
    </row>
    <row r="153" spans="1:8" s="16" customFormat="1" ht="50.1" customHeight="1" x14ac:dyDescent="0.2">
      <c r="A153" s="143" t="s">
        <v>99</v>
      </c>
      <c r="B153" s="144"/>
      <c r="C153"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3" s="56">
        <v>24960</v>
      </c>
      <c r="E153" s="37"/>
      <c r="F153" s="37"/>
      <c r="G153" s="37"/>
      <c r="H153" s="38"/>
    </row>
    <row r="154" spans="1:8" s="16" customFormat="1" ht="50.1" customHeight="1" x14ac:dyDescent="0.2">
      <c r="A154" s="143" t="s">
        <v>100</v>
      </c>
      <c r="B154" s="144"/>
      <c r="C154"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4" s="56">
        <v>16800</v>
      </c>
      <c r="E154" s="37"/>
      <c r="F154" s="37"/>
      <c r="G154" s="37"/>
      <c r="H154" s="38"/>
    </row>
    <row r="155" spans="1:8" s="16" customFormat="1" ht="50.1" customHeight="1" x14ac:dyDescent="0.2">
      <c r="A155" s="143" t="s">
        <v>101</v>
      </c>
      <c r="B155" s="144"/>
      <c r="C155" s="188" t="str">
        <f>"Интернет-площадка 2gis.ru на основе Cправочника организаций "&amp;$C$2&amp;""</f>
        <v>Интернет-площадка 2gis.ru на основе Cправочника организаций "2ГИС.ИРКУТСК"</v>
      </c>
      <c r="D155" s="56">
        <v>21360</v>
      </c>
      <c r="E155" s="37"/>
      <c r="F155" s="37"/>
      <c r="G155" s="37"/>
      <c r="H155" s="38"/>
    </row>
    <row r="156" spans="1:8" s="16" customFormat="1" ht="50.1" customHeight="1" x14ac:dyDescent="0.2">
      <c r="A156" s="143" t="s">
        <v>102</v>
      </c>
      <c r="B156" s="144"/>
      <c r="C156" s="188" t="str">
        <f>"Интернет-площадка 2gis.ru на основе Cправочника организаций "&amp;$C$2&amp;""</f>
        <v>Интернет-площадка 2gis.ru на основе Cправочника организаций "2ГИС.ИРКУТСК"</v>
      </c>
      <c r="D156" s="56">
        <v>25632</v>
      </c>
      <c r="E156" s="37"/>
      <c r="F156" s="37"/>
      <c r="G156" s="37"/>
      <c r="H156" s="38"/>
    </row>
    <row r="157" spans="1:8" s="16" customFormat="1" ht="50.1" customHeight="1" x14ac:dyDescent="0.2">
      <c r="A157" s="143" t="s">
        <v>103</v>
      </c>
      <c r="B157" s="144"/>
      <c r="C157"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56">
        <v>14880</v>
      </c>
      <c r="E157" s="37"/>
      <c r="F157" s="37"/>
      <c r="G157" s="37"/>
      <c r="H157" s="38"/>
    </row>
    <row r="158" spans="1:8" s="16" customFormat="1" ht="50.1" customHeight="1" x14ac:dyDescent="0.2">
      <c r="A158" s="143" t="s">
        <v>104</v>
      </c>
      <c r="B158" s="144"/>
      <c r="C158"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56">
        <v>14280</v>
      </c>
      <c r="E158" s="37"/>
      <c r="F158" s="37"/>
      <c r="G158" s="37"/>
      <c r="H158" s="38"/>
    </row>
    <row r="159" spans="1:8" s="16" customFormat="1" ht="50.1" customHeight="1" x14ac:dyDescent="0.2">
      <c r="A159" s="143" t="s">
        <v>105</v>
      </c>
      <c r="B159" s="144"/>
      <c r="C159" s="188"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59" s="56">
        <v>18000</v>
      </c>
      <c r="E159" s="37"/>
      <c r="F159" s="37"/>
      <c r="G159" s="37"/>
      <c r="H159" s="38"/>
    </row>
    <row r="160" spans="1:8" s="16" customFormat="1" ht="50.1" customHeight="1" x14ac:dyDescent="0.2">
      <c r="A160" s="143" t="s">
        <v>106</v>
      </c>
      <c r="B160" s="144"/>
      <c r="C160" s="188" t="s">
        <v>87</v>
      </c>
      <c r="D160" s="56">
        <v>720</v>
      </c>
      <c r="E160" s="37"/>
      <c r="F160" s="37"/>
      <c r="G160" s="37"/>
      <c r="H160" s="38"/>
    </row>
    <row r="161" spans="1:8" s="16" customFormat="1" ht="68.25" customHeight="1" x14ac:dyDescent="0.2">
      <c r="A161" s="143" t="s">
        <v>107</v>
      </c>
      <c r="B161" s="144"/>
      <c r="C16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1" s="56">
        <v>46200</v>
      </c>
      <c r="E161" s="37"/>
      <c r="F161" s="37"/>
      <c r="G161" s="37"/>
      <c r="H161" s="38"/>
    </row>
    <row r="162" spans="1:8" s="16" customFormat="1" ht="50.1" customHeight="1" thickBot="1" x14ac:dyDescent="0.25">
      <c r="A162" s="143" t="s">
        <v>108</v>
      </c>
      <c r="B162" s="144"/>
      <c r="C162"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56">
        <v>14880</v>
      </c>
      <c r="E162" s="37"/>
      <c r="F162" s="37"/>
      <c r="G162" s="37"/>
      <c r="H162" s="38"/>
    </row>
    <row r="163" spans="1:8" s="28" customFormat="1" ht="50.1" customHeight="1" thickBot="1" x14ac:dyDescent="0.25">
      <c r="A163" s="24" t="s">
        <v>109</v>
      </c>
      <c r="B163" s="25"/>
      <c r="C163" s="26"/>
      <c r="D163" s="156"/>
      <c r="E163" s="156"/>
      <c r="F163" s="156"/>
      <c r="G163" s="156"/>
      <c r="H163" s="157"/>
    </row>
    <row r="164" spans="1:8" s="16" customFormat="1" ht="50.1" customHeight="1" x14ac:dyDescent="0.2">
      <c r="A164" s="143" t="s">
        <v>110</v>
      </c>
      <c r="B164" s="144"/>
      <c r="C16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64" s="36">
        <v>10008</v>
      </c>
      <c r="E164" s="37"/>
      <c r="F164" s="37"/>
      <c r="G164" s="37"/>
      <c r="H164" s="38"/>
    </row>
    <row r="165" spans="1:8" s="16" customFormat="1" ht="50.1" customHeight="1" x14ac:dyDescent="0.2">
      <c r="A165" s="143" t="s">
        <v>111</v>
      </c>
      <c r="B165" s="144"/>
      <c r="C165" s="194"/>
      <c r="D165" s="36">
        <v>10008</v>
      </c>
      <c r="E165" s="37"/>
      <c r="F165" s="37"/>
      <c r="G165" s="37"/>
      <c r="H165" s="38"/>
    </row>
    <row r="166" spans="1:8" s="16" customFormat="1" ht="50.1" customHeight="1" x14ac:dyDescent="0.2">
      <c r="A166" s="192" t="s">
        <v>112</v>
      </c>
      <c r="B166" s="193"/>
      <c r="C166" s="194"/>
      <c r="D166" s="325">
        <v>3000</v>
      </c>
      <c r="E166" s="140"/>
      <c r="F166" s="140"/>
      <c r="G166" s="140"/>
      <c r="H166" s="140"/>
    </row>
    <row r="167" spans="1:8" s="16" customFormat="1" ht="50.1" customHeight="1" x14ac:dyDescent="0.2">
      <c r="A167" s="192" t="s">
        <v>113</v>
      </c>
      <c r="B167" s="193"/>
      <c r="C167" s="194"/>
      <c r="D167" s="325">
        <v>300</v>
      </c>
      <c r="E167" s="140"/>
      <c r="F167" s="140"/>
      <c r="G167" s="140"/>
      <c r="H167" s="140"/>
    </row>
    <row r="168" spans="1:8" s="16" customFormat="1" ht="50.1" customHeight="1" thickBot="1" x14ac:dyDescent="0.25">
      <c r="A168" s="192" t="s">
        <v>114</v>
      </c>
      <c r="B168" s="193"/>
      <c r="C168" s="196"/>
      <c r="D168" s="78">
        <v>1050</v>
      </c>
      <c r="E168" s="79"/>
      <c r="F168" s="79"/>
      <c r="G168" s="79"/>
      <c r="H168" s="79"/>
    </row>
    <row r="169" spans="1:8" s="16" customFormat="1" ht="50.1" customHeight="1" thickBot="1" x14ac:dyDescent="0.25">
      <c r="A169" s="24" t="s">
        <v>115</v>
      </c>
      <c r="B169" s="25"/>
      <c r="C169" s="26"/>
      <c r="D169" s="156"/>
      <c r="E169" s="156"/>
      <c r="F169" s="156"/>
      <c r="G169" s="156"/>
      <c r="H169" s="157"/>
    </row>
    <row r="170" spans="1:8" s="16" customFormat="1" ht="50.1" customHeight="1" x14ac:dyDescent="0.2">
      <c r="A170" s="143" t="s">
        <v>116</v>
      </c>
      <c r="B170" s="144"/>
      <c r="C17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0" s="198">
        <f>F170*1.2</f>
        <v>7632</v>
      </c>
      <c r="E170" s="199">
        <f>F170*1.1</f>
        <v>6996.0000000000009</v>
      </c>
      <c r="F170" s="199">
        <v>6360</v>
      </c>
      <c r="G170" s="199">
        <f>F170*0.75</f>
        <v>4770</v>
      </c>
      <c r="H170" s="200">
        <f>F170*0.5</f>
        <v>3180</v>
      </c>
    </row>
    <row r="171" spans="1:8" s="16" customFormat="1" ht="50.1" customHeight="1" x14ac:dyDescent="0.2">
      <c r="A171" s="143" t="s">
        <v>117</v>
      </c>
      <c r="B171" s="144"/>
      <c r="C171" s="188" t="str">
        <f>"Интернет-площадка 2gis.ru на основе Cправочника организаций "&amp;$C$2&amp;""</f>
        <v>Интернет-площадка 2gis.ru на основе Cправочника организаций "2ГИС.ИРКУТСК"</v>
      </c>
      <c r="D171" s="36">
        <v>2400</v>
      </c>
      <c r="E171" s="37"/>
      <c r="F171" s="37"/>
      <c r="G171" s="37"/>
      <c r="H171" s="38"/>
    </row>
    <row r="172" spans="1:8" s="16" customFormat="1" ht="50.1" customHeight="1" x14ac:dyDescent="0.2">
      <c r="A172" s="143" t="s">
        <v>118</v>
      </c>
      <c r="B172" s="144"/>
      <c r="C172"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56">
        <v>6360</v>
      </c>
      <c r="E172" s="37"/>
      <c r="F172" s="37"/>
      <c r="G172" s="37"/>
      <c r="H172" s="38"/>
    </row>
    <row r="173" spans="1:8" s="16" customFormat="1" ht="50.1" customHeight="1" x14ac:dyDescent="0.2">
      <c r="A173" s="137" t="s">
        <v>286</v>
      </c>
      <c r="B173" s="189"/>
      <c r="C17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73" s="198">
        <f>F173*1.2</f>
        <v>10800</v>
      </c>
      <c r="E173" s="199">
        <f>F173*1.1</f>
        <v>9900</v>
      </c>
      <c r="F173" s="199">
        <v>9000</v>
      </c>
      <c r="G173" s="199">
        <f>F173*0.75</f>
        <v>6750</v>
      </c>
      <c r="H173" s="200">
        <f>F173*0.5</f>
        <v>4500</v>
      </c>
    </row>
    <row r="174" spans="1:8" s="16" customFormat="1" ht="50.1" customHeight="1" x14ac:dyDescent="0.2">
      <c r="A174" s="143" t="s">
        <v>163</v>
      </c>
      <c r="B174" s="144"/>
      <c r="C174" s="188" t="str">
        <f>"Интернет-площадка 2gis.ru на основе Cправочника организаций "&amp;$C$2&amp;""</f>
        <v>Интернет-площадка 2gis.ru на основе Cправочника организаций "2ГИС.ИРКУТСК"</v>
      </c>
      <c r="D174" s="36">
        <v>3360</v>
      </c>
      <c r="E174" s="37"/>
      <c r="F174" s="37"/>
      <c r="G174" s="37"/>
      <c r="H174" s="38"/>
    </row>
    <row r="175" spans="1:8" s="16" customFormat="1" ht="50.1" customHeight="1" x14ac:dyDescent="0.2">
      <c r="A175" s="143" t="s">
        <v>121</v>
      </c>
      <c r="B175" s="144"/>
      <c r="C175" s="18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5" s="36">
        <v>9000</v>
      </c>
      <c r="E175" s="37"/>
      <c r="F175" s="37"/>
      <c r="G175" s="37"/>
      <c r="H175" s="38"/>
    </row>
    <row r="176" spans="1:8" s="16" customFormat="1" ht="126" customHeight="1" thickBot="1" x14ac:dyDescent="0.25">
      <c r="A176" s="143" t="s">
        <v>122</v>
      </c>
      <c r="B176" s="144"/>
      <c r="C176" s="201" t="str">
        <f>C171</f>
        <v>Интернет-площадка 2gis.ru на основе Cправочника организаций "2ГИС.ИРКУТСК"</v>
      </c>
      <c r="D176" s="198">
        <f>F176*1.2</f>
        <v>10512</v>
      </c>
      <c r="E176" s="199">
        <f>F176*1.1</f>
        <v>9636</v>
      </c>
      <c r="F176" s="199">
        <v>8760</v>
      </c>
      <c r="G176" s="199">
        <f>F176*0.75</f>
        <v>6570</v>
      </c>
      <c r="H176" s="200">
        <f>F176*0.5</f>
        <v>4380</v>
      </c>
    </row>
    <row r="177" spans="1:8" ht="50.1" customHeight="1" thickBot="1" x14ac:dyDescent="0.25">
      <c r="A177" s="24" t="s">
        <v>182</v>
      </c>
      <c r="B177" s="25"/>
      <c r="C177" s="26"/>
      <c r="D177" s="156"/>
      <c r="E177" s="156"/>
      <c r="F177" s="156"/>
      <c r="G177" s="156"/>
      <c r="H177" s="157"/>
    </row>
    <row r="178" spans="1:8" s="23" customFormat="1" ht="30" customHeight="1" thickBot="1" x14ac:dyDescent="0.25">
      <c r="A178" s="353"/>
      <c r="B178" s="353"/>
      <c r="C178" s="354"/>
      <c r="D178" s="353"/>
      <c r="E178" s="353"/>
      <c r="F178" s="353"/>
      <c r="G178" s="353"/>
      <c r="H178" s="355"/>
    </row>
    <row r="179" spans="1:8" s="16" customFormat="1" ht="83.25" customHeight="1" thickBot="1" x14ac:dyDescent="0.25">
      <c r="A179" s="143" t="s">
        <v>183</v>
      </c>
      <c r="B179" s="144"/>
      <c r="C17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9" s="31">
        <v>19830</v>
      </c>
      <c r="E179" s="32"/>
      <c r="F179" s="32"/>
      <c r="G179" s="32"/>
      <c r="H179" s="33"/>
    </row>
    <row r="180" spans="1:8" s="16" customFormat="1" ht="83.25" customHeight="1" thickBot="1" x14ac:dyDescent="0.25">
      <c r="A180" s="143" t="s">
        <v>185</v>
      </c>
      <c r="B180" s="144"/>
      <c r="C180" s="194"/>
      <c r="D180" s="31">
        <v>19830</v>
      </c>
      <c r="E180" s="32"/>
      <c r="F180" s="32"/>
      <c r="G180" s="32"/>
      <c r="H180" s="33"/>
    </row>
    <row r="181" spans="1:8" s="28" customFormat="1" ht="50.1" customHeight="1" thickBot="1" x14ac:dyDescent="0.25">
      <c r="A181" s="298"/>
      <c r="B181" s="299"/>
      <c r="C181" s="180"/>
      <c r="D181" s="322"/>
      <c r="E181" s="322"/>
      <c r="F181" s="322"/>
      <c r="G181" s="322"/>
      <c r="H181" s="323"/>
    </row>
    <row r="182" spans="1:8" s="23" customFormat="1" ht="26.25" x14ac:dyDescent="0.2">
      <c r="A182" s="202"/>
      <c r="B182" s="203"/>
      <c r="C182" s="204"/>
      <c r="D182" s="203"/>
      <c r="E182" s="203"/>
      <c r="F182" s="203"/>
      <c r="G182" s="203"/>
      <c r="H182" s="205"/>
    </row>
    <row r="183" spans="1:8" s="16" customFormat="1" ht="21" x14ac:dyDescent="0.2">
      <c r="A183" s="206"/>
      <c r="B183" s="207" t="s">
        <v>123</v>
      </c>
      <c r="C183" s="208" t="s">
        <v>484</v>
      </c>
      <c r="D183" s="208"/>
      <c r="E183" s="209"/>
      <c r="F183" s="209"/>
      <c r="G183" s="209"/>
      <c r="H183" s="209"/>
    </row>
    <row r="184" spans="1:8" s="16" customFormat="1" ht="21" x14ac:dyDescent="0.2">
      <c r="A184" s="206"/>
      <c r="B184" s="209"/>
      <c r="C184" s="210" t="s">
        <v>485</v>
      </c>
      <c r="D184" s="210"/>
      <c r="E184" s="209"/>
      <c r="F184" s="209"/>
      <c r="G184" s="209"/>
      <c r="H184" s="209"/>
    </row>
    <row r="185" spans="1:8" s="16" customFormat="1" ht="21" x14ac:dyDescent="0.2">
      <c r="A185" s="206"/>
      <c r="B185" s="209"/>
      <c r="C185" s="210" t="s">
        <v>486</v>
      </c>
      <c r="D185" s="210"/>
      <c r="E185" s="209"/>
      <c r="F185" s="209"/>
      <c r="G185" s="209"/>
      <c r="H185" s="209"/>
    </row>
    <row r="186" spans="1:8" s="16" customFormat="1" ht="21" x14ac:dyDescent="0.2">
      <c r="A186" s="202"/>
      <c r="B186" s="203"/>
      <c r="C186" s="210"/>
      <c r="D186" s="210"/>
      <c r="E186" s="209"/>
      <c r="F186" s="209"/>
      <c r="G186" s="209"/>
      <c r="H186" s="203"/>
    </row>
    <row r="187" spans="1:8" s="16" customFormat="1" ht="26.25" x14ac:dyDescent="0.2">
      <c r="A187" s="213" t="str">
        <f>Абакан_юр!A147</f>
        <v>По соглашению сторон в качестве валюты платежа могут выступать украинские гривны, в этом случае курс следующий: 1 руб. = 0,3909 гривен</v>
      </c>
      <c r="B187" s="213"/>
      <c r="C187" s="213"/>
      <c r="D187" s="214"/>
      <c r="E187" s="214"/>
      <c r="F187" s="215"/>
      <c r="G187" s="216"/>
      <c r="H187" s="216"/>
    </row>
    <row r="188" spans="1:8" s="16" customFormat="1" ht="26.25" x14ac:dyDescent="0.2">
      <c r="A188" s="213" t="str">
        <f>Абакан_юр!A148</f>
        <v>По соглашению сторон в качестве валюты платежа могут выступать дирхамы ОАЭ, в этом случае курс следующий: 1 руб. = 0,0394 дирхам</v>
      </c>
      <c r="B188" s="213"/>
      <c r="C188" s="213"/>
      <c r="D188" s="214"/>
      <c r="E188" s="214"/>
      <c r="F188" s="215"/>
      <c r="G188" s="218"/>
      <c r="H188" s="218"/>
    </row>
    <row r="189" spans="1:8" ht="12.6" customHeight="1" x14ac:dyDescent="0.2">
      <c r="A189" s="213" t="str">
        <f>Абакан_юр!A149</f>
        <v>По соглашению сторон в качестве валюты платежа могут выступать доллары США, в этом случае курс следующий: 1 руб. = 0,0107 доллара</v>
      </c>
      <c r="B189" s="213"/>
      <c r="C189" s="213"/>
      <c r="D189" s="214"/>
      <c r="E189" s="214"/>
      <c r="F189" s="215"/>
      <c r="G189" s="218"/>
      <c r="H189" s="218"/>
    </row>
    <row r="190" spans="1:8" s="209" customFormat="1" ht="24.95" customHeight="1" x14ac:dyDescent="0.2">
      <c r="A190" s="213" t="str">
        <f>Абакан_юр!A150</f>
        <v>По соглашению сторон в качестве валюты платежа могут выступать евро, в этом случае курс следующий: 1 руб. = 0,0101 евро</v>
      </c>
      <c r="B190" s="213"/>
      <c r="C190" s="213"/>
      <c r="D190" s="214"/>
      <c r="E190" s="215"/>
      <c r="F190" s="215"/>
      <c r="G190" s="218"/>
      <c r="H190" s="218"/>
    </row>
    <row r="191" spans="1:8" s="209" customFormat="1" ht="24.95" customHeight="1" x14ac:dyDescent="0.2">
      <c r="A191" s="213" t="str">
        <f>Абакан_юр!A151</f>
        <v>По соглашению сторон в качестве валюты платежа могут выступать чешские кроны, в этом случае курс следующий: 1 руб. = 0,2496 крона</v>
      </c>
      <c r="B191" s="213"/>
      <c r="C191" s="213"/>
      <c r="D191" s="214"/>
      <c r="E191" s="215"/>
      <c r="F191" s="215"/>
      <c r="G191" s="218"/>
      <c r="H191" s="218"/>
    </row>
    <row r="192" spans="1:8" s="209" customFormat="1" ht="24.95" customHeight="1" x14ac:dyDescent="0.2">
      <c r="A192" s="213" t="str">
        <f>Абакан_юр!A152</f>
        <v>По соглашению сторон в качестве валюты платежа могут выступать киргизские сомы, в этом случае курс следующий: 1 руб. = 0,9546 сом</v>
      </c>
      <c r="B192" s="213"/>
      <c r="C192" s="213"/>
      <c r="D192" s="214"/>
      <c r="E192" s="214"/>
      <c r="F192" s="215"/>
      <c r="G192" s="218"/>
      <c r="H192" s="218"/>
    </row>
    <row r="193" spans="1:8" s="203" customFormat="1" ht="12.6" customHeight="1" x14ac:dyDescent="0.2">
      <c r="A19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93" s="213"/>
      <c r="C193" s="213"/>
      <c r="D193" s="214"/>
      <c r="E193" s="214"/>
      <c r="F193" s="215"/>
      <c r="G193" s="218"/>
      <c r="H193" s="218"/>
    </row>
    <row r="194" spans="1:8" s="217" customFormat="1" ht="24.95" customHeight="1" x14ac:dyDescent="0.2">
      <c r="A194" s="219"/>
      <c r="B194" s="219"/>
      <c r="C194" s="220"/>
      <c r="D194" s="221"/>
      <c r="E194" s="221"/>
      <c r="F194" s="222"/>
      <c r="G194" s="223"/>
      <c r="H194" s="223"/>
    </row>
    <row r="195" spans="1:8" s="217" customFormat="1" ht="24.95" customHeight="1" x14ac:dyDescent="0.2">
      <c r="A195" s="225" t="s">
        <v>134</v>
      </c>
      <c r="B195" s="225"/>
      <c r="C195" s="225"/>
      <c r="D195" s="225"/>
      <c r="E195" s="225"/>
      <c r="F195" s="225"/>
      <c r="G195" s="225"/>
      <c r="H195" s="225"/>
    </row>
    <row r="196" spans="1:8" s="217" customFormat="1" ht="24.95" customHeight="1" x14ac:dyDescent="0.2">
      <c r="A196" s="225" t="s">
        <v>135</v>
      </c>
      <c r="B196" s="225"/>
      <c r="C196" s="225"/>
      <c r="D196" s="225"/>
      <c r="E196" s="225"/>
      <c r="F196" s="225"/>
      <c r="G196" s="225"/>
      <c r="H196" s="225"/>
    </row>
    <row r="197" spans="1:8" s="217" customFormat="1" ht="24.95" customHeight="1" x14ac:dyDescent="0.2">
      <c r="A197" s="219"/>
      <c r="B197" s="219"/>
      <c r="C197" s="220"/>
      <c r="D197" s="221"/>
      <c r="E197" s="221"/>
      <c r="F197" s="222"/>
      <c r="G197" s="223"/>
      <c r="H197" s="223"/>
    </row>
    <row r="198" spans="1:8" s="217" customFormat="1" ht="24.95" customHeight="1" thickBot="1" x14ac:dyDescent="0.25">
      <c r="A198" s="226" t="s">
        <v>136</v>
      </c>
      <c r="B198" s="226"/>
      <c r="C198" s="226"/>
      <c r="D198" s="226"/>
      <c r="E198" s="226"/>
      <c r="F198" s="227"/>
      <c r="H198" s="228"/>
    </row>
    <row r="199" spans="1:8" s="217" customFormat="1" ht="24.95" customHeight="1" thickBot="1" x14ac:dyDescent="0.25">
      <c r="A199" s="229" t="s">
        <v>137</v>
      </c>
      <c r="B199" s="230"/>
      <c r="C199" s="230"/>
      <c r="D199" s="230"/>
      <c r="E199" s="231"/>
      <c r="F199" s="232"/>
      <c r="G199" s="203"/>
      <c r="H199" s="233"/>
    </row>
    <row r="200" spans="1:8" s="217" customFormat="1" ht="24.95" customHeight="1" thickBot="1" x14ac:dyDescent="0.25">
      <c r="A200" s="234" t="s">
        <v>138</v>
      </c>
      <c r="B200" s="235"/>
      <c r="C200" s="236" t="s">
        <v>139</v>
      </c>
      <c r="D200" s="235" t="s">
        <v>140</v>
      </c>
      <c r="E200" s="237"/>
      <c r="F200" s="238"/>
      <c r="G200" s="238"/>
      <c r="H200" s="238"/>
    </row>
    <row r="201" spans="1:8" s="224" customFormat="1" ht="12" customHeight="1" x14ac:dyDescent="0.2">
      <c r="A201" s="244" t="s">
        <v>167</v>
      </c>
      <c r="B201" s="245"/>
      <c r="C201" s="247" t="s">
        <v>168</v>
      </c>
      <c r="D201" s="247">
        <v>2190</v>
      </c>
      <c r="E201" s="248"/>
      <c r="F201" s="205"/>
      <c r="G201" s="205"/>
      <c r="H201" s="205"/>
    </row>
    <row r="202" spans="1:8" ht="24.95" customHeight="1" x14ac:dyDescent="0.2">
      <c r="A202" s="244" t="s">
        <v>169</v>
      </c>
      <c r="B202" s="245"/>
      <c r="C202" s="247"/>
      <c r="D202" s="247">
        <v>1590</v>
      </c>
      <c r="E202" s="248"/>
      <c r="F202" s="205"/>
      <c r="G202" s="205"/>
    </row>
    <row r="203" spans="1:8" ht="24.95" customHeight="1" x14ac:dyDescent="0.2">
      <c r="A203" s="244" t="s">
        <v>170</v>
      </c>
      <c r="B203" s="245"/>
      <c r="C203" s="247"/>
      <c r="D203" s="247">
        <v>1440</v>
      </c>
      <c r="E203" s="248"/>
      <c r="F203" s="205"/>
      <c r="G203" s="205"/>
    </row>
    <row r="204" spans="1:8" s="224" customFormat="1" ht="12" customHeight="1" thickBot="1" x14ac:dyDescent="0.25">
      <c r="A204" s="244" t="s">
        <v>171</v>
      </c>
      <c r="B204" s="245"/>
      <c r="C204" s="247"/>
      <c r="D204" s="247">
        <v>1290</v>
      </c>
      <c r="E204" s="248"/>
      <c r="F204" s="205"/>
      <c r="G204" s="205"/>
      <c r="H204" s="205"/>
    </row>
    <row r="205" spans="1:8" s="228" customFormat="1" ht="50.1" customHeight="1" x14ac:dyDescent="0.2">
      <c r="A205" s="239" t="s">
        <v>141</v>
      </c>
      <c r="B205" s="240"/>
      <c r="C205" s="241" t="s">
        <v>142</v>
      </c>
      <c r="D205" s="242" t="s">
        <v>143</v>
      </c>
      <c r="E205" s="243"/>
      <c r="F205" s="238"/>
      <c r="G205" s="238"/>
      <c r="H205" s="238"/>
    </row>
    <row r="206" spans="1:8" s="233" customFormat="1" ht="50.1" customHeight="1" x14ac:dyDescent="0.2">
      <c r="A206" s="244" t="s">
        <v>144</v>
      </c>
      <c r="B206" s="245"/>
      <c r="C206" s="246" t="s">
        <v>145</v>
      </c>
      <c r="D206" s="247" t="s">
        <v>146</v>
      </c>
      <c r="E206" s="248"/>
      <c r="F206" s="238"/>
      <c r="G206" s="238"/>
      <c r="H206" s="238"/>
    </row>
    <row r="207" spans="1:8" ht="106.5" customHeight="1" thickBot="1" x14ac:dyDescent="0.25">
      <c r="A207" s="328" t="s">
        <v>147</v>
      </c>
      <c r="B207" s="329"/>
      <c r="C207" s="330" t="s">
        <v>148</v>
      </c>
      <c r="D207" s="331" t="s">
        <v>146</v>
      </c>
      <c r="E207" s="332"/>
      <c r="F207" s="238"/>
      <c r="G207" s="238"/>
      <c r="H207" s="238"/>
    </row>
    <row r="208" spans="1:8" ht="50.1" customHeight="1" x14ac:dyDescent="0.2">
      <c r="A208" s="244" t="s">
        <v>150</v>
      </c>
      <c r="B208" s="245"/>
      <c r="C208" s="333" t="s">
        <v>151</v>
      </c>
      <c r="D208" s="245" t="s">
        <v>146</v>
      </c>
      <c r="E208" s="334"/>
      <c r="F208" s="232"/>
      <c r="G208" s="232"/>
      <c r="H208" s="232"/>
    </row>
    <row r="209" spans="1:8" ht="50.1" customHeight="1" thickBot="1" x14ac:dyDescent="0.25">
      <c r="A209" s="335" t="s">
        <v>152</v>
      </c>
      <c r="B209" s="336"/>
      <c r="C209" s="330" t="s">
        <v>153</v>
      </c>
      <c r="D209" s="337" t="s">
        <v>146</v>
      </c>
      <c r="E209" s="338"/>
      <c r="F209" s="222"/>
      <c r="G209" s="223"/>
      <c r="H209" s="223"/>
    </row>
    <row r="210" spans="1:8" ht="50.1" customHeight="1" x14ac:dyDescent="0.2">
      <c r="A210" s="250" t="s">
        <v>154</v>
      </c>
      <c r="B210" s="250"/>
      <c r="C210" s="250"/>
      <c r="D210" s="250"/>
      <c r="E210" s="250"/>
      <c r="F210" s="250"/>
      <c r="G210" s="250"/>
      <c r="H210" s="250"/>
    </row>
    <row r="211" spans="1:8" ht="50.1" customHeight="1" x14ac:dyDescent="0.2">
      <c r="A211" s="250" t="s">
        <v>155</v>
      </c>
      <c r="B211" s="250"/>
      <c r="C211" s="250"/>
      <c r="D211" s="250"/>
      <c r="E211" s="250"/>
      <c r="F211" s="250"/>
      <c r="G211" s="250"/>
      <c r="H211" s="250"/>
    </row>
    <row r="212" spans="1:8" ht="195.75" customHeight="1" x14ac:dyDescent="0.2">
      <c r="A21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08"/>
      <c r="C212" s="308"/>
      <c r="D212" s="308"/>
      <c r="E212" s="308"/>
      <c r="F212" s="308"/>
      <c r="G212" s="308"/>
      <c r="H212" s="308"/>
    </row>
    <row r="213" spans="1:8" ht="108.75" customHeight="1" x14ac:dyDescent="0.2">
      <c r="A213" s="225" t="s">
        <v>157</v>
      </c>
      <c r="B213" s="225"/>
      <c r="C213" s="225"/>
      <c r="D213" s="225"/>
      <c r="E213" s="225"/>
      <c r="F213" s="225"/>
      <c r="G213" s="225"/>
      <c r="H213" s="225"/>
    </row>
    <row r="214" spans="1:8" ht="174.95" customHeight="1" x14ac:dyDescent="0.2">
      <c r="A214" s="250" t="s">
        <v>158</v>
      </c>
      <c r="B214" s="250"/>
      <c r="C214" s="250"/>
      <c r="D214" s="250"/>
      <c r="E214" s="250"/>
      <c r="F214" s="250"/>
      <c r="G214" s="250"/>
      <c r="H214" s="250"/>
    </row>
    <row r="215" spans="1:8" s="203" customFormat="1" ht="125.25" customHeight="1" x14ac:dyDescent="0.2">
      <c r="A215" s="225" t="s">
        <v>159</v>
      </c>
      <c r="B215" s="225"/>
      <c r="C215" s="225"/>
      <c r="D215" s="225"/>
      <c r="E215" s="225"/>
      <c r="F215" s="225"/>
      <c r="G215" s="225"/>
      <c r="H215" s="225"/>
    </row>
    <row r="216" spans="1:8" s="224" customFormat="1" ht="222.75" customHeight="1" x14ac:dyDescent="0.2">
      <c r="A216" s="202"/>
      <c r="B216" s="203"/>
      <c r="C216" s="204"/>
      <c r="D216" s="203"/>
      <c r="E216" s="203"/>
      <c r="F216" s="203"/>
      <c r="G216" s="203"/>
      <c r="H216" s="205"/>
    </row>
    <row r="217" spans="1:8" ht="24.95" customHeight="1" x14ac:dyDescent="0.2"/>
    <row r="218" spans="1:8" ht="24.95" customHeight="1" x14ac:dyDescent="0.2"/>
    <row r="219" spans="1:8" ht="181.5" customHeight="1" x14ac:dyDescent="0.2"/>
    <row r="220" spans="1:8" s="16" customFormat="1" ht="67.5" customHeight="1" x14ac:dyDescent="0.2">
      <c r="A220" s="202"/>
      <c r="B220" s="203"/>
      <c r="C220" s="204"/>
      <c r="D220" s="203"/>
      <c r="E220" s="203"/>
      <c r="F220" s="203"/>
      <c r="G220" s="203"/>
      <c r="H220" s="205"/>
    </row>
    <row r="222" spans="1:8" s="252" customFormat="1" ht="114.75" customHeight="1" x14ac:dyDescent="0.2">
      <c r="A222" s="202"/>
      <c r="B222" s="203"/>
      <c r="C222" s="204"/>
      <c r="D222" s="203"/>
      <c r="E222" s="203"/>
      <c r="F222" s="203"/>
      <c r="G222" s="203"/>
      <c r="H222" s="205"/>
    </row>
  </sheetData>
  <sheetProtection selectLockedCells="1" selectUnlockedCells="1"/>
  <mergeCells count="363">
    <mergeCell ref="A212:H212"/>
    <mergeCell ref="A213:H213"/>
    <mergeCell ref="A214:H214"/>
    <mergeCell ref="A215:E215"/>
    <mergeCell ref="F215:H215"/>
    <mergeCell ref="A208:B208"/>
    <mergeCell ref="D208:E208"/>
    <mergeCell ref="A209:B209"/>
    <mergeCell ref="D209:E209"/>
    <mergeCell ref="A210:H210"/>
    <mergeCell ref="A211:H211"/>
    <mergeCell ref="D204:E204"/>
    <mergeCell ref="A205:B205"/>
    <mergeCell ref="D205:E205"/>
    <mergeCell ref="A206:B206"/>
    <mergeCell ref="D206:E206"/>
    <mergeCell ref="A207:B207"/>
    <mergeCell ref="D207:E207"/>
    <mergeCell ref="A200:B200"/>
    <mergeCell ref="D200:E200"/>
    <mergeCell ref="A201:B201"/>
    <mergeCell ref="C201:C204"/>
    <mergeCell ref="D201:E201"/>
    <mergeCell ref="A202:B202"/>
    <mergeCell ref="D202:E202"/>
    <mergeCell ref="A203:B203"/>
    <mergeCell ref="D203:E203"/>
    <mergeCell ref="A204:B204"/>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28"/>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7"/>
  <sheetViews>
    <sheetView view="pageBreakPreview" zoomScale="40" zoomScaleNormal="60" zoomScaleSheetLayoutView="40" workbookViewId="0">
      <pane ySplit="4" topLeftCell="A8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7" s="31">
        <f>F7*1.2</f>
        <v>6314.4</v>
      </c>
      <c r="E7" s="32">
        <f>F7*1.1</f>
        <v>5788.2000000000007</v>
      </c>
      <c r="F7" s="32">
        <v>5262</v>
      </c>
      <c r="G7" s="32">
        <f>F7*0.75</f>
        <v>3946.5</v>
      </c>
      <c r="H7" s="33">
        <f>F7*0.5</f>
        <v>2631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 s="54">
        <f>F12*1.2</f>
        <v>6710.4</v>
      </c>
      <c r="E12" s="32">
        <f>F12*1.1</f>
        <v>6151.2000000000007</v>
      </c>
      <c r="F12" s="32">
        <v>5592</v>
      </c>
      <c r="G12" s="32">
        <f>F12*0.75</f>
        <v>4194</v>
      </c>
      <c r="H12" s="33">
        <f>F12*0.5</f>
        <v>2796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"2ГИС.КАВКАЗСКИЕ МИНЕРАЛЬНЫЕ ВОДЫ"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3" s="262">
        <v>102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7" s="31">
        <f>F27*1.2</f>
        <v>8841.6</v>
      </c>
      <c r="E27" s="32">
        <f>F27*1.1</f>
        <v>8104.8000000000011</v>
      </c>
      <c r="F27" s="32">
        <v>7368</v>
      </c>
      <c r="G27" s="32">
        <f>F27*0.75</f>
        <v>5526</v>
      </c>
      <c r="H27" s="33">
        <f>F27*0.5</f>
        <v>3684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2" s="54">
        <f>F32*1.2</f>
        <v>9403.1999999999989</v>
      </c>
      <c r="E32" s="32">
        <f>F32*1.1</f>
        <v>8619.6</v>
      </c>
      <c r="F32" s="32">
        <v>7836</v>
      </c>
      <c r="G32" s="32">
        <f>F32*0.75</f>
        <v>5877</v>
      </c>
      <c r="H32" s="33">
        <f>F32*0.5</f>
        <v>3918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"2ГИС.КАВКАЗСКИЕ МИНЕРАЛЬНЫЕ ВОДЫ"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8" s="358">
        <f>F48*1.2</f>
        <v>4176</v>
      </c>
      <c r="E48" s="358">
        <f>F48*1.1</f>
        <v>3828.0000000000005</v>
      </c>
      <c r="F48" s="358">
        <v>3480</v>
      </c>
      <c r="G48" s="358">
        <f>F48*0.75</f>
        <v>2610</v>
      </c>
      <c r="H48" s="358">
        <f>F48*0.5</f>
        <v>1740</v>
      </c>
    </row>
    <row r="49" spans="1:8" ht="105.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2" s="89">
        <v>66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996 до 19920</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6" s="127">
        <v>996</v>
      </c>
      <c r="E56" s="128"/>
      <c r="F56" s="128"/>
      <c r="G56" s="128"/>
      <c r="H56" s="129"/>
    </row>
    <row r="57" spans="1:8" ht="37.5" customHeight="1" outlineLevel="1" x14ac:dyDescent="0.2">
      <c r="A57" s="130" t="s">
        <v>33</v>
      </c>
      <c r="B57" s="131"/>
      <c r="C57" s="126"/>
      <c r="D57" s="36">
        <v>1992</v>
      </c>
      <c r="E57" s="37"/>
      <c r="F57" s="37"/>
      <c r="G57" s="37"/>
      <c r="H57" s="38"/>
    </row>
    <row r="58" spans="1:8" ht="37.5" customHeight="1" outlineLevel="1" x14ac:dyDescent="0.2">
      <c r="A58" s="130" t="s">
        <v>34</v>
      </c>
      <c r="B58" s="131"/>
      <c r="C58" s="126"/>
      <c r="D58" s="36">
        <v>2988</v>
      </c>
      <c r="E58" s="37"/>
      <c r="F58" s="37"/>
      <c r="G58" s="37"/>
      <c r="H58" s="38"/>
    </row>
    <row r="59" spans="1:8" ht="37.5" customHeight="1" outlineLevel="1" x14ac:dyDescent="0.2">
      <c r="A59" s="130" t="s">
        <v>35</v>
      </c>
      <c r="B59" s="131"/>
      <c r="C59" s="126"/>
      <c r="D59" s="36">
        <v>3984</v>
      </c>
      <c r="E59" s="37"/>
      <c r="F59" s="37"/>
      <c r="G59" s="37"/>
      <c r="H59" s="38"/>
    </row>
    <row r="60" spans="1:8" ht="37.5" customHeight="1" outlineLevel="1" x14ac:dyDescent="0.2">
      <c r="A60" s="130" t="s">
        <v>36</v>
      </c>
      <c r="B60" s="131"/>
      <c r="C60" s="126"/>
      <c r="D60" s="36">
        <v>4980</v>
      </c>
      <c r="E60" s="37"/>
      <c r="F60" s="37"/>
      <c r="G60" s="37"/>
      <c r="H60" s="38"/>
    </row>
    <row r="61" spans="1:8" ht="37.5" customHeight="1" outlineLevel="1" x14ac:dyDescent="0.2">
      <c r="A61" s="130" t="s">
        <v>37</v>
      </c>
      <c r="B61" s="131"/>
      <c r="C61" s="126"/>
      <c r="D61" s="36">
        <v>5976</v>
      </c>
      <c r="E61" s="37"/>
      <c r="F61" s="37"/>
      <c r="G61" s="37"/>
      <c r="H61" s="38"/>
    </row>
    <row r="62" spans="1:8" ht="37.5" customHeight="1" outlineLevel="1" x14ac:dyDescent="0.2">
      <c r="A62" s="130" t="s">
        <v>38</v>
      </c>
      <c r="B62" s="131"/>
      <c r="C62" s="126"/>
      <c r="D62" s="36">
        <v>6972</v>
      </c>
      <c r="E62" s="37"/>
      <c r="F62" s="37"/>
      <c r="G62" s="37"/>
      <c r="H62" s="38"/>
    </row>
    <row r="63" spans="1:8" ht="37.5" customHeight="1" outlineLevel="1" x14ac:dyDescent="0.2">
      <c r="A63" s="130" t="s">
        <v>39</v>
      </c>
      <c r="B63" s="131"/>
      <c r="C63" s="126"/>
      <c r="D63" s="36">
        <v>7968</v>
      </c>
      <c r="E63" s="37"/>
      <c r="F63" s="37"/>
      <c r="G63" s="37"/>
      <c r="H63" s="38"/>
    </row>
    <row r="64" spans="1:8" ht="37.5" customHeight="1" outlineLevel="1" x14ac:dyDescent="0.2">
      <c r="A64" s="130" t="s">
        <v>40</v>
      </c>
      <c r="B64" s="131"/>
      <c r="C64" s="126"/>
      <c r="D64" s="36">
        <v>8964</v>
      </c>
      <c r="E64" s="37"/>
      <c r="F64" s="37"/>
      <c r="G64" s="37"/>
      <c r="H64" s="38"/>
    </row>
    <row r="65" spans="1:8" ht="37.5" customHeight="1" outlineLevel="1" x14ac:dyDescent="0.2">
      <c r="A65" s="130" t="s">
        <v>41</v>
      </c>
      <c r="B65" s="131"/>
      <c r="C65" s="126"/>
      <c r="D65" s="36">
        <v>9960</v>
      </c>
      <c r="E65" s="37"/>
      <c r="F65" s="37"/>
      <c r="G65" s="37"/>
      <c r="H65" s="38"/>
    </row>
    <row r="66" spans="1:8" ht="37.5" customHeight="1" outlineLevel="1" x14ac:dyDescent="0.2">
      <c r="A66" s="130" t="s">
        <v>42</v>
      </c>
      <c r="B66" s="131"/>
      <c r="C66" s="126"/>
      <c r="D66" s="36">
        <v>10956</v>
      </c>
      <c r="E66" s="37"/>
      <c r="F66" s="37"/>
      <c r="G66" s="37"/>
      <c r="H66" s="38"/>
    </row>
    <row r="67" spans="1:8" ht="37.5" customHeight="1" outlineLevel="1" x14ac:dyDescent="0.2">
      <c r="A67" s="130" t="s">
        <v>43</v>
      </c>
      <c r="B67" s="131"/>
      <c r="C67" s="126"/>
      <c r="D67" s="36">
        <v>11952</v>
      </c>
      <c r="E67" s="37"/>
      <c r="F67" s="37"/>
      <c r="G67" s="37"/>
      <c r="H67" s="38"/>
    </row>
    <row r="68" spans="1:8" ht="37.5" customHeight="1" outlineLevel="1" x14ac:dyDescent="0.2">
      <c r="A68" s="130" t="s">
        <v>44</v>
      </c>
      <c r="B68" s="131"/>
      <c r="C68" s="126"/>
      <c r="D68" s="36">
        <v>12948</v>
      </c>
      <c r="E68" s="37"/>
      <c r="F68" s="37"/>
      <c r="G68" s="37"/>
      <c r="H68" s="38"/>
    </row>
    <row r="69" spans="1:8" ht="37.5" customHeight="1" outlineLevel="1" x14ac:dyDescent="0.2">
      <c r="A69" s="130" t="s">
        <v>45</v>
      </c>
      <c r="B69" s="131"/>
      <c r="C69" s="126"/>
      <c r="D69" s="36">
        <v>13944</v>
      </c>
      <c r="E69" s="37"/>
      <c r="F69" s="37"/>
      <c r="G69" s="37"/>
      <c r="H69" s="38"/>
    </row>
    <row r="70" spans="1:8" ht="37.5" customHeight="1" outlineLevel="1" x14ac:dyDescent="0.2">
      <c r="A70" s="130" t="s">
        <v>46</v>
      </c>
      <c r="B70" s="131"/>
      <c r="C70" s="126"/>
      <c r="D70" s="36">
        <v>14940</v>
      </c>
      <c r="E70" s="37"/>
      <c r="F70" s="37"/>
      <c r="G70" s="37"/>
      <c r="H70" s="38"/>
    </row>
    <row r="71" spans="1:8" ht="37.5" customHeight="1" outlineLevel="1" x14ac:dyDescent="0.2">
      <c r="A71" s="130" t="s">
        <v>47</v>
      </c>
      <c r="B71" s="131"/>
      <c r="C71" s="126"/>
      <c r="D71" s="36">
        <v>15936</v>
      </c>
      <c r="E71" s="37"/>
      <c r="F71" s="37"/>
      <c r="G71" s="37"/>
      <c r="H71" s="38"/>
    </row>
    <row r="72" spans="1:8" ht="37.5" customHeight="1" outlineLevel="1" x14ac:dyDescent="0.2">
      <c r="A72" s="130" t="s">
        <v>48</v>
      </c>
      <c r="B72" s="131"/>
      <c r="C72" s="126"/>
      <c r="D72" s="36">
        <v>16932</v>
      </c>
      <c r="E72" s="37"/>
      <c r="F72" s="37"/>
      <c r="G72" s="37"/>
      <c r="H72" s="38"/>
    </row>
    <row r="73" spans="1:8" ht="37.5" customHeight="1" outlineLevel="1" x14ac:dyDescent="0.2">
      <c r="A73" s="130" t="s">
        <v>49</v>
      </c>
      <c r="B73" s="131"/>
      <c r="C73" s="126"/>
      <c r="D73" s="36">
        <v>17928</v>
      </c>
      <c r="E73" s="37"/>
      <c r="F73" s="37"/>
      <c r="G73" s="37"/>
      <c r="H73" s="38"/>
    </row>
    <row r="74" spans="1:8" ht="37.5" customHeight="1" outlineLevel="1" x14ac:dyDescent="0.2">
      <c r="A74" s="130" t="s">
        <v>50</v>
      </c>
      <c r="B74" s="131"/>
      <c r="C74" s="126"/>
      <c r="D74" s="36">
        <v>18924</v>
      </c>
      <c r="E74" s="37"/>
      <c r="F74" s="37"/>
      <c r="G74" s="37"/>
      <c r="H74" s="38"/>
    </row>
    <row r="75" spans="1:8" ht="37.5" customHeight="1" outlineLevel="1" thickBot="1" x14ac:dyDescent="0.25">
      <c r="A75" s="130" t="s">
        <v>51</v>
      </c>
      <c r="B75" s="131"/>
      <c r="C75" s="126"/>
      <c r="D75" s="36">
        <v>19920</v>
      </c>
      <c r="E75" s="37"/>
      <c r="F75" s="37"/>
      <c r="G75" s="37"/>
      <c r="H75" s="38"/>
    </row>
    <row r="76" spans="1:8" ht="50.1" customHeight="1" thickBot="1" x14ac:dyDescent="0.25">
      <c r="A76" s="119" t="s">
        <v>52</v>
      </c>
      <c r="B76" s="120"/>
      <c r="C76" s="120"/>
      <c r="D76" s="121" t="str">
        <f>"от "&amp;MIN(D77:D86)&amp;" до "&amp;MAX(D77:D86)</f>
        <v>от 240 до 3954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7" s="135">
        <v>330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8" s="140">
        <v>354</v>
      </c>
      <c r="E78" s="140"/>
      <c r="F78" s="140"/>
      <c r="G78" s="140"/>
      <c r="H78" s="141"/>
    </row>
    <row r="79" spans="1:8" ht="37.5" customHeight="1" x14ac:dyDescent="0.2">
      <c r="A79" s="137" t="s">
        <v>55</v>
      </c>
      <c r="B79" s="138"/>
      <c r="C79" s="142"/>
      <c r="D79" s="140">
        <v>3012</v>
      </c>
      <c r="E79" s="140"/>
      <c r="F79" s="140"/>
      <c r="G79" s="140"/>
      <c r="H79" s="141"/>
    </row>
    <row r="80" spans="1:8" ht="37.5" customHeight="1" x14ac:dyDescent="0.2">
      <c r="A80" s="137" t="s">
        <v>56</v>
      </c>
      <c r="B80" s="138"/>
      <c r="C80" s="142"/>
      <c r="D80" s="140">
        <v>1008</v>
      </c>
      <c r="E80" s="140"/>
      <c r="F80" s="140"/>
      <c r="G80" s="140"/>
      <c r="H80" s="141"/>
    </row>
    <row r="81" spans="1:8" ht="37.5" customHeight="1" x14ac:dyDescent="0.2">
      <c r="A81" s="143" t="s">
        <v>57</v>
      </c>
      <c r="B81" s="144"/>
      <c r="C81" s="142"/>
      <c r="D81" s="140">
        <v>2010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3954</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504 до 19980</v>
      </c>
      <c r="E88" s="156"/>
      <c r="F88" s="156"/>
      <c r="G88" s="156"/>
      <c r="H88" s="157"/>
    </row>
    <row r="89" spans="1:8" ht="21.75" thickBot="1" x14ac:dyDescent="0.25">
      <c r="A89" s="298"/>
      <c r="B89" s="299"/>
      <c r="C89" s="118"/>
      <c r="D89" s="322"/>
      <c r="E89" s="322"/>
      <c r="F89" s="322"/>
      <c r="G89" s="322"/>
      <c r="H89" s="323"/>
    </row>
    <row r="90" spans="1:8" ht="70.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90" s="165">
        <v>3000</v>
      </c>
      <c r="E90" s="165"/>
      <c r="F90" s="165"/>
      <c r="G90" s="165"/>
      <c r="H90" s="166"/>
    </row>
    <row r="91" spans="1:8" ht="70.5" customHeight="1" thickBot="1" x14ac:dyDescent="0.25">
      <c r="A91" s="167" t="s">
        <v>67</v>
      </c>
      <c r="B91" s="168"/>
      <c r="C91" s="169"/>
      <c r="D91" s="170" t="s">
        <v>68</v>
      </c>
      <c r="E91" s="171"/>
      <c r="F91" s="171"/>
      <c r="G91" s="171"/>
      <c r="H91" s="172"/>
    </row>
    <row r="92" spans="1:8" ht="70.5" customHeight="1" x14ac:dyDescent="0.2">
      <c r="A92" s="173" t="s">
        <v>69</v>
      </c>
      <c r="B92" s="174"/>
      <c r="C92" s="169"/>
      <c r="D92" s="140">
        <f>D90/4</f>
        <v>750</v>
      </c>
      <c r="E92" s="140"/>
      <c r="F92" s="140"/>
      <c r="G92" s="140"/>
      <c r="H92" s="141"/>
    </row>
    <row r="93" spans="1:8" ht="70.5" customHeight="1" x14ac:dyDescent="0.2">
      <c r="A93" s="173" t="s">
        <v>70</v>
      </c>
      <c r="B93" s="174"/>
      <c r="C93" s="169"/>
      <c r="D93" s="140">
        <f>D90/5</f>
        <v>600</v>
      </c>
      <c r="E93" s="140"/>
      <c r="F93" s="140"/>
      <c r="G93" s="140"/>
      <c r="H93" s="141"/>
    </row>
    <row r="94" spans="1:8" ht="70.5" customHeight="1" x14ac:dyDescent="0.2">
      <c r="A94" s="173" t="s">
        <v>71</v>
      </c>
      <c r="B94" s="174"/>
      <c r="C94" s="169"/>
      <c r="D94" s="140">
        <f>D90/6</f>
        <v>500</v>
      </c>
      <c r="E94" s="140"/>
      <c r="F94" s="140"/>
      <c r="G94" s="140"/>
      <c r="H94" s="141"/>
    </row>
    <row r="95" spans="1:8" ht="70.5" customHeight="1" x14ac:dyDescent="0.2">
      <c r="A95" s="173" t="s">
        <v>72</v>
      </c>
      <c r="B95" s="174"/>
      <c r="C95" s="169"/>
      <c r="D95" s="140">
        <f>D90/7</f>
        <v>428.57142857142856</v>
      </c>
      <c r="E95" s="140"/>
      <c r="F95" s="140"/>
      <c r="G95" s="140"/>
      <c r="H95" s="141"/>
    </row>
    <row r="96" spans="1:8" ht="70.5" customHeight="1" x14ac:dyDescent="0.2">
      <c r="A96" s="173" t="s">
        <v>73</v>
      </c>
      <c r="B96" s="174"/>
      <c r="C96" s="169"/>
      <c r="D96" s="140">
        <f>D90/8</f>
        <v>375</v>
      </c>
      <c r="E96" s="140"/>
      <c r="F96" s="140"/>
      <c r="G96" s="140"/>
      <c r="H96" s="141"/>
    </row>
    <row r="97" spans="1:8" ht="70.5" customHeight="1" x14ac:dyDescent="0.2">
      <c r="A97" s="173" t="s">
        <v>74</v>
      </c>
      <c r="B97" s="174"/>
      <c r="C97" s="169"/>
      <c r="D97" s="140">
        <f>D90/9</f>
        <v>333.33333333333331</v>
      </c>
      <c r="E97" s="140"/>
      <c r="F97" s="140"/>
      <c r="G97" s="140"/>
      <c r="H97" s="141"/>
    </row>
    <row r="98" spans="1:8" ht="70.5" customHeight="1" thickBot="1" x14ac:dyDescent="0.25">
      <c r="A98" s="173" t="s">
        <v>75</v>
      </c>
      <c r="B98" s="174"/>
      <c r="C98" s="175"/>
      <c r="D98" s="140">
        <f>D90/10</f>
        <v>300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9" s="44">
        <v>5004</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01" s="31">
        <v>4500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02" s="185">
        <v>2124</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03" s="36">
        <v>1890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04" s="36">
        <v>10002</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05" s="36">
        <v>12002.4</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06" s="36">
        <v>1182</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07" s="36">
        <v>2244</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08" s="36">
        <v>2244</v>
      </c>
      <c r="E108" s="37"/>
      <c r="F108" s="37"/>
      <c r="G108" s="37"/>
      <c r="H108" s="38"/>
    </row>
    <row r="109" spans="1:8" ht="50.1" customHeight="1" x14ac:dyDescent="0.2">
      <c r="A109" s="143" t="s">
        <v>85</v>
      </c>
      <c r="B109" s="144"/>
      <c r="C10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09" s="36">
        <v>10002</v>
      </c>
      <c r="E109" s="37"/>
      <c r="F109" s="37"/>
      <c r="G109" s="37"/>
      <c r="H109" s="38"/>
    </row>
    <row r="110" spans="1:8" ht="50.1" customHeight="1" x14ac:dyDescent="0.2">
      <c r="A110" s="143" t="s">
        <v>86</v>
      </c>
      <c r="B110" s="144"/>
      <c r="C110" s="184" t="s">
        <v>87</v>
      </c>
      <c r="D110" s="36">
        <v>504</v>
      </c>
      <c r="E110" s="37"/>
      <c r="F110" s="37"/>
      <c r="G110" s="37"/>
      <c r="H110" s="38"/>
    </row>
    <row r="111" spans="1:8" ht="69.7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1" s="36">
        <v>3990</v>
      </c>
      <c r="E111" s="37"/>
      <c r="F111" s="37"/>
      <c r="G111" s="37"/>
      <c r="H111" s="38"/>
    </row>
    <row r="112" spans="1:8" ht="69.75" customHeight="1" x14ac:dyDescent="0.2">
      <c r="A112" s="143" t="s">
        <v>89</v>
      </c>
      <c r="B112" s="144"/>
      <c r="C112" s="184" t="str">
        <f t="shared" ref="C112:C11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2" s="36">
        <v>3990</v>
      </c>
      <c r="E112" s="37"/>
      <c r="F112" s="37"/>
      <c r="G112" s="37"/>
      <c r="H112" s="38"/>
    </row>
    <row r="113" spans="1:8" ht="69.75" customHeight="1" x14ac:dyDescent="0.2">
      <c r="A113" s="143" t="s">
        <v>90</v>
      </c>
      <c r="B113" s="144"/>
      <c r="C113" s="184"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3" s="36">
        <v>3990</v>
      </c>
      <c r="E113" s="37"/>
      <c r="F113" s="37"/>
      <c r="G113" s="37"/>
      <c r="H113" s="38"/>
    </row>
    <row r="114" spans="1:8" ht="69.75" customHeight="1" x14ac:dyDescent="0.2">
      <c r="A114" s="143" t="s">
        <v>91</v>
      </c>
      <c r="B114" s="144"/>
      <c r="C114" s="184"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4" s="36">
        <v>3990</v>
      </c>
      <c r="E114" s="37"/>
      <c r="F114" s="37"/>
      <c r="G114" s="37"/>
      <c r="H114" s="38"/>
    </row>
    <row r="115" spans="1:8" ht="69.7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5" s="36">
        <v>19980</v>
      </c>
      <c r="E115" s="37"/>
      <c r="F115" s="37"/>
      <c r="G115" s="37"/>
      <c r="H115" s="38"/>
    </row>
    <row r="116" spans="1:8" ht="69.7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16" s="36">
        <v>15000</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17" s="36">
        <v>1242</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8" s="36">
        <v>330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19" s="36">
        <v>7500</v>
      </c>
      <c r="E119" s="37"/>
      <c r="F119" s="37"/>
      <c r="G119" s="37"/>
      <c r="H119" s="38"/>
    </row>
    <row r="120" spans="1:8" s="16" customFormat="1" ht="96" customHeight="1" x14ac:dyDescent="0.2">
      <c r="A120" s="143" t="s">
        <v>96</v>
      </c>
      <c r="B120" s="144"/>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20" s="36">
        <v>3000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21" s="36">
        <v>7500</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2" s="36">
        <v>6360</v>
      </c>
      <c r="E122" s="37"/>
      <c r="F122" s="37"/>
      <c r="G122" s="37"/>
      <c r="H122" s="38"/>
    </row>
    <row r="123" spans="1:8" ht="50.1" customHeight="1" x14ac:dyDescent="0.2">
      <c r="A123" s="143" t="s">
        <v>99</v>
      </c>
      <c r="B123" s="144"/>
      <c r="C123" s="184" t="str">
        <f t="shared" ref="C123:C132"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3" s="36">
        <v>3000</v>
      </c>
      <c r="E123" s="37"/>
      <c r="F123" s="37"/>
      <c r="G123" s="37"/>
      <c r="H123" s="38"/>
    </row>
    <row r="124" spans="1:8" ht="50.1" customHeight="1" x14ac:dyDescent="0.2">
      <c r="A124" s="143" t="s">
        <v>100</v>
      </c>
      <c r="B124" s="144"/>
      <c r="C124" s="184" t="str">
        <f t="shared" si="2"/>
        <v>Электронный справочник на основе Справочника организаций "2ГИС.КАВКАЗСКИЕ МИНЕРАЛЬНЫЕ ВОДЫ" (версия для ПК)</v>
      </c>
      <c r="D124" s="36">
        <v>2760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5" s="36">
        <v>14040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6" s="36">
        <v>16848</v>
      </c>
      <c r="E126" s="37"/>
      <c r="F126" s="37"/>
      <c r="G126" s="37"/>
      <c r="H126" s="38"/>
    </row>
    <row r="127" spans="1:8" ht="50.1" customHeight="1" x14ac:dyDescent="0.2">
      <c r="A127" s="143" t="s">
        <v>103</v>
      </c>
      <c r="B127" s="144"/>
      <c r="C127" s="184" t="str">
        <f t="shared" si="2"/>
        <v>Электронный справочник на основе Справочника организаций "2ГИС.КАВКАЗСКИЕ МИНЕРАЛЬНЫЕ ВОДЫ" (версия для ПК)</v>
      </c>
      <c r="D127" s="36">
        <v>1680</v>
      </c>
      <c r="E127" s="37"/>
      <c r="F127" s="37"/>
      <c r="G127" s="37"/>
      <c r="H127" s="38"/>
    </row>
    <row r="128" spans="1:8" ht="50.1" customHeight="1" x14ac:dyDescent="0.2">
      <c r="A128" s="143" t="s">
        <v>104</v>
      </c>
      <c r="B128" s="144"/>
      <c r="C128" s="184" t="str">
        <f t="shared" si="2"/>
        <v>Электронный справочник на основе Справочника организаций "2ГИС.КАВКАЗСКИЕ МИНЕРАЛЬНЫЕ ВОДЫ" (версия для ПК)</v>
      </c>
      <c r="D128" s="36">
        <v>3240</v>
      </c>
      <c r="E128" s="37"/>
      <c r="F128" s="37"/>
      <c r="G128" s="37"/>
      <c r="H128" s="38"/>
    </row>
    <row r="129" spans="1:8" ht="50.1" customHeight="1" x14ac:dyDescent="0.2">
      <c r="A129" s="143" t="s">
        <v>105</v>
      </c>
      <c r="B129" s="144"/>
      <c r="C129" s="184" t="str">
        <f t="shared" si="2"/>
        <v>Электронный справочник на основе Справочника организаций "2ГИС.КАВКАЗСКИЕ МИНЕРАЛЬНЫЕ ВОДЫ" (версия для ПК)</v>
      </c>
      <c r="D129" s="36">
        <v>3240</v>
      </c>
      <c r="E129" s="37"/>
      <c r="F129" s="37"/>
      <c r="G129" s="37"/>
      <c r="H129" s="38"/>
    </row>
    <row r="130" spans="1:8" ht="50.1" customHeight="1" x14ac:dyDescent="0.2">
      <c r="A130" s="143" t="s">
        <v>106</v>
      </c>
      <c r="B130" s="144"/>
      <c r="C130" s="184" t="s">
        <v>87</v>
      </c>
      <c r="D130" s="36">
        <v>720</v>
      </c>
      <c r="E130" s="37"/>
      <c r="F130" s="37"/>
      <c r="G130" s="37"/>
      <c r="H130" s="38"/>
    </row>
    <row r="131" spans="1:8" ht="73.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1" s="36">
        <v>28080</v>
      </c>
      <c r="E131" s="37"/>
      <c r="F131" s="37"/>
      <c r="G131" s="37"/>
      <c r="H131" s="38"/>
    </row>
    <row r="132" spans="1:8" ht="50.1" customHeight="1" thickBot="1" x14ac:dyDescent="0.25">
      <c r="A132" s="143" t="s">
        <v>108</v>
      </c>
      <c r="B132" s="144"/>
      <c r="C132" s="184" t="str">
        <f t="shared" si="2"/>
        <v>Электронный справочник на основе Справочника организаций "2ГИС.КАВКАЗСКИЕ МИНЕРАЛЬНЫЕ ВОДЫ" (версия для ПК)</v>
      </c>
      <c r="D132" s="44">
        <v>1800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34" s="36">
        <v>5490</v>
      </c>
      <c r="E134" s="37"/>
      <c r="F134" s="37"/>
      <c r="G134" s="37"/>
      <c r="H134" s="38"/>
    </row>
    <row r="135" spans="1:8" s="16" customFormat="1" ht="50.1" customHeight="1" x14ac:dyDescent="0.2">
      <c r="A135" s="143" t="s">
        <v>111</v>
      </c>
      <c r="B135" s="144"/>
      <c r="C135" s="194"/>
      <c r="D135" s="36">
        <v>4500</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0" s="198">
        <f>F140*1.2</f>
        <v>3823.2</v>
      </c>
      <c r="E140" s="199">
        <f>F140*1.1</f>
        <v>3504.6000000000004</v>
      </c>
      <c r="F140" s="199">
        <v>3186</v>
      </c>
      <c r="G140" s="199">
        <f>F140*0.75</f>
        <v>2389.5</v>
      </c>
      <c r="H140" s="200">
        <f>F140*0.5</f>
        <v>1593</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1" s="36">
        <v>4050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2" s="36">
        <v>1008</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3" s="198">
        <f>F143*1.2</f>
        <v>5472</v>
      </c>
      <c r="E143" s="199">
        <f>F143*1.1</f>
        <v>5016</v>
      </c>
      <c r="F143" s="199">
        <v>4560</v>
      </c>
      <c r="G143" s="199">
        <f>F143*0.75</f>
        <v>3420</v>
      </c>
      <c r="H143" s="200">
        <f>F143*0.5</f>
        <v>2280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4" s="36">
        <v>5760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5" s="36">
        <v>1440</v>
      </c>
      <c r="E145" s="37"/>
      <c r="F145" s="37"/>
      <c r="G145" s="37"/>
      <c r="H145" s="38"/>
    </row>
    <row r="146" spans="1:8" s="16" customFormat="1" ht="126" customHeight="1" thickBot="1" x14ac:dyDescent="0.25">
      <c r="A146" s="143" t="s">
        <v>122</v>
      </c>
      <c r="B146" s="144"/>
      <c r="C146" s="297" t="str">
        <f>C141</f>
        <v>Интернет-площадка 2gis.ru на основе Cправочника организаций "2ГИС.КАВКАЗСКИЕ МИНЕРАЛЬНЫЕ ВОДЫ"</v>
      </c>
      <c r="D146" s="198">
        <f>F146*1.2</f>
        <v>2548.7999999999997</v>
      </c>
      <c r="E146" s="199">
        <f>F146*1.1</f>
        <v>2336.4</v>
      </c>
      <c r="F146" s="199">
        <v>2124</v>
      </c>
      <c r="G146" s="199">
        <f>F146*0.75</f>
        <v>1593</v>
      </c>
      <c r="H146" s="200">
        <f>F146*0.5</f>
        <v>1062</v>
      </c>
    </row>
    <row r="147" spans="1:8" ht="50.1" customHeight="1" thickBot="1" x14ac:dyDescent="0.25">
      <c r="A147" s="298"/>
      <c r="B147" s="299"/>
      <c r="C147" s="118"/>
      <c r="D147" s="322"/>
      <c r="E147" s="322"/>
      <c r="F147" s="322"/>
      <c r="G147" s="322"/>
      <c r="H147" s="323"/>
    </row>
    <row r="148" spans="1:8" s="23" customFormat="1" ht="26.25" x14ac:dyDescent="0.2">
      <c r="A148" s="202"/>
      <c r="B148" s="203"/>
      <c r="C148" s="204"/>
      <c r="D148" s="203"/>
      <c r="E148" s="203"/>
      <c r="F148" s="203"/>
      <c r="G148" s="203"/>
      <c r="H148" s="205"/>
    </row>
    <row r="149" spans="1:8" s="16" customFormat="1" ht="21" x14ac:dyDescent="0.2">
      <c r="A149" s="206"/>
      <c r="B149" s="207" t="s">
        <v>123</v>
      </c>
      <c r="C149" s="208" t="s">
        <v>178</v>
      </c>
      <c r="D149" s="208"/>
      <c r="E149" s="209"/>
      <c r="F149" s="209"/>
      <c r="G149" s="209"/>
      <c r="H149" s="209"/>
    </row>
    <row r="150" spans="1:8" s="16" customFormat="1" ht="21" x14ac:dyDescent="0.2">
      <c r="A150" s="206"/>
      <c r="B150" s="209"/>
      <c r="C150" s="210" t="s">
        <v>179</v>
      </c>
      <c r="D150" s="210"/>
      <c r="E150" s="209"/>
      <c r="F150" s="209"/>
      <c r="G150" s="209"/>
      <c r="H150" s="209"/>
    </row>
    <row r="151" spans="1:8" s="16" customFormat="1" ht="21" x14ac:dyDescent="0.2">
      <c r="A151" s="206"/>
      <c r="B151" s="209"/>
      <c r="C151" s="208" t="s">
        <v>180</v>
      </c>
      <c r="D151" s="210"/>
      <c r="E151" s="209"/>
      <c r="F151" s="209"/>
      <c r="G151" s="209"/>
      <c r="H151" s="209"/>
    </row>
    <row r="152" spans="1:8" s="16" customFormat="1" ht="21" x14ac:dyDescent="0.2">
      <c r="A152" s="202"/>
      <c r="B152" s="203"/>
      <c r="C152" s="210"/>
      <c r="D152" s="210"/>
      <c r="E152" s="209"/>
      <c r="F152" s="209"/>
      <c r="G152" s="209"/>
      <c r="H152" s="203"/>
    </row>
    <row r="153" spans="1:8" s="16" customFormat="1" ht="26.25" x14ac:dyDescent="0.2">
      <c r="A153" s="213" t="str">
        <f>Абакан_юр!A147</f>
        <v>По соглашению сторон в качестве валюты платежа могут выступать украинские гривны, в этом случае курс следующий: 1 руб. = 0,3909 гривен</v>
      </c>
      <c r="B153" s="213"/>
      <c r="C153" s="213"/>
      <c r="D153" s="214"/>
      <c r="E153" s="214"/>
      <c r="F153" s="215"/>
      <c r="G153" s="216"/>
      <c r="H153" s="216"/>
    </row>
    <row r="154" spans="1:8" ht="26.25" x14ac:dyDescent="0.2">
      <c r="A154" s="213" t="str">
        <f>Абакан_юр!A148</f>
        <v>По соглашению сторон в качестве валюты платежа могут выступать дирхамы ОАЭ, в этом случае курс следующий: 1 руб. = 0,0394 дирхам</v>
      </c>
      <c r="B154" s="213"/>
      <c r="C154" s="213"/>
      <c r="D154" s="214"/>
      <c r="E154" s="214"/>
      <c r="F154" s="215"/>
      <c r="G154" s="218"/>
      <c r="H154" s="218"/>
    </row>
    <row r="155" spans="1:8" ht="26.25" x14ac:dyDescent="0.2">
      <c r="A155" s="213" t="str">
        <f>Абакан_юр!A149</f>
        <v>По соглашению сторон в качестве валюты платежа могут выступать доллары США, в этом случае курс следующий: 1 руб. = 0,0107 доллара</v>
      </c>
      <c r="B155" s="213"/>
      <c r="C155" s="213"/>
      <c r="D155" s="214"/>
      <c r="E155" s="214"/>
      <c r="F155" s="215"/>
      <c r="G155" s="218"/>
      <c r="H155" s="218"/>
    </row>
    <row r="156" spans="1:8" ht="26.25" x14ac:dyDescent="0.2">
      <c r="A156" s="213" t="str">
        <f>Абакан_юр!A150</f>
        <v>По соглашению сторон в качестве валюты платежа могут выступать евро, в этом случае курс следующий: 1 руб. = 0,0101 евро</v>
      </c>
      <c r="B156" s="213"/>
      <c r="C156" s="213"/>
      <c r="D156" s="214"/>
      <c r="E156" s="215"/>
      <c r="F156" s="215"/>
      <c r="G156" s="218"/>
      <c r="H156" s="218"/>
    </row>
    <row r="157" spans="1:8" ht="26.25" x14ac:dyDescent="0.2">
      <c r="A157" s="213" t="str">
        <f>Абакан_юр!A151</f>
        <v>По соглашению сторон в качестве валюты платежа могут выступать чешские кроны, в этом случае курс следующий: 1 руб. = 0,2496 крона</v>
      </c>
      <c r="B157" s="213"/>
      <c r="C157" s="213"/>
      <c r="D157" s="214"/>
      <c r="E157" s="215"/>
      <c r="F157" s="215"/>
      <c r="G157" s="218"/>
      <c r="H157" s="218"/>
    </row>
    <row r="158" spans="1:8" ht="26.25" x14ac:dyDescent="0.2">
      <c r="A158" s="213" t="str">
        <f>Абакан_юр!A152</f>
        <v>По соглашению сторон в качестве валюты платежа могут выступать киргизские сомы, в этом случае курс следующий: 1 руб. = 0,9546 сом</v>
      </c>
      <c r="B158" s="213"/>
      <c r="C158" s="213"/>
      <c r="D158" s="214"/>
      <c r="E158" s="214"/>
      <c r="F158" s="215"/>
      <c r="G158" s="218"/>
      <c r="H158" s="218"/>
    </row>
    <row r="159" spans="1:8" ht="26.25" x14ac:dyDescent="0.2">
      <c r="A159"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9" s="213"/>
      <c r="C159" s="213"/>
      <c r="D159" s="214"/>
      <c r="E159" s="214"/>
      <c r="F159" s="215"/>
      <c r="G159" s="218"/>
      <c r="H159" s="218"/>
    </row>
    <row r="160" spans="1:8" ht="26.25" customHeight="1" x14ac:dyDescent="0.2">
      <c r="A160" s="219"/>
      <c r="B160" s="219"/>
      <c r="C160" s="220"/>
      <c r="D160" s="221"/>
      <c r="E160" s="221"/>
      <c r="F160" s="222"/>
      <c r="G160" s="223"/>
      <c r="H160" s="223"/>
    </row>
    <row r="161" spans="1:8" ht="26.25" customHeight="1" x14ac:dyDescent="0.2">
      <c r="A161" s="225" t="s">
        <v>134</v>
      </c>
      <c r="B161" s="225"/>
      <c r="C161" s="225"/>
      <c r="D161" s="225"/>
      <c r="E161" s="225"/>
      <c r="F161" s="225"/>
      <c r="G161" s="225"/>
      <c r="H161" s="225"/>
    </row>
    <row r="162" spans="1:8" ht="26.25" customHeight="1" x14ac:dyDescent="0.2">
      <c r="A162" s="225" t="s">
        <v>135</v>
      </c>
      <c r="B162" s="225"/>
      <c r="C162" s="225"/>
      <c r="D162" s="225"/>
      <c r="E162" s="225"/>
      <c r="F162" s="225"/>
      <c r="G162" s="225"/>
      <c r="H162" s="225"/>
    </row>
    <row r="163" spans="1:8" ht="26.25" customHeight="1" x14ac:dyDescent="0.2">
      <c r="A163" s="219"/>
      <c r="B163" s="219"/>
      <c r="C163" s="220"/>
      <c r="D163" s="221"/>
      <c r="E163" s="221"/>
      <c r="F163" s="222"/>
      <c r="G163" s="223"/>
      <c r="H163" s="223"/>
    </row>
    <row r="164" spans="1:8" ht="26.25" customHeight="1" thickBot="1" x14ac:dyDescent="0.25">
      <c r="A164" s="226" t="s">
        <v>136</v>
      </c>
      <c r="B164" s="226"/>
      <c r="C164" s="226"/>
      <c r="D164" s="226"/>
      <c r="E164" s="226"/>
      <c r="F164" s="227"/>
      <c r="G164" s="217"/>
      <c r="H164" s="228"/>
    </row>
    <row r="165" spans="1:8" ht="26.25" customHeight="1" thickBot="1" x14ac:dyDescent="0.25">
      <c r="A165" s="229" t="s">
        <v>137</v>
      </c>
      <c r="B165" s="230"/>
      <c r="C165" s="230"/>
      <c r="D165" s="230"/>
      <c r="E165" s="231"/>
      <c r="F165" s="232"/>
      <c r="H165" s="233"/>
    </row>
    <row r="166" spans="1:8" ht="26.25" customHeight="1" thickBot="1" x14ac:dyDescent="0.25">
      <c r="A166" s="234" t="s">
        <v>138</v>
      </c>
      <c r="B166" s="235"/>
      <c r="C166" s="236" t="s">
        <v>139</v>
      </c>
      <c r="D166" s="235" t="s">
        <v>140</v>
      </c>
      <c r="E166" s="237"/>
      <c r="F166" s="238"/>
      <c r="G166" s="238"/>
      <c r="H166" s="238"/>
    </row>
    <row r="167" spans="1:8" ht="21" x14ac:dyDescent="0.2">
      <c r="A167" s="244" t="s">
        <v>167</v>
      </c>
      <c r="B167" s="245"/>
      <c r="C167" s="247" t="s">
        <v>168</v>
      </c>
      <c r="D167" s="247">
        <v>2190</v>
      </c>
      <c r="E167" s="248"/>
      <c r="F167" s="205"/>
      <c r="G167" s="205"/>
    </row>
    <row r="168" spans="1:8" ht="21" x14ac:dyDescent="0.2">
      <c r="A168" s="244" t="s">
        <v>169</v>
      </c>
      <c r="B168" s="245"/>
      <c r="C168" s="247"/>
      <c r="D168" s="247">
        <v>1590</v>
      </c>
      <c r="E168" s="248"/>
      <c r="F168" s="205"/>
      <c r="G168" s="205"/>
    </row>
    <row r="169" spans="1:8" ht="21" x14ac:dyDescent="0.2">
      <c r="A169" s="244" t="s">
        <v>170</v>
      </c>
      <c r="B169" s="245"/>
      <c r="C169" s="247"/>
      <c r="D169" s="247">
        <v>1440</v>
      </c>
      <c r="E169" s="248"/>
      <c r="F169" s="205"/>
      <c r="G169" s="205"/>
    </row>
    <row r="170" spans="1:8" ht="21.75" thickBot="1" x14ac:dyDescent="0.25">
      <c r="A170" s="244" t="s">
        <v>171</v>
      </c>
      <c r="B170" s="245"/>
      <c r="C170" s="247"/>
      <c r="D170" s="247">
        <v>1290</v>
      </c>
      <c r="E170" s="248"/>
      <c r="F170" s="205"/>
      <c r="G170" s="205"/>
    </row>
    <row r="171" spans="1:8" ht="50.1" customHeight="1" x14ac:dyDescent="0.2">
      <c r="A171" s="239" t="s">
        <v>141</v>
      </c>
      <c r="B171" s="240"/>
      <c r="C171" s="241" t="s">
        <v>142</v>
      </c>
      <c r="D171" s="242" t="s">
        <v>143</v>
      </c>
      <c r="E171" s="243"/>
      <c r="F171" s="238"/>
      <c r="G171" s="238"/>
      <c r="H171" s="238"/>
    </row>
    <row r="172" spans="1:8" ht="50.1" customHeight="1" x14ac:dyDescent="0.2">
      <c r="A172" s="244" t="s">
        <v>144</v>
      </c>
      <c r="B172" s="245"/>
      <c r="C172" s="246" t="s">
        <v>145</v>
      </c>
      <c r="D172" s="247" t="s">
        <v>146</v>
      </c>
      <c r="E172" s="248"/>
      <c r="F172" s="238"/>
      <c r="G172" s="238"/>
      <c r="H172" s="238"/>
    </row>
    <row r="173" spans="1:8" ht="96" customHeight="1" thickBot="1" x14ac:dyDescent="0.25">
      <c r="A173" s="328" t="s">
        <v>147</v>
      </c>
      <c r="B173" s="329"/>
      <c r="C173" s="330" t="s">
        <v>148</v>
      </c>
      <c r="D173" s="331" t="s">
        <v>146</v>
      </c>
      <c r="E173" s="332"/>
      <c r="F173" s="238"/>
      <c r="G173" s="238"/>
      <c r="H173" s="238"/>
    </row>
    <row r="174" spans="1:8" ht="50.1" customHeight="1" x14ac:dyDescent="0.2">
      <c r="A174" s="244" t="s">
        <v>150</v>
      </c>
      <c r="B174" s="245"/>
      <c r="C174" s="333" t="s">
        <v>151</v>
      </c>
      <c r="D174" s="245" t="s">
        <v>146</v>
      </c>
      <c r="E174" s="334"/>
      <c r="F174" s="232"/>
      <c r="G174" s="232"/>
      <c r="H174" s="232"/>
    </row>
    <row r="175" spans="1:8" ht="50.1" customHeight="1" thickBot="1" x14ac:dyDescent="0.25">
      <c r="A175" s="335" t="s">
        <v>152</v>
      </c>
      <c r="B175" s="336"/>
      <c r="C175" s="330" t="s">
        <v>153</v>
      </c>
      <c r="D175" s="337" t="s">
        <v>146</v>
      </c>
      <c r="E175" s="338"/>
      <c r="F175" s="222"/>
      <c r="G175" s="223"/>
      <c r="H175" s="223"/>
    </row>
    <row r="176" spans="1:8" ht="50.1" customHeight="1" x14ac:dyDescent="0.2">
      <c r="A176" s="250" t="s">
        <v>154</v>
      </c>
      <c r="B176" s="250"/>
      <c r="C176" s="250"/>
      <c r="D176" s="250"/>
      <c r="E176" s="250"/>
      <c r="F176" s="250"/>
      <c r="G176" s="250"/>
      <c r="H176" s="250"/>
    </row>
    <row r="177" spans="1:8" ht="50.1" customHeight="1" x14ac:dyDescent="0.2">
      <c r="A177" s="250" t="s">
        <v>155</v>
      </c>
      <c r="B177" s="250"/>
      <c r="C177" s="250"/>
      <c r="D177" s="250"/>
      <c r="E177" s="250"/>
      <c r="F177" s="250"/>
      <c r="G177" s="250"/>
      <c r="H177" s="250"/>
    </row>
    <row r="178" spans="1:8" ht="101.25" customHeight="1" x14ac:dyDescent="0.2">
      <c r="A178"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5"/>
      <c r="C178" s="225"/>
      <c r="D178" s="225"/>
      <c r="E178" s="225"/>
      <c r="F178" s="225"/>
      <c r="G178" s="225"/>
      <c r="H178" s="225"/>
    </row>
    <row r="179" spans="1:8" ht="81.75" customHeight="1" x14ac:dyDescent="0.2">
      <c r="A179" s="225" t="s">
        <v>157</v>
      </c>
      <c r="B179" s="225"/>
      <c r="C179" s="225"/>
      <c r="D179" s="225"/>
      <c r="E179" s="225"/>
      <c r="F179" s="225"/>
      <c r="G179" s="225"/>
      <c r="H179" s="225"/>
    </row>
    <row r="180" spans="1:8" ht="23.25" x14ac:dyDescent="0.2">
      <c r="A180" s="250" t="s">
        <v>158</v>
      </c>
      <c r="B180" s="250"/>
      <c r="C180" s="250"/>
      <c r="D180" s="250"/>
      <c r="E180" s="250"/>
      <c r="F180" s="250"/>
      <c r="G180" s="250"/>
      <c r="H180" s="250"/>
    </row>
    <row r="181" spans="1:8" s="203" customFormat="1" x14ac:dyDescent="0.2">
      <c r="A181" s="202"/>
      <c r="C181" s="204"/>
      <c r="H181" s="205"/>
    </row>
    <row r="182" spans="1:8" s="203" customFormat="1" ht="125.25" customHeight="1" x14ac:dyDescent="0.2">
      <c r="A182" s="486" t="s">
        <v>459</v>
      </c>
      <c r="B182" s="486"/>
      <c r="C182" s="486"/>
      <c r="D182" s="486"/>
      <c r="E182" s="486"/>
      <c r="F182" s="486"/>
      <c r="G182" s="486"/>
      <c r="H182" s="486"/>
    </row>
    <row r="183" spans="1:8" ht="25.5" x14ac:dyDescent="0.35">
      <c r="A183" s="487" t="s">
        <v>460</v>
      </c>
      <c r="B183" s="488"/>
      <c r="C183" s="489" t="s">
        <v>461</v>
      </c>
    </row>
    <row r="184" spans="1:8" ht="25.5" x14ac:dyDescent="0.35">
      <c r="A184" s="490" t="s">
        <v>462</v>
      </c>
      <c r="B184" s="491"/>
      <c r="C184" s="492">
        <v>1</v>
      </c>
    </row>
    <row r="185" spans="1:8" ht="25.5" x14ac:dyDescent="0.35">
      <c r="A185" s="490">
        <v>2</v>
      </c>
      <c r="B185" s="491"/>
      <c r="C185" s="492">
        <v>1.1000000000000001</v>
      </c>
    </row>
    <row r="186" spans="1:8" ht="25.5" x14ac:dyDescent="0.35">
      <c r="A186" s="490">
        <v>3</v>
      </c>
      <c r="B186" s="491"/>
      <c r="C186" s="492">
        <v>1.2</v>
      </c>
    </row>
    <row r="187" spans="1:8" ht="25.5" x14ac:dyDescent="0.35">
      <c r="A187" s="490" t="s">
        <v>463</v>
      </c>
      <c r="B187" s="491"/>
      <c r="C187" s="492">
        <v>1.25</v>
      </c>
    </row>
    <row r="188" spans="1:8" ht="25.5" x14ac:dyDescent="0.35">
      <c r="A188" s="490" t="s">
        <v>464</v>
      </c>
      <c r="B188" s="491"/>
      <c r="C188" s="492">
        <v>1.3</v>
      </c>
    </row>
    <row r="189" spans="1:8" ht="25.5" x14ac:dyDescent="0.35">
      <c r="A189" s="490" t="s">
        <v>465</v>
      </c>
      <c r="B189" s="491"/>
      <c r="C189" s="492">
        <v>1.35</v>
      </c>
    </row>
    <row r="190" spans="1:8" ht="25.5" x14ac:dyDescent="0.35">
      <c r="A190" s="490" t="s">
        <v>466</v>
      </c>
      <c r="B190" s="491"/>
      <c r="C190" s="492">
        <v>1.4</v>
      </c>
    </row>
    <row r="191" spans="1:8" ht="25.5" x14ac:dyDescent="0.35">
      <c r="A191" s="490" t="s">
        <v>467</v>
      </c>
      <c r="B191" s="491"/>
      <c r="C191" s="492">
        <v>1.45</v>
      </c>
    </row>
    <row r="192" spans="1:8" ht="25.5" x14ac:dyDescent="0.35">
      <c r="A192" s="490" t="s">
        <v>468</v>
      </c>
      <c r="B192" s="491"/>
      <c r="C192" s="492">
        <v>1.5</v>
      </c>
    </row>
    <row r="193" spans="1:8" ht="25.5" x14ac:dyDescent="0.35">
      <c r="A193" s="490" t="s">
        <v>469</v>
      </c>
      <c r="B193" s="491"/>
      <c r="C193" s="492">
        <v>2</v>
      </c>
    </row>
    <row r="194" spans="1:8" ht="42" customHeight="1" x14ac:dyDescent="0.2">
      <c r="A194" s="250" t="s">
        <v>470</v>
      </c>
      <c r="B194" s="250"/>
      <c r="C194" s="250"/>
      <c r="D194" s="250"/>
      <c r="E194" s="250"/>
      <c r="F194" s="250"/>
      <c r="G194" s="250"/>
      <c r="H194" s="250"/>
    </row>
    <row r="197" spans="1:8" s="252" customFormat="1" ht="114.75" customHeight="1" x14ac:dyDescent="0.2">
      <c r="A197" s="225" t="s">
        <v>471</v>
      </c>
      <c r="B197" s="225"/>
      <c r="C197" s="225"/>
      <c r="D197" s="225"/>
      <c r="E197" s="225"/>
      <c r="F197" s="225"/>
      <c r="G197" s="225"/>
      <c r="H197" s="225"/>
    </row>
  </sheetData>
  <sheetProtection selectLockedCells="1" selectUnlockedCells="1"/>
  <mergeCells count="307">
    <mergeCell ref="A197:E197"/>
    <mergeCell ref="F197:H197"/>
    <mergeCell ref="A189:B189"/>
    <mergeCell ref="A190:B190"/>
    <mergeCell ref="A191:B191"/>
    <mergeCell ref="A192:B192"/>
    <mergeCell ref="A193:B193"/>
    <mergeCell ref="A194:H194"/>
    <mergeCell ref="A183:B183"/>
    <mergeCell ref="A184:B184"/>
    <mergeCell ref="A185:B185"/>
    <mergeCell ref="A186:B186"/>
    <mergeCell ref="A187:B187"/>
    <mergeCell ref="A188:B188"/>
    <mergeCell ref="A176:H176"/>
    <mergeCell ref="A177:H177"/>
    <mergeCell ref="A178:H178"/>
    <mergeCell ref="A179:H179"/>
    <mergeCell ref="A180:H180"/>
    <mergeCell ref="A182:H182"/>
    <mergeCell ref="A173:B173"/>
    <mergeCell ref="D173:E173"/>
    <mergeCell ref="A174:B174"/>
    <mergeCell ref="D174:E174"/>
    <mergeCell ref="A175:B175"/>
    <mergeCell ref="D175:E175"/>
    <mergeCell ref="A170:B170"/>
    <mergeCell ref="D170:E170"/>
    <mergeCell ref="A171:B171"/>
    <mergeCell ref="D171:E171"/>
    <mergeCell ref="A172:B172"/>
    <mergeCell ref="D172:E172"/>
    <mergeCell ref="A165:E165"/>
    <mergeCell ref="A166:B166"/>
    <mergeCell ref="D166:E166"/>
    <mergeCell ref="A167:B167"/>
    <mergeCell ref="C167:C170"/>
    <mergeCell ref="D167:E167"/>
    <mergeCell ref="A168:B168"/>
    <mergeCell ref="D168:E168"/>
    <mergeCell ref="A169:B169"/>
    <mergeCell ref="D169:E169"/>
    <mergeCell ref="A157:C157"/>
    <mergeCell ref="A158:C158"/>
    <mergeCell ref="A159:C159"/>
    <mergeCell ref="A161:H161"/>
    <mergeCell ref="A162:H162"/>
    <mergeCell ref="A164:E164"/>
    <mergeCell ref="C152:D152"/>
    <mergeCell ref="A153:C153"/>
    <mergeCell ref="G153:H153"/>
    <mergeCell ref="A154:C154"/>
    <mergeCell ref="A155:C155"/>
    <mergeCell ref="A156:C156"/>
    <mergeCell ref="A146:B146"/>
    <mergeCell ref="A147:B147"/>
    <mergeCell ref="D147:H147"/>
    <mergeCell ref="C149:D149"/>
    <mergeCell ref="C150:D150"/>
    <mergeCell ref="C151:D151"/>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21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488</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1">
        <f>F8*1.2</f>
        <v>12124.8</v>
      </c>
      <c r="E8" s="32">
        <f>F8*1.1</f>
        <v>11114.400000000001</v>
      </c>
      <c r="F8" s="32">
        <v>10104</v>
      </c>
      <c r="G8" s="32">
        <f>F8*0.75</f>
        <v>7578</v>
      </c>
      <c r="H8" s="33">
        <f>F8*0.5</f>
        <v>5052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54">
        <f>F13*1.2</f>
        <v>13860</v>
      </c>
      <c r="E13" s="32">
        <f>F13*1.1</f>
        <v>12705.000000000002</v>
      </c>
      <c r="F13" s="32">
        <v>11550</v>
      </c>
      <c r="G13" s="32">
        <f>F13*0.75</f>
        <v>8662.5</v>
      </c>
      <c r="H13" s="33">
        <f>F13*0.5</f>
        <v>5775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"2ГИС.КАЗАНЬ"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262">
        <v>210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1">
        <f>F28*1.2</f>
        <v>25473.599999999999</v>
      </c>
      <c r="E28" s="32">
        <f>F28*1.1</f>
        <v>23350.800000000003</v>
      </c>
      <c r="F28" s="32">
        <v>21228</v>
      </c>
      <c r="G28" s="32">
        <f>F28*0.75</f>
        <v>15921</v>
      </c>
      <c r="H28" s="33">
        <f>F28*0.5</f>
        <v>10614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54">
        <f>F33*1.2</f>
        <v>29116.799999999999</v>
      </c>
      <c r="E33" s="32">
        <f>F33*1.1</f>
        <v>26690.400000000001</v>
      </c>
      <c r="F33" s="32">
        <v>24264</v>
      </c>
      <c r="G33" s="32">
        <f>F33*0.75</f>
        <v>18198</v>
      </c>
      <c r="H33" s="33">
        <f>F33*0.5</f>
        <v>12132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4680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"2ГИС.КАЗАНЬ"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78"/>
      <c r="E42" s="79"/>
      <c r="F42" s="79"/>
      <c r="G42" s="79"/>
      <c r="H42" s="80"/>
    </row>
    <row r="43" spans="1:8" s="16" customFormat="1" ht="24.95" customHeight="1" thickBot="1" x14ac:dyDescent="0.25">
      <c r="A43" s="81"/>
      <c r="B43" s="82"/>
      <c r="C43" s="83"/>
      <c r="D43" s="299"/>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90">
        <v>444</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"&amp;MIN(D50:D79)&amp;" до "&amp;MAX(D50:D79)</f>
        <v>от 2130 до 63900</v>
      </c>
      <c r="E49" s="122"/>
      <c r="F49" s="122"/>
      <c r="G49" s="122"/>
      <c r="H49" s="123"/>
    </row>
    <row r="50" spans="1:8" s="16" customFormat="1" ht="37.5" customHeight="1" outlineLevel="1" x14ac:dyDescent="0.2">
      <c r="A50" s="124" t="s">
        <v>32</v>
      </c>
      <c r="B50" s="361"/>
      <c r="C50"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50" s="362">
        <v>2130</v>
      </c>
      <c r="E50" s="128"/>
      <c r="F50" s="128"/>
      <c r="G50" s="128"/>
      <c r="H50" s="129"/>
    </row>
    <row r="51" spans="1:8" s="16" customFormat="1" ht="37.5" customHeight="1" outlineLevel="1" x14ac:dyDescent="0.2">
      <c r="A51" s="130" t="s">
        <v>33</v>
      </c>
      <c r="B51" s="363"/>
      <c r="C51" s="364"/>
      <c r="D51" s="56">
        <v>4260</v>
      </c>
      <c r="E51" s="37"/>
      <c r="F51" s="37"/>
      <c r="G51" s="37"/>
      <c r="H51" s="38"/>
    </row>
    <row r="52" spans="1:8" s="16" customFormat="1" ht="37.5" customHeight="1" outlineLevel="1" x14ac:dyDescent="0.2">
      <c r="A52" s="130" t="s">
        <v>34</v>
      </c>
      <c r="B52" s="363"/>
      <c r="C52" s="364"/>
      <c r="D52" s="56">
        <v>6390</v>
      </c>
      <c r="E52" s="37"/>
      <c r="F52" s="37"/>
      <c r="G52" s="37"/>
      <c r="H52" s="38"/>
    </row>
    <row r="53" spans="1:8" s="16" customFormat="1" ht="37.5" customHeight="1" outlineLevel="1" x14ac:dyDescent="0.2">
      <c r="A53" s="130" t="s">
        <v>35</v>
      </c>
      <c r="B53" s="363"/>
      <c r="C53" s="364"/>
      <c r="D53" s="56">
        <v>8520</v>
      </c>
      <c r="E53" s="37"/>
      <c r="F53" s="37"/>
      <c r="G53" s="37"/>
      <c r="H53" s="38"/>
    </row>
    <row r="54" spans="1:8" s="16" customFormat="1" ht="37.5" customHeight="1" outlineLevel="1" x14ac:dyDescent="0.2">
      <c r="A54" s="130" t="s">
        <v>36</v>
      </c>
      <c r="B54" s="363"/>
      <c r="C54" s="364"/>
      <c r="D54" s="56">
        <v>10650</v>
      </c>
      <c r="E54" s="37"/>
      <c r="F54" s="37"/>
      <c r="G54" s="37"/>
      <c r="H54" s="38"/>
    </row>
    <row r="55" spans="1:8" s="16" customFormat="1" ht="37.5" customHeight="1" outlineLevel="1" x14ac:dyDescent="0.2">
      <c r="A55" s="130" t="s">
        <v>37</v>
      </c>
      <c r="B55" s="363"/>
      <c r="C55" s="364"/>
      <c r="D55" s="56">
        <v>12780</v>
      </c>
      <c r="E55" s="37"/>
      <c r="F55" s="37"/>
      <c r="G55" s="37"/>
      <c r="H55" s="38"/>
    </row>
    <row r="56" spans="1:8" s="16" customFormat="1" ht="37.5" customHeight="1" outlineLevel="1" x14ac:dyDescent="0.2">
      <c r="A56" s="130" t="s">
        <v>38</v>
      </c>
      <c r="B56" s="363"/>
      <c r="C56" s="364"/>
      <c r="D56" s="56">
        <v>14910</v>
      </c>
      <c r="E56" s="37"/>
      <c r="F56" s="37"/>
      <c r="G56" s="37"/>
      <c r="H56" s="38"/>
    </row>
    <row r="57" spans="1:8" s="16" customFormat="1" ht="37.5" customHeight="1" outlineLevel="1" x14ac:dyDescent="0.2">
      <c r="A57" s="130" t="s">
        <v>39</v>
      </c>
      <c r="B57" s="363"/>
      <c r="C57" s="364"/>
      <c r="D57" s="56">
        <v>17040</v>
      </c>
      <c r="E57" s="37"/>
      <c r="F57" s="37"/>
      <c r="G57" s="37"/>
      <c r="H57" s="38"/>
    </row>
    <row r="58" spans="1:8" s="16" customFormat="1" ht="37.5" customHeight="1" outlineLevel="1" x14ac:dyDescent="0.2">
      <c r="A58" s="130" t="s">
        <v>40</v>
      </c>
      <c r="B58" s="363"/>
      <c r="C58" s="364"/>
      <c r="D58" s="56">
        <v>19170</v>
      </c>
      <c r="E58" s="37"/>
      <c r="F58" s="37"/>
      <c r="G58" s="37"/>
      <c r="H58" s="38"/>
    </row>
    <row r="59" spans="1:8" s="16" customFormat="1" ht="37.5" customHeight="1" outlineLevel="1" x14ac:dyDescent="0.2">
      <c r="A59" s="130" t="s">
        <v>41</v>
      </c>
      <c r="B59" s="363"/>
      <c r="C59" s="364"/>
      <c r="D59" s="56">
        <v>21300</v>
      </c>
      <c r="E59" s="37"/>
      <c r="F59" s="37"/>
      <c r="G59" s="37"/>
      <c r="H59" s="38"/>
    </row>
    <row r="60" spans="1:8" s="16" customFormat="1" ht="37.5" customHeight="1" outlineLevel="1" x14ac:dyDescent="0.2">
      <c r="A60" s="130" t="s">
        <v>42</v>
      </c>
      <c r="B60" s="363"/>
      <c r="C60" s="364"/>
      <c r="D60" s="56">
        <v>23430</v>
      </c>
      <c r="E60" s="37"/>
      <c r="F60" s="37"/>
      <c r="G60" s="37"/>
      <c r="H60" s="38"/>
    </row>
    <row r="61" spans="1:8" s="16" customFormat="1" ht="37.5" customHeight="1" outlineLevel="1" x14ac:dyDescent="0.2">
      <c r="A61" s="130" t="s">
        <v>43</v>
      </c>
      <c r="B61" s="363"/>
      <c r="C61" s="364"/>
      <c r="D61" s="56">
        <v>25560</v>
      </c>
      <c r="E61" s="37"/>
      <c r="F61" s="37"/>
      <c r="G61" s="37"/>
      <c r="H61" s="38"/>
    </row>
    <row r="62" spans="1:8" s="16" customFormat="1" ht="37.5" customHeight="1" outlineLevel="1" x14ac:dyDescent="0.2">
      <c r="A62" s="130" t="s">
        <v>44</v>
      </c>
      <c r="B62" s="363"/>
      <c r="C62" s="364"/>
      <c r="D62" s="56">
        <v>27690</v>
      </c>
      <c r="E62" s="37"/>
      <c r="F62" s="37"/>
      <c r="G62" s="37"/>
      <c r="H62" s="38"/>
    </row>
    <row r="63" spans="1:8" s="16" customFormat="1" ht="37.5" customHeight="1" outlineLevel="1" x14ac:dyDescent="0.2">
      <c r="A63" s="130" t="s">
        <v>45</v>
      </c>
      <c r="B63" s="363"/>
      <c r="C63" s="364"/>
      <c r="D63" s="56">
        <v>29820</v>
      </c>
      <c r="E63" s="37"/>
      <c r="F63" s="37"/>
      <c r="G63" s="37"/>
      <c r="H63" s="38"/>
    </row>
    <row r="64" spans="1:8" s="16" customFormat="1" ht="37.5" customHeight="1" outlineLevel="1" x14ac:dyDescent="0.2">
      <c r="A64" s="130" t="s">
        <v>46</v>
      </c>
      <c r="B64" s="363"/>
      <c r="C64" s="364"/>
      <c r="D64" s="56">
        <v>31950</v>
      </c>
      <c r="E64" s="37"/>
      <c r="F64" s="37"/>
      <c r="G64" s="37"/>
      <c r="H64" s="38"/>
    </row>
    <row r="65" spans="1:8" s="16" customFormat="1" ht="37.5" customHeight="1" outlineLevel="1" x14ac:dyDescent="0.2">
      <c r="A65" s="130" t="s">
        <v>47</v>
      </c>
      <c r="B65" s="363"/>
      <c r="C65" s="364"/>
      <c r="D65" s="56">
        <v>34080</v>
      </c>
      <c r="E65" s="37"/>
      <c r="F65" s="37"/>
      <c r="G65" s="37"/>
      <c r="H65" s="38"/>
    </row>
    <row r="66" spans="1:8" s="16" customFormat="1" ht="37.5" customHeight="1" outlineLevel="1" x14ac:dyDescent="0.2">
      <c r="A66" s="130" t="s">
        <v>48</v>
      </c>
      <c r="B66" s="363"/>
      <c r="C66" s="364"/>
      <c r="D66" s="56">
        <v>36210</v>
      </c>
      <c r="E66" s="37"/>
      <c r="F66" s="37"/>
      <c r="G66" s="37"/>
      <c r="H66" s="38"/>
    </row>
    <row r="67" spans="1:8" s="16" customFormat="1" ht="37.5" customHeight="1" outlineLevel="1" x14ac:dyDescent="0.2">
      <c r="A67" s="130" t="s">
        <v>49</v>
      </c>
      <c r="B67" s="363"/>
      <c r="C67" s="364"/>
      <c r="D67" s="56">
        <v>38340</v>
      </c>
      <c r="E67" s="37"/>
      <c r="F67" s="37"/>
      <c r="G67" s="37"/>
      <c r="H67" s="38"/>
    </row>
    <row r="68" spans="1:8" s="16" customFormat="1" ht="37.5" customHeight="1" outlineLevel="1" x14ac:dyDescent="0.2">
      <c r="A68" s="130" t="s">
        <v>50</v>
      </c>
      <c r="B68" s="363"/>
      <c r="C68" s="364"/>
      <c r="D68" s="56">
        <v>40470</v>
      </c>
      <c r="E68" s="37"/>
      <c r="F68" s="37"/>
      <c r="G68" s="37"/>
      <c r="H68" s="38"/>
    </row>
    <row r="69" spans="1:8" s="16" customFormat="1" ht="37.5" customHeight="1" outlineLevel="1" x14ac:dyDescent="0.2">
      <c r="A69" s="130" t="s">
        <v>51</v>
      </c>
      <c r="B69" s="363"/>
      <c r="C69" s="364"/>
      <c r="D69" s="56">
        <v>42600</v>
      </c>
      <c r="E69" s="37"/>
      <c r="F69" s="37"/>
      <c r="G69" s="37"/>
      <c r="H69" s="38"/>
    </row>
    <row r="70" spans="1:8" s="16" customFormat="1" ht="37.5" customHeight="1" outlineLevel="1" x14ac:dyDescent="0.2">
      <c r="A70" s="130" t="s">
        <v>196</v>
      </c>
      <c r="B70" s="363"/>
      <c r="C70" s="364"/>
      <c r="D70" s="56">
        <v>44730</v>
      </c>
      <c r="E70" s="37"/>
      <c r="F70" s="37"/>
      <c r="G70" s="37"/>
      <c r="H70" s="38"/>
    </row>
    <row r="71" spans="1:8" s="16" customFormat="1" ht="37.5" customHeight="1" outlineLevel="1" x14ac:dyDescent="0.2">
      <c r="A71" s="130" t="s">
        <v>197</v>
      </c>
      <c r="B71" s="363"/>
      <c r="C71" s="364"/>
      <c r="D71" s="56">
        <v>46860</v>
      </c>
      <c r="E71" s="37"/>
      <c r="F71" s="37"/>
      <c r="G71" s="37"/>
      <c r="H71" s="38"/>
    </row>
    <row r="72" spans="1:8" s="16" customFormat="1" ht="37.5" customHeight="1" outlineLevel="1" x14ac:dyDescent="0.2">
      <c r="A72" s="130" t="s">
        <v>198</v>
      </c>
      <c r="B72" s="363"/>
      <c r="C72" s="364"/>
      <c r="D72" s="56">
        <v>48990</v>
      </c>
      <c r="E72" s="37"/>
      <c r="F72" s="37"/>
      <c r="G72" s="37"/>
      <c r="H72" s="38"/>
    </row>
    <row r="73" spans="1:8" s="16" customFormat="1" ht="37.5" customHeight="1" outlineLevel="1" x14ac:dyDescent="0.2">
      <c r="A73" s="130" t="s">
        <v>199</v>
      </c>
      <c r="B73" s="363"/>
      <c r="C73" s="364"/>
      <c r="D73" s="56">
        <v>51120</v>
      </c>
      <c r="E73" s="37"/>
      <c r="F73" s="37"/>
      <c r="G73" s="37"/>
      <c r="H73" s="38"/>
    </row>
    <row r="74" spans="1:8" s="16" customFormat="1" ht="37.5" customHeight="1" outlineLevel="1" x14ac:dyDescent="0.2">
      <c r="A74" s="130" t="s">
        <v>200</v>
      </c>
      <c r="B74" s="363"/>
      <c r="C74" s="364"/>
      <c r="D74" s="56">
        <v>53250</v>
      </c>
      <c r="E74" s="37"/>
      <c r="F74" s="37"/>
      <c r="G74" s="37"/>
      <c r="H74" s="38"/>
    </row>
    <row r="75" spans="1:8" s="16" customFormat="1" ht="37.5" customHeight="1" outlineLevel="1" x14ac:dyDescent="0.2">
      <c r="A75" s="130" t="s">
        <v>201</v>
      </c>
      <c r="B75" s="363"/>
      <c r="C75" s="364"/>
      <c r="D75" s="56">
        <v>55380</v>
      </c>
      <c r="E75" s="37"/>
      <c r="F75" s="37"/>
      <c r="G75" s="37"/>
      <c r="H75" s="38"/>
    </row>
    <row r="76" spans="1:8" s="16" customFormat="1" ht="37.5" customHeight="1" outlineLevel="1" x14ac:dyDescent="0.2">
      <c r="A76" s="130" t="s">
        <v>202</v>
      </c>
      <c r="B76" s="363"/>
      <c r="C76" s="364"/>
      <c r="D76" s="56">
        <v>57510</v>
      </c>
      <c r="E76" s="37"/>
      <c r="F76" s="37"/>
      <c r="G76" s="37"/>
      <c r="H76" s="38"/>
    </row>
    <row r="77" spans="1:8" s="16" customFormat="1" ht="37.5" customHeight="1" outlineLevel="1" x14ac:dyDescent="0.2">
      <c r="A77" s="130" t="s">
        <v>203</v>
      </c>
      <c r="B77" s="363"/>
      <c r="C77" s="364"/>
      <c r="D77" s="56">
        <v>59640</v>
      </c>
      <c r="E77" s="37"/>
      <c r="F77" s="37"/>
      <c r="G77" s="37"/>
      <c r="H77" s="38"/>
    </row>
    <row r="78" spans="1:8" s="16" customFormat="1" ht="37.5" customHeight="1" outlineLevel="1" x14ac:dyDescent="0.2">
      <c r="A78" s="130" t="s">
        <v>204</v>
      </c>
      <c r="B78" s="363"/>
      <c r="C78" s="364"/>
      <c r="D78" s="56">
        <v>61770</v>
      </c>
      <c r="E78" s="37"/>
      <c r="F78" s="37"/>
      <c r="G78" s="37"/>
      <c r="H78" s="38"/>
    </row>
    <row r="79" spans="1:8" s="16" customFormat="1" ht="37.5" customHeight="1" outlineLevel="1" x14ac:dyDescent="0.2">
      <c r="A79" s="130" t="s">
        <v>205</v>
      </c>
      <c r="B79" s="363"/>
      <c r="C79" s="364"/>
      <c r="D79" s="56">
        <v>63900</v>
      </c>
      <c r="E79" s="37"/>
      <c r="F79" s="37"/>
      <c r="G79" s="37"/>
      <c r="H79" s="38"/>
    </row>
    <row r="80" spans="1:8" s="16" customFormat="1" ht="37.5" customHeight="1" outlineLevel="1" x14ac:dyDescent="0.2">
      <c r="A80" s="130" t="s">
        <v>215</v>
      </c>
      <c r="B80" s="363"/>
      <c r="C80" s="364"/>
      <c r="D80" s="56">
        <v>66030</v>
      </c>
      <c r="E80" s="37"/>
      <c r="F80" s="37"/>
      <c r="G80" s="37"/>
      <c r="H80" s="38"/>
    </row>
    <row r="81" spans="1:8" s="16" customFormat="1" ht="37.5" customHeight="1" outlineLevel="1" x14ac:dyDescent="0.2">
      <c r="A81" s="130" t="s">
        <v>216</v>
      </c>
      <c r="B81" s="363"/>
      <c r="C81" s="364"/>
      <c r="D81" s="56">
        <v>68160</v>
      </c>
      <c r="E81" s="37"/>
      <c r="F81" s="37"/>
      <c r="G81" s="37"/>
      <c r="H81" s="38"/>
    </row>
    <row r="82" spans="1:8" s="16" customFormat="1" ht="37.5" customHeight="1" outlineLevel="1" x14ac:dyDescent="0.2">
      <c r="A82" s="130" t="s">
        <v>217</v>
      </c>
      <c r="B82" s="363"/>
      <c r="C82" s="364"/>
      <c r="D82" s="56">
        <v>70290</v>
      </c>
      <c r="E82" s="37"/>
      <c r="F82" s="37"/>
      <c r="G82" s="37"/>
      <c r="H82" s="38"/>
    </row>
    <row r="83" spans="1:8" s="16" customFormat="1" ht="37.5" customHeight="1" outlineLevel="1" x14ac:dyDescent="0.2">
      <c r="A83" s="130" t="s">
        <v>218</v>
      </c>
      <c r="B83" s="363"/>
      <c r="C83" s="364"/>
      <c r="D83" s="56">
        <v>72420</v>
      </c>
      <c r="E83" s="37"/>
      <c r="F83" s="37"/>
      <c r="G83" s="37"/>
      <c r="H83" s="38"/>
    </row>
    <row r="84" spans="1:8" s="16" customFormat="1" ht="37.5" customHeight="1" outlineLevel="1" x14ac:dyDescent="0.2">
      <c r="A84" s="130" t="s">
        <v>219</v>
      </c>
      <c r="B84" s="363"/>
      <c r="C84" s="364"/>
      <c r="D84" s="56">
        <v>74550</v>
      </c>
      <c r="E84" s="37"/>
      <c r="F84" s="37"/>
      <c r="G84" s="37"/>
      <c r="H84" s="38"/>
    </row>
    <row r="85" spans="1:8" s="16" customFormat="1" ht="37.5" customHeight="1" outlineLevel="1" x14ac:dyDescent="0.2">
      <c r="A85" s="130" t="s">
        <v>220</v>
      </c>
      <c r="B85" s="363"/>
      <c r="C85" s="364"/>
      <c r="D85" s="56">
        <v>76680</v>
      </c>
      <c r="E85" s="37"/>
      <c r="F85" s="37"/>
      <c r="G85" s="37"/>
      <c r="H85" s="38"/>
    </row>
    <row r="86" spans="1:8" s="16" customFormat="1" ht="37.5" customHeight="1" outlineLevel="1" x14ac:dyDescent="0.2">
      <c r="A86" s="130" t="s">
        <v>221</v>
      </c>
      <c r="B86" s="363"/>
      <c r="C86" s="364"/>
      <c r="D86" s="56">
        <v>78810</v>
      </c>
      <c r="E86" s="37"/>
      <c r="F86" s="37"/>
      <c r="G86" s="37"/>
      <c r="H86" s="38"/>
    </row>
    <row r="87" spans="1:8" s="16" customFormat="1" ht="37.5" customHeight="1" outlineLevel="1" x14ac:dyDescent="0.2">
      <c r="A87" s="130" t="s">
        <v>222</v>
      </c>
      <c r="B87" s="363"/>
      <c r="C87" s="364"/>
      <c r="D87" s="56">
        <v>80940</v>
      </c>
      <c r="E87" s="37"/>
      <c r="F87" s="37"/>
      <c r="G87" s="37"/>
      <c r="H87" s="38"/>
    </row>
    <row r="88" spans="1:8" s="16" customFormat="1" ht="37.5" customHeight="1" outlineLevel="1" x14ac:dyDescent="0.2">
      <c r="A88" s="130" t="s">
        <v>223</v>
      </c>
      <c r="B88" s="363"/>
      <c r="C88" s="364"/>
      <c r="D88" s="56">
        <v>83070</v>
      </c>
      <c r="E88" s="37"/>
      <c r="F88" s="37"/>
      <c r="G88" s="37"/>
      <c r="H88" s="38"/>
    </row>
    <row r="89" spans="1:8" s="16" customFormat="1" ht="37.5" customHeight="1" outlineLevel="1" x14ac:dyDescent="0.2">
      <c r="A89" s="130" t="s">
        <v>224</v>
      </c>
      <c r="B89" s="363"/>
      <c r="C89" s="364"/>
      <c r="D89" s="56">
        <v>85200</v>
      </c>
      <c r="E89" s="37"/>
      <c r="F89" s="37"/>
      <c r="G89" s="37"/>
      <c r="H89" s="38"/>
    </row>
    <row r="90" spans="1:8" s="16" customFormat="1" ht="37.5" customHeight="1" outlineLevel="1" x14ac:dyDescent="0.2">
      <c r="A90" s="130" t="s">
        <v>291</v>
      </c>
      <c r="B90" s="363"/>
      <c r="C90" s="364"/>
      <c r="D90" s="56">
        <v>87330</v>
      </c>
      <c r="E90" s="37"/>
      <c r="F90" s="37"/>
      <c r="G90" s="37"/>
      <c r="H90" s="38"/>
    </row>
    <row r="91" spans="1:8" s="16" customFormat="1" ht="37.5" customHeight="1" outlineLevel="1" x14ac:dyDescent="0.2">
      <c r="A91" s="130" t="s">
        <v>292</v>
      </c>
      <c r="B91" s="363"/>
      <c r="C91" s="364"/>
      <c r="D91" s="56">
        <v>89460</v>
      </c>
      <c r="E91" s="37"/>
      <c r="F91" s="37"/>
      <c r="G91" s="37"/>
      <c r="H91" s="38"/>
    </row>
    <row r="92" spans="1:8" s="16" customFormat="1" ht="37.5" customHeight="1" outlineLevel="1" x14ac:dyDescent="0.2">
      <c r="A92" s="130" t="s">
        <v>293</v>
      </c>
      <c r="B92" s="363"/>
      <c r="C92" s="364"/>
      <c r="D92" s="56">
        <v>91590</v>
      </c>
      <c r="E92" s="37"/>
      <c r="F92" s="37"/>
      <c r="G92" s="37"/>
      <c r="H92" s="38"/>
    </row>
    <row r="93" spans="1:8" s="16" customFormat="1" ht="37.5" customHeight="1" outlineLevel="1" x14ac:dyDescent="0.2">
      <c r="A93" s="130" t="s">
        <v>294</v>
      </c>
      <c r="B93" s="363"/>
      <c r="C93" s="364"/>
      <c r="D93" s="56">
        <v>93720</v>
      </c>
      <c r="E93" s="37"/>
      <c r="F93" s="37"/>
      <c r="G93" s="37"/>
      <c r="H93" s="38"/>
    </row>
    <row r="94" spans="1:8" s="16" customFormat="1" ht="37.5" customHeight="1" outlineLevel="1" x14ac:dyDescent="0.2">
      <c r="A94" s="130" t="s">
        <v>295</v>
      </c>
      <c r="B94" s="363"/>
      <c r="C94" s="364"/>
      <c r="D94" s="56">
        <v>95850</v>
      </c>
      <c r="E94" s="37"/>
      <c r="F94" s="37"/>
      <c r="G94" s="37"/>
      <c r="H94" s="38"/>
    </row>
    <row r="95" spans="1:8" s="16" customFormat="1" ht="37.5" customHeight="1" outlineLevel="1" x14ac:dyDescent="0.2">
      <c r="A95" s="130" t="s">
        <v>296</v>
      </c>
      <c r="B95" s="363"/>
      <c r="C95" s="364"/>
      <c r="D95" s="56">
        <v>97980</v>
      </c>
      <c r="E95" s="37"/>
      <c r="F95" s="37"/>
      <c r="G95" s="37"/>
      <c r="H95" s="38"/>
    </row>
    <row r="96" spans="1:8" s="16" customFormat="1" ht="37.5" customHeight="1" outlineLevel="1" x14ac:dyDescent="0.2">
      <c r="A96" s="130" t="s">
        <v>297</v>
      </c>
      <c r="B96" s="363"/>
      <c r="C96" s="364"/>
      <c r="D96" s="56">
        <v>100110</v>
      </c>
      <c r="E96" s="37"/>
      <c r="F96" s="37"/>
      <c r="G96" s="37"/>
      <c r="H96" s="38"/>
    </row>
    <row r="97" spans="1:8" s="16" customFormat="1" ht="37.5" customHeight="1" outlineLevel="1" x14ac:dyDescent="0.2">
      <c r="A97" s="130" t="s">
        <v>298</v>
      </c>
      <c r="B97" s="363"/>
      <c r="C97" s="364"/>
      <c r="D97" s="56">
        <v>102240</v>
      </c>
      <c r="E97" s="37"/>
      <c r="F97" s="37"/>
      <c r="G97" s="37"/>
      <c r="H97" s="38"/>
    </row>
    <row r="98" spans="1:8" s="16" customFormat="1" ht="37.5" customHeight="1" outlineLevel="1" x14ac:dyDescent="0.2">
      <c r="A98" s="130" t="s">
        <v>299</v>
      </c>
      <c r="B98" s="363"/>
      <c r="C98" s="364"/>
      <c r="D98" s="56">
        <v>104370</v>
      </c>
      <c r="E98" s="37"/>
      <c r="F98" s="37"/>
      <c r="G98" s="37"/>
      <c r="H98" s="38"/>
    </row>
    <row r="99" spans="1:8" s="16" customFormat="1" ht="37.5" customHeight="1" outlineLevel="1" x14ac:dyDescent="0.2">
      <c r="A99" s="130" t="s">
        <v>300</v>
      </c>
      <c r="B99" s="363"/>
      <c r="C99" s="364"/>
      <c r="D99" s="56">
        <v>106500</v>
      </c>
      <c r="E99" s="37"/>
      <c r="F99" s="37"/>
      <c r="G99" s="37"/>
      <c r="H99" s="38"/>
    </row>
    <row r="100" spans="1:8" s="16" customFormat="1" ht="37.5" customHeight="1" outlineLevel="1" x14ac:dyDescent="0.2">
      <c r="A100" s="130" t="s">
        <v>301</v>
      </c>
      <c r="B100" s="363"/>
      <c r="C100" s="364"/>
      <c r="D100" s="56">
        <v>108630</v>
      </c>
      <c r="E100" s="37"/>
      <c r="F100" s="37"/>
      <c r="G100" s="37"/>
      <c r="H100" s="38"/>
    </row>
    <row r="101" spans="1:8" s="16" customFormat="1" ht="37.5" customHeight="1" outlineLevel="1" x14ac:dyDescent="0.2">
      <c r="A101" s="130" t="s">
        <v>302</v>
      </c>
      <c r="B101" s="363"/>
      <c r="C101" s="364"/>
      <c r="D101" s="56">
        <v>110760</v>
      </c>
      <c r="E101" s="37"/>
      <c r="F101" s="37"/>
      <c r="G101" s="37"/>
      <c r="H101" s="38"/>
    </row>
    <row r="102" spans="1:8" s="16" customFormat="1" ht="37.5" customHeight="1" outlineLevel="1" x14ac:dyDescent="0.2">
      <c r="A102" s="130" t="s">
        <v>303</v>
      </c>
      <c r="B102" s="363"/>
      <c r="C102" s="364"/>
      <c r="D102" s="56">
        <v>112890</v>
      </c>
      <c r="E102" s="37"/>
      <c r="F102" s="37"/>
      <c r="G102" s="37"/>
      <c r="H102" s="38"/>
    </row>
    <row r="103" spans="1:8" s="16" customFormat="1" ht="37.5" customHeight="1" outlineLevel="1" x14ac:dyDescent="0.2">
      <c r="A103" s="130" t="s">
        <v>304</v>
      </c>
      <c r="B103" s="363"/>
      <c r="C103" s="364"/>
      <c r="D103" s="56">
        <v>115020</v>
      </c>
      <c r="E103" s="37"/>
      <c r="F103" s="37"/>
      <c r="G103" s="37"/>
      <c r="H103" s="38"/>
    </row>
    <row r="104" spans="1:8" s="16" customFormat="1" ht="37.5" customHeight="1" outlineLevel="1" x14ac:dyDescent="0.2">
      <c r="A104" s="130" t="s">
        <v>305</v>
      </c>
      <c r="B104" s="363"/>
      <c r="C104" s="364"/>
      <c r="D104" s="56">
        <v>117150</v>
      </c>
      <c r="E104" s="37"/>
      <c r="F104" s="37"/>
      <c r="G104" s="37"/>
      <c r="H104" s="38"/>
    </row>
    <row r="105" spans="1:8" s="16" customFormat="1" ht="37.5" customHeight="1" outlineLevel="1" x14ac:dyDescent="0.2">
      <c r="A105" s="130" t="s">
        <v>306</v>
      </c>
      <c r="B105" s="363"/>
      <c r="C105" s="364"/>
      <c r="D105" s="56">
        <v>119280</v>
      </c>
      <c r="E105" s="37"/>
      <c r="F105" s="37"/>
      <c r="G105" s="37"/>
      <c r="H105" s="38"/>
    </row>
    <row r="106" spans="1:8" s="16" customFormat="1" ht="37.5" customHeight="1" outlineLevel="1" x14ac:dyDescent="0.2">
      <c r="A106" s="130" t="s">
        <v>307</v>
      </c>
      <c r="B106" s="363"/>
      <c r="C106" s="364"/>
      <c r="D106" s="56">
        <v>121410</v>
      </c>
      <c r="E106" s="37"/>
      <c r="F106" s="37"/>
      <c r="G106" s="37"/>
      <c r="H106" s="38"/>
    </row>
    <row r="107" spans="1:8" s="16" customFormat="1" ht="37.5" customHeight="1" outlineLevel="1" x14ac:dyDescent="0.2">
      <c r="A107" s="130" t="s">
        <v>308</v>
      </c>
      <c r="B107" s="363"/>
      <c r="C107" s="364"/>
      <c r="D107" s="56">
        <v>123540</v>
      </c>
      <c r="E107" s="37"/>
      <c r="F107" s="37"/>
      <c r="G107" s="37"/>
      <c r="H107" s="38"/>
    </row>
    <row r="108" spans="1:8" s="16" customFormat="1" ht="37.5" customHeight="1" outlineLevel="1" x14ac:dyDescent="0.2">
      <c r="A108" s="130" t="s">
        <v>309</v>
      </c>
      <c r="B108" s="363"/>
      <c r="C108" s="364"/>
      <c r="D108" s="56">
        <v>125670</v>
      </c>
      <c r="E108" s="37"/>
      <c r="F108" s="37"/>
      <c r="G108" s="37"/>
      <c r="H108" s="38"/>
    </row>
    <row r="109" spans="1:8" s="16" customFormat="1" ht="37.5" customHeight="1" outlineLevel="1" x14ac:dyDescent="0.2">
      <c r="A109" s="130" t="s">
        <v>310</v>
      </c>
      <c r="B109" s="363"/>
      <c r="C109" s="364"/>
      <c r="D109" s="56">
        <v>127800</v>
      </c>
      <c r="E109" s="37"/>
      <c r="F109" s="37"/>
      <c r="G109" s="37"/>
      <c r="H109" s="38"/>
    </row>
    <row r="110" spans="1:8" s="16" customFormat="1" ht="37.5" customHeight="1" outlineLevel="1" x14ac:dyDescent="0.2">
      <c r="A110" s="130" t="s">
        <v>311</v>
      </c>
      <c r="B110" s="363"/>
      <c r="C110" s="364"/>
      <c r="D110" s="56">
        <v>129930</v>
      </c>
      <c r="E110" s="37"/>
      <c r="F110" s="37"/>
      <c r="G110" s="37"/>
      <c r="H110" s="38"/>
    </row>
    <row r="111" spans="1:8" s="16" customFormat="1" ht="37.5" customHeight="1" outlineLevel="1" x14ac:dyDescent="0.2">
      <c r="A111" s="130" t="s">
        <v>312</v>
      </c>
      <c r="B111" s="363"/>
      <c r="C111" s="364"/>
      <c r="D111" s="56">
        <v>132060</v>
      </c>
      <c r="E111" s="37"/>
      <c r="F111" s="37"/>
      <c r="G111" s="37"/>
      <c r="H111" s="38"/>
    </row>
    <row r="112" spans="1:8" s="16" customFormat="1" ht="37.5" customHeight="1" outlineLevel="1" x14ac:dyDescent="0.2">
      <c r="A112" s="130" t="s">
        <v>313</v>
      </c>
      <c r="B112" s="363"/>
      <c r="C112" s="364"/>
      <c r="D112" s="56">
        <v>134190</v>
      </c>
      <c r="E112" s="37"/>
      <c r="F112" s="37"/>
      <c r="G112" s="37"/>
      <c r="H112" s="38"/>
    </row>
    <row r="113" spans="1:8" s="16" customFormat="1" ht="37.5" customHeight="1" outlineLevel="1" x14ac:dyDescent="0.2">
      <c r="A113" s="130" t="s">
        <v>314</v>
      </c>
      <c r="B113" s="363"/>
      <c r="C113" s="364"/>
      <c r="D113" s="56">
        <v>136320</v>
      </c>
      <c r="E113" s="37"/>
      <c r="F113" s="37"/>
      <c r="G113" s="37"/>
      <c r="H113" s="38"/>
    </row>
    <row r="114" spans="1:8" s="16" customFormat="1" ht="37.5" customHeight="1" outlineLevel="1" x14ac:dyDescent="0.2">
      <c r="A114" s="130" t="s">
        <v>315</v>
      </c>
      <c r="B114" s="363"/>
      <c r="C114" s="364"/>
      <c r="D114" s="56">
        <v>138450</v>
      </c>
      <c r="E114" s="37"/>
      <c r="F114" s="37"/>
      <c r="G114" s="37"/>
      <c r="H114" s="38"/>
    </row>
    <row r="115" spans="1:8" s="16" customFormat="1" ht="37.5" customHeight="1" outlineLevel="1" x14ac:dyDescent="0.2">
      <c r="A115" s="130" t="s">
        <v>316</v>
      </c>
      <c r="B115" s="363"/>
      <c r="C115" s="364"/>
      <c r="D115" s="56">
        <v>140580</v>
      </c>
      <c r="E115" s="37"/>
      <c r="F115" s="37"/>
      <c r="G115" s="37"/>
      <c r="H115" s="38"/>
    </row>
    <row r="116" spans="1:8" s="16" customFormat="1" ht="37.5" customHeight="1" outlineLevel="1" x14ac:dyDescent="0.2">
      <c r="A116" s="130" t="s">
        <v>317</v>
      </c>
      <c r="B116" s="363"/>
      <c r="C116" s="364"/>
      <c r="D116" s="56">
        <v>142710</v>
      </c>
      <c r="E116" s="37"/>
      <c r="F116" s="37"/>
      <c r="G116" s="37"/>
      <c r="H116" s="38"/>
    </row>
    <row r="117" spans="1:8" s="16" customFormat="1" ht="37.5" customHeight="1" outlineLevel="1" x14ac:dyDescent="0.2">
      <c r="A117" s="130" t="s">
        <v>318</v>
      </c>
      <c r="B117" s="363"/>
      <c r="C117" s="364"/>
      <c r="D117" s="56">
        <v>144840</v>
      </c>
      <c r="E117" s="37"/>
      <c r="F117" s="37"/>
      <c r="G117" s="37"/>
      <c r="H117" s="38"/>
    </row>
    <row r="118" spans="1:8" s="16" customFormat="1" ht="37.5" customHeight="1" outlineLevel="1" x14ac:dyDescent="0.2">
      <c r="A118" s="130" t="s">
        <v>319</v>
      </c>
      <c r="B118" s="363"/>
      <c r="C118" s="364"/>
      <c r="D118" s="56">
        <v>146970</v>
      </c>
      <c r="E118" s="37"/>
      <c r="F118" s="37"/>
      <c r="G118" s="37"/>
      <c r="H118" s="38"/>
    </row>
    <row r="119" spans="1:8" s="16" customFormat="1" ht="37.5" customHeight="1" outlineLevel="1" thickBot="1" x14ac:dyDescent="0.25">
      <c r="A119" s="130" t="s">
        <v>320</v>
      </c>
      <c r="B119" s="363"/>
      <c r="C119" s="365"/>
      <c r="D119" s="56">
        <v>149100</v>
      </c>
      <c r="E119" s="37"/>
      <c r="F119" s="37"/>
      <c r="G119" s="37"/>
      <c r="H119" s="38"/>
    </row>
    <row r="120" spans="1:8" s="16" customFormat="1" ht="24.95" customHeight="1" thickBot="1" x14ac:dyDescent="0.25">
      <c r="A120" s="81"/>
      <c r="B120" s="466"/>
      <c r="C120" s="118"/>
      <c r="D120" s="467" t="s">
        <v>351</v>
      </c>
      <c r="E120" s="467"/>
      <c r="F120" s="467"/>
      <c r="G120" s="467"/>
      <c r="H120" s="468"/>
    </row>
    <row r="121" spans="1:8" s="16" customFormat="1" ht="24.95" customHeight="1" thickBot="1" x14ac:dyDescent="0.25">
      <c r="A121" s="469"/>
      <c r="B121" s="470"/>
      <c r="C121" s="180"/>
      <c r="D121" s="471" t="s">
        <v>173</v>
      </c>
      <c r="E121" s="472" t="s">
        <v>174</v>
      </c>
      <c r="F121" s="473" t="s">
        <v>175</v>
      </c>
      <c r="G121" s="472" t="s">
        <v>176</v>
      </c>
      <c r="H121" s="474" t="s">
        <v>177</v>
      </c>
    </row>
    <row r="122" spans="1:8" s="16" customFormat="1" ht="48" customHeight="1" x14ac:dyDescent="0.2">
      <c r="A122" s="29" t="s">
        <v>352</v>
      </c>
      <c r="B122" s="30" t="s">
        <v>27</v>
      </c>
      <c r="C1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22" s="31">
        <f>F122*1.2</f>
        <v>12124.8</v>
      </c>
      <c r="E122" s="32">
        <f>F122*1.1</f>
        <v>11114.400000000001</v>
      </c>
      <c r="F122" s="32">
        <v>10104</v>
      </c>
      <c r="G122" s="32">
        <f>F122*0.75</f>
        <v>7578</v>
      </c>
      <c r="H122" s="33">
        <f>F122*0.5</f>
        <v>5052</v>
      </c>
    </row>
    <row r="123" spans="1:8" s="16" customFormat="1" ht="132" customHeight="1" x14ac:dyDescent="0.2">
      <c r="A123" s="34"/>
      <c r="B123" s="35"/>
      <c r="C123" s="35"/>
      <c r="D123" s="36"/>
      <c r="E123" s="37"/>
      <c r="F123" s="37"/>
      <c r="G123" s="37"/>
      <c r="H123" s="38"/>
    </row>
    <row r="124" spans="1:8" s="16" customFormat="1" ht="97.5" customHeight="1" x14ac:dyDescent="0.2">
      <c r="A124" s="34"/>
      <c r="B124" s="39" t="s">
        <v>12</v>
      </c>
      <c r="C12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24" s="36"/>
      <c r="E124" s="37"/>
      <c r="F124" s="37"/>
      <c r="G124" s="37"/>
      <c r="H124" s="38"/>
    </row>
    <row r="125" spans="1:8" s="16" customFormat="1" ht="166.5" customHeight="1" thickBot="1" x14ac:dyDescent="0.25">
      <c r="A125" s="41"/>
      <c r="B125" s="42" t="s">
        <v>13</v>
      </c>
      <c r="C12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25" s="44"/>
      <c r="E125" s="45"/>
      <c r="F125" s="45"/>
      <c r="G125" s="45"/>
      <c r="H125" s="46"/>
    </row>
    <row r="126" spans="1:8" s="16" customFormat="1" ht="24.95" customHeight="1" thickBot="1" x14ac:dyDescent="0.25">
      <c r="A126" s="47"/>
      <c r="B126" s="48"/>
      <c r="C126" s="49"/>
      <c r="D126" s="467" t="s">
        <v>351</v>
      </c>
      <c r="E126" s="467"/>
      <c r="F126" s="467"/>
      <c r="G126" s="467"/>
      <c r="H126" s="468"/>
    </row>
    <row r="127" spans="1:8" s="16" customFormat="1" ht="48" customHeight="1" x14ac:dyDescent="0.2">
      <c r="A127" s="53" t="s">
        <v>353</v>
      </c>
      <c r="B127" s="30" t="s">
        <v>27</v>
      </c>
      <c r="C1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27" s="54">
        <f>F127*1.2</f>
        <v>13860</v>
      </c>
      <c r="E127" s="32">
        <f>F127*1.1</f>
        <v>12705.000000000002</v>
      </c>
      <c r="F127" s="32">
        <v>11550</v>
      </c>
      <c r="G127" s="32">
        <f>F127*0.75</f>
        <v>8662.5</v>
      </c>
      <c r="H127" s="33">
        <f>F127*0.5</f>
        <v>5775</v>
      </c>
    </row>
    <row r="128" spans="1:8" s="16" customFormat="1" ht="132" customHeight="1" x14ac:dyDescent="0.2">
      <c r="A128" s="55"/>
      <c r="B128" s="35"/>
      <c r="C128" s="35"/>
      <c r="D128" s="56"/>
      <c r="E128" s="37"/>
      <c r="F128" s="37"/>
      <c r="G128" s="37"/>
      <c r="H128" s="38"/>
    </row>
    <row r="129" spans="1:8" s="16" customFormat="1" ht="97.5" customHeight="1" x14ac:dyDescent="0.2">
      <c r="A129" s="55"/>
      <c r="B129" s="39" t="s">
        <v>12</v>
      </c>
      <c r="C12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29" s="56"/>
      <c r="E129" s="37"/>
      <c r="F129" s="37"/>
      <c r="G129" s="37"/>
      <c r="H129" s="38"/>
    </row>
    <row r="130" spans="1:8" s="16" customFormat="1" ht="166.5" customHeight="1" x14ac:dyDescent="0.2">
      <c r="A130" s="55"/>
      <c r="B130" s="57" t="s">
        <v>13</v>
      </c>
      <c r="C13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0" s="56"/>
      <c r="E130" s="37"/>
      <c r="F130" s="37"/>
      <c r="G130" s="37"/>
      <c r="H130" s="38"/>
    </row>
    <row r="131" spans="1:8" s="16" customFormat="1" ht="92.25" customHeight="1" thickBot="1" x14ac:dyDescent="0.25">
      <c r="A131" s="59"/>
      <c r="B131" s="42" t="s">
        <v>16</v>
      </c>
      <c r="C13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1" s="61"/>
      <c r="E131" s="45"/>
      <c r="F131" s="45"/>
      <c r="G131" s="45"/>
      <c r="H131" s="46"/>
    </row>
    <row r="132" spans="1:8" s="16" customFormat="1" ht="24.95" customHeight="1" thickBot="1" x14ac:dyDescent="0.25">
      <c r="A132" s="81"/>
      <c r="B132" s="82"/>
      <c r="C132" s="83"/>
      <c r="D132" s="467" t="s">
        <v>351</v>
      </c>
      <c r="E132" s="467"/>
      <c r="F132" s="467"/>
      <c r="G132" s="467"/>
      <c r="H132" s="468"/>
    </row>
    <row r="133" spans="1:8" s="16" customFormat="1" ht="50.1" customHeight="1" x14ac:dyDescent="0.2">
      <c r="A133" s="65" t="s">
        <v>354</v>
      </c>
      <c r="B133" s="87" t="s">
        <v>23</v>
      </c>
      <c r="C13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3" s="262">
        <v>210</v>
      </c>
      <c r="E133" s="313"/>
      <c r="F133" s="313"/>
      <c r="G133" s="313"/>
      <c r="H133" s="314"/>
    </row>
    <row r="134" spans="1:8" s="16" customFormat="1" ht="94.5" customHeight="1" x14ac:dyDescent="0.2">
      <c r="A134" s="71"/>
      <c r="B134" s="92"/>
      <c r="C134" s="93"/>
      <c r="D134" s="94"/>
      <c r="E134" s="95"/>
      <c r="F134" s="95"/>
      <c r="G134" s="95"/>
      <c r="H134" s="315"/>
    </row>
    <row r="135" spans="1:8" s="16" customFormat="1" ht="163.5" customHeight="1" thickBot="1" x14ac:dyDescent="0.25">
      <c r="A135" s="77"/>
      <c r="B135" s="97" t="s">
        <v>13</v>
      </c>
      <c r="C13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35" s="263"/>
      <c r="E135" s="316"/>
      <c r="F135" s="316"/>
      <c r="G135" s="316"/>
      <c r="H135" s="317"/>
    </row>
    <row r="136" spans="1:8" s="16" customFormat="1" ht="24.95" customHeight="1" thickBot="1" x14ac:dyDescent="0.25">
      <c r="A136" s="81"/>
      <c r="B136" s="117"/>
      <c r="C136" s="118"/>
      <c r="D136" s="467" t="s">
        <v>351</v>
      </c>
      <c r="E136" s="467"/>
      <c r="F136" s="467"/>
      <c r="G136" s="467"/>
      <c r="H136" s="468"/>
    </row>
    <row r="137" spans="1:8" s="16" customFormat="1" ht="50.1" customHeight="1" thickBot="1" x14ac:dyDescent="0.25">
      <c r="A137" s="119" t="s">
        <v>31</v>
      </c>
      <c r="B137" s="120"/>
      <c r="C137" s="120"/>
      <c r="D137" s="451" t="str">
        <f>"от "&amp;MIN(D138:D156)&amp;" до "&amp;MAX(D138:D156)</f>
        <v>от 2130 до 40470</v>
      </c>
      <c r="E137" s="452"/>
      <c r="F137" s="452"/>
      <c r="G137" s="452"/>
      <c r="H137" s="453"/>
    </row>
    <row r="138" spans="1:8" s="16" customFormat="1" ht="37.5" customHeight="1" outlineLevel="1" x14ac:dyDescent="0.2">
      <c r="A138" s="124" t="s">
        <v>355</v>
      </c>
      <c r="B138" s="361"/>
      <c r="C138" s="30"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38" s="362">
        <v>2130</v>
      </c>
      <c r="E138" s="128"/>
      <c r="F138" s="128"/>
      <c r="G138" s="128"/>
      <c r="H138" s="129"/>
    </row>
    <row r="139" spans="1:8" s="16" customFormat="1" ht="37.5" customHeight="1" outlineLevel="1" x14ac:dyDescent="0.2">
      <c r="A139" s="499" t="s">
        <v>356</v>
      </c>
      <c r="B139" s="511"/>
      <c r="C139" s="364"/>
      <c r="D139" s="362">
        <v>4260</v>
      </c>
      <c r="E139" s="128"/>
      <c r="F139" s="128"/>
      <c r="G139" s="128"/>
      <c r="H139" s="129"/>
    </row>
    <row r="140" spans="1:8" s="16" customFormat="1" ht="37.5" customHeight="1" outlineLevel="1" x14ac:dyDescent="0.2">
      <c r="A140" s="499" t="s">
        <v>357</v>
      </c>
      <c r="B140" s="511"/>
      <c r="C140" s="364"/>
      <c r="D140" s="362">
        <v>6390</v>
      </c>
      <c r="E140" s="128"/>
      <c r="F140" s="128"/>
      <c r="G140" s="128"/>
      <c r="H140" s="129"/>
    </row>
    <row r="141" spans="1:8" s="16" customFormat="1" ht="37.5" customHeight="1" outlineLevel="1" x14ac:dyDescent="0.2">
      <c r="A141" s="499" t="s">
        <v>358</v>
      </c>
      <c r="B141" s="511"/>
      <c r="C141" s="364"/>
      <c r="D141" s="362">
        <v>8520</v>
      </c>
      <c r="E141" s="128"/>
      <c r="F141" s="128"/>
      <c r="G141" s="128"/>
      <c r="H141" s="129"/>
    </row>
    <row r="142" spans="1:8" s="16" customFormat="1" ht="37.5" customHeight="1" outlineLevel="1" x14ac:dyDescent="0.2">
      <c r="A142" s="499" t="s">
        <v>359</v>
      </c>
      <c r="B142" s="511"/>
      <c r="C142" s="364"/>
      <c r="D142" s="362">
        <v>10650</v>
      </c>
      <c r="E142" s="128"/>
      <c r="F142" s="128"/>
      <c r="G142" s="128"/>
      <c r="H142" s="129"/>
    </row>
    <row r="143" spans="1:8" s="16" customFormat="1" ht="37.5" customHeight="1" outlineLevel="1" x14ac:dyDescent="0.2">
      <c r="A143" s="499" t="s">
        <v>360</v>
      </c>
      <c r="B143" s="511"/>
      <c r="C143" s="364"/>
      <c r="D143" s="362">
        <v>12780</v>
      </c>
      <c r="E143" s="128"/>
      <c r="F143" s="128"/>
      <c r="G143" s="128"/>
      <c r="H143" s="129"/>
    </row>
    <row r="144" spans="1:8" s="16" customFormat="1" ht="37.5" customHeight="1" outlineLevel="1" x14ac:dyDescent="0.2">
      <c r="A144" s="499" t="s">
        <v>361</v>
      </c>
      <c r="B144" s="511"/>
      <c r="C144" s="364"/>
      <c r="D144" s="362">
        <v>14910</v>
      </c>
      <c r="E144" s="128"/>
      <c r="F144" s="128"/>
      <c r="G144" s="128"/>
      <c r="H144" s="129"/>
    </row>
    <row r="145" spans="1:8" s="16" customFormat="1" ht="37.5" customHeight="1" outlineLevel="1" x14ac:dyDescent="0.2">
      <c r="A145" s="499" t="s">
        <v>362</v>
      </c>
      <c r="B145" s="511"/>
      <c r="C145" s="364"/>
      <c r="D145" s="362">
        <v>17040</v>
      </c>
      <c r="E145" s="128"/>
      <c r="F145" s="128"/>
      <c r="G145" s="128"/>
      <c r="H145" s="129"/>
    </row>
    <row r="146" spans="1:8" s="16" customFormat="1" ht="37.5" customHeight="1" outlineLevel="1" x14ac:dyDescent="0.2">
      <c r="A146" s="499" t="s">
        <v>363</v>
      </c>
      <c r="B146" s="511"/>
      <c r="C146" s="364"/>
      <c r="D146" s="362">
        <v>19170</v>
      </c>
      <c r="E146" s="128"/>
      <c r="F146" s="128"/>
      <c r="G146" s="128"/>
      <c r="H146" s="129"/>
    </row>
    <row r="147" spans="1:8" s="16" customFormat="1" ht="37.5" customHeight="1" outlineLevel="1" x14ac:dyDescent="0.2">
      <c r="A147" s="499" t="s">
        <v>364</v>
      </c>
      <c r="B147" s="511"/>
      <c r="C147" s="364"/>
      <c r="D147" s="362">
        <v>21300</v>
      </c>
      <c r="E147" s="128"/>
      <c r="F147" s="128"/>
      <c r="G147" s="128"/>
      <c r="H147" s="129"/>
    </row>
    <row r="148" spans="1:8" s="16" customFormat="1" ht="37.5" customHeight="1" outlineLevel="1" x14ac:dyDescent="0.2">
      <c r="A148" s="499" t="s">
        <v>365</v>
      </c>
      <c r="B148" s="511"/>
      <c r="C148" s="364"/>
      <c r="D148" s="362">
        <v>23430</v>
      </c>
      <c r="E148" s="128"/>
      <c r="F148" s="128"/>
      <c r="G148" s="128"/>
      <c r="H148" s="129"/>
    </row>
    <row r="149" spans="1:8" s="16" customFormat="1" ht="37.5" customHeight="1" outlineLevel="1" x14ac:dyDescent="0.2">
      <c r="A149" s="499" t="s">
        <v>366</v>
      </c>
      <c r="B149" s="511"/>
      <c r="C149" s="364"/>
      <c r="D149" s="362">
        <v>25560</v>
      </c>
      <c r="E149" s="128"/>
      <c r="F149" s="128"/>
      <c r="G149" s="128"/>
      <c r="H149" s="129"/>
    </row>
    <row r="150" spans="1:8" s="16" customFormat="1" ht="37.5" customHeight="1" outlineLevel="1" x14ac:dyDescent="0.2">
      <c r="A150" s="499" t="s">
        <v>367</v>
      </c>
      <c r="B150" s="511"/>
      <c r="C150" s="364"/>
      <c r="D150" s="362">
        <v>27690</v>
      </c>
      <c r="E150" s="128"/>
      <c r="F150" s="128"/>
      <c r="G150" s="128"/>
      <c r="H150" s="129"/>
    </row>
    <row r="151" spans="1:8" s="16" customFormat="1" ht="37.5" customHeight="1" outlineLevel="1" x14ac:dyDescent="0.2">
      <c r="A151" s="499" t="s">
        <v>368</v>
      </c>
      <c r="B151" s="511"/>
      <c r="C151" s="364"/>
      <c r="D151" s="362">
        <v>29820</v>
      </c>
      <c r="E151" s="128"/>
      <c r="F151" s="128"/>
      <c r="G151" s="128"/>
      <c r="H151" s="129"/>
    </row>
    <row r="152" spans="1:8" s="16" customFormat="1" ht="37.5" customHeight="1" outlineLevel="1" x14ac:dyDescent="0.2">
      <c r="A152" s="499" t="s">
        <v>369</v>
      </c>
      <c r="B152" s="511"/>
      <c r="C152" s="364"/>
      <c r="D152" s="362">
        <v>31950</v>
      </c>
      <c r="E152" s="128"/>
      <c r="F152" s="128"/>
      <c r="G152" s="128"/>
      <c r="H152" s="129"/>
    </row>
    <row r="153" spans="1:8" s="16" customFormat="1" ht="37.5" customHeight="1" outlineLevel="1" x14ac:dyDescent="0.2">
      <c r="A153" s="499" t="s">
        <v>370</v>
      </c>
      <c r="B153" s="511"/>
      <c r="C153" s="364"/>
      <c r="D153" s="362">
        <v>34080</v>
      </c>
      <c r="E153" s="128"/>
      <c r="F153" s="128"/>
      <c r="G153" s="128"/>
      <c r="H153" s="129"/>
    </row>
    <row r="154" spans="1:8" s="16" customFormat="1" ht="37.5" customHeight="1" outlineLevel="1" x14ac:dyDescent="0.2">
      <c r="A154" s="499" t="s">
        <v>371</v>
      </c>
      <c r="B154" s="511"/>
      <c r="C154" s="364"/>
      <c r="D154" s="362">
        <v>36210</v>
      </c>
      <c r="E154" s="128"/>
      <c r="F154" s="128"/>
      <c r="G154" s="128"/>
      <c r="H154" s="129"/>
    </row>
    <row r="155" spans="1:8" s="16" customFormat="1" ht="37.5" customHeight="1" outlineLevel="1" x14ac:dyDescent="0.2">
      <c r="A155" s="499" t="s">
        <v>372</v>
      </c>
      <c r="B155" s="511"/>
      <c r="C155" s="364"/>
      <c r="D155" s="362">
        <v>38340</v>
      </c>
      <c r="E155" s="128"/>
      <c r="F155" s="128"/>
      <c r="G155" s="128"/>
      <c r="H155" s="129"/>
    </row>
    <row r="156" spans="1:8" s="16" customFormat="1" ht="37.5" customHeight="1" outlineLevel="1" x14ac:dyDescent="0.2">
      <c r="A156" s="499" t="s">
        <v>373</v>
      </c>
      <c r="B156" s="511"/>
      <c r="C156" s="364"/>
      <c r="D156" s="362">
        <v>40470</v>
      </c>
      <c r="E156" s="128"/>
      <c r="F156" s="128"/>
      <c r="G156" s="128"/>
      <c r="H156" s="129"/>
    </row>
    <row r="157" spans="1:8" s="16" customFormat="1" ht="37.5" customHeight="1" outlineLevel="1" x14ac:dyDescent="0.2">
      <c r="A157" s="130" t="s">
        <v>374</v>
      </c>
      <c r="B157" s="363"/>
      <c r="C157" s="364"/>
      <c r="D157" s="362">
        <v>42600</v>
      </c>
      <c r="E157" s="128"/>
      <c r="F157" s="128"/>
      <c r="G157" s="128"/>
      <c r="H157" s="129"/>
    </row>
    <row r="158" spans="1:8" s="16" customFormat="1" ht="37.5" customHeight="1" outlineLevel="1" x14ac:dyDescent="0.2">
      <c r="A158" s="130" t="s">
        <v>375</v>
      </c>
      <c r="B158" s="363"/>
      <c r="C158" s="364"/>
      <c r="D158" s="362">
        <v>44730</v>
      </c>
      <c r="E158" s="128"/>
      <c r="F158" s="128"/>
      <c r="G158" s="128"/>
      <c r="H158" s="129"/>
    </row>
    <row r="159" spans="1:8" s="16" customFormat="1" ht="37.5" customHeight="1" outlineLevel="1" x14ac:dyDescent="0.2">
      <c r="A159" s="130" t="s">
        <v>376</v>
      </c>
      <c r="B159" s="363"/>
      <c r="C159" s="364"/>
      <c r="D159" s="362">
        <v>46860</v>
      </c>
      <c r="E159" s="128"/>
      <c r="F159" s="128"/>
      <c r="G159" s="128"/>
      <c r="H159" s="129"/>
    </row>
    <row r="160" spans="1:8" s="16" customFormat="1" ht="37.5" customHeight="1" outlineLevel="1" x14ac:dyDescent="0.2">
      <c r="A160" s="130" t="s">
        <v>377</v>
      </c>
      <c r="B160" s="363"/>
      <c r="C160" s="364"/>
      <c r="D160" s="362">
        <v>48990</v>
      </c>
      <c r="E160" s="128"/>
      <c r="F160" s="128"/>
      <c r="G160" s="128"/>
      <c r="H160" s="129"/>
    </row>
    <row r="161" spans="1:8" s="16" customFormat="1" ht="37.5" customHeight="1" outlineLevel="1" x14ac:dyDescent="0.2">
      <c r="A161" s="130" t="s">
        <v>378</v>
      </c>
      <c r="B161" s="363"/>
      <c r="C161" s="364"/>
      <c r="D161" s="362">
        <v>51120</v>
      </c>
      <c r="E161" s="128"/>
      <c r="F161" s="128"/>
      <c r="G161" s="128"/>
      <c r="H161" s="129"/>
    </row>
    <row r="162" spans="1:8" s="16" customFormat="1" ht="37.5" customHeight="1" outlineLevel="1" x14ac:dyDescent="0.2">
      <c r="A162" s="130" t="s">
        <v>379</v>
      </c>
      <c r="B162" s="363"/>
      <c r="C162" s="364"/>
      <c r="D162" s="362">
        <v>53250</v>
      </c>
      <c r="E162" s="128"/>
      <c r="F162" s="128"/>
      <c r="G162" s="128"/>
      <c r="H162" s="129"/>
    </row>
    <row r="163" spans="1:8" s="16" customFormat="1" ht="37.5" customHeight="1" outlineLevel="1" x14ac:dyDescent="0.2">
      <c r="A163" s="130" t="s">
        <v>380</v>
      </c>
      <c r="B163" s="363"/>
      <c r="C163" s="364"/>
      <c r="D163" s="362">
        <v>55380</v>
      </c>
      <c r="E163" s="128"/>
      <c r="F163" s="128"/>
      <c r="G163" s="128"/>
      <c r="H163" s="129"/>
    </row>
    <row r="164" spans="1:8" s="16" customFormat="1" ht="37.5" customHeight="1" outlineLevel="1" x14ac:dyDescent="0.2">
      <c r="A164" s="130" t="s">
        <v>381</v>
      </c>
      <c r="B164" s="363"/>
      <c r="C164" s="364"/>
      <c r="D164" s="362">
        <v>57510</v>
      </c>
      <c r="E164" s="128"/>
      <c r="F164" s="128"/>
      <c r="G164" s="128"/>
      <c r="H164" s="129"/>
    </row>
    <row r="165" spans="1:8" s="16" customFormat="1" ht="37.5" customHeight="1" outlineLevel="1" x14ac:dyDescent="0.2">
      <c r="A165" s="130" t="s">
        <v>382</v>
      </c>
      <c r="B165" s="363"/>
      <c r="C165" s="364"/>
      <c r="D165" s="362">
        <v>59640</v>
      </c>
      <c r="E165" s="128"/>
      <c r="F165" s="128"/>
      <c r="G165" s="128"/>
      <c r="H165" s="129"/>
    </row>
    <row r="166" spans="1:8" s="16" customFormat="1" ht="37.5" customHeight="1" outlineLevel="1" x14ac:dyDescent="0.2">
      <c r="A166" s="130" t="s">
        <v>383</v>
      </c>
      <c r="B166" s="363"/>
      <c r="C166" s="364"/>
      <c r="D166" s="362">
        <v>61770</v>
      </c>
      <c r="E166" s="128"/>
      <c r="F166" s="128"/>
      <c r="G166" s="128"/>
      <c r="H166" s="129"/>
    </row>
    <row r="167" spans="1:8" s="16" customFormat="1" ht="37.5" customHeight="1" outlineLevel="1" x14ac:dyDescent="0.2">
      <c r="A167" s="130" t="s">
        <v>384</v>
      </c>
      <c r="B167" s="363"/>
      <c r="C167" s="364"/>
      <c r="D167" s="362">
        <v>63900</v>
      </c>
      <c r="E167" s="128"/>
      <c r="F167" s="128"/>
      <c r="G167" s="128"/>
      <c r="H167" s="129"/>
    </row>
    <row r="168" spans="1:8" s="16" customFormat="1" ht="37.5" customHeight="1" outlineLevel="1" x14ac:dyDescent="0.2">
      <c r="A168" s="130" t="s">
        <v>385</v>
      </c>
      <c r="B168" s="363"/>
      <c r="C168" s="364"/>
      <c r="D168" s="362">
        <v>66030</v>
      </c>
      <c r="E168" s="128"/>
      <c r="F168" s="128"/>
      <c r="G168" s="128"/>
      <c r="H168" s="129"/>
    </row>
    <row r="169" spans="1:8" s="16" customFormat="1" ht="37.5" customHeight="1" outlineLevel="1" x14ac:dyDescent="0.2">
      <c r="A169" s="130" t="s">
        <v>386</v>
      </c>
      <c r="B169" s="363"/>
      <c r="C169" s="364"/>
      <c r="D169" s="362">
        <v>68160</v>
      </c>
      <c r="E169" s="128"/>
      <c r="F169" s="128"/>
      <c r="G169" s="128"/>
      <c r="H169" s="129"/>
    </row>
    <row r="170" spans="1:8" s="16" customFormat="1" ht="37.5" customHeight="1" outlineLevel="1" x14ac:dyDescent="0.2">
      <c r="A170" s="130" t="s">
        <v>387</v>
      </c>
      <c r="B170" s="363"/>
      <c r="C170" s="364"/>
      <c r="D170" s="362">
        <v>70290</v>
      </c>
      <c r="E170" s="128"/>
      <c r="F170" s="128"/>
      <c r="G170" s="128"/>
      <c r="H170" s="129"/>
    </row>
    <row r="171" spans="1:8" s="16" customFormat="1" ht="37.5" customHeight="1" outlineLevel="1" x14ac:dyDescent="0.2">
      <c r="A171" s="130" t="s">
        <v>388</v>
      </c>
      <c r="B171" s="363"/>
      <c r="C171" s="364"/>
      <c r="D171" s="362">
        <v>72420</v>
      </c>
      <c r="E171" s="128"/>
      <c r="F171" s="128"/>
      <c r="G171" s="128"/>
      <c r="H171" s="129"/>
    </row>
    <row r="172" spans="1:8" s="16" customFormat="1" ht="37.5" customHeight="1" outlineLevel="1" x14ac:dyDescent="0.2">
      <c r="A172" s="130" t="s">
        <v>389</v>
      </c>
      <c r="B172" s="363"/>
      <c r="C172" s="364"/>
      <c r="D172" s="362">
        <v>74550</v>
      </c>
      <c r="E172" s="128"/>
      <c r="F172" s="128"/>
      <c r="G172" s="128"/>
      <c r="H172" s="129"/>
    </row>
    <row r="173" spans="1:8" s="16" customFormat="1" ht="37.5" customHeight="1" outlineLevel="1" x14ac:dyDescent="0.2">
      <c r="A173" s="130" t="s">
        <v>390</v>
      </c>
      <c r="B173" s="363"/>
      <c r="C173" s="364"/>
      <c r="D173" s="362">
        <v>76680</v>
      </c>
      <c r="E173" s="128"/>
      <c r="F173" s="128"/>
      <c r="G173" s="128"/>
      <c r="H173" s="129"/>
    </row>
    <row r="174" spans="1:8" s="16" customFormat="1" ht="37.5" customHeight="1" outlineLevel="1" x14ac:dyDescent="0.2">
      <c r="A174" s="130" t="s">
        <v>391</v>
      </c>
      <c r="B174" s="363"/>
      <c r="C174" s="364"/>
      <c r="D174" s="362">
        <v>78810</v>
      </c>
      <c r="E174" s="128"/>
      <c r="F174" s="128"/>
      <c r="G174" s="128"/>
      <c r="H174" s="129"/>
    </row>
    <row r="175" spans="1:8" s="16" customFormat="1" ht="37.5" customHeight="1" outlineLevel="1" x14ac:dyDescent="0.2">
      <c r="A175" s="130" t="s">
        <v>392</v>
      </c>
      <c r="B175" s="363"/>
      <c r="C175" s="364"/>
      <c r="D175" s="362">
        <v>80940</v>
      </c>
      <c r="E175" s="128"/>
      <c r="F175" s="128"/>
      <c r="G175" s="128"/>
      <c r="H175" s="129"/>
    </row>
    <row r="176" spans="1:8" s="16" customFormat="1" ht="37.5" customHeight="1" outlineLevel="1" x14ac:dyDescent="0.2">
      <c r="A176" s="130" t="s">
        <v>393</v>
      </c>
      <c r="B176" s="363"/>
      <c r="C176" s="364"/>
      <c r="D176" s="362">
        <v>83070</v>
      </c>
      <c r="E176" s="128"/>
      <c r="F176" s="128"/>
      <c r="G176" s="128"/>
      <c r="H176" s="129"/>
    </row>
    <row r="177" spans="1:8" s="16" customFormat="1" ht="37.5" customHeight="1" outlineLevel="1" x14ac:dyDescent="0.2">
      <c r="A177" s="130" t="s">
        <v>394</v>
      </c>
      <c r="B177" s="363"/>
      <c r="C177" s="364"/>
      <c r="D177" s="362">
        <v>85200</v>
      </c>
      <c r="E177" s="128"/>
      <c r="F177" s="128"/>
      <c r="G177" s="128"/>
      <c r="H177" s="129"/>
    </row>
    <row r="178" spans="1:8" s="16" customFormat="1" ht="37.5" customHeight="1" outlineLevel="1" x14ac:dyDescent="0.2">
      <c r="A178" s="130" t="s">
        <v>395</v>
      </c>
      <c r="B178" s="363"/>
      <c r="C178" s="364"/>
      <c r="D178" s="362">
        <v>87330</v>
      </c>
      <c r="E178" s="128"/>
      <c r="F178" s="128"/>
      <c r="G178" s="128"/>
      <c r="H178" s="129"/>
    </row>
    <row r="179" spans="1:8" s="16" customFormat="1" ht="37.5" customHeight="1" outlineLevel="1" x14ac:dyDescent="0.2">
      <c r="A179" s="130" t="s">
        <v>396</v>
      </c>
      <c r="B179" s="363"/>
      <c r="C179" s="364"/>
      <c r="D179" s="362">
        <v>89460</v>
      </c>
      <c r="E179" s="128"/>
      <c r="F179" s="128"/>
      <c r="G179" s="128"/>
      <c r="H179" s="129"/>
    </row>
    <row r="180" spans="1:8" s="16" customFormat="1" ht="37.5" customHeight="1" outlineLevel="1" x14ac:dyDescent="0.2">
      <c r="A180" s="130" t="s">
        <v>397</v>
      </c>
      <c r="B180" s="363"/>
      <c r="C180" s="364"/>
      <c r="D180" s="362">
        <v>91590</v>
      </c>
      <c r="E180" s="128"/>
      <c r="F180" s="128"/>
      <c r="G180" s="128"/>
      <c r="H180" s="129"/>
    </row>
    <row r="181" spans="1:8" s="16" customFormat="1" ht="37.5" customHeight="1" outlineLevel="1" x14ac:dyDescent="0.2">
      <c r="A181" s="130" t="s">
        <v>398</v>
      </c>
      <c r="B181" s="363"/>
      <c r="C181" s="364"/>
      <c r="D181" s="362">
        <v>93720</v>
      </c>
      <c r="E181" s="128"/>
      <c r="F181" s="128"/>
      <c r="G181" s="128"/>
      <c r="H181" s="129"/>
    </row>
    <row r="182" spans="1:8" s="16" customFormat="1" ht="37.5" customHeight="1" outlineLevel="1" x14ac:dyDescent="0.2">
      <c r="A182" s="130" t="s">
        <v>399</v>
      </c>
      <c r="B182" s="363"/>
      <c r="C182" s="364"/>
      <c r="D182" s="362">
        <v>95850</v>
      </c>
      <c r="E182" s="128"/>
      <c r="F182" s="128"/>
      <c r="G182" s="128"/>
      <c r="H182" s="129"/>
    </row>
    <row r="183" spans="1:8" s="16" customFormat="1" ht="37.5" customHeight="1" outlineLevel="1" x14ac:dyDescent="0.2">
      <c r="A183" s="130" t="s">
        <v>400</v>
      </c>
      <c r="B183" s="363"/>
      <c r="C183" s="364"/>
      <c r="D183" s="362">
        <v>97980</v>
      </c>
      <c r="E183" s="128"/>
      <c r="F183" s="128"/>
      <c r="G183" s="128"/>
      <c r="H183" s="129"/>
    </row>
    <row r="184" spans="1:8" s="16" customFormat="1" ht="37.5" customHeight="1" outlineLevel="1" x14ac:dyDescent="0.2">
      <c r="A184" s="130" t="s">
        <v>401</v>
      </c>
      <c r="B184" s="363"/>
      <c r="C184" s="364"/>
      <c r="D184" s="362">
        <v>100110</v>
      </c>
      <c r="E184" s="128"/>
      <c r="F184" s="128"/>
      <c r="G184" s="128"/>
      <c r="H184" s="129"/>
    </row>
    <row r="185" spans="1:8" s="16" customFormat="1" ht="37.5" customHeight="1" outlineLevel="1" x14ac:dyDescent="0.2">
      <c r="A185" s="130" t="s">
        <v>402</v>
      </c>
      <c r="B185" s="363"/>
      <c r="C185" s="364"/>
      <c r="D185" s="362">
        <v>102240</v>
      </c>
      <c r="E185" s="128"/>
      <c r="F185" s="128"/>
      <c r="G185" s="128"/>
      <c r="H185" s="129"/>
    </row>
    <row r="186" spans="1:8" s="16" customFormat="1" ht="37.5" customHeight="1" outlineLevel="1" x14ac:dyDescent="0.2">
      <c r="A186" s="130" t="s">
        <v>403</v>
      </c>
      <c r="B186" s="363"/>
      <c r="C186" s="364"/>
      <c r="D186" s="362">
        <v>104370</v>
      </c>
      <c r="E186" s="128"/>
      <c r="F186" s="128"/>
      <c r="G186" s="128"/>
      <c r="H186" s="129"/>
    </row>
    <row r="187" spans="1:8" s="16" customFormat="1" ht="37.5" customHeight="1" outlineLevel="1" x14ac:dyDescent="0.2">
      <c r="A187" s="130" t="s">
        <v>404</v>
      </c>
      <c r="B187" s="363"/>
      <c r="C187" s="364"/>
      <c r="D187" s="362">
        <v>106500</v>
      </c>
      <c r="E187" s="128"/>
      <c r="F187" s="128"/>
      <c r="G187" s="128"/>
      <c r="H187" s="129"/>
    </row>
    <row r="188" spans="1:8" s="16" customFormat="1" ht="37.5" customHeight="1" outlineLevel="1" x14ac:dyDescent="0.2">
      <c r="A188" s="130" t="s">
        <v>405</v>
      </c>
      <c r="B188" s="363"/>
      <c r="C188" s="364"/>
      <c r="D188" s="362">
        <v>108630</v>
      </c>
      <c r="E188" s="128"/>
      <c r="F188" s="128"/>
      <c r="G188" s="128"/>
      <c r="H188" s="129"/>
    </row>
    <row r="189" spans="1:8" s="16" customFormat="1" ht="37.5" customHeight="1" outlineLevel="1" x14ac:dyDescent="0.2">
      <c r="A189" s="130" t="s">
        <v>406</v>
      </c>
      <c r="B189" s="363"/>
      <c r="C189" s="364"/>
      <c r="D189" s="362">
        <v>110760</v>
      </c>
      <c r="E189" s="128"/>
      <c r="F189" s="128"/>
      <c r="G189" s="128"/>
      <c r="H189" s="129"/>
    </row>
    <row r="190" spans="1:8" s="16" customFormat="1" ht="37.5" customHeight="1" outlineLevel="1" x14ac:dyDescent="0.2">
      <c r="A190" s="130" t="s">
        <v>407</v>
      </c>
      <c r="B190" s="363"/>
      <c r="C190" s="364"/>
      <c r="D190" s="362">
        <v>112890</v>
      </c>
      <c r="E190" s="128"/>
      <c r="F190" s="128"/>
      <c r="G190" s="128"/>
      <c r="H190" s="129"/>
    </row>
    <row r="191" spans="1:8" s="16" customFormat="1" ht="37.5" customHeight="1" outlineLevel="1" x14ac:dyDescent="0.2">
      <c r="A191" s="130" t="s">
        <v>408</v>
      </c>
      <c r="B191" s="363"/>
      <c r="C191" s="364"/>
      <c r="D191" s="362">
        <v>115020</v>
      </c>
      <c r="E191" s="128"/>
      <c r="F191" s="128"/>
      <c r="G191" s="128"/>
      <c r="H191" s="129"/>
    </row>
    <row r="192" spans="1:8" s="16" customFormat="1" ht="37.5" customHeight="1" outlineLevel="1" x14ac:dyDescent="0.2">
      <c r="A192" s="130" t="s">
        <v>409</v>
      </c>
      <c r="B192" s="363"/>
      <c r="C192" s="364"/>
      <c r="D192" s="362">
        <v>117150</v>
      </c>
      <c r="E192" s="128"/>
      <c r="F192" s="128"/>
      <c r="G192" s="128"/>
      <c r="H192" s="129"/>
    </row>
    <row r="193" spans="1:8" s="16" customFormat="1" ht="37.5" customHeight="1" outlineLevel="1" x14ac:dyDescent="0.2">
      <c r="A193" s="130" t="s">
        <v>410</v>
      </c>
      <c r="B193" s="363"/>
      <c r="C193" s="364"/>
      <c r="D193" s="362">
        <v>119280</v>
      </c>
      <c r="E193" s="128"/>
      <c r="F193" s="128"/>
      <c r="G193" s="128"/>
      <c r="H193" s="129"/>
    </row>
    <row r="194" spans="1:8" s="16" customFormat="1" ht="37.5" customHeight="1" outlineLevel="1" x14ac:dyDescent="0.2">
      <c r="A194" s="130" t="s">
        <v>411</v>
      </c>
      <c r="B194" s="363"/>
      <c r="C194" s="364"/>
      <c r="D194" s="362">
        <v>121410</v>
      </c>
      <c r="E194" s="128"/>
      <c r="F194" s="128"/>
      <c r="G194" s="128"/>
      <c r="H194" s="129"/>
    </row>
    <row r="195" spans="1:8" s="16" customFormat="1" ht="37.5" customHeight="1" outlineLevel="1" x14ac:dyDescent="0.2">
      <c r="A195" s="130" t="s">
        <v>412</v>
      </c>
      <c r="B195" s="363"/>
      <c r="C195" s="364"/>
      <c r="D195" s="362">
        <v>123540</v>
      </c>
      <c r="E195" s="128"/>
      <c r="F195" s="128"/>
      <c r="G195" s="128"/>
      <c r="H195" s="129"/>
    </row>
    <row r="196" spans="1:8" s="16" customFormat="1" ht="37.5" customHeight="1" outlineLevel="1" x14ac:dyDescent="0.2">
      <c r="A196" s="130" t="s">
        <v>413</v>
      </c>
      <c r="B196" s="363"/>
      <c r="C196" s="364"/>
      <c r="D196" s="362">
        <v>125670</v>
      </c>
      <c r="E196" s="128"/>
      <c r="F196" s="128"/>
      <c r="G196" s="128"/>
      <c r="H196" s="129"/>
    </row>
    <row r="197" spans="1:8" s="16" customFormat="1" ht="37.5" customHeight="1" outlineLevel="1" x14ac:dyDescent="0.2">
      <c r="A197" s="130" t="s">
        <v>414</v>
      </c>
      <c r="B197" s="363"/>
      <c r="C197" s="364"/>
      <c r="D197" s="362">
        <v>127800</v>
      </c>
      <c r="E197" s="128"/>
      <c r="F197" s="128"/>
      <c r="G197" s="128"/>
      <c r="H197" s="129"/>
    </row>
    <row r="198" spans="1:8" s="16" customFormat="1" ht="37.5" customHeight="1" outlineLevel="1" x14ac:dyDescent="0.2">
      <c r="A198" s="130" t="s">
        <v>415</v>
      </c>
      <c r="B198" s="363"/>
      <c r="C198" s="364"/>
      <c r="D198" s="362">
        <v>129930</v>
      </c>
      <c r="E198" s="128"/>
      <c r="F198" s="128"/>
      <c r="G198" s="128"/>
      <c r="H198" s="129"/>
    </row>
    <row r="199" spans="1:8" s="16" customFormat="1" ht="37.5" customHeight="1" outlineLevel="1" x14ac:dyDescent="0.2">
      <c r="A199" s="130" t="s">
        <v>416</v>
      </c>
      <c r="B199" s="363"/>
      <c r="C199" s="364"/>
      <c r="D199" s="362">
        <v>132060</v>
      </c>
      <c r="E199" s="128"/>
      <c r="F199" s="128"/>
      <c r="G199" s="128"/>
      <c r="H199" s="129"/>
    </row>
    <row r="200" spans="1:8" s="16" customFormat="1" ht="37.5" customHeight="1" outlineLevel="1" x14ac:dyDescent="0.2">
      <c r="A200" s="130" t="s">
        <v>417</v>
      </c>
      <c r="B200" s="363"/>
      <c r="C200" s="364"/>
      <c r="D200" s="362">
        <v>134190</v>
      </c>
      <c r="E200" s="128"/>
      <c r="F200" s="128"/>
      <c r="G200" s="128"/>
      <c r="H200" s="129"/>
    </row>
    <row r="201" spans="1:8" s="16" customFormat="1" ht="37.5" customHeight="1" outlineLevel="1" x14ac:dyDescent="0.2">
      <c r="A201" s="130" t="s">
        <v>418</v>
      </c>
      <c r="B201" s="363"/>
      <c r="C201" s="364"/>
      <c r="D201" s="362">
        <v>136320</v>
      </c>
      <c r="E201" s="128"/>
      <c r="F201" s="128"/>
      <c r="G201" s="128"/>
      <c r="H201" s="129"/>
    </row>
    <row r="202" spans="1:8" s="16" customFormat="1" ht="37.5" customHeight="1" outlineLevel="1" x14ac:dyDescent="0.2">
      <c r="A202" s="130" t="s">
        <v>419</v>
      </c>
      <c r="B202" s="363"/>
      <c r="C202" s="364"/>
      <c r="D202" s="362">
        <v>138450</v>
      </c>
      <c r="E202" s="128"/>
      <c r="F202" s="128"/>
      <c r="G202" s="128"/>
      <c r="H202" s="129"/>
    </row>
    <row r="203" spans="1:8" s="16" customFormat="1" ht="37.5" customHeight="1" outlineLevel="1" x14ac:dyDescent="0.2">
      <c r="A203" s="130" t="s">
        <v>420</v>
      </c>
      <c r="B203" s="363"/>
      <c r="C203" s="364"/>
      <c r="D203" s="362">
        <v>140580</v>
      </c>
      <c r="E203" s="128"/>
      <c r="F203" s="128"/>
      <c r="G203" s="128"/>
      <c r="H203" s="129"/>
    </row>
    <row r="204" spans="1:8" s="16" customFormat="1" ht="37.5" customHeight="1" outlineLevel="1" x14ac:dyDescent="0.2">
      <c r="A204" s="130" t="s">
        <v>421</v>
      </c>
      <c r="B204" s="363"/>
      <c r="C204" s="364"/>
      <c r="D204" s="362">
        <v>142710</v>
      </c>
      <c r="E204" s="128"/>
      <c r="F204" s="128"/>
      <c r="G204" s="128"/>
      <c r="H204" s="129"/>
    </row>
    <row r="205" spans="1:8" s="16" customFormat="1" ht="37.5" customHeight="1" outlineLevel="1" x14ac:dyDescent="0.2">
      <c r="A205" s="130" t="s">
        <v>422</v>
      </c>
      <c r="B205" s="363"/>
      <c r="C205" s="364"/>
      <c r="D205" s="362">
        <v>144840</v>
      </c>
      <c r="E205" s="128"/>
      <c r="F205" s="128"/>
      <c r="G205" s="128"/>
      <c r="H205" s="129"/>
    </row>
    <row r="206" spans="1:8" s="16" customFormat="1" ht="37.5" customHeight="1" outlineLevel="1" x14ac:dyDescent="0.2">
      <c r="A206" s="130" t="s">
        <v>423</v>
      </c>
      <c r="B206" s="363"/>
      <c r="C206" s="364"/>
      <c r="D206" s="362">
        <v>146970</v>
      </c>
      <c r="E206" s="128"/>
      <c r="F206" s="128"/>
      <c r="G206" s="128"/>
      <c r="H206" s="129"/>
    </row>
    <row r="207" spans="1:8" s="16" customFormat="1" ht="37.5" customHeight="1" outlineLevel="1" thickBot="1" x14ac:dyDescent="0.25">
      <c r="A207" s="130" t="s">
        <v>424</v>
      </c>
      <c r="B207" s="363"/>
      <c r="C207" s="365"/>
      <c r="D207" s="362">
        <v>149100</v>
      </c>
      <c r="E207" s="128"/>
      <c r="F207" s="128"/>
      <c r="G207" s="128"/>
      <c r="H207" s="129"/>
    </row>
    <row r="208" spans="1:8" s="16" customFormat="1" ht="50.1" customHeight="1" thickBot="1" x14ac:dyDescent="0.25">
      <c r="A208" s="339" t="s">
        <v>52</v>
      </c>
      <c r="B208" s="340"/>
      <c r="C208" s="340"/>
      <c r="D208" s="341" t="str">
        <f>"от "&amp;MIN(D209:D218)&amp;" до "&amp;MAX(D209:D218)</f>
        <v>от 390 до 9390</v>
      </c>
      <c r="E208" s="342"/>
      <c r="F208" s="342"/>
      <c r="G208" s="342"/>
      <c r="H208" s="343"/>
    </row>
    <row r="209" spans="1:8" s="16" customFormat="1" ht="159.75" customHeight="1" x14ac:dyDescent="0.2">
      <c r="A209" s="503" t="s">
        <v>271</v>
      </c>
      <c r="B209" s="345" t="s">
        <v>272</v>
      </c>
      <c r="C209" s="36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09" s="32">
        <v>1380</v>
      </c>
      <c r="E209" s="32"/>
      <c r="F209" s="32"/>
      <c r="G209" s="32"/>
      <c r="H209" s="33"/>
    </row>
    <row r="210" spans="1:8" s="16" customFormat="1" ht="37.5" customHeight="1" x14ac:dyDescent="0.2">
      <c r="A210" s="347" t="s">
        <v>54</v>
      </c>
      <c r="B210" s="176"/>
      <c r="C210" s="34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10" s="37">
        <v>810</v>
      </c>
      <c r="E210" s="37"/>
      <c r="F210" s="37"/>
      <c r="G210" s="37"/>
      <c r="H210" s="38"/>
    </row>
    <row r="211" spans="1:8" s="16" customFormat="1" ht="37.5" customHeight="1" x14ac:dyDescent="0.2">
      <c r="A211" s="347" t="s">
        <v>55</v>
      </c>
      <c r="B211" s="176"/>
      <c r="C211" s="348"/>
      <c r="D211" s="37">
        <v>9390</v>
      </c>
      <c r="E211" s="37"/>
      <c r="F211" s="37"/>
      <c r="G211" s="37"/>
      <c r="H211" s="38"/>
    </row>
    <row r="212" spans="1:8" s="16" customFormat="1" ht="37.5" customHeight="1" x14ac:dyDescent="0.2">
      <c r="A212" s="347" t="s">
        <v>56</v>
      </c>
      <c r="B212" s="176"/>
      <c r="C212" s="348"/>
      <c r="D212" s="37">
        <v>2190</v>
      </c>
      <c r="E212" s="37"/>
      <c r="F212" s="37"/>
      <c r="G212" s="37"/>
      <c r="H212" s="38"/>
    </row>
    <row r="213" spans="1:8" s="16" customFormat="1" ht="37.5" customHeight="1" x14ac:dyDescent="0.2">
      <c r="A213" s="347" t="s">
        <v>57</v>
      </c>
      <c r="B213" s="176"/>
      <c r="C213" s="348"/>
      <c r="D213" s="37">
        <v>5790</v>
      </c>
      <c r="E213" s="37"/>
      <c r="F213" s="37"/>
      <c r="G213" s="37"/>
      <c r="H213" s="38"/>
    </row>
    <row r="214" spans="1:8" s="16" customFormat="1" ht="37.5" customHeight="1" x14ac:dyDescent="0.2">
      <c r="A214" s="347" t="s">
        <v>58</v>
      </c>
      <c r="B214" s="176"/>
      <c r="C214" s="348"/>
      <c r="D214" s="37">
        <v>390</v>
      </c>
      <c r="E214" s="37"/>
      <c r="F214" s="37"/>
      <c r="G214" s="37"/>
      <c r="H214" s="38"/>
    </row>
    <row r="215" spans="1:8" s="16" customFormat="1" ht="37.5" customHeight="1" x14ac:dyDescent="0.2">
      <c r="A215" s="347" t="s">
        <v>59</v>
      </c>
      <c r="B215" s="176"/>
      <c r="C215" s="348"/>
      <c r="D215" s="37">
        <v>390</v>
      </c>
      <c r="E215" s="37"/>
      <c r="F215" s="37"/>
      <c r="G215" s="37"/>
      <c r="H215" s="38"/>
    </row>
    <row r="216" spans="1:8" s="16" customFormat="1" ht="37.5" customHeight="1" x14ac:dyDescent="0.2">
      <c r="A216" s="347" t="s">
        <v>60</v>
      </c>
      <c r="B216" s="176"/>
      <c r="C216" s="348"/>
      <c r="D216" s="37">
        <v>780</v>
      </c>
      <c r="E216" s="37"/>
      <c r="F216" s="37"/>
      <c r="G216" s="37"/>
      <c r="H216" s="38"/>
    </row>
    <row r="217" spans="1:8" s="16" customFormat="1" ht="37.5" customHeight="1" x14ac:dyDescent="0.2">
      <c r="A217" s="347" t="s">
        <v>61</v>
      </c>
      <c r="B217" s="176"/>
      <c r="C217" s="348"/>
      <c r="D217" s="37">
        <v>1170</v>
      </c>
      <c r="E217" s="37"/>
      <c r="F217" s="37"/>
      <c r="G217" s="37"/>
      <c r="H217" s="38"/>
    </row>
    <row r="218" spans="1:8" s="16" customFormat="1" ht="37.5" customHeight="1" x14ac:dyDescent="0.2">
      <c r="A218" s="347" t="s">
        <v>62</v>
      </c>
      <c r="B218" s="176"/>
      <c r="C218" s="348"/>
      <c r="D218" s="37">
        <v>6690</v>
      </c>
      <c r="E218" s="37"/>
      <c r="F218" s="37"/>
      <c r="G218" s="37"/>
      <c r="H218" s="38"/>
    </row>
    <row r="219" spans="1:8" s="16" customFormat="1" ht="117.75" customHeight="1" thickBot="1" x14ac:dyDescent="0.25">
      <c r="A219" s="319" t="s">
        <v>64</v>
      </c>
      <c r="B219" s="320"/>
      <c r="C2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19" s="45">
        <v>30</v>
      </c>
      <c r="E219" s="45"/>
      <c r="F219" s="45"/>
      <c r="G219" s="45"/>
      <c r="H219" s="46"/>
    </row>
    <row r="220" spans="1:8" s="28" customFormat="1" ht="50.1" customHeight="1" thickBot="1" x14ac:dyDescent="0.25">
      <c r="A220" s="349" t="s">
        <v>65</v>
      </c>
      <c r="B220" s="350"/>
      <c r="C220" s="197"/>
      <c r="D220" s="351" t="str">
        <f>"от "&amp;MIN(D222,D233:D247)&amp;" до "&amp;MAX(D222,D233:D247)</f>
        <v>от 540 до 29790</v>
      </c>
      <c r="E220" s="351"/>
      <c r="F220" s="351"/>
      <c r="G220" s="351"/>
      <c r="H220" s="352"/>
    </row>
    <row r="221" spans="1:8" s="16" customFormat="1" ht="24.95" customHeight="1" thickBot="1" x14ac:dyDescent="0.25">
      <c r="A221" s="158"/>
      <c r="B221" s="159"/>
      <c r="C221" s="83"/>
      <c r="D221" s="160"/>
      <c r="E221" s="160"/>
      <c r="F221" s="160"/>
      <c r="G221" s="160"/>
      <c r="H221" s="161"/>
    </row>
    <row r="222" spans="1:8" s="16" customFormat="1" ht="60.75" customHeight="1" thickBot="1" x14ac:dyDescent="0.25">
      <c r="A222" s="162" t="s">
        <v>66</v>
      </c>
      <c r="B222" s="163"/>
      <c r="C2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22" s="165">
        <v>12600</v>
      </c>
      <c r="E222" s="165"/>
      <c r="F222" s="165"/>
      <c r="G222" s="165"/>
      <c r="H222" s="166"/>
    </row>
    <row r="223" spans="1:8" s="16" customFormat="1" ht="60.75" customHeight="1" thickBot="1" x14ac:dyDescent="0.25">
      <c r="A223" s="167" t="s">
        <v>67</v>
      </c>
      <c r="B223" s="168"/>
      <c r="C223" s="169"/>
      <c r="D223" s="170" t="s">
        <v>68</v>
      </c>
      <c r="E223" s="171"/>
      <c r="F223" s="171"/>
      <c r="G223" s="171"/>
      <c r="H223" s="172"/>
    </row>
    <row r="224" spans="1:8" s="16" customFormat="1" ht="60.75" customHeight="1" x14ac:dyDescent="0.2">
      <c r="A224" s="173" t="s">
        <v>69</v>
      </c>
      <c r="B224" s="174"/>
      <c r="C224" s="169"/>
      <c r="D224" s="140">
        <f>D222/4</f>
        <v>3150</v>
      </c>
      <c r="E224" s="140"/>
      <c r="F224" s="140"/>
      <c r="G224" s="140"/>
      <c r="H224" s="141"/>
    </row>
    <row r="225" spans="1:8" s="16" customFormat="1" ht="60.75" customHeight="1" x14ac:dyDescent="0.2">
      <c r="A225" s="173" t="s">
        <v>70</v>
      </c>
      <c r="B225" s="174"/>
      <c r="C225" s="169"/>
      <c r="D225" s="140">
        <f>D222/5</f>
        <v>2520</v>
      </c>
      <c r="E225" s="140"/>
      <c r="F225" s="140"/>
      <c r="G225" s="140"/>
      <c r="H225" s="141"/>
    </row>
    <row r="226" spans="1:8" s="16" customFormat="1" ht="60.75" customHeight="1" x14ac:dyDescent="0.2">
      <c r="A226" s="173" t="s">
        <v>71</v>
      </c>
      <c r="B226" s="174"/>
      <c r="C226" s="169"/>
      <c r="D226" s="140">
        <f>D222/6</f>
        <v>2100</v>
      </c>
      <c r="E226" s="140"/>
      <c r="F226" s="140"/>
      <c r="G226" s="140"/>
      <c r="H226" s="141"/>
    </row>
    <row r="227" spans="1:8" s="16" customFormat="1" ht="60.75" customHeight="1" x14ac:dyDescent="0.2">
      <c r="A227" s="173" t="s">
        <v>72</v>
      </c>
      <c r="B227" s="174"/>
      <c r="C227" s="169"/>
      <c r="D227" s="140">
        <f>D222/7</f>
        <v>1800</v>
      </c>
      <c r="E227" s="140"/>
      <c r="F227" s="140"/>
      <c r="G227" s="140"/>
      <c r="H227" s="141"/>
    </row>
    <row r="228" spans="1:8" s="16" customFormat="1" ht="60.75" customHeight="1" x14ac:dyDescent="0.2">
      <c r="A228" s="173" t="s">
        <v>73</v>
      </c>
      <c r="B228" s="174"/>
      <c r="C228" s="169"/>
      <c r="D228" s="140">
        <f>D222/8</f>
        <v>1575</v>
      </c>
      <c r="E228" s="140"/>
      <c r="F228" s="140"/>
      <c r="G228" s="140"/>
      <c r="H228" s="141"/>
    </row>
    <row r="229" spans="1:8" s="16" customFormat="1" ht="60.75" customHeight="1" x14ac:dyDescent="0.2">
      <c r="A229" s="173" t="s">
        <v>74</v>
      </c>
      <c r="B229" s="174"/>
      <c r="C229" s="169"/>
      <c r="D229" s="140">
        <f>D222/9</f>
        <v>1400</v>
      </c>
      <c r="E229" s="140"/>
      <c r="F229" s="140"/>
      <c r="G229" s="140"/>
      <c r="H229" s="141"/>
    </row>
    <row r="230" spans="1:8" s="16" customFormat="1" ht="60.75" customHeight="1" thickBot="1" x14ac:dyDescent="0.25">
      <c r="A230" s="173" t="s">
        <v>75</v>
      </c>
      <c r="B230" s="174"/>
      <c r="C230" s="175"/>
      <c r="D230" s="140">
        <f>D222/10</f>
        <v>1260</v>
      </c>
      <c r="E230" s="140"/>
      <c r="F230" s="140"/>
      <c r="G230" s="140"/>
      <c r="H230" s="141"/>
    </row>
    <row r="231" spans="1:8" s="16" customFormat="1" ht="62.45" customHeight="1" thickBot="1" x14ac:dyDescent="0.25">
      <c r="A231" s="319" t="s">
        <v>76</v>
      </c>
      <c r="B231" s="320"/>
      <c r="C231" s="51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1" s="45">
        <v>20004</v>
      </c>
      <c r="E231" s="45"/>
      <c r="F231" s="45"/>
      <c r="G231" s="45"/>
      <c r="H231" s="46"/>
    </row>
    <row r="232" spans="1:8" s="16" customFormat="1" ht="24.75" customHeight="1" thickBot="1" x14ac:dyDescent="0.25">
      <c r="A232" s="178"/>
      <c r="B232" s="179"/>
      <c r="C232" s="180"/>
      <c r="D232" s="181"/>
      <c r="E232" s="181"/>
      <c r="F232" s="181"/>
      <c r="G232" s="181"/>
      <c r="H232" s="182"/>
    </row>
    <row r="233" spans="1:8" s="16" customFormat="1" ht="50.1" customHeight="1" x14ac:dyDescent="0.2">
      <c r="A233" s="143" t="s">
        <v>77</v>
      </c>
      <c r="B233" s="144"/>
      <c r="C233" s="291" t="str">
        <f>"Интернет-площадка 2gis.ru на основе Cправочника организаций "&amp;$C$2&amp;""</f>
        <v>Интернет-площадка 2gis.ru на основе Cправочника организаций "2ГИС.КАЗАНЬ"</v>
      </c>
      <c r="D233" s="56">
        <v>12390</v>
      </c>
      <c r="E233" s="37"/>
      <c r="F233" s="37"/>
      <c r="G233" s="37"/>
      <c r="H233" s="38"/>
    </row>
    <row r="234" spans="1:8" s="16" customFormat="1" ht="50.1" customHeight="1" x14ac:dyDescent="0.2">
      <c r="A234" s="143" t="s">
        <v>78</v>
      </c>
      <c r="B234" s="144"/>
      <c r="C234"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4" s="56">
        <v>9990</v>
      </c>
      <c r="E234" s="37"/>
      <c r="F234" s="37"/>
      <c r="G234" s="37"/>
      <c r="H234" s="38"/>
    </row>
    <row r="235" spans="1:8" s="16" customFormat="1" ht="50.1" customHeight="1" x14ac:dyDescent="0.2">
      <c r="A235" s="143" t="s">
        <v>79</v>
      </c>
      <c r="B235" s="144"/>
      <c r="C235"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5" s="56">
        <v>24990</v>
      </c>
      <c r="E235" s="37"/>
      <c r="F235" s="37"/>
      <c r="G235" s="37"/>
      <c r="H235" s="38"/>
    </row>
    <row r="236" spans="1:8" s="16" customFormat="1" ht="50.1" customHeight="1" x14ac:dyDescent="0.2">
      <c r="A236" s="143" t="s">
        <v>80</v>
      </c>
      <c r="B236" s="144"/>
      <c r="C236" s="188" t="str">
        <f>"Интернет-площадка 2gis.ru на основе Cправочника организаций "&amp;$C$2&amp;""</f>
        <v>Интернет-площадка 2gis.ru на основе Cправочника организаций "2ГИС.КАЗАНЬ"</v>
      </c>
      <c r="D236" s="56">
        <v>12390</v>
      </c>
      <c r="E236" s="37"/>
      <c r="F236" s="37"/>
      <c r="G236" s="37"/>
      <c r="H236" s="38"/>
    </row>
    <row r="237" spans="1:8" s="16" customFormat="1" ht="50.1" customHeight="1" x14ac:dyDescent="0.2">
      <c r="A237" s="143" t="s">
        <v>81</v>
      </c>
      <c r="B237" s="144"/>
      <c r="C237" s="188" t="str">
        <f>"Интернет-площадка 2gis.ru на основе Cправочника организаций "&amp;$C$2&amp;""</f>
        <v>Интернет-площадка 2gis.ru на основе Cправочника организаций "2ГИС.КАЗАНЬ"</v>
      </c>
      <c r="D237" s="56">
        <v>14868</v>
      </c>
      <c r="E237" s="37"/>
      <c r="F237" s="37"/>
      <c r="G237" s="37"/>
      <c r="H237" s="38"/>
    </row>
    <row r="238" spans="1:8" s="16" customFormat="1" ht="50.1" customHeight="1" x14ac:dyDescent="0.2">
      <c r="A238" s="143" t="s">
        <v>82</v>
      </c>
      <c r="B238" s="144"/>
      <c r="C238"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8" s="56">
        <v>11190</v>
      </c>
      <c r="E238" s="37"/>
      <c r="F238" s="37"/>
      <c r="G238" s="37"/>
      <c r="H238" s="38"/>
    </row>
    <row r="239" spans="1:8" s="16" customFormat="1" ht="50.1" customHeight="1" x14ac:dyDescent="0.2">
      <c r="A239" s="143" t="s">
        <v>83</v>
      </c>
      <c r="B239" s="144"/>
      <c r="C239"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9" s="56">
        <v>16590</v>
      </c>
      <c r="E239" s="37"/>
      <c r="F239" s="37"/>
      <c r="G239" s="37"/>
      <c r="H239" s="38"/>
    </row>
    <row r="240" spans="1:8" s="16" customFormat="1" ht="50.1" customHeight="1" x14ac:dyDescent="0.2">
      <c r="A240" s="143" t="s">
        <v>84</v>
      </c>
      <c r="B240" s="144"/>
      <c r="C240"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40" s="56">
        <v>29790</v>
      </c>
      <c r="E240" s="37"/>
      <c r="F240" s="37"/>
      <c r="G240" s="37"/>
      <c r="H240" s="38"/>
    </row>
    <row r="241" spans="1:8" s="16" customFormat="1" ht="50.1" customHeight="1" x14ac:dyDescent="0.2">
      <c r="A241" s="143" t="s">
        <v>85</v>
      </c>
      <c r="B241" s="144"/>
      <c r="C241" s="188" t="str">
        <f>C272</f>
        <v>электронный справочник на основе Справочника организаций "2ГИС.КАЗАНЬ" (мобильная версия 2ГИС 4.0 и выше)</v>
      </c>
      <c r="D241" s="56">
        <v>16020</v>
      </c>
      <c r="E241" s="37"/>
      <c r="F241" s="37"/>
      <c r="G241" s="37"/>
      <c r="H241" s="38"/>
    </row>
    <row r="242" spans="1:8" s="16" customFormat="1" ht="50.1" customHeight="1" x14ac:dyDescent="0.2">
      <c r="A242" s="143" t="s">
        <v>86</v>
      </c>
      <c r="B242" s="144"/>
      <c r="C242" s="188" t="s">
        <v>87</v>
      </c>
      <c r="D242" s="56">
        <v>540</v>
      </c>
      <c r="E242" s="37"/>
      <c r="F242" s="37"/>
      <c r="G242" s="37"/>
      <c r="H242" s="38"/>
    </row>
    <row r="243" spans="1:8" s="16" customFormat="1" ht="64.5" customHeight="1" x14ac:dyDescent="0.2">
      <c r="A243" s="143" t="s">
        <v>88</v>
      </c>
      <c r="B243" s="144"/>
      <c r="C24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43" s="56">
        <v>9000</v>
      </c>
      <c r="E243" s="37"/>
      <c r="F243" s="37"/>
      <c r="G243" s="37"/>
      <c r="H243" s="38"/>
    </row>
    <row r="244" spans="1:8" s="16" customFormat="1" ht="64.5" customHeight="1" x14ac:dyDescent="0.2">
      <c r="A244" s="143" t="s">
        <v>89</v>
      </c>
      <c r="B244" s="144"/>
      <c r="C244" s="188" t="str">
        <f t="shared" ref="C244:C2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44" s="56">
        <v>7200</v>
      </c>
      <c r="E244" s="37"/>
      <c r="F244" s="37"/>
      <c r="G244" s="37"/>
      <c r="H244" s="38"/>
    </row>
    <row r="245" spans="1:8" s="16" customFormat="1" ht="64.5" customHeight="1" x14ac:dyDescent="0.2">
      <c r="A245" s="143" t="s">
        <v>90</v>
      </c>
      <c r="B245" s="144"/>
      <c r="C245" s="18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45" s="56">
        <v>7590</v>
      </c>
      <c r="E245" s="37"/>
      <c r="F245" s="37"/>
      <c r="G245" s="37"/>
      <c r="H245" s="38"/>
    </row>
    <row r="246" spans="1:8" s="16" customFormat="1" ht="64.5" customHeight="1" x14ac:dyDescent="0.2">
      <c r="A246" s="143" t="s">
        <v>91</v>
      </c>
      <c r="B246" s="144"/>
      <c r="C246" s="188"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46" s="56">
        <v>3600</v>
      </c>
      <c r="E246" s="37"/>
      <c r="F246" s="37"/>
      <c r="G246" s="37"/>
      <c r="H246" s="38"/>
    </row>
    <row r="247" spans="1:8" s="16" customFormat="1" ht="50.1" customHeight="1" thickBot="1" x14ac:dyDescent="0.25">
      <c r="A247" s="143" t="s">
        <v>94</v>
      </c>
      <c r="B247" s="144"/>
      <c r="C247" s="188"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47" s="56">
        <v>12990</v>
      </c>
      <c r="E247" s="37"/>
      <c r="F247" s="37"/>
      <c r="G247" s="37"/>
      <c r="H247" s="38"/>
    </row>
    <row r="248" spans="1:8" s="16" customFormat="1" ht="102" customHeight="1" thickBot="1" x14ac:dyDescent="0.25">
      <c r="A248" s="143" t="s">
        <v>16</v>
      </c>
      <c r="B248" s="144"/>
      <c r="C24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48" s="56">
        <v>1380</v>
      </c>
      <c r="E248" s="37"/>
      <c r="F248" s="37"/>
      <c r="G248" s="37"/>
      <c r="H248" s="38"/>
    </row>
    <row r="249" spans="1:8" s="16" customFormat="1" ht="126" customHeight="1" x14ac:dyDescent="0.2">
      <c r="A249" s="143" t="s">
        <v>95</v>
      </c>
      <c r="B249" s="144"/>
      <c r="C24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9" s="56">
        <v>10005</v>
      </c>
      <c r="E249" s="37"/>
      <c r="F249" s="37"/>
      <c r="G249" s="37"/>
      <c r="H249" s="38"/>
    </row>
    <row r="250" spans="1:8" s="16" customFormat="1" ht="96" customHeight="1" x14ac:dyDescent="0.2">
      <c r="A250" s="143" t="s">
        <v>96</v>
      </c>
      <c r="B250" s="144"/>
      <c r="C2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50" s="56">
        <v>10005</v>
      </c>
      <c r="E250" s="37"/>
      <c r="F250" s="37"/>
      <c r="G250" s="37"/>
      <c r="H250" s="38"/>
    </row>
    <row r="251" spans="1:8" s="16" customFormat="1" ht="96" customHeight="1" x14ac:dyDescent="0.2">
      <c r="A251" s="137" t="s">
        <v>97</v>
      </c>
      <c r="B251" s="189"/>
      <c r="C25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51" s="56">
        <v>15001</v>
      </c>
      <c r="E251" s="37"/>
      <c r="F251" s="37"/>
      <c r="G251" s="37"/>
      <c r="H251" s="38"/>
    </row>
    <row r="252" spans="1:8" s="16" customFormat="1" ht="78" customHeight="1" x14ac:dyDescent="0.2">
      <c r="A252" s="143" t="s">
        <v>92</v>
      </c>
      <c r="B252" s="144" t="s">
        <v>92</v>
      </c>
      <c r="C25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52" s="56">
        <v>15000</v>
      </c>
      <c r="E252" s="37"/>
      <c r="F252" s="37"/>
      <c r="G252" s="37"/>
      <c r="H252" s="38"/>
    </row>
    <row r="253" spans="1:8" s="16" customFormat="1" ht="78" customHeight="1" x14ac:dyDescent="0.2">
      <c r="A253" s="143" t="s">
        <v>93</v>
      </c>
      <c r="B253" s="144" t="s">
        <v>93</v>
      </c>
      <c r="C2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53" s="56">
        <v>10008</v>
      </c>
      <c r="E253" s="37"/>
      <c r="F253" s="37"/>
      <c r="G253" s="37"/>
      <c r="H253" s="38"/>
    </row>
    <row r="254" spans="1:8" s="16" customFormat="1" ht="50.1" customHeight="1" x14ac:dyDescent="0.2">
      <c r="A254" s="143" t="s">
        <v>98</v>
      </c>
      <c r="B254" s="144"/>
      <c r="C254" s="188" t="str">
        <f>"Интернет-площадка 2gis.ru на основе Cправочника организаций "&amp;$C$2&amp;""</f>
        <v>Интернет-площадка 2gis.ru на основе Cправочника организаций "2ГИС.КАЗАНЬ"</v>
      </c>
      <c r="D254" s="56">
        <v>26040</v>
      </c>
      <c r="E254" s="37"/>
      <c r="F254" s="37"/>
      <c r="G254" s="37"/>
      <c r="H254" s="38"/>
    </row>
    <row r="255" spans="1:8" s="16" customFormat="1" ht="50.1" customHeight="1" x14ac:dyDescent="0.2">
      <c r="A255" s="143" t="s">
        <v>99</v>
      </c>
      <c r="B255" s="144"/>
      <c r="C255" s="188"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55" s="56">
        <v>21000</v>
      </c>
      <c r="E255" s="37"/>
      <c r="F255" s="37"/>
      <c r="G255" s="37"/>
      <c r="H255" s="38"/>
    </row>
    <row r="256" spans="1:8" s="16" customFormat="1" ht="50.1" customHeight="1" x14ac:dyDescent="0.2">
      <c r="A256" s="143" t="s">
        <v>100</v>
      </c>
      <c r="B256" s="144"/>
      <c r="C256" s="188" t="str">
        <f t="shared" si="1"/>
        <v>электронный справочник на основе Справочника организаций "2ГИС.КАЗАНЬ" (версия для ПК)</v>
      </c>
      <c r="D256" s="56">
        <v>52560</v>
      </c>
      <c r="E256" s="37"/>
      <c r="F256" s="37"/>
      <c r="G256" s="37"/>
      <c r="H256" s="38"/>
    </row>
    <row r="257" spans="1:8" s="16" customFormat="1" ht="50.1" customHeight="1" x14ac:dyDescent="0.2">
      <c r="A257" s="143" t="s">
        <v>101</v>
      </c>
      <c r="B257" s="144"/>
      <c r="C257" s="188" t="str">
        <f>"Интернет-площадка 2gis.ru на основе Cправочника организаций "&amp;$C$2&amp;""</f>
        <v>Интернет-площадка 2gis.ru на основе Cправочника организаций "2ГИС.КАЗАНЬ"</v>
      </c>
      <c r="D257" s="56">
        <v>26040</v>
      </c>
      <c r="E257" s="37"/>
      <c r="F257" s="37"/>
      <c r="G257" s="37"/>
      <c r="H257" s="38"/>
    </row>
    <row r="258" spans="1:8" s="16" customFormat="1" ht="50.1" customHeight="1" thickBot="1" x14ac:dyDescent="0.25">
      <c r="A258" s="143" t="s">
        <v>102</v>
      </c>
      <c r="B258" s="144"/>
      <c r="C258" s="60" t="str">
        <f>"Интернет-площадка 2gis.ru на основе Cправочника организаций "&amp;$C$2&amp;""</f>
        <v>Интернет-площадка 2gis.ru на основе Cправочника организаций "2ГИС.КАЗАНЬ"</v>
      </c>
      <c r="D258" s="56">
        <v>31320</v>
      </c>
      <c r="E258" s="37"/>
      <c r="F258" s="37"/>
      <c r="G258" s="37"/>
      <c r="H258" s="38"/>
    </row>
    <row r="259" spans="1:8" s="16" customFormat="1" ht="50.1" customHeight="1" x14ac:dyDescent="0.2">
      <c r="A259" s="143" t="s">
        <v>103</v>
      </c>
      <c r="B259" s="144"/>
      <c r="C259" s="188" t="str">
        <f t="shared" si="1"/>
        <v>электронный справочник на основе Справочника организаций "2ГИС.КАЗАНЬ" (версия для ПК)</v>
      </c>
      <c r="D259" s="56">
        <v>23520</v>
      </c>
      <c r="E259" s="37"/>
      <c r="F259" s="37"/>
      <c r="G259" s="37"/>
      <c r="H259" s="38"/>
    </row>
    <row r="260" spans="1:8" s="16" customFormat="1" ht="50.1" customHeight="1" x14ac:dyDescent="0.2">
      <c r="A260" s="143" t="s">
        <v>104</v>
      </c>
      <c r="B260" s="144"/>
      <c r="C260" s="188" t="str">
        <f t="shared" si="1"/>
        <v>электронный справочник на основе Справочника организаций "2ГИС.КАЗАНЬ" (версия для ПК)</v>
      </c>
      <c r="D260" s="56">
        <v>34920</v>
      </c>
      <c r="E260" s="37"/>
      <c r="F260" s="37"/>
      <c r="G260" s="37"/>
      <c r="H260" s="38"/>
    </row>
    <row r="261" spans="1:8" s="16" customFormat="1" ht="50.1" customHeight="1" x14ac:dyDescent="0.2">
      <c r="A261" s="143" t="s">
        <v>105</v>
      </c>
      <c r="B261" s="144"/>
      <c r="C261" s="188" t="str">
        <f t="shared" si="1"/>
        <v>электронный справочник на основе Справочника организаций "2ГИС.КАЗАНЬ" (версия для ПК)</v>
      </c>
      <c r="D261" s="56">
        <v>62640</v>
      </c>
      <c r="E261" s="37"/>
      <c r="F261" s="37"/>
      <c r="G261" s="37"/>
      <c r="H261" s="38"/>
    </row>
    <row r="262" spans="1:8" s="16" customFormat="1" ht="50.1" customHeight="1" x14ac:dyDescent="0.2">
      <c r="A262" s="143" t="s">
        <v>273</v>
      </c>
      <c r="B262" s="144"/>
      <c r="C262" s="188" t="s">
        <v>87</v>
      </c>
      <c r="D262" s="56">
        <v>1200</v>
      </c>
      <c r="E262" s="37"/>
      <c r="F262" s="37"/>
      <c r="G262" s="37"/>
      <c r="H262" s="38"/>
    </row>
    <row r="263" spans="1:8" s="16" customFormat="1" ht="50.1" customHeight="1" thickBot="1" x14ac:dyDescent="0.25">
      <c r="A263" s="143" t="s">
        <v>108</v>
      </c>
      <c r="B263" s="144"/>
      <c r="C263" s="188" t="str">
        <f t="shared" si="1"/>
        <v>электронный справочник на основе Справочника организаций "2ГИС.КАЗАНЬ" (версия для ПК)</v>
      </c>
      <c r="D263" s="56">
        <v>27360</v>
      </c>
      <c r="E263" s="37"/>
      <c r="F263" s="37"/>
      <c r="G263" s="37"/>
      <c r="H263" s="38"/>
    </row>
    <row r="264" spans="1:8" s="28" customFormat="1" ht="50.1" customHeight="1" thickBot="1" x14ac:dyDescent="0.25">
      <c r="A264" s="24" t="s">
        <v>109</v>
      </c>
      <c r="B264" s="25"/>
      <c r="C264" s="26"/>
      <c r="D264" s="156"/>
      <c r="E264" s="156"/>
      <c r="F264" s="156"/>
      <c r="G264" s="156"/>
      <c r="H264" s="157"/>
    </row>
    <row r="265" spans="1:8" s="16" customFormat="1" ht="50.1" customHeight="1" x14ac:dyDescent="0.2">
      <c r="A265" s="143" t="s">
        <v>111</v>
      </c>
      <c r="B265" s="144"/>
      <c r="C265" s="386"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265" s="31">
        <v>10008</v>
      </c>
      <c r="E265" s="32"/>
      <c r="F265" s="32"/>
      <c r="G265" s="32"/>
      <c r="H265" s="33"/>
    </row>
    <row r="266" spans="1:8" s="16" customFormat="1" ht="50.1" customHeight="1" x14ac:dyDescent="0.2">
      <c r="A266" s="143" t="s">
        <v>489</v>
      </c>
      <c r="B266" s="144"/>
      <c r="C266" s="387"/>
      <c r="D266" s="56">
        <v>31560</v>
      </c>
      <c r="E266" s="37"/>
      <c r="F266" s="37"/>
      <c r="G266" s="37"/>
      <c r="H266" s="38"/>
    </row>
    <row r="267" spans="1:8" s="16" customFormat="1" ht="50.1" customHeight="1" x14ac:dyDescent="0.2">
      <c r="A267" s="137" t="s">
        <v>110</v>
      </c>
      <c r="B267" s="138"/>
      <c r="C267" s="387"/>
      <c r="D267" s="36">
        <v>15000</v>
      </c>
      <c r="E267" s="37"/>
      <c r="F267" s="37"/>
      <c r="G267" s="37"/>
      <c r="H267" s="38"/>
    </row>
    <row r="268" spans="1:8" s="16" customFormat="1" ht="50.1" customHeight="1" x14ac:dyDescent="0.2">
      <c r="A268" s="192" t="s">
        <v>112</v>
      </c>
      <c r="B268" s="193"/>
      <c r="C268" s="387"/>
      <c r="D268" s="325">
        <v>3000</v>
      </c>
      <c r="E268" s="140"/>
      <c r="F268" s="140"/>
      <c r="G268" s="140"/>
      <c r="H268" s="141"/>
    </row>
    <row r="269" spans="1:8" s="16" customFormat="1" ht="50.1" customHeight="1" x14ac:dyDescent="0.2">
      <c r="A269" s="192" t="s">
        <v>113</v>
      </c>
      <c r="B269" s="193"/>
      <c r="C269" s="387"/>
      <c r="D269" s="325">
        <v>300</v>
      </c>
      <c r="E269" s="140"/>
      <c r="F269" s="140"/>
      <c r="G269" s="140"/>
      <c r="H269" s="141"/>
    </row>
    <row r="270" spans="1:8" s="16" customFormat="1" ht="50.1" customHeight="1" thickBot="1" x14ac:dyDescent="0.25">
      <c r="A270" s="192" t="s">
        <v>114</v>
      </c>
      <c r="B270" s="193"/>
      <c r="C270" s="388"/>
      <c r="D270" s="78">
        <v>1050</v>
      </c>
      <c r="E270" s="79"/>
      <c r="F270" s="79"/>
      <c r="G270" s="79"/>
      <c r="H270" s="80"/>
    </row>
    <row r="271" spans="1:8" s="16" customFormat="1" ht="50.1" customHeight="1" thickBot="1" x14ac:dyDescent="0.25">
      <c r="A271" s="24" t="s">
        <v>115</v>
      </c>
      <c r="B271" s="25"/>
      <c r="C271" s="26"/>
      <c r="D271" s="156"/>
      <c r="E271" s="156"/>
      <c r="F271" s="156"/>
      <c r="G271" s="156"/>
      <c r="H271" s="157"/>
    </row>
    <row r="272" spans="1:8" s="16" customFormat="1" ht="50.1" customHeight="1" x14ac:dyDescent="0.2">
      <c r="A272" s="143" t="s">
        <v>161</v>
      </c>
      <c r="B272" s="144"/>
      <c r="C272"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2" s="56">
        <v>9390</v>
      </c>
      <c r="E272" s="37"/>
      <c r="F272" s="37"/>
      <c r="G272" s="37"/>
      <c r="H272" s="38"/>
    </row>
    <row r="273" spans="1:8" s="16" customFormat="1" ht="60.75" customHeight="1" x14ac:dyDescent="0.2">
      <c r="A273" s="143" t="s">
        <v>117</v>
      </c>
      <c r="B273" s="144"/>
      <c r="C273"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73" s="56">
        <v>9390</v>
      </c>
      <c r="E273" s="37"/>
      <c r="F273" s="37"/>
      <c r="G273" s="37"/>
      <c r="H273" s="38"/>
    </row>
    <row r="274" spans="1:8" s="16" customFormat="1" ht="50.1" customHeight="1" x14ac:dyDescent="0.2">
      <c r="A274" s="143" t="s">
        <v>162</v>
      </c>
      <c r="B274" s="144"/>
      <c r="C274"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74" s="36">
        <v>19800</v>
      </c>
      <c r="E274" s="37"/>
      <c r="F274" s="37"/>
      <c r="G274" s="37"/>
      <c r="H274" s="38"/>
    </row>
    <row r="275" spans="1:8" s="16" customFormat="1" ht="59.25" customHeight="1" x14ac:dyDescent="0.2">
      <c r="A275" s="143" t="s">
        <v>490</v>
      </c>
      <c r="B275" s="144" t="s">
        <v>455</v>
      </c>
      <c r="C275"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275" s="36">
        <v>19800</v>
      </c>
      <c r="E275" s="37"/>
      <c r="F275" s="37"/>
      <c r="G275" s="37"/>
      <c r="H275" s="38"/>
    </row>
    <row r="276" spans="1:8" s="16" customFormat="1" ht="126" customHeight="1" thickBot="1" x14ac:dyDescent="0.25">
      <c r="A276" s="143" t="s">
        <v>122</v>
      </c>
      <c r="B276" s="144"/>
      <c r="C276" s="297" t="str">
        <f>C272</f>
        <v>электронный справочник на основе Справочника организаций "2ГИС.КАЗАНЬ" (мобильная версия 2ГИС 4.0 и выше)</v>
      </c>
      <c r="D276" s="56">
        <v>9390</v>
      </c>
      <c r="E276" s="37"/>
      <c r="F276" s="37"/>
      <c r="G276" s="37"/>
      <c r="H276" s="38"/>
    </row>
    <row r="277" spans="1:8" s="28" customFormat="1" ht="49.5" customHeight="1" thickBot="1" x14ac:dyDescent="0.25">
      <c r="A277" s="298"/>
      <c r="B277" s="299"/>
      <c r="C277" s="180"/>
      <c r="D277" s="322"/>
      <c r="E277" s="322"/>
      <c r="F277" s="322"/>
      <c r="G277" s="322"/>
      <c r="H277" s="323"/>
    </row>
    <row r="278" spans="1:8" s="23" customFormat="1" ht="26.25" x14ac:dyDescent="0.2">
      <c r="A278" s="202"/>
      <c r="B278" s="203"/>
      <c r="C278" s="204"/>
      <c r="D278" s="203"/>
      <c r="E278" s="203"/>
      <c r="F278" s="203"/>
      <c r="G278" s="203"/>
      <c r="H278" s="205"/>
    </row>
    <row r="279" spans="1:8" s="16" customFormat="1" ht="21" x14ac:dyDescent="0.2">
      <c r="A279" s="206"/>
      <c r="B279" s="207" t="s">
        <v>123</v>
      </c>
      <c r="C279" s="208" t="s">
        <v>178</v>
      </c>
      <c r="D279" s="208"/>
      <c r="E279" s="209"/>
      <c r="F279" s="209"/>
      <c r="G279" s="209"/>
      <c r="H279" s="209"/>
    </row>
    <row r="280" spans="1:8" s="16" customFormat="1" ht="21" x14ac:dyDescent="0.2">
      <c r="A280" s="206"/>
      <c r="B280" s="209"/>
      <c r="C280" s="210" t="s">
        <v>179</v>
      </c>
      <c r="D280" s="210"/>
      <c r="E280" s="209"/>
      <c r="F280" s="209"/>
      <c r="G280" s="209"/>
      <c r="H280" s="209"/>
    </row>
    <row r="281" spans="1:8" s="16" customFormat="1" ht="21" x14ac:dyDescent="0.2">
      <c r="A281" s="206"/>
      <c r="B281" s="209"/>
      <c r="C281" s="208" t="s">
        <v>180</v>
      </c>
      <c r="D281" s="210"/>
      <c r="E281" s="209"/>
      <c r="F281" s="209"/>
      <c r="G281" s="209"/>
      <c r="H281" s="209"/>
    </row>
    <row r="282" spans="1:8" s="16" customFormat="1" ht="21" x14ac:dyDescent="0.2">
      <c r="A282" s="202"/>
      <c r="B282" s="203"/>
      <c r="C282" s="210"/>
      <c r="D282" s="210"/>
      <c r="E282" s="209"/>
      <c r="F282" s="209"/>
      <c r="G282" s="209"/>
      <c r="H282" s="203"/>
    </row>
    <row r="283" spans="1:8" s="16" customFormat="1" ht="26.25" x14ac:dyDescent="0.2">
      <c r="A283" s="213" t="str">
        <f>Абакан_юр!A147</f>
        <v>По соглашению сторон в качестве валюты платежа могут выступать украинские гривны, в этом случае курс следующий: 1 руб. = 0,3909 гривен</v>
      </c>
      <c r="B283" s="213"/>
      <c r="C283" s="213"/>
      <c r="D283" s="214"/>
      <c r="E283" s="214"/>
      <c r="F283" s="215"/>
      <c r="G283" s="216"/>
      <c r="H283" s="216"/>
    </row>
    <row r="284" spans="1:8" s="16" customFormat="1" ht="26.25" x14ac:dyDescent="0.2">
      <c r="A284" s="213" t="str">
        <f>Абакан_юр!A148</f>
        <v>По соглашению сторон в качестве валюты платежа могут выступать дирхамы ОАЭ, в этом случае курс следующий: 1 руб. = 0,0394 дирхам</v>
      </c>
      <c r="B284" s="213"/>
      <c r="C284" s="213"/>
      <c r="D284" s="214"/>
      <c r="E284" s="214"/>
      <c r="F284" s="215"/>
      <c r="G284" s="218"/>
      <c r="H284" s="218"/>
    </row>
    <row r="285" spans="1:8" ht="12.6" customHeight="1" x14ac:dyDescent="0.2">
      <c r="A285" s="213" t="str">
        <f>Абакан_юр!A149</f>
        <v>По соглашению сторон в качестве валюты платежа могут выступать доллары США, в этом случае курс следующий: 1 руб. = 0,0107 доллара</v>
      </c>
      <c r="B285" s="213"/>
      <c r="C285" s="213"/>
      <c r="D285" s="214"/>
      <c r="E285" s="214"/>
      <c r="F285" s="215"/>
      <c r="G285" s="218"/>
      <c r="H285" s="218"/>
    </row>
    <row r="286" spans="1:8" s="209" customFormat="1" ht="24.95" customHeight="1" x14ac:dyDescent="0.2">
      <c r="A286" s="213" t="str">
        <f>Абакан_юр!A150</f>
        <v>По соглашению сторон в качестве валюты платежа могут выступать евро, в этом случае курс следующий: 1 руб. = 0,0101 евро</v>
      </c>
      <c r="B286" s="213"/>
      <c r="C286" s="213"/>
      <c r="D286" s="214"/>
      <c r="E286" s="215"/>
      <c r="F286" s="215"/>
      <c r="G286" s="218"/>
      <c r="H286" s="218"/>
    </row>
    <row r="287" spans="1:8" s="209" customFormat="1" ht="24.95" customHeight="1" x14ac:dyDescent="0.2">
      <c r="A287" s="213" t="str">
        <f>Абакан_юр!A151</f>
        <v>По соглашению сторон в качестве валюты платежа могут выступать чешские кроны, в этом случае курс следующий: 1 руб. = 0,2496 крона</v>
      </c>
      <c r="B287" s="213"/>
      <c r="C287" s="213"/>
      <c r="D287" s="214"/>
      <c r="E287" s="215"/>
      <c r="F287" s="215"/>
      <c r="G287" s="218"/>
      <c r="H287" s="218"/>
    </row>
    <row r="288" spans="1:8" s="209" customFormat="1" ht="24.95" customHeight="1" x14ac:dyDescent="0.2">
      <c r="A288" s="213" t="str">
        <f>Абакан_юр!A152</f>
        <v>По соглашению сторон в качестве валюты платежа могут выступать киргизские сомы, в этом случае курс следующий: 1 руб. = 0,9546 сом</v>
      </c>
      <c r="B288" s="213"/>
      <c r="C288" s="213"/>
      <c r="D288" s="214"/>
      <c r="E288" s="214"/>
      <c r="F288" s="215"/>
      <c r="G288" s="218"/>
      <c r="H288" s="218"/>
    </row>
    <row r="289" spans="1:8" s="203" customFormat="1" ht="12" customHeight="1" x14ac:dyDescent="0.2">
      <c r="A289" s="213" t="str">
        <f>Абакан_юр!A153</f>
        <v>По соглашению сторон в качестве валюты платежа могут выступать казахстанские тенге, в этом случае курс следующий: 1 руб. = 5,1087 тенге</v>
      </c>
      <c r="B289" s="213"/>
      <c r="C289" s="213"/>
      <c r="D289" s="214"/>
      <c r="E289" s="214"/>
      <c r="F289" s="215"/>
      <c r="G289" s="218"/>
      <c r="H289" s="218"/>
    </row>
    <row r="290" spans="1:8" s="217" customFormat="1" ht="24.95" customHeight="1" x14ac:dyDescent="0.2">
      <c r="A290" s="219"/>
      <c r="B290" s="219"/>
      <c r="C290" s="220"/>
      <c r="D290" s="221"/>
      <c r="E290" s="221"/>
      <c r="F290" s="222"/>
      <c r="G290" s="223"/>
      <c r="H290" s="223"/>
    </row>
    <row r="291" spans="1:8" s="217" customFormat="1" ht="24.95" customHeight="1" x14ac:dyDescent="0.2">
      <c r="A291" s="225" t="s">
        <v>134</v>
      </c>
      <c r="B291" s="225"/>
      <c r="C291" s="225"/>
      <c r="D291" s="225"/>
      <c r="E291" s="225"/>
      <c r="F291" s="225"/>
      <c r="G291" s="225"/>
      <c r="H291" s="225"/>
    </row>
    <row r="292" spans="1:8" s="217" customFormat="1" ht="24.95" customHeight="1" x14ac:dyDescent="0.2">
      <c r="A292" s="225" t="s">
        <v>135</v>
      </c>
      <c r="B292" s="225"/>
      <c r="C292" s="225"/>
      <c r="D292" s="225"/>
      <c r="E292" s="225"/>
      <c r="F292" s="225"/>
      <c r="G292" s="225"/>
      <c r="H292" s="225"/>
    </row>
    <row r="293" spans="1:8" s="217" customFormat="1" ht="24.95" customHeight="1" x14ac:dyDescent="0.2">
      <c r="A293" s="213" t="s">
        <v>458</v>
      </c>
      <c r="B293" s="213"/>
      <c r="C293" s="213"/>
      <c r="D293" s="213"/>
      <c r="E293" s="213"/>
      <c r="F293" s="213"/>
      <c r="G293" s="213"/>
      <c r="H293" s="213"/>
    </row>
    <row r="294" spans="1:8" s="217" customFormat="1" ht="24.95" customHeight="1" thickBot="1" x14ac:dyDescent="0.25">
      <c r="A294" s="226" t="s">
        <v>136</v>
      </c>
      <c r="B294" s="226"/>
      <c r="C294" s="226"/>
      <c r="D294" s="226"/>
      <c r="E294" s="226"/>
      <c r="F294" s="227"/>
      <c r="H294" s="228"/>
    </row>
    <row r="295" spans="1:8" s="217" customFormat="1" ht="24.95" customHeight="1" thickBot="1" x14ac:dyDescent="0.25">
      <c r="A295" s="229" t="s">
        <v>137</v>
      </c>
      <c r="B295" s="230"/>
      <c r="C295" s="230"/>
      <c r="D295" s="230"/>
      <c r="E295" s="231"/>
      <c r="F295" s="232"/>
      <c r="G295" s="203"/>
      <c r="H295" s="233"/>
    </row>
    <row r="296" spans="1:8" s="217" customFormat="1" ht="24.95" customHeight="1" thickBot="1" x14ac:dyDescent="0.25">
      <c r="A296" s="234" t="s">
        <v>138</v>
      </c>
      <c r="B296" s="235"/>
      <c r="C296" s="236" t="s">
        <v>139</v>
      </c>
      <c r="D296" s="235" t="s">
        <v>140</v>
      </c>
      <c r="E296" s="237"/>
      <c r="F296" s="238"/>
      <c r="G296" s="238"/>
      <c r="H296" s="238"/>
    </row>
    <row r="297" spans="1:8" s="224" customFormat="1" ht="12" customHeight="1" x14ac:dyDescent="0.2">
      <c r="A297" s="239" t="s">
        <v>167</v>
      </c>
      <c r="B297" s="240"/>
      <c r="C297" s="242" t="s">
        <v>168</v>
      </c>
      <c r="D297" s="367">
        <v>2190</v>
      </c>
      <c r="E297" s="243"/>
      <c r="F297" s="238"/>
      <c r="G297" s="238"/>
      <c r="H297" s="238"/>
    </row>
    <row r="298" spans="1:8" ht="24.95" customHeight="1" x14ac:dyDescent="0.2">
      <c r="A298" s="244" t="s">
        <v>169</v>
      </c>
      <c r="B298" s="245"/>
      <c r="C298" s="247"/>
      <c r="D298" s="368">
        <v>1590</v>
      </c>
      <c r="E298" s="248"/>
      <c r="F298" s="238"/>
      <c r="G298" s="238"/>
      <c r="H298" s="238"/>
    </row>
    <row r="299" spans="1:8" ht="24.95" customHeight="1" x14ac:dyDescent="0.2">
      <c r="A299" s="244" t="s">
        <v>170</v>
      </c>
      <c r="B299" s="245"/>
      <c r="C299" s="247"/>
      <c r="D299" s="368">
        <v>1440</v>
      </c>
      <c r="E299" s="248"/>
      <c r="F299" s="238"/>
      <c r="G299" s="238"/>
      <c r="H299" s="238"/>
    </row>
    <row r="300" spans="1:8" s="203" customFormat="1" ht="38.25" customHeight="1" x14ac:dyDescent="0.2">
      <c r="A300" s="244" t="s">
        <v>171</v>
      </c>
      <c r="B300" s="245"/>
      <c r="C300" s="247"/>
      <c r="D300" s="368">
        <v>1290</v>
      </c>
      <c r="E300" s="248"/>
      <c r="F300" s="238"/>
      <c r="G300" s="238"/>
      <c r="H300" s="238"/>
    </row>
    <row r="301" spans="1:8" s="228" customFormat="1" ht="50.1" customHeight="1" x14ac:dyDescent="0.2">
      <c r="A301" s="244" t="s">
        <v>141</v>
      </c>
      <c r="B301" s="245"/>
      <c r="C301" s="246" t="s">
        <v>142</v>
      </c>
      <c r="D301" s="247" t="s">
        <v>143</v>
      </c>
      <c r="E301" s="248"/>
      <c r="F301" s="238"/>
      <c r="G301" s="238"/>
      <c r="H301" s="238"/>
    </row>
    <row r="302" spans="1:8" s="233" customFormat="1" ht="50.1" customHeight="1" x14ac:dyDescent="0.2">
      <c r="A302" s="244" t="s">
        <v>144</v>
      </c>
      <c r="B302" s="245"/>
      <c r="C302" s="246" t="s">
        <v>145</v>
      </c>
      <c r="D302" s="247" t="s">
        <v>146</v>
      </c>
      <c r="E302" s="248"/>
      <c r="F302" s="238"/>
      <c r="G302" s="238"/>
      <c r="H302" s="238"/>
    </row>
    <row r="303" spans="1:8" ht="102" customHeight="1" thickBot="1" x14ac:dyDescent="0.25">
      <c r="A303" s="328" t="s">
        <v>147</v>
      </c>
      <c r="B303" s="329"/>
      <c r="C303" s="330" t="s">
        <v>148</v>
      </c>
      <c r="D303" s="331" t="s">
        <v>146</v>
      </c>
      <c r="E303" s="332"/>
      <c r="F303" s="238"/>
      <c r="G303" s="238"/>
      <c r="H303" s="238"/>
    </row>
    <row r="304" spans="1:8" ht="50.1" customHeight="1" x14ac:dyDescent="0.2">
      <c r="A304" s="244" t="s">
        <v>150</v>
      </c>
      <c r="B304" s="245"/>
      <c r="C304" s="333" t="s">
        <v>151</v>
      </c>
      <c r="D304" s="245" t="s">
        <v>146</v>
      </c>
      <c r="E304" s="334"/>
      <c r="F304" s="232"/>
      <c r="G304" s="232"/>
      <c r="H304" s="232"/>
    </row>
    <row r="305" spans="1:8" ht="50.1" customHeight="1" thickBot="1" x14ac:dyDescent="0.25">
      <c r="A305" s="335" t="s">
        <v>152</v>
      </c>
      <c r="B305" s="336"/>
      <c r="C305" s="330" t="s">
        <v>153</v>
      </c>
      <c r="D305" s="337" t="s">
        <v>146</v>
      </c>
      <c r="E305" s="338"/>
      <c r="F305" s="222"/>
      <c r="G305" s="223"/>
      <c r="H305" s="223"/>
    </row>
    <row r="306" spans="1:8" ht="50.1" customHeight="1" x14ac:dyDescent="0.2">
      <c r="A306" s="250" t="s">
        <v>154</v>
      </c>
      <c r="B306" s="250"/>
      <c r="C306" s="250"/>
      <c r="D306" s="250"/>
      <c r="E306" s="250"/>
      <c r="F306" s="250"/>
      <c r="G306" s="250"/>
      <c r="H306" s="250"/>
    </row>
    <row r="307" spans="1:8" ht="50.1" customHeight="1" x14ac:dyDescent="0.2">
      <c r="A307" s="250" t="s">
        <v>155</v>
      </c>
      <c r="B307" s="250"/>
      <c r="C307" s="250"/>
      <c r="D307" s="250"/>
      <c r="E307" s="250"/>
      <c r="F307" s="250"/>
      <c r="G307" s="250"/>
      <c r="H307" s="250"/>
    </row>
    <row r="308" spans="1:8" ht="99.95" customHeight="1" x14ac:dyDescent="0.2">
      <c r="A308"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8" s="308"/>
      <c r="C308" s="308"/>
      <c r="D308" s="308"/>
      <c r="E308" s="308"/>
      <c r="F308" s="308"/>
      <c r="G308" s="308"/>
      <c r="H308" s="308"/>
    </row>
    <row r="309" spans="1:8" ht="75" customHeight="1" x14ac:dyDescent="0.2">
      <c r="A309" s="225" t="s">
        <v>157</v>
      </c>
      <c r="B309" s="225"/>
      <c r="C309" s="225"/>
      <c r="D309" s="225"/>
      <c r="E309" s="225"/>
      <c r="F309" s="225"/>
      <c r="G309" s="225"/>
      <c r="H309" s="225"/>
    </row>
    <row r="310" spans="1:8" ht="137.25" customHeight="1" x14ac:dyDescent="0.2">
      <c r="A310" s="250" t="s">
        <v>158</v>
      </c>
      <c r="B310" s="250"/>
      <c r="C310" s="250"/>
      <c r="D310" s="250"/>
      <c r="E310" s="250"/>
      <c r="F310" s="250"/>
      <c r="G310" s="250"/>
      <c r="H310" s="250"/>
    </row>
    <row r="311" spans="1:8" s="203" customFormat="1" ht="125.25" customHeight="1" x14ac:dyDescent="0.2">
      <c r="A311" s="486" t="s">
        <v>459</v>
      </c>
      <c r="B311" s="486"/>
      <c r="C311" s="486"/>
      <c r="D311" s="486"/>
      <c r="E311" s="486"/>
      <c r="F311" s="486"/>
      <c r="G311" s="486"/>
      <c r="H311" s="486"/>
    </row>
    <row r="312" spans="1:8" ht="25.5" x14ac:dyDescent="0.35">
      <c r="A312" s="487" t="s">
        <v>460</v>
      </c>
      <c r="B312" s="488"/>
      <c r="C312" s="489" t="s">
        <v>461</v>
      </c>
    </row>
    <row r="313" spans="1:8" ht="25.5" x14ac:dyDescent="0.35">
      <c r="A313" s="490" t="s">
        <v>462</v>
      </c>
      <c r="B313" s="491"/>
      <c r="C313" s="492">
        <v>1</v>
      </c>
    </row>
    <row r="314" spans="1:8" ht="25.5" x14ac:dyDescent="0.35">
      <c r="A314" s="490">
        <v>2</v>
      </c>
      <c r="B314" s="491"/>
      <c r="C314" s="492">
        <v>1.1000000000000001</v>
      </c>
    </row>
    <row r="315" spans="1:8" ht="25.5" x14ac:dyDescent="0.35">
      <c r="A315" s="490">
        <v>3</v>
      </c>
      <c r="B315" s="491"/>
      <c r="C315" s="492">
        <v>1.2</v>
      </c>
    </row>
    <row r="316" spans="1:8" ht="25.5" x14ac:dyDescent="0.35">
      <c r="A316" s="490" t="s">
        <v>463</v>
      </c>
      <c r="B316" s="491"/>
      <c r="C316" s="492">
        <v>1.25</v>
      </c>
    </row>
    <row r="317" spans="1:8" ht="25.5" x14ac:dyDescent="0.35">
      <c r="A317" s="490" t="s">
        <v>464</v>
      </c>
      <c r="B317" s="491"/>
      <c r="C317" s="492">
        <v>1.3</v>
      </c>
    </row>
    <row r="318" spans="1:8" ht="25.5" x14ac:dyDescent="0.35">
      <c r="A318" s="490" t="s">
        <v>465</v>
      </c>
      <c r="B318" s="491"/>
      <c r="C318" s="492">
        <v>1.35</v>
      </c>
    </row>
    <row r="319" spans="1:8" ht="25.5" x14ac:dyDescent="0.35">
      <c r="A319" s="490" t="s">
        <v>466</v>
      </c>
      <c r="B319" s="491"/>
      <c r="C319" s="492">
        <v>1.4</v>
      </c>
    </row>
    <row r="320" spans="1:8" ht="25.5" x14ac:dyDescent="0.35">
      <c r="A320" s="490" t="s">
        <v>467</v>
      </c>
      <c r="B320" s="491"/>
      <c r="C320" s="492">
        <v>1.45</v>
      </c>
    </row>
    <row r="321" spans="1:8" ht="25.5" x14ac:dyDescent="0.35">
      <c r="A321" s="490" t="s">
        <v>468</v>
      </c>
      <c r="B321" s="491"/>
      <c r="C321" s="492">
        <v>1.5</v>
      </c>
    </row>
    <row r="322" spans="1:8" ht="25.5" x14ac:dyDescent="0.35">
      <c r="A322" s="490" t="s">
        <v>469</v>
      </c>
      <c r="B322" s="491"/>
      <c r="C322" s="492">
        <v>2</v>
      </c>
    </row>
    <row r="323" spans="1:8" ht="23.25" x14ac:dyDescent="0.2">
      <c r="A323" s="250" t="s">
        <v>470</v>
      </c>
      <c r="B323" s="250"/>
      <c r="C323" s="250"/>
      <c r="D323" s="250"/>
      <c r="E323" s="250"/>
      <c r="F323" s="250"/>
      <c r="G323" s="250"/>
      <c r="H323" s="250"/>
    </row>
    <row r="326" spans="1:8" s="252" customFormat="1" ht="144.75" customHeight="1" x14ac:dyDescent="0.2">
      <c r="A326" s="225" t="s">
        <v>471</v>
      </c>
      <c r="B326" s="225"/>
      <c r="C326" s="225"/>
      <c r="D326" s="225"/>
      <c r="E326" s="225"/>
      <c r="F326" s="225"/>
      <c r="G326" s="225"/>
      <c r="H326" s="225"/>
    </row>
    <row r="333" spans="1:8" s="252" customFormat="1" ht="114.75" customHeight="1" x14ac:dyDescent="0.2">
      <c r="A333" s="202"/>
      <c r="B333" s="203"/>
      <c r="C333" s="204"/>
      <c r="D333" s="203"/>
      <c r="E333" s="203"/>
      <c r="F333" s="203"/>
      <c r="G333" s="203"/>
      <c r="H333" s="205"/>
    </row>
  </sheetData>
  <sheetProtection selectLockedCells="1" selectUnlockedCells="1"/>
  <mergeCells count="567">
    <mergeCell ref="A322:B322"/>
    <mergeCell ref="A323:H323"/>
    <mergeCell ref="A326:E326"/>
    <mergeCell ref="F326:H326"/>
    <mergeCell ref="A316:B316"/>
    <mergeCell ref="A317:B317"/>
    <mergeCell ref="A318:B318"/>
    <mergeCell ref="A319:B319"/>
    <mergeCell ref="A320:B320"/>
    <mergeCell ref="A321:B321"/>
    <mergeCell ref="A310:H310"/>
    <mergeCell ref="A311:H311"/>
    <mergeCell ref="A312:B312"/>
    <mergeCell ref="A313:B313"/>
    <mergeCell ref="A314:B314"/>
    <mergeCell ref="A315:B315"/>
    <mergeCell ref="A305:B305"/>
    <mergeCell ref="D305:E305"/>
    <mergeCell ref="A306:H306"/>
    <mergeCell ref="A307:H307"/>
    <mergeCell ref="A308:H308"/>
    <mergeCell ref="A309:H309"/>
    <mergeCell ref="A302:B302"/>
    <mergeCell ref="D302:E302"/>
    <mergeCell ref="A303:B303"/>
    <mergeCell ref="D303:E303"/>
    <mergeCell ref="A304:B304"/>
    <mergeCell ref="D304:E304"/>
    <mergeCell ref="A299:B299"/>
    <mergeCell ref="D299:E299"/>
    <mergeCell ref="A300:B300"/>
    <mergeCell ref="D300:E300"/>
    <mergeCell ref="A301:B301"/>
    <mergeCell ref="D301:E301"/>
    <mergeCell ref="A293:H293"/>
    <mergeCell ref="A294:E294"/>
    <mergeCell ref="A295:E295"/>
    <mergeCell ref="A296:B296"/>
    <mergeCell ref="D296:E296"/>
    <mergeCell ref="A297:B297"/>
    <mergeCell ref="C297:C300"/>
    <mergeCell ref="D297:E297"/>
    <mergeCell ref="A298:B298"/>
    <mergeCell ref="D298:E298"/>
    <mergeCell ref="A286:C286"/>
    <mergeCell ref="A287:C287"/>
    <mergeCell ref="A288:C288"/>
    <mergeCell ref="A289:C289"/>
    <mergeCell ref="A291:H291"/>
    <mergeCell ref="A292:H292"/>
    <mergeCell ref="C281:D281"/>
    <mergeCell ref="C282:D282"/>
    <mergeCell ref="A283:C283"/>
    <mergeCell ref="G283:H283"/>
    <mergeCell ref="A284:C284"/>
    <mergeCell ref="A285:C285"/>
    <mergeCell ref="A276:B276"/>
    <mergeCell ref="D276:H276"/>
    <mergeCell ref="A277:B277"/>
    <mergeCell ref="D277:H277"/>
    <mergeCell ref="C279:D279"/>
    <mergeCell ref="C280:D280"/>
    <mergeCell ref="A273:B273"/>
    <mergeCell ref="D273:H273"/>
    <mergeCell ref="A274:B274"/>
    <mergeCell ref="D274:H274"/>
    <mergeCell ref="A275:B275"/>
    <mergeCell ref="D275:H275"/>
    <mergeCell ref="D269:H269"/>
    <mergeCell ref="A270:B270"/>
    <mergeCell ref="D270:H270"/>
    <mergeCell ref="A271:B271"/>
    <mergeCell ref="D271:H271"/>
    <mergeCell ref="A272:B272"/>
    <mergeCell ref="D272:H272"/>
    <mergeCell ref="A265:B265"/>
    <mergeCell ref="C265:C270"/>
    <mergeCell ref="D265:H265"/>
    <mergeCell ref="A266:B266"/>
    <mergeCell ref="D266:H266"/>
    <mergeCell ref="A267:B267"/>
    <mergeCell ref="D267:H267"/>
    <mergeCell ref="A268:B268"/>
    <mergeCell ref="D268:H268"/>
    <mergeCell ref="A269:B269"/>
    <mergeCell ref="A262:B262"/>
    <mergeCell ref="D262:H262"/>
    <mergeCell ref="A263:B263"/>
    <mergeCell ref="D263:H263"/>
    <mergeCell ref="A264:B264"/>
    <mergeCell ref="D264:H264"/>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29:B229"/>
    <mergeCell ref="D229:H229"/>
    <mergeCell ref="A230:B230"/>
    <mergeCell ref="D230:H230"/>
    <mergeCell ref="A231:B231"/>
    <mergeCell ref="D231:H231"/>
    <mergeCell ref="D225:H225"/>
    <mergeCell ref="A226:B226"/>
    <mergeCell ref="D226:H226"/>
    <mergeCell ref="A227:B227"/>
    <mergeCell ref="D227:H227"/>
    <mergeCell ref="A228:B228"/>
    <mergeCell ref="D228:H228"/>
    <mergeCell ref="A221:B221"/>
    <mergeCell ref="D221:H221"/>
    <mergeCell ref="A222:B222"/>
    <mergeCell ref="C222:C230"/>
    <mergeCell ref="D222:H222"/>
    <mergeCell ref="A223:B223"/>
    <mergeCell ref="D223:H223"/>
    <mergeCell ref="A224:B224"/>
    <mergeCell ref="D224:H224"/>
    <mergeCell ref="A225:B225"/>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7:B207"/>
    <mergeCell ref="D207:H207"/>
    <mergeCell ref="A208:C208"/>
    <mergeCell ref="D208:H208"/>
    <mergeCell ref="D209:H209"/>
    <mergeCell ref="A210:B210"/>
    <mergeCell ref="C210:C218"/>
    <mergeCell ref="D210:H210"/>
    <mergeCell ref="A211:B211"/>
    <mergeCell ref="D211:H211"/>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D136:H136"/>
    <mergeCell ref="A137:C137"/>
    <mergeCell ref="D137:H137"/>
    <mergeCell ref="A138:B138"/>
    <mergeCell ref="C138:C207"/>
    <mergeCell ref="D138:H138"/>
    <mergeCell ref="A139:B139"/>
    <mergeCell ref="D139:H139"/>
    <mergeCell ref="A140:B140"/>
    <mergeCell ref="D140:H140"/>
    <mergeCell ref="G127:G131"/>
    <mergeCell ref="H127:H131"/>
    <mergeCell ref="D132:H132"/>
    <mergeCell ref="A133:A135"/>
    <mergeCell ref="B133:B134"/>
    <mergeCell ref="C133:C134"/>
    <mergeCell ref="D133:H135"/>
    <mergeCell ref="F122:F125"/>
    <mergeCell ref="G122:G125"/>
    <mergeCell ref="H122:H125"/>
    <mergeCell ref="D126:H126"/>
    <mergeCell ref="A127:A131"/>
    <mergeCell ref="B127:B128"/>
    <mergeCell ref="C127:C128"/>
    <mergeCell ref="D127:D131"/>
    <mergeCell ref="E127:E131"/>
    <mergeCell ref="F127:F131"/>
    <mergeCell ref="A118:B118"/>
    <mergeCell ref="D118:H118"/>
    <mergeCell ref="A119:B119"/>
    <mergeCell ref="D119:H119"/>
    <mergeCell ref="D120:H120"/>
    <mergeCell ref="A122:A125"/>
    <mergeCell ref="B122:B123"/>
    <mergeCell ref="C122:C123"/>
    <mergeCell ref="D122:D125"/>
    <mergeCell ref="E122:E125"/>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1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108"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7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1">
        <f>F7*1.2</f>
        <v>8568</v>
      </c>
      <c r="E7" s="32">
        <f>F7*1.1</f>
        <v>7854.0000000000009</v>
      </c>
      <c r="F7" s="32">
        <v>7140</v>
      </c>
      <c r="G7" s="32">
        <f>F7*0.75</f>
        <v>5355</v>
      </c>
      <c r="H7" s="33">
        <f>F7*0.5</f>
        <v>3570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54">
        <f>F12*1.2</f>
        <v>10296</v>
      </c>
      <c r="E12" s="32">
        <f>F12*1.1</f>
        <v>9438</v>
      </c>
      <c r="F12" s="32">
        <v>8580</v>
      </c>
      <c r="G12" s="32">
        <f>F12*0.75</f>
        <v>6435</v>
      </c>
      <c r="H12" s="33">
        <f>F12*0.5</f>
        <v>4290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"2ГИС.КАЛИНИНГРАД"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1">
        <f>F27*1.2</f>
        <v>11995.199999999999</v>
      </c>
      <c r="E27" s="32">
        <f>F27*1.1</f>
        <v>10995.6</v>
      </c>
      <c r="F27" s="32">
        <v>9996</v>
      </c>
      <c r="G27" s="32">
        <f>F27*0.75</f>
        <v>7497</v>
      </c>
      <c r="H27" s="33">
        <f>F27*0.5</f>
        <v>4998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54">
        <f>F32*1.2</f>
        <v>14414.4</v>
      </c>
      <c r="E32" s="32">
        <f>F32*1.1</f>
        <v>13213.2</v>
      </c>
      <c r="F32" s="32">
        <v>12012</v>
      </c>
      <c r="G32" s="32">
        <f>F32*0.75</f>
        <v>9009</v>
      </c>
      <c r="H32" s="33">
        <f>F32*0.5</f>
        <v>6006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"2ГИС.КАЛИНИНГРАД"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358">
        <f>F48*1.2</f>
        <v>4320</v>
      </c>
      <c r="E48" s="358">
        <f>F48*1.1</f>
        <v>3960.0000000000005</v>
      </c>
      <c r="F48" s="358">
        <v>3600</v>
      </c>
      <c r="G48" s="358">
        <f>F48*0.75</f>
        <v>2700</v>
      </c>
      <c r="H48" s="358">
        <f>F48*0.5</f>
        <v>1800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1020 до 20400</v>
      </c>
      <c r="E55" s="122"/>
      <c r="F55" s="122"/>
      <c r="G55" s="122"/>
      <c r="H55" s="123"/>
    </row>
    <row r="56" spans="1:8"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6" s="362">
        <v>1020</v>
      </c>
      <c r="E56" s="128"/>
      <c r="F56" s="128"/>
      <c r="G56" s="128"/>
      <c r="H56" s="129"/>
    </row>
    <row r="57" spans="1:8" ht="37.5" customHeight="1" outlineLevel="1" x14ac:dyDescent="0.2">
      <c r="A57" s="130" t="s">
        <v>33</v>
      </c>
      <c r="B57" s="363"/>
      <c r="C57" s="364"/>
      <c r="D57" s="56">
        <v>2040</v>
      </c>
      <c r="E57" s="37"/>
      <c r="F57" s="37"/>
      <c r="G57" s="37"/>
      <c r="H57" s="38"/>
    </row>
    <row r="58" spans="1:8" ht="37.5" customHeight="1" outlineLevel="1" x14ac:dyDescent="0.2">
      <c r="A58" s="130" t="s">
        <v>34</v>
      </c>
      <c r="B58" s="363"/>
      <c r="C58" s="364"/>
      <c r="D58" s="56">
        <v>3060</v>
      </c>
      <c r="E58" s="37"/>
      <c r="F58" s="37"/>
      <c r="G58" s="37"/>
      <c r="H58" s="38"/>
    </row>
    <row r="59" spans="1:8" ht="37.5" customHeight="1" outlineLevel="1" x14ac:dyDescent="0.2">
      <c r="A59" s="130" t="s">
        <v>35</v>
      </c>
      <c r="B59" s="363"/>
      <c r="C59" s="364"/>
      <c r="D59" s="56">
        <v>4080</v>
      </c>
      <c r="E59" s="37"/>
      <c r="F59" s="37"/>
      <c r="G59" s="37"/>
      <c r="H59" s="38"/>
    </row>
    <row r="60" spans="1:8" ht="37.5" customHeight="1" outlineLevel="1" x14ac:dyDescent="0.2">
      <c r="A60" s="130" t="s">
        <v>36</v>
      </c>
      <c r="B60" s="363"/>
      <c r="C60" s="364"/>
      <c r="D60" s="56">
        <v>5100</v>
      </c>
      <c r="E60" s="37"/>
      <c r="F60" s="37"/>
      <c r="G60" s="37"/>
      <c r="H60" s="38"/>
    </row>
    <row r="61" spans="1:8" ht="37.5" customHeight="1" outlineLevel="1" x14ac:dyDescent="0.2">
      <c r="A61" s="130" t="s">
        <v>37</v>
      </c>
      <c r="B61" s="363"/>
      <c r="C61" s="364"/>
      <c r="D61" s="56">
        <v>6120</v>
      </c>
      <c r="E61" s="37"/>
      <c r="F61" s="37"/>
      <c r="G61" s="37"/>
      <c r="H61" s="38"/>
    </row>
    <row r="62" spans="1:8" ht="37.5" customHeight="1" outlineLevel="1" x14ac:dyDescent="0.2">
      <c r="A62" s="130" t="s">
        <v>38</v>
      </c>
      <c r="B62" s="363"/>
      <c r="C62" s="364"/>
      <c r="D62" s="56">
        <v>7140</v>
      </c>
      <c r="E62" s="37"/>
      <c r="F62" s="37"/>
      <c r="G62" s="37"/>
      <c r="H62" s="38"/>
    </row>
    <row r="63" spans="1:8" ht="37.5" customHeight="1" outlineLevel="1" x14ac:dyDescent="0.2">
      <c r="A63" s="130" t="s">
        <v>39</v>
      </c>
      <c r="B63" s="363"/>
      <c r="C63" s="364"/>
      <c r="D63" s="56">
        <v>8160</v>
      </c>
      <c r="E63" s="37"/>
      <c r="F63" s="37"/>
      <c r="G63" s="37"/>
      <c r="H63" s="38"/>
    </row>
    <row r="64" spans="1:8" ht="37.5" customHeight="1" outlineLevel="1" x14ac:dyDescent="0.2">
      <c r="A64" s="130" t="s">
        <v>40</v>
      </c>
      <c r="B64" s="363"/>
      <c r="C64" s="364"/>
      <c r="D64" s="56">
        <v>9180</v>
      </c>
      <c r="E64" s="37"/>
      <c r="F64" s="37"/>
      <c r="G64" s="37"/>
      <c r="H64" s="38"/>
    </row>
    <row r="65" spans="1:8" ht="37.5" customHeight="1" outlineLevel="1" x14ac:dyDescent="0.2">
      <c r="A65" s="130" t="s">
        <v>41</v>
      </c>
      <c r="B65" s="363"/>
      <c r="C65" s="364"/>
      <c r="D65" s="56">
        <v>10200</v>
      </c>
      <c r="E65" s="37"/>
      <c r="F65" s="37"/>
      <c r="G65" s="37"/>
      <c r="H65" s="38"/>
    </row>
    <row r="66" spans="1:8" ht="37.5" customHeight="1" outlineLevel="1" x14ac:dyDescent="0.2">
      <c r="A66" s="130" t="s">
        <v>42</v>
      </c>
      <c r="B66" s="363"/>
      <c r="C66" s="364"/>
      <c r="D66" s="56">
        <v>11220</v>
      </c>
      <c r="E66" s="37"/>
      <c r="F66" s="37"/>
      <c r="G66" s="37"/>
      <c r="H66" s="38"/>
    </row>
    <row r="67" spans="1:8" ht="37.5" customHeight="1" outlineLevel="1" x14ac:dyDescent="0.2">
      <c r="A67" s="130" t="s">
        <v>43</v>
      </c>
      <c r="B67" s="363"/>
      <c r="C67" s="364"/>
      <c r="D67" s="56">
        <v>12240</v>
      </c>
      <c r="E67" s="37"/>
      <c r="F67" s="37"/>
      <c r="G67" s="37"/>
      <c r="H67" s="38"/>
    </row>
    <row r="68" spans="1:8" ht="37.5" customHeight="1" outlineLevel="1" x14ac:dyDescent="0.2">
      <c r="A68" s="130" t="s">
        <v>44</v>
      </c>
      <c r="B68" s="363"/>
      <c r="C68" s="364"/>
      <c r="D68" s="56">
        <v>13260</v>
      </c>
      <c r="E68" s="37"/>
      <c r="F68" s="37"/>
      <c r="G68" s="37"/>
      <c r="H68" s="38"/>
    </row>
    <row r="69" spans="1:8" ht="37.5" customHeight="1" outlineLevel="1" x14ac:dyDescent="0.2">
      <c r="A69" s="130" t="s">
        <v>45</v>
      </c>
      <c r="B69" s="363"/>
      <c r="C69" s="364"/>
      <c r="D69" s="56">
        <v>14280</v>
      </c>
      <c r="E69" s="37"/>
      <c r="F69" s="37"/>
      <c r="G69" s="37"/>
      <c r="H69" s="38"/>
    </row>
    <row r="70" spans="1:8" ht="37.5" customHeight="1" outlineLevel="1" x14ac:dyDescent="0.2">
      <c r="A70" s="130" t="s">
        <v>46</v>
      </c>
      <c r="B70" s="363"/>
      <c r="C70" s="364"/>
      <c r="D70" s="56">
        <v>15300</v>
      </c>
      <c r="E70" s="37"/>
      <c r="F70" s="37"/>
      <c r="G70" s="37"/>
      <c r="H70" s="38"/>
    </row>
    <row r="71" spans="1:8" ht="37.5" customHeight="1" outlineLevel="1" x14ac:dyDescent="0.2">
      <c r="A71" s="130" t="s">
        <v>47</v>
      </c>
      <c r="B71" s="363"/>
      <c r="C71" s="364"/>
      <c r="D71" s="56">
        <v>16320</v>
      </c>
      <c r="E71" s="37"/>
      <c r="F71" s="37"/>
      <c r="G71" s="37"/>
      <c r="H71" s="38"/>
    </row>
    <row r="72" spans="1:8" ht="37.5" customHeight="1" outlineLevel="1" x14ac:dyDescent="0.2">
      <c r="A72" s="130" t="s">
        <v>48</v>
      </c>
      <c r="B72" s="363"/>
      <c r="C72" s="364"/>
      <c r="D72" s="56">
        <v>17340</v>
      </c>
      <c r="E72" s="37"/>
      <c r="F72" s="37"/>
      <c r="G72" s="37"/>
      <c r="H72" s="38"/>
    </row>
    <row r="73" spans="1:8" ht="37.5" customHeight="1" outlineLevel="1" x14ac:dyDescent="0.2">
      <c r="A73" s="130" t="s">
        <v>49</v>
      </c>
      <c r="B73" s="363"/>
      <c r="C73" s="364"/>
      <c r="D73" s="56">
        <v>18360</v>
      </c>
      <c r="E73" s="37"/>
      <c r="F73" s="37"/>
      <c r="G73" s="37"/>
      <c r="H73" s="38"/>
    </row>
    <row r="74" spans="1:8" ht="37.5" customHeight="1" outlineLevel="1" x14ac:dyDescent="0.2">
      <c r="A74" s="130" t="s">
        <v>50</v>
      </c>
      <c r="B74" s="363"/>
      <c r="C74" s="364"/>
      <c r="D74" s="56">
        <v>19380</v>
      </c>
      <c r="E74" s="37"/>
      <c r="F74" s="37"/>
      <c r="G74" s="37"/>
      <c r="H74" s="38"/>
    </row>
    <row r="75" spans="1:8" ht="37.5" customHeight="1" outlineLevel="1" x14ac:dyDescent="0.2">
      <c r="A75" s="130" t="s">
        <v>51</v>
      </c>
      <c r="B75" s="363"/>
      <c r="C75" s="364"/>
      <c r="D75" s="56">
        <v>20400</v>
      </c>
      <c r="E75" s="37"/>
      <c r="F75" s="37"/>
      <c r="G75" s="37"/>
      <c r="H75" s="38"/>
    </row>
    <row r="76" spans="1:8" ht="37.5" customHeight="1" outlineLevel="1" x14ac:dyDescent="0.2">
      <c r="A76" s="130" t="s">
        <v>196</v>
      </c>
      <c r="B76" s="363"/>
      <c r="C76" s="364"/>
      <c r="D76" s="56">
        <v>21420</v>
      </c>
      <c r="E76" s="37"/>
      <c r="F76" s="37"/>
      <c r="G76" s="37"/>
      <c r="H76" s="38"/>
    </row>
    <row r="77" spans="1:8" ht="37.5" customHeight="1" outlineLevel="1" x14ac:dyDescent="0.2">
      <c r="A77" s="130" t="s">
        <v>197</v>
      </c>
      <c r="B77" s="363"/>
      <c r="C77" s="364"/>
      <c r="D77" s="56">
        <v>22440</v>
      </c>
      <c r="E77" s="37"/>
      <c r="F77" s="37"/>
      <c r="G77" s="37"/>
      <c r="H77" s="38"/>
    </row>
    <row r="78" spans="1:8" ht="37.5" customHeight="1" outlineLevel="1" x14ac:dyDescent="0.2">
      <c r="A78" s="130" t="s">
        <v>198</v>
      </c>
      <c r="B78" s="363"/>
      <c r="C78" s="364"/>
      <c r="D78" s="56">
        <v>23460</v>
      </c>
      <c r="E78" s="37"/>
      <c r="F78" s="37"/>
      <c r="G78" s="37"/>
      <c r="H78" s="38"/>
    </row>
    <row r="79" spans="1:8" ht="37.5" customHeight="1" outlineLevel="1" x14ac:dyDescent="0.2">
      <c r="A79" s="130" t="s">
        <v>199</v>
      </c>
      <c r="B79" s="363"/>
      <c r="C79" s="364"/>
      <c r="D79" s="56">
        <v>24480</v>
      </c>
      <c r="E79" s="37"/>
      <c r="F79" s="37"/>
      <c r="G79" s="37"/>
      <c r="H79" s="38"/>
    </row>
    <row r="80" spans="1:8" ht="37.5" customHeight="1" outlineLevel="1" x14ac:dyDescent="0.2">
      <c r="A80" s="130" t="s">
        <v>200</v>
      </c>
      <c r="B80" s="363"/>
      <c r="C80" s="364"/>
      <c r="D80" s="56">
        <v>25500</v>
      </c>
      <c r="E80" s="37"/>
      <c r="F80" s="37"/>
      <c r="G80" s="37"/>
      <c r="H80" s="38"/>
    </row>
    <row r="81" spans="1:8" ht="37.5" customHeight="1" outlineLevel="1" x14ac:dyDescent="0.2">
      <c r="A81" s="130" t="s">
        <v>201</v>
      </c>
      <c r="B81" s="363"/>
      <c r="C81" s="364"/>
      <c r="D81" s="56">
        <v>26520</v>
      </c>
      <c r="E81" s="37"/>
      <c r="F81" s="37"/>
      <c r="G81" s="37"/>
      <c r="H81" s="38"/>
    </row>
    <row r="82" spans="1:8" ht="37.5" customHeight="1" outlineLevel="1" x14ac:dyDescent="0.2">
      <c r="A82" s="130" t="s">
        <v>202</v>
      </c>
      <c r="B82" s="363"/>
      <c r="C82" s="364"/>
      <c r="D82" s="56">
        <v>27540</v>
      </c>
      <c r="E82" s="37"/>
      <c r="F82" s="37"/>
      <c r="G82" s="37"/>
      <c r="H82" s="38"/>
    </row>
    <row r="83" spans="1:8" ht="37.5" customHeight="1" outlineLevel="1" x14ac:dyDescent="0.2">
      <c r="A83" s="130" t="s">
        <v>203</v>
      </c>
      <c r="B83" s="363"/>
      <c r="C83" s="364"/>
      <c r="D83" s="56">
        <v>28560</v>
      </c>
      <c r="E83" s="37"/>
      <c r="F83" s="37"/>
      <c r="G83" s="37"/>
      <c r="H83" s="38"/>
    </row>
    <row r="84" spans="1:8" ht="37.5" customHeight="1" outlineLevel="1" x14ac:dyDescent="0.2">
      <c r="A84" s="130" t="s">
        <v>204</v>
      </c>
      <c r="B84" s="363"/>
      <c r="C84" s="364"/>
      <c r="D84" s="56">
        <v>29580</v>
      </c>
      <c r="E84" s="37"/>
      <c r="F84" s="37"/>
      <c r="G84" s="37"/>
      <c r="H84" s="38"/>
    </row>
    <row r="85" spans="1:8" ht="37.5" customHeight="1" outlineLevel="1" x14ac:dyDescent="0.2">
      <c r="A85" s="130" t="s">
        <v>205</v>
      </c>
      <c r="B85" s="363"/>
      <c r="C85" s="364"/>
      <c r="D85" s="56">
        <v>30600</v>
      </c>
      <c r="E85" s="37"/>
      <c r="F85" s="37"/>
      <c r="G85" s="37"/>
      <c r="H85" s="38"/>
    </row>
    <row r="86" spans="1:8" ht="37.5" customHeight="1" outlineLevel="1" x14ac:dyDescent="0.2">
      <c r="A86" s="130" t="s">
        <v>215</v>
      </c>
      <c r="B86" s="363"/>
      <c r="C86" s="364"/>
      <c r="D86" s="56">
        <v>31620</v>
      </c>
      <c r="E86" s="37"/>
      <c r="F86" s="37"/>
      <c r="G86" s="37"/>
      <c r="H86" s="38"/>
    </row>
    <row r="87" spans="1:8" ht="37.5" customHeight="1" outlineLevel="1" x14ac:dyDescent="0.2">
      <c r="A87" s="130" t="s">
        <v>216</v>
      </c>
      <c r="B87" s="363"/>
      <c r="C87" s="364"/>
      <c r="D87" s="56">
        <v>32640</v>
      </c>
      <c r="E87" s="37"/>
      <c r="F87" s="37"/>
      <c r="G87" s="37"/>
      <c r="H87" s="38"/>
    </row>
    <row r="88" spans="1:8" ht="37.5" customHeight="1" outlineLevel="1" x14ac:dyDescent="0.2">
      <c r="A88" s="130" t="s">
        <v>217</v>
      </c>
      <c r="B88" s="363"/>
      <c r="C88" s="364"/>
      <c r="D88" s="56">
        <v>33660</v>
      </c>
      <c r="E88" s="37"/>
      <c r="F88" s="37"/>
      <c r="G88" s="37"/>
      <c r="H88" s="38"/>
    </row>
    <row r="89" spans="1:8" ht="37.5" customHeight="1" outlineLevel="1" x14ac:dyDescent="0.2">
      <c r="A89" s="130" t="s">
        <v>218</v>
      </c>
      <c r="B89" s="363"/>
      <c r="C89" s="364"/>
      <c r="D89" s="56">
        <v>34680</v>
      </c>
      <c r="E89" s="37"/>
      <c r="F89" s="37"/>
      <c r="G89" s="37"/>
      <c r="H89" s="38"/>
    </row>
    <row r="90" spans="1:8" ht="37.5" customHeight="1" outlineLevel="1" x14ac:dyDescent="0.2">
      <c r="A90" s="130" t="s">
        <v>219</v>
      </c>
      <c r="B90" s="131"/>
      <c r="C90" s="364"/>
      <c r="D90" s="56">
        <v>35700</v>
      </c>
      <c r="E90" s="37"/>
      <c r="F90" s="37"/>
      <c r="G90" s="37"/>
      <c r="H90" s="38"/>
    </row>
    <row r="91" spans="1:8" ht="37.5" customHeight="1" outlineLevel="1" x14ac:dyDescent="0.2">
      <c r="A91" s="130" t="s">
        <v>220</v>
      </c>
      <c r="B91" s="131"/>
      <c r="C91" s="364"/>
      <c r="D91" s="56">
        <v>36720</v>
      </c>
      <c r="E91" s="37"/>
      <c r="F91" s="37"/>
      <c r="G91" s="37"/>
      <c r="H91" s="38"/>
    </row>
    <row r="92" spans="1:8" ht="37.5" customHeight="1" outlineLevel="1" x14ac:dyDescent="0.2">
      <c r="A92" s="130" t="s">
        <v>221</v>
      </c>
      <c r="B92" s="131"/>
      <c r="C92" s="364"/>
      <c r="D92" s="56">
        <v>37740</v>
      </c>
      <c r="E92" s="37"/>
      <c r="F92" s="37"/>
      <c r="G92" s="37"/>
      <c r="H92" s="38"/>
    </row>
    <row r="93" spans="1:8" ht="37.5" customHeight="1" outlineLevel="1" x14ac:dyDescent="0.2">
      <c r="A93" s="130" t="s">
        <v>222</v>
      </c>
      <c r="B93" s="131"/>
      <c r="C93" s="364"/>
      <c r="D93" s="56">
        <v>38760</v>
      </c>
      <c r="E93" s="37"/>
      <c r="F93" s="37"/>
      <c r="G93" s="37"/>
      <c r="H93" s="38"/>
    </row>
    <row r="94" spans="1:8" ht="37.5" customHeight="1" outlineLevel="1" x14ac:dyDescent="0.2">
      <c r="A94" s="130" t="s">
        <v>223</v>
      </c>
      <c r="B94" s="131"/>
      <c r="C94" s="364"/>
      <c r="D94" s="56">
        <v>39780</v>
      </c>
      <c r="E94" s="37"/>
      <c r="F94" s="37"/>
      <c r="G94" s="37"/>
      <c r="H94" s="38"/>
    </row>
    <row r="95" spans="1:8" ht="37.5" customHeight="1" outlineLevel="1" thickBot="1" x14ac:dyDescent="0.25">
      <c r="A95" s="130" t="s">
        <v>224</v>
      </c>
      <c r="B95" s="131"/>
      <c r="C95" s="364"/>
      <c r="D95" s="56">
        <v>40800</v>
      </c>
      <c r="E95" s="37"/>
      <c r="F95" s="37"/>
      <c r="G95" s="37"/>
      <c r="H95" s="38"/>
    </row>
    <row r="96" spans="1:8" ht="50.1" customHeight="1" thickBot="1" x14ac:dyDescent="0.25">
      <c r="A96" s="119" t="s">
        <v>52</v>
      </c>
      <c r="B96" s="120"/>
      <c r="C96" s="120"/>
      <c r="D96" s="121" t="str">
        <f>"от "&amp;MIN(D97:D106)&amp;" до "&amp;MAX(D97:D106)</f>
        <v>от 150 до 1230</v>
      </c>
      <c r="E96" s="122"/>
      <c r="F96" s="122"/>
      <c r="G96" s="122"/>
      <c r="H96" s="123"/>
    </row>
    <row r="97" spans="1:8" ht="151.5" x14ac:dyDescent="0.2">
      <c r="A97" s="132" t="s">
        <v>53</v>
      </c>
      <c r="B97" s="133" t="s">
        <v>13</v>
      </c>
      <c r="C97" s="51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97" s="135">
        <v>1020</v>
      </c>
      <c r="E97" s="135"/>
      <c r="F97" s="135"/>
      <c r="G97" s="135"/>
      <c r="H97" s="136"/>
    </row>
    <row r="98" spans="1:8" ht="37.5" customHeight="1" x14ac:dyDescent="0.2">
      <c r="A98" s="137" t="s">
        <v>54</v>
      </c>
      <c r="B98" s="138"/>
      <c r="C98" s="142"/>
      <c r="D98" s="140">
        <v>150</v>
      </c>
      <c r="E98" s="140"/>
      <c r="F98" s="140"/>
      <c r="G98" s="140"/>
      <c r="H98" s="141"/>
    </row>
    <row r="99" spans="1:8" ht="37.5" customHeight="1" x14ac:dyDescent="0.2">
      <c r="A99" s="137" t="s">
        <v>55</v>
      </c>
      <c r="B99" s="138"/>
      <c r="C99" s="142"/>
      <c r="D99" s="140">
        <v>1020</v>
      </c>
      <c r="E99" s="140"/>
      <c r="F99" s="140"/>
      <c r="G99" s="140"/>
      <c r="H99" s="141"/>
    </row>
    <row r="100" spans="1:8" ht="37.5" customHeight="1" x14ac:dyDescent="0.2">
      <c r="A100" s="137" t="s">
        <v>56</v>
      </c>
      <c r="B100" s="138"/>
      <c r="C100" s="142"/>
      <c r="D100" s="140">
        <v>810</v>
      </c>
      <c r="E100" s="140"/>
      <c r="F100" s="140"/>
      <c r="G100" s="140"/>
      <c r="H100" s="141"/>
    </row>
    <row r="101" spans="1:8" ht="37.5" customHeight="1" x14ac:dyDescent="0.2">
      <c r="A101" s="143" t="s">
        <v>57</v>
      </c>
      <c r="B101" s="144"/>
      <c r="C101" s="142"/>
      <c r="D101" s="140">
        <v>1020</v>
      </c>
      <c r="E101" s="140"/>
      <c r="F101" s="140"/>
      <c r="G101" s="140"/>
      <c r="H101" s="141"/>
    </row>
    <row r="102" spans="1:8" ht="37.5" customHeight="1" x14ac:dyDescent="0.2">
      <c r="A102" s="137" t="s">
        <v>58</v>
      </c>
      <c r="B102" s="138"/>
      <c r="C102" s="142"/>
      <c r="D102" s="140">
        <v>300</v>
      </c>
      <c r="E102" s="140"/>
      <c r="F102" s="140"/>
      <c r="G102" s="140"/>
      <c r="H102" s="141"/>
    </row>
    <row r="103" spans="1:8" ht="37.5" customHeight="1" x14ac:dyDescent="0.2">
      <c r="A103" s="137" t="s">
        <v>59</v>
      </c>
      <c r="B103" s="138"/>
      <c r="C103" s="142"/>
      <c r="D103" s="140">
        <v>300</v>
      </c>
      <c r="E103" s="140"/>
      <c r="F103" s="140"/>
      <c r="G103" s="140"/>
      <c r="H103" s="141"/>
    </row>
    <row r="104" spans="1:8" ht="37.5" customHeight="1" x14ac:dyDescent="0.2">
      <c r="A104" s="137" t="s">
        <v>60</v>
      </c>
      <c r="B104" s="138"/>
      <c r="C104" s="142"/>
      <c r="D104" s="140">
        <v>600</v>
      </c>
      <c r="E104" s="140"/>
      <c r="F104" s="140"/>
      <c r="G104" s="140"/>
      <c r="H104" s="141"/>
    </row>
    <row r="105" spans="1:8" ht="37.5" customHeight="1" x14ac:dyDescent="0.2">
      <c r="A105" s="137" t="s">
        <v>61</v>
      </c>
      <c r="B105" s="138"/>
      <c r="C105" s="142"/>
      <c r="D105" s="140">
        <v>870</v>
      </c>
      <c r="E105" s="140"/>
      <c r="F105" s="140"/>
      <c r="G105" s="140"/>
      <c r="H105" s="141"/>
    </row>
    <row r="106" spans="1:8" ht="37.5" customHeight="1" thickBot="1" x14ac:dyDescent="0.25">
      <c r="A106" s="145" t="s">
        <v>62</v>
      </c>
      <c r="B106" s="146"/>
      <c r="C106" s="147"/>
      <c r="D106" s="148">
        <v>1230</v>
      </c>
      <c r="E106" s="148"/>
      <c r="F106" s="148"/>
      <c r="G106" s="148"/>
      <c r="H106" s="149"/>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07" s="45">
        <v>39</v>
      </c>
      <c r="E107" s="45"/>
      <c r="F107" s="45"/>
      <c r="G107" s="45"/>
      <c r="H107" s="46"/>
    </row>
    <row r="108" spans="1:8" ht="50.1" customHeight="1" thickBot="1" x14ac:dyDescent="0.25">
      <c r="A108" s="24" t="s">
        <v>65</v>
      </c>
      <c r="B108" s="25"/>
      <c r="C108" s="26"/>
      <c r="D108" s="156" t="str">
        <f>"от "&amp;MIN(D110,D121:H122,F160,D123:H137)&amp;" до "&amp;MAX(D110,D121:H122,F160,D123:H137)</f>
        <v>от 630 до 21780</v>
      </c>
      <c r="E108" s="156"/>
      <c r="F108" s="156"/>
      <c r="G108" s="156"/>
      <c r="H108" s="157"/>
    </row>
    <row r="109" spans="1:8" ht="21.75" thickBot="1" x14ac:dyDescent="0.25">
      <c r="A109" s="298"/>
      <c r="B109" s="299"/>
      <c r="C109" s="118"/>
      <c r="D109" s="322"/>
      <c r="E109" s="322"/>
      <c r="F109" s="322"/>
      <c r="G109" s="322"/>
      <c r="H109" s="323"/>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10" s="165">
        <v>4500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1125</v>
      </c>
      <c r="E112" s="140"/>
      <c r="F112" s="140"/>
      <c r="G112" s="140"/>
      <c r="H112" s="141"/>
    </row>
    <row r="113" spans="1:8" ht="59.25" customHeight="1" x14ac:dyDescent="0.2">
      <c r="A113" s="173" t="s">
        <v>70</v>
      </c>
      <c r="B113" s="174"/>
      <c r="C113" s="169"/>
      <c r="D113" s="140">
        <f>D110/5</f>
        <v>900</v>
      </c>
      <c r="E113" s="140"/>
      <c r="F113" s="140"/>
      <c r="G113" s="140"/>
      <c r="H113" s="141"/>
    </row>
    <row r="114" spans="1:8" ht="59.25" customHeight="1" x14ac:dyDescent="0.2">
      <c r="A114" s="173" t="s">
        <v>71</v>
      </c>
      <c r="B114" s="174"/>
      <c r="C114" s="169"/>
      <c r="D114" s="140">
        <f>D110/6</f>
        <v>750</v>
      </c>
      <c r="E114" s="140"/>
      <c r="F114" s="140"/>
      <c r="G114" s="140"/>
      <c r="H114" s="141"/>
    </row>
    <row r="115" spans="1:8" ht="59.25" customHeight="1" x14ac:dyDescent="0.2">
      <c r="A115" s="173" t="s">
        <v>72</v>
      </c>
      <c r="B115" s="174"/>
      <c r="C115" s="169"/>
      <c r="D115" s="140">
        <f>D110/7</f>
        <v>642.85714285714289</v>
      </c>
      <c r="E115" s="140"/>
      <c r="F115" s="140"/>
      <c r="G115" s="140"/>
      <c r="H115" s="141"/>
    </row>
    <row r="116" spans="1:8" ht="59.25" customHeight="1" x14ac:dyDescent="0.2">
      <c r="A116" s="173" t="s">
        <v>73</v>
      </c>
      <c r="B116" s="174"/>
      <c r="C116" s="169"/>
      <c r="D116" s="140">
        <f>D110/8</f>
        <v>562.5</v>
      </c>
      <c r="E116" s="140"/>
      <c r="F116" s="140"/>
      <c r="G116" s="140"/>
      <c r="H116" s="141"/>
    </row>
    <row r="117" spans="1:8" ht="59.25" customHeight="1" x14ac:dyDescent="0.2">
      <c r="A117" s="173" t="s">
        <v>74</v>
      </c>
      <c r="B117" s="174"/>
      <c r="C117" s="169"/>
      <c r="D117" s="140">
        <f>D110/9</f>
        <v>500</v>
      </c>
      <c r="E117" s="140"/>
      <c r="F117" s="140"/>
      <c r="G117" s="140"/>
      <c r="H117" s="141"/>
    </row>
    <row r="118" spans="1:8" ht="59.25" customHeight="1" thickBot="1" x14ac:dyDescent="0.25">
      <c r="A118" s="173" t="s">
        <v>75</v>
      </c>
      <c r="B118" s="174"/>
      <c r="C118" s="175"/>
      <c r="D118" s="140">
        <f>D110/10</f>
        <v>450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19" s="44">
        <v>13200.000000000002</v>
      </c>
      <c r="E119" s="45"/>
      <c r="F119" s="45"/>
      <c r="G119" s="45"/>
      <c r="H119" s="46"/>
    </row>
    <row r="120" spans="1:8" ht="21.75" thickBot="1" x14ac:dyDescent="0.25">
      <c r="A120" s="298"/>
      <c r="B120" s="299"/>
      <c r="C120" s="180"/>
      <c r="D120" s="322"/>
      <c r="E120" s="322"/>
      <c r="F120" s="322"/>
      <c r="G120" s="322"/>
      <c r="H120" s="323"/>
    </row>
    <row r="121" spans="1:8" ht="50.1" customHeight="1" x14ac:dyDescent="0.2">
      <c r="A121" s="143" t="s">
        <v>77</v>
      </c>
      <c r="B121" s="144"/>
      <c r="C121" s="183" t="str">
        <f>"Интернет-площадка 2gis.ru на основе Cправочника организаций "&amp;$C$2&amp;""</f>
        <v>Интернет-площадка 2gis.ru на основе Cправочника организаций "2ГИС.КАЛИНИНГРАД"</v>
      </c>
      <c r="D121" s="31">
        <v>5820</v>
      </c>
      <c r="E121" s="32"/>
      <c r="F121" s="32"/>
      <c r="G121" s="32"/>
      <c r="H121" s="33"/>
    </row>
    <row r="122" spans="1:8" ht="50.1" customHeight="1" x14ac:dyDescent="0.2">
      <c r="A122" s="143" t="s">
        <v>78</v>
      </c>
      <c r="B122" s="144"/>
      <c r="C122"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22" s="185">
        <v>3630.0000000000009</v>
      </c>
      <c r="E122" s="186"/>
      <c r="F122" s="186"/>
      <c r="G122" s="186"/>
      <c r="H122" s="187"/>
    </row>
    <row r="123" spans="1:8" ht="50.1" customHeight="1" x14ac:dyDescent="0.2">
      <c r="A123" s="143" t="s">
        <v>79</v>
      </c>
      <c r="B123" s="144"/>
      <c r="C123"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23" s="36">
        <v>5820</v>
      </c>
      <c r="E123" s="37"/>
      <c r="F123" s="37"/>
      <c r="G123" s="37"/>
      <c r="H123" s="38"/>
    </row>
    <row r="124" spans="1:8" ht="50.1" customHeight="1" x14ac:dyDescent="0.2">
      <c r="A124" s="143" t="s">
        <v>80</v>
      </c>
      <c r="B124" s="144"/>
      <c r="C124" s="184" t="str">
        <f>"Интернет-площадка 2gis.ru на основе Cправочника организаций "&amp;$C$2&amp;""</f>
        <v>Интернет-площадка 2gis.ru на основе Cправочника организаций "2ГИС.КАЛИНИНГРАД"</v>
      </c>
      <c r="D124" s="36">
        <v>6180</v>
      </c>
      <c r="E124" s="37"/>
      <c r="F124" s="37"/>
      <c r="G124" s="37"/>
      <c r="H124" s="38"/>
    </row>
    <row r="125" spans="1:8" ht="50.1" customHeight="1" x14ac:dyDescent="0.2">
      <c r="A125" s="143" t="s">
        <v>81</v>
      </c>
      <c r="B125" s="144"/>
      <c r="C125" s="184" t="str">
        <f>"Интернет-площадка 2gis.ru на основе Cправочника организаций "&amp;$C$2&amp;""</f>
        <v>Интернет-площадка 2gis.ru на основе Cправочника организаций "2ГИС.КАЛИНИНГРАД"</v>
      </c>
      <c r="D125" s="36">
        <v>7410</v>
      </c>
      <c r="E125" s="37"/>
      <c r="F125" s="37"/>
      <c r="G125" s="37"/>
      <c r="H125" s="38"/>
    </row>
    <row r="126" spans="1:8" ht="50.1" customHeight="1" x14ac:dyDescent="0.2">
      <c r="A126" s="143" t="s">
        <v>82</v>
      </c>
      <c r="B126" s="144"/>
      <c r="C126"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26" s="36">
        <v>2490</v>
      </c>
      <c r="E126" s="37"/>
      <c r="F126" s="37"/>
      <c r="G126" s="37"/>
      <c r="H126" s="38"/>
    </row>
    <row r="127" spans="1:8" ht="50.1" customHeight="1" x14ac:dyDescent="0.2">
      <c r="A127" s="143" t="s">
        <v>83</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27" s="36">
        <v>3630.0000000000009</v>
      </c>
      <c r="E127" s="37"/>
      <c r="F127" s="37"/>
      <c r="G127" s="37"/>
      <c r="H127" s="38"/>
    </row>
    <row r="128" spans="1:8" ht="50.1" customHeight="1" x14ac:dyDescent="0.2">
      <c r="A128" s="143" t="s">
        <v>84</v>
      </c>
      <c r="B128" s="144"/>
      <c r="C128"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28" s="36">
        <v>4080</v>
      </c>
      <c r="E128" s="37"/>
      <c r="F128" s="37"/>
      <c r="G128" s="37"/>
      <c r="H128" s="38"/>
    </row>
    <row r="129" spans="1:8" ht="50.1" customHeight="1" x14ac:dyDescent="0.2">
      <c r="A129" s="143" t="s">
        <v>85</v>
      </c>
      <c r="B129" s="144"/>
      <c r="C129" s="188" t="str">
        <f>C160</f>
        <v>электронный справочник на основе Справочника организаций "2ГИС.КАЛИНИНГРАД" (мобильная версия 2ГИС 4.0 и выше)</v>
      </c>
      <c r="D129" s="36">
        <v>21780</v>
      </c>
      <c r="E129" s="37"/>
      <c r="F129" s="37"/>
      <c r="G129" s="37"/>
      <c r="H129" s="38"/>
    </row>
    <row r="130" spans="1:8" ht="50.1" customHeight="1" x14ac:dyDescent="0.2">
      <c r="A130" s="143" t="s">
        <v>86</v>
      </c>
      <c r="B130" s="144"/>
      <c r="C130" s="184" t="s">
        <v>87</v>
      </c>
      <c r="D130" s="36">
        <v>630</v>
      </c>
      <c r="E130" s="37"/>
      <c r="F130" s="37"/>
      <c r="G130" s="37"/>
      <c r="H130" s="38"/>
    </row>
    <row r="131" spans="1:8" ht="68.25" customHeight="1" x14ac:dyDescent="0.2">
      <c r="A131" s="143" t="s">
        <v>88</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1" s="36">
        <v>2490</v>
      </c>
      <c r="E131" s="37"/>
      <c r="F131" s="37"/>
      <c r="G131" s="37"/>
      <c r="H131" s="38"/>
    </row>
    <row r="132" spans="1:8" ht="68.25" customHeight="1" x14ac:dyDescent="0.2">
      <c r="A132" s="143" t="s">
        <v>89</v>
      </c>
      <c r="B132" s="144"/>
      <c r="C132" s="184"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2" s="36">
        <v>1794</v>
      </c>
      <c r="E132" s="37"/>
      <c r="F132" s="37"/>
      <c r="G132" s="37"/>
      <c r="H132" s="38"/>
    </row>
    <row r="133" spans="1:8" ht="68.25" customHeight="1" x14ac:dyDescent="0.2">
      <c r="A133" s="143" t="s">
        <v>90</v>
      </c>
      <c r="B133" s="144"/>
      <c r="C133" s="184"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3" s="36">
        <v>2040</v>
      </c>
      <c r="E133" s="37"/>
      <c r="F133" s="37"/>
      <c r="G133" s="37"/>
      <c r="H133" s="38"/>
    </row>
    <row r="134" spans="1:8" ht="68.25" customHeight="1" x14ac:dyDescent="0.2">
      <c r="A134" s="143" t="s">
        <v>91</v>
      </c>
      <c r="B134" s="144"/>
      <c r="C134" s="184"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4" s="36">
        <v>894</v>
      </c>
      <c r="E134" s="37"/>
      <c r="F134" s="37"/>
      <c r="G134" s="37"/>
      <c r="H134" s="38"/>
    </row>
    <row r="135" spans="1:8" ht="68.25" customHeight="1" x14ac:dyDescent="0.2">
      <c r="A135" s="143" t="s">
        <v>92</v>
      </c>
      <c r="B135" s="144" t="s">
        <v>92</v>
      </c>
      <c r="C13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5" s="36">
        <v>14820</v>
      </c>
      <c r="E135" s="37"/>
      <c r="F135" s="37"/>
      <c r="G135" s="37"/>
      <c r="H135" s="38"/>
    </row>
    <row r="136" spans="1:8" ht="68.25" customHeight="1" x14ac:dyDescent="0.2">
      <c r="A136" s="143" t="s">
        <v>93</v>
      </c>
      <c r="B136" s="144" t="s">
        <v>93</v>
      </c>
      <c r="C13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36" s="36">
        <v>8790</v>
      </c>
      <c r="E136" s="37"/>
      <c r="F136" s="37"/>
      <c r="G136" s="37"/>
      <c r="H136" s="38"/>
    </row>
    <row r="137" spans="1:8" ht="50.1" customHeight="1" thickBot="1" x14ac:dyDescent="0.25">
      <c r="A137" s="143" t="s">
        <v>94</v>
      </c>
      <c r="B137" s="144"/>
      <c r="C137" s="18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37" s="36">
        <v>3150</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38" s="36">
        <v>1470</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39" s="36">
        <v>14700</v>
      </c>
      <c r="E139" s="37"/>
      <c r="F139" s="37"/>
      <c r="G139" s="37"/>
      <c r="H139" s="38"/>
    </row>
    <row r="140" spans="1:8" s="16" customFormat="1" ht="96" customHeight="1" x14ac:dyDescent="0.2">
      <c r="A140" s="143" t="s">
        <v>96</v>
      </c>
      <c r="B140" s="144"/>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0" s="36">
        <v>6060</v>
      </c>
      <c r="E140" s="37"/>
      <c r="F140" s="37"/>
      <c r="G140" s="37"/>
      <c r="H140" s="38"/>
    </row>
    <row r="141" spans="1:8" s="16" customFormat="1" ht="96" customHeight="1" x14ac:dyDescent="0.2">
      <c r="A141" s="137" t="s">
        <v>97</v>
      </c>
      <c r="B141" s="189"/>
      <c r="C14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41" s="36">
        <v>11010</v>
      </c>
      <c r="E141" s="37"/>
      <c r="F141" s="37"/>
      <c r="G141" s="37"/>
      <c r="H141" s="38"/>
    </row>
    <row r="142" spans="1:8" ht="50.1" customHeight="1" x14ac:dyDescent="0.2">
      <c r="A142" s="143" t="s">
        <v>98</v>
      </c>
      <c r="B142" s="144"/>
      <c r="C142" s="184" t="str">
        <f>"Интернет-площадка 2gis.ru на основе Cправочника организаций "&amp;$C$2&amp;""</f>
        <v>Интернет-площадка 2gis.ru на основе Cправочника организаций "2ГИС.КАЛИНИНГРАД"</v>
      </c>
      <c r="D142" s="36">
        <v>8160</v>
      </c>
      <c r="E142" s="37"/>
      <c r="F142" s="37"/>
      <c r="G142" s="37"/>
      <c r="H142" s="38"/>
    </row>
    <row r="143" spans="1:8" ht="50.1" customHeight="1" x14ac:dyDescent="0.2">
      <c r="A143" s="143" t="s">
        <v>99</v>
      </c>
      <c r="B143" s="144"/>
      <c r="C143" s="184"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3" s="36">
        <v>5160</v>
      </c>
      <c r="E143" s="37"/>
      <c r="F143" s="37"/>
      <c r="G143" s="37"/>
      <c r="H143" s="38"/>
    </row>
    <row r="144" spans="1:8" ht="50.1" customHeight="1" x14ac:dyDescent="0.2">
      <c r="A144" s="143" t="s">
        <v>100</v>
      </c>
      <c r="B144" s="144"/>
      <c r="C144" s="184" t="str">
        <f t="shared" si="1"/>
        <v>Электронный справочник на основе Справочника организаций "2ГИС.КАЛИНИНГРАД" (версия для ПК)</v>
      </c>
      <c r="D144" s="36">
        <v>8160</v>
      </c>
      <c r="E144" s="37"/>
      <c r="F144" s="37"/>
      <c r="G144" s="37"/>
      <c r="H144" s="38"/>
    </row>
    <row r="145" spans="1:8" ht="50.1" customHeight="1" x14ac:dyDescent="0.2">
      <c r="A145" s="143" t="s">
        <v>101</v>
      </c>
      <c r="B145" s="144"/>
      <c r="C145" s="184" t="str">
        <f>"Интернет-площадка 2gis.ru на основе Cправочника организаций "&amp;$C$2&amp;""</f>
        <v>Интернет-площадка 2gis.ru на основе Cправочника организаций "2ГИС.КАЛИНИНГРАД"</v>
      </c>
      <c r="D145" s="36">
        <v>8760</v>
      </c>
      <c r="E145" s="37"/>
      <c r="F145" s="37"/>
      <c r="G145" s="37"/>
      <c r="H145" s="38"/>
    </row>
    <row r="146" spans="1:8" ht="50.1" customHeight="1" x14ac:dyDescent="0.2">
      <c r="A146" s="143" t="s">
        <v>102</v>
      </c>
      <c r="B146" s="144"/>
      <c r="C146" s="184" t="str">
        <f>"Интернет-площадка 2gis.ru на основе Cправочника организаций "&amp;$C$2&amp;""</f>
        <v>Интернет-площадка 2gis.ru на основе Cправочника организаций "2ГИС.КАЛИНИНГРАД"</v>
      </c>
      <c r="D146" s="36">
        <v>10512</v>
      </c>
      <c r="E146" s="37"/>
      <c r="F146" s="37"/>
      <c r="G146" s="37"/>
      <c r="H146" s="38"/>
    </row>
    <row r="147" spans="1:8" ht="50.1" customHeight="1" x14ac:dyDescent="0.2">
      <c r="A147" s="143" t="s">
        <v>103</v>
      </c>
      <c r="B147" s="144"/>
      <c r="C147" s="184" t="str">
        <f t="shared" si="1"/>
        <v>Электронный справочник на основе Справочника организаций "2ГИС.КАЛИНИНГРАД" (версия для ПК)</v>
      </c>
      <c r="D147" s="36">
        <v>3600</v>
      </c>
      <c r="E147" s="37"/>
      <c r="F147" s="37"/>
      <c r="G147" s="37"/>
      <c r="H147" s="38"/>
    </row>
    <row r="148" spans="1:8" ht="50.1" customHeight="1" x14ac:dyDescent="0.2">
      <c r="A148" s="143" t="s">
        <v>104</v>
      </c>
      <c r="B148" s="144"/>
      <c r="C148" s="184" t="str">
        <f t="shared" si="1"/>
        <v>Электронный справочник на основе Справочника организаций "2ГИС.КАЛИНИНГРАД" (версия для ПК)</v>
      </c>
      <c r="D148" s="36">
        <v>5160</v>
      </c>
      <c r="E148" s="37"/>
      <c r="F148" s="37"/>
      <c r="G148" s="37"/>
      <c r="H148" s="38"/>
    </row>
    <row r="149" spans="1:8" ht="50.1" customHeight="1" x14ac:dyDescent="0.2">
      <c r="A149" s="143" t="s">
        <v>105</v>
      </c>
      <c r="B149" s="144"/>
      <c r="C149" s="184" t="str">
        <f t="shared" si="1"/>
        <v>Электронный справочник на основе Справочника организаций "2ГИС.КАЛИНИНГРАД" (версия для ПК)</v>
      </c>
      <c r="D149" s="36">
        <v>5760</v>
      </c>
      <c r="E149" s="37"/>
      <c r="F149" s="37"/>
      <c r="G149" s="37"/>
      <c r="H149" s="38"/>
    </row>
    <row r="150" spans="1:8" ht="50.1" customHeight="1" x14ac:dyDescent="0.2">
      <c r="A150" s="143" t="s">
        <v>106</v>
      </c>
      <c r="B150" s="144"/>
      <c r="C150" s="184" t="s">
        <v>87</v>
      </c>
      <c r="D150" s="36">
        <v>960</v>
      </c>
      <c r="E150" s="37"/>
      <c r="F150" s="37"/>
      <c r="G150" s="37"/>
      <c r="H150" s="38"/>
    </row>
    <row r="151" spans="1:8" ht="66" customHeight="1" x14ac:dyDescent="0.2">
      <c r="A151" s="143" t="s">
        <v>107</v>
      </c>
      <c r="B151" s="144"/>
      <c r="C15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1" s="36">
        <v>20760</v>
      </c>
      <c r="E151" s="37"/>
      <c r="F151" s="37"/>
      <c r="G151" s="37"/>
      <c r="H151" s="38"/>
    </row>
    <row r="152" spans="1:8" ht="50.1" customHeight="1" thickBot="1" x14ac:dyDescent="0.25">
      <c r="A152" s="143" t="s">
        <v>108</v>
      </c>
      <c r="B152" s="144"/>
      <c r="C152" s="184" t="str">
        <f t="shared" si="1"/>
        <v>Электронный справочник на основе Справочника организаций "2ГИС.КАЛИНИНГРАД" (версия для ПК)</v>
      </c>
      <c r="D152" s="44">
        <v>4440</v>
      </c>
      <c r="E152" s="45"/>
      <c r="F152" s="45"/>
      <c r="G152" s="45"/>
      <c r="H152" s="46"/>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54" s="31">
        <v>5520</v>
      </c>
      <c r="E154" s="32"/>
      <c r="F154" s="32"/>
      <c r="G154" s="32"/>
      <c r="H154" s="33"/>
    </row>
    <row r="155" spans="1:8" s="16" customFormat="1" ht="50.1" customHeight="1" x14ac:dyDescent="0.2">
      <c r="A155" s="143" t="s">
        <v>111</v>
      </c>
      <c r="B155" s="144"/>
      <c r="C155" s="194"/>
      <c r="D155" s="36">
        <v>8250</v>
      </c>
      <c r="E155" s="37"/>
      <c r="F155" s="37"/>
      <c r="G155" s="37"/>
      <c r="H155" s="38"/>
    </row>
    <row r="156" spans="1:8" s="16" customFormat="1" ht="50.1" customHeight="1" x14ac:dyDescent="0.2">
      <c r="A156" s="192" t="s">
        <v>112</v>
      </c>
      <c r="B156" s="193"/>
      <c r="C156" s="194"/>
      <c r="D156" s="325">
        <v>3300.0000000000005</v>
      </c>
      <c r="E156" s="140"/>
      <c r="F156" s="140"/>
      <c r="G156" s="140"/>
      <c r="H156" s="141"/>
    </row>
    <row r="157" spans="1:8" s="16" customFormat="1" ht="50.1" customHeight="1" x14ac:dyDescent="0.2">
      <c r="A157" s="192" t="s">
        <v>113</v>
      </c>
      <c r="B157" s="193"/>
      <c r="C157" s="194"/>
      <c r="D157" s="325">
        <v>330</v>
      </c>
      <c r="E157" s="140"/>
      <c r="F157" s="140"/>
      <c r="G157" s="140"/>
      <c r="H157" s="141"/>
    </row>
    <row r="158" spans="1:8" s="16" customFormat="1" ht="50.1" customHeight="1" thickBot="1" x14ac:dyDescent="0.25">
      <c r="A158" s="192" t="s">
        <v>114</v>
      </c>
      <c r="B158" s="193"/>
      <c r="C158" s="196"/>
      <c r="D158" s="78">
        <v>1170</v>
      </c>
      <c r="E158" s="79"/>
      <c r="F158" s="79"/>
      <c r="G158" s="79"/>
      <c r="H158" s="80"/>
    </row>
    <row r="159" spans="1:8" s="16" customFormat="1" ht="50.1" customHeight="1" thickBot="1" x14ac:dyDescent="0.25">
      <c r="A159" s="24" t="s">
        <v>115</v>
      </c>
      <c r="B159" s="25"/>
      <c r="C159" s="26"/>
      <c r="D159" s="156"/>
      <c r="E159" s="156"/>
      <c r="F159" s="156"/>
      <c r="G159" s="156"/>
      <c r="H159" s="157"/>
    </row>
    <row r="160" spans="1:8" ht="50.1" customHeight="1" x14ac:dyDescent="0.2">
      <c r="A160" s="143" t="s">
        <v>116</v>
      </c>
      <c r="B160" s="144"/>
      <c r="C16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0" s="198">
        <f>F160*1.2</f>
        <v>2988</v>
      </c>
      <c r="E160" s="199">
        <f>F160*1.1</f>
        <v>2739</v>
      </c>
      <c r="F160" s="199">
        <v>2490</v>
      </c>
      <c r="G160" s="199">
        <f>F160*0.75</f>
        <v>1867.5</v>
      </c>
      <c r="H160" s="200">
        <f>F160*0.5</f>
        <v>1245</v>
      </c>
    </row>
    <row r="161" spans="1:8" ht="50.1" customHeight="1" x14ac:dyDescent="0.2">
      <c r="A161" s="143" t="s">
        <v>117</v>
      </c>
      <c r="B161" s="144"/>
      <c r="C161" s="184" t="str">
        <f>"Интернет-площадка 2gis.ru на основе Cправочника организаций "&amp;$C$2&amp;""</f>
        <v>Интернет-площадка 2gis.ru на основе Cправочника организаций "2ГИС.КАЛИНИНГРАД"</v>
      </c>
      <c r="D161" s="36">
        <v>1320</v>
      </c>
      <c r="E161" s="37"/>
      <c r="F161" s="37"/>
      <c r="G161" s="37"/>
      <c r="H161" s="38"/>
    </row>
    <row r="162" spans="1:8" ht="50.1" customHeight="1" x14ac:dyDescent="0.2">
      <c r="A162" s="143" t="s">
        <v>163</v>
      </c>
      <c r="B162" s="144"/>
      <c r="C162" s="184" t="str">
        <f>"Интернет-площадка 2gis.ru на основе Cправочника организаций "&amp;$C$2&amp;""</f>
        <v>Интернет-площадка 2gis.ru на основе Cправочника организаций "2ГИС.КАЛИНИНГРАД"</v>
      </c>
      <c r="D162" s="36">
        <v>1920</v>
      </c>
      <c r="E162" s="37"/>
      <c r="F162" s="37"/>
      <c r="G162" s="37"/>
      <c r="H162" s="38"/>
    </row>
    <row r="163" spans="1:8" s="16" customFormat="1" ht="126" customHeight="1" thickBot="1" x14ac:dyDescent="0.25">
      <c r="A163" s="143" t="s">
        <v>122</v>
      </c>
      <c r="B163" s="144"/>
      <c r="C163" s="201" t="str">
        <f>C161</f>
        <v>Интернет-площадка 2gis.ru на основе Cправочника организаций "2ГИС.КАЛИНИНГРАД"</v>
      </c>
      <c r="D163" s="198">
        <f>F163*1.2</f>
        <v>2988</v>
      </c>
      <c r="E163" s="199">
        <f>F163*1.1</f>
        <v>2739</v>
      </c>
      <c r="F163" s="199">
        <v>2490</v>
      </c>
      <c r="G163" s="199">
        <f>F163*0.75</f>
        <v>1867.5</v>
      </c>
      <c r="H163" s="200">
        <f>F163*0.5</f>
        <v>1245</v>
      </c>
    </row>
    <row r="164" spans="1:8" s="23" customFormat="1" ht="30" customHeight="1" thickBot="1" x14ac:dyDescent="0.25">
      <c r="A164" s="353"/>
      <c r="B164" s="353"/>
      <c r="C164" s="354"/>
      <c r="D164" s="353"/>
      <c r="E164" s="353"/>
      <c r="F164" s="353"/>
      <c r="G164" s="353"/>
      <c r="H164" s="355"/>
    </row>
    <row r="165" spans="1:8" s="16" customFormat="1" ht="185.25" customHeight="1" x14ac:dyDescent="0.2">
      <c r="A165" s="143" t="s">
        <v>183</v>
      </c>
      <c r="B165" s="144"/>
      <c r="C165"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5" s="31">
        <v>7788</v>
      </c>
      <c r="E165" s="32"/>
      <c r="F165" s="32"/>
      <c r="G165" s="32"/>
      <c r="H165" s="33"/>
    </row>
    <row r="166" spans="1:8" s="16" customFormat="1" ht="83.25" customHeight="1" x14ac:dyDescent="0.2">
      <c r="A166" s="143" t="s">
        <v>184</v>
      </c>
      <c r="B166" s="144"/>
      <c r="C166" s="194"/>
      <c r="D166" s="36">
        <v>15576</v>
      </c>
      <c r="E166" s="37"/>
      <c r="F166" s="37"/>
      <c r="G166" s="37"/>
      <c r="H166" s="38"/>
    </row>
    <row r="167" spans="1:8" s="16" customFormat="1" ht="83.25" customHeight="1" x14ac:dyDescent="0.2">
      <c r="A167" s="143" t="s">
        <v>185</v>
      </c>
      <c r="B167" s="144"/>
      <c r="C167" s="194"/>
      <c r="D167" s="36">
        <v>7788</v>
      </c>
      <c r="E167" s="37"/>
      <c r="F167" s="37"/>
      <c r="G167" s="37"/>
      <c r="H167" s="38"/>
    </row>
    <row r="168" spans="1:8" s="16" customFormat="1" ht="83.25" customHeight="1" thickBot="1" x14ac:dyDescent="0.25">
      <c r="A168" s="143" t="s">
        <v>186</v>
      </c>
      <c r="B168" s="144"/>
      <c r="C168" s="393"/>
      <c r="D168" s="36">
        <v>15576</v>
      </c>
      <c r="E168" s="37"/>
      <c r="F168" s="37"/>
      <c r="G168" s="37"/>
      <c r="H168" s="38"/>
    </row>
    <row r="169" spans="1:8" ht="21.75" thickBot="1" x14ac:dyDescent="0.25">
      <c r="A169" s="298"/>
      <c r="B169" s="299"/>
      <c r="C169" s="180"/>
      <c r="D169" s="322"/>
      <c r="E169" s="322"/>
      <c r="F169" s="322"/>
      <c r="G169" s="322"/>
      <c r="H169" s="323"/>
    </row>
    <row r="171" spans="1:8" ht="21" x14ac:dyDescent="0.2">
      <c r="A171" s="206"/>
      <c r="B171" s="207" t="s">
        <v>123</v>
      </c>
      <c r="C171" s="208" t="s">
        <v>492</v>
      </c>
      <c r="D171" s="208"/>
      <c r="E171" s="209"/>
      <c r="F171" s="209"/>
      <c r="G171" s="209"/>
      <c r="H171" s="209"/>
    </row>
    <row r="172" spans="1:8" ht="21" x14ac:dyDescent="0.2">
      <c r="A172" s="206"/>
      <c r="B172" s="209"/>
      <c r="C172" s="210" t="s">
        <v>493</v>
      </c>
      <c r="D172" s="210"/>
      <c r="E172" s="209"/>
      <c r="F172" s="209"/>
      <c r="G172" s="209"/>
      <c r="H172" s="209"/>
    </row>
    <row r="173" spans="1:8" ht="21" x14ac:dyDescent="0.2">
      <c r="A173" s="206"/>
      <c r="B173" s="209"/>
      <c r="C173" s="210" t="s">
        <v>494</v>
      </c>
      <c r="D173" s="210"/>
      <c r="E173" s="209"/>
      <c r="F173" s="209"/>
      <c r="G173" s="209"/>
      <c r="H173" s="209"/>
    </row>
    <row r="174" spans="1:8" ht="21" x14ac:dyDescent="0.2">
      <c r="C174" s="210"/>
      <c r="D174" s="210"/>
      <c r="E174" s="209"/>
      <c r="F174" s="209"/>
      <c r="G174" s="209"/>
      <c r="H174" s="203"/>
    </row>
    <row r="175" spans="1:8" ht="26.25" customHeight="1" x14ac:dyDescent="0.2">
      <c r="A175" s="213" t="str">
        <f>Абакан_юр!A147</f>
        <v>По соглашению сторон в качестве валюты платежа могут выступать украинские гривны, в этом случае курс следующий: 1 руб. = 0,3909 гривен</v>
      </c>
      <c r="B175" s="213"/>
      <c r="C175" s="213"/>
      <c r="D175" s="214"/>
      <c r="E175" s="214"/>
      <c r="F175" s="215"/>
      <c r="G175" s="216"/>
      <c r="H175" s="216"/>
    </row>
    <row r="176" spans="1:8" ht="26.25" customHeight="1" x14ac:dyDescent="0.2">
      <c r="A176" s="213" t="str">
        <f>Абакан_юр!A148</f>
        <v>По соглашению сторон в качестве валюты платежа могут выступать дирхамы ОАЭ, в этом случае курс следующий: 1 руб. = 0,0394 дирхам</v>
      </c>
      <c r="B176" s="213"/>
      <c r="C176" s="213"/>
      <c r="D176" s="214"/>
      <c r="E176" s="214"/>
      <c r="F176" s="215"/>
      <c r="G176" s="218"/>
      <c r="H176" s="218"/>
    </row>
    <row r="177" spans="1:8" ht="26.25" customHeight="1" x14ac:dyDescent="0.2">
      <c r="A177" s="213" t="str">
        <f>Абакан_юр!A149</f>
        <v>По соглашению сторон в качестве валюты платежа могут выступать доллары США, в этом случае курс следующий: 1 руб. = 0,0107 доллара</v>
      </c>
      <c r="B177" s="213"/>
      <c r="C177" s="213"/>
      <c r="D177" s="214"/>
      <c r="E177" s="214"/>
      <c r="F177" s="215"/>
      <c r="G177" s="218"/>
      <c r="H177" s="218"/>
    </row>
    <row r="178" spans="1:8" ht="26.25" customHeight="1" x14ac:dyDescent="0.2">
      <c r="A178" s="213" t="str">
        <f>Абакан_юр!A150</f>
        <v>По соглашению сторон в качестве валюты платежа могут выступать евро, в этом случае курс следующий: 1 руб. = 0,0101 евро</v>
      </c>
      <c r="B178" s="213"/>
      <c r="C178" s="213"/>
      <c r="D178" s="214"/>
      <c r="E178" s="215"/>
      <c r="F178" s="215"/>
      <c r="G178" s="218"/>
      <c r="H178" s="218"/>
    </row>
    <row r="179" spans="1:8" ht="26.25" customHeight="1" x14ac:dyDescent="0.2">
      <c r="A179" s="213" t="str">
        <f>Абакан_юр!A151</f>
        <v>По соглашению сторон в качестве валюты платежа могут выступать чешские кроны, в этом случае курс следующий: 1 руб. = 0,2496 крона</v>
      </c>
      <c r="B179" s="213"/>
      <c r="C179" s="213"/>
      <c r="D179" s="214"/>
      <c r="E179" s="215"/>
      <c r="F179" s="215"/>
      <c r="G179" s="218"/>
      <c r="H179" s="218"/>
    </row>
    <row r="180" spans="1:8" ht="26.25" customHeight="1" x14ac:dyDescent="0.2">
      <c r="A180" s="213" t="str">
        <f>Абакан_юр!A152</f>
        <v>По соглашению сторон в качестве валюты платежа могут выступать киргизские сомы, в этом случае курс следующий: 1 руб. = 0,9546 сом</v>
      </c>
      <c r="B180" s="213"/>
      <c r="C180" s="213"/>
      <c r="D180" s="214"/>
      <c r="E180" s="214"/>
      <c r="F180" s="215"/>
      <c r="G180" s="218"/>
      <c r="H180" s="218"/>
    </row>
    <row r="181" spans="1:8" ht="26.25" customHeight="1" x14ac:dyDescent="0.2">
      <c r="A181"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1" s="213"/>
      <c r="C181" s="213"/>
      <c r="D181" s="214"/>
      <c r="E181" s="214"/>
      <c r="F181" s="215"/>
      <c r="G181" s="218"/>
      <c r="H181" s="218"/>
    </row>
    <row r="182" spans="1:8" ht="26.25" x14ac:dyDescent="0.2">
      <c r="A182" s="219"/>
      <c r="B182" s="219"/>
      <c r="C182" s="220"/>
      <c r="D182" s="221"/>
      <c r="E182" s="221"/>
      <c r="F182" s="222"/>
      <c r="G182" s="223"/>
      <c r="H182" s="223"/>
    </row>
    <row r="183" spans="1:8" ht="21" x14ac:dyDescent="0.2">
      <c r="A183" s="225" t="s">
        <v>134</v>
      </c>
      <c r="B183" s="225"/>
      <c r="C183" s="225"/>
      <c r="D183" s="225"/>
      <c r="E183" s="225"/>
      <c r="F183" s="225"/>
      <c r="G183" s="225"/>
      <c r="H183" s="225"/>
    </row>
    <row r="184" spans="1:8" ht="21" x14ac:dyDescent="0.2">
      <c r="A184" s="225" t="s">
        <v>135</v>
      </c>
      <c r="B184" s="225"/>
      <c r="C184" s="225"/>
      <c r="D184" s="225"/>
      <c r="E184" s="225"/>
      <c r="F184" s="225"/>
      <c r="G184" s="225"/>
      <c r="H184" s="225"/>
    </row>
    <row r="185" spans="1:8" ht="26.25" x14ac:dyDescent="0.2">
      <c r="A185" s="219"/>
      <c r="B185" s="219"/>
      <c r="C185" s="220"/>
      <c r="D185" s="221"/>
      <c r="E185" s="221"/>
      <c r="F185" s="222"/>
      <c r="G185" s="223"/>
      <c r="H185" s="223"/>
    </row>
    <row r="186" spans="1:8" ht="50.1" customHeight="1" thickBot="1" x14ac:dyDescent="0.25">
      <c r="A186" s="226" t="s">
        <v>136</v>
      </c>
      <c r="B186" s="226"/>
      <c r="C186" s="226"/>
      <c r="D186" s="226"/>
      <c r="E186" s="226"/>
      <c r="F186" s="227"/>
      <c r="G186" s="217"/>
      <c r="H186" s="228"/>
    </row>
    <row r="187" spans="1:8" ht="50.1" customHeight="1" thickBot="1" x14ac:dyDescent="0.25">
      <c r="A187" s="229" t="s">
        <v>137</v>
      </c>
      <c r="B187" s="230"/>
      <c r="C187" s="230"/>
      <c r="D187" s="230"/>
      <c r="E187" s="231"/>
      <c r="F187" s="232"/>
      <c r="H187" s="233"/>
    </row>
    <row r="188" spans="1:8" ht="88.5" customHeight="1" thickBot="1" x14ac:dyDescent="0.25">
      <c r="A188" s="234" t="s">
        <v>138</v>
      </c>
      <c r="B188" s="235"/>
      <c r="C188" s="236" t="s">
        <v>139</v>
      </c>
      <c r="D188" s="235" t="s">
        <v>140</v>
      </c>
      <c r="E188" s="237"/>
      <c r="F188" s="238"/>
      <c r="G188" s="238"/>
      <c r="H188" s="238"/>
    </row>
    <row r="189" spans="1:8" ht="106.5" customHeight="1" x14ac:dyDescent="0.2">
      <c r="A189" s="239" t="s">
        <v>141</v>
      </c>
      <c r="B189" s="240"/>
      <c r="C189" s="241" t="s">
        <v>142</v>
      </c>
      <c r="D189" s="242" t="s">
        <v>143</v>
      </c>
      <c r="E189" s="243"/>
      <c r="F189" s="238"/>
      <c r="G189" s="238"/>
      <c r="H189" s="238"/>
    </row>
    <row r="190" spans="1:8" ht="76.5" customHeight="1" x14ac:dyDescent="0.2">
      <c r="A190" s="244" t="s">
        <v>144</v>
      </c>
      <c r="B190" s="245"/>
      <c r="C190" s="246" t="s">
        <v>145</v>
      </c>
      <c r="D190" s="247" t="s">
        <v>146</v>
      </c>
      <c r="E190" s="248"/>
      <c r="F190" s="238"/>
      <c r="G190" s="238"/>
      <c r="H190" s="238"/>
    </row>
    <row r="191" spans="1:8" ht="172.5" customHeight="1" thickBot="1" x14ac:dyDescent="0.25">
      <c r="A191" s="328" t="s">
        <v>147</v>
      </c>
      <c r="B191" s="329"/>
      <c r="C191" s="330" t="s">
        <v>148</v>
      </c>
      <c r="D191" s="331" t="s">
        <v>146</v>
      </c>
      <c r="E191" s="332"/>
      <c r="F191" s="238"/>
      <c r="G191" s="238"/>
      <c r="H191" s="238"/>
    </row>
    <row r="192" spans="1:8" s="203" customFormat="1" ht="125.25" customHeight="1" x14ac:dyDescent="0.2">
      <c r="A192" s="244" t="s">
        <v>150</v>
      </c>
      <c r="B192" s="245"/>
      <c r="C192" s="333" t="s">
        <v>151</v>
      </c>
      <c r="D192" s="245" t="s">
        <v>146</v>
      </c>
      <c r="E192" s="334"/>
      <c r="F192" s="232"/>
      <c r="G192" s="232"/>
      <c r="H192" s="232"/>
    </row>
    <row r="193" spans="1:8" s="224" customFormat="1" ht="222.75" customHeight="1" thickBot="1" x14ac:dyDescent="0.25">
      <c r="A193" s="335" t="s">
        <v>152</v>
      </c>
      <c r="B193" s="336"/>
      <c r="C193" s="330" t="s">
        <v>153</v>
      </c>
      <c r="D193" s="337" t="s">
        <v>146</v>
      </c>
      <c r="E193" s="338"/>
      <c r="F193" s="222"/>
      <c r="G193" s="223"/>
      <c r="H193" s="223"/>
    </row>
    <row r="194" spans="1:8" ht="24.95" customHeight="1" x14ac:dyDescent="0.2">
      <c r="A194" s="250" t="s">
        <v>154</v>
      </c>
      <c r="B194" s="250"/>
      <c r="C194" s="250"/>
      <c r="D194" s="250"/>
      <c r="E194" s="250"/>
      <c r="F194" s="250"/>
      <c r="G194" s="250"/>
      <c r="H194" s="250"/>
    </row>
    <row r="195" spans="1:8" ht="24.95" customHeight="1" x14ac:dyDescent="0.2">
      <c r="A195" s="250" t="s">
        <v>155</v>
      </c>
      <c r="B195" s="250"/>
      <c r="C195" s="250"/>
      <c r="D195" s="250"/>
      <c r="E195" s="250"/>
      <c r="F195" s="250"/>
      <c r="G195" s="250"/>
      <c r="H195" s="250"/>
    </row>
    <row r="196" spans="1:8" ht="188.25" customHeight="1" x14ac:dyDescent="0.2">
      <c r="A196"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225"/>
      <c r="C196" s="225"/>
      <c r="D196" s="225"/>
      <c r="E196" s="225"/>
      <c r="F196" s="225"/>
      <c r="G196" s="225"/>
      <c r="H196" s="225"/>
    </row>
    <row r="197" spans="1:8" ht="72.75" customHeight="1" x14ac:dyDescent="0.2">
      <c r="A197" s="225" t="s">
        <v>157</v>
      </c>
      <c r="B197" s="225"/>
      <c r="C197" s="225"/>
      <c r="D197" s="225"/>
      <c r="E197" s="225"/>
      <c r="F197" s="225"/>
      <c r="G197" s="225"/>
      <c r="H197" s="225"/>
    </row>
    <row r="198" spans="1:8" ht="23.25" x14ac:dyDescent="0.2">
      <c r="A198" s="250" t="s">
        <v>158</v>
      </c>
      <c r="B198" s="250"/>
      <c r="C198" s="250"/>
      <c r="D198" s="250"/>
      <c r="E198" s="250"/>
      <c r="F198" s="250"/>
      <c r="G198" s="250"/>
      <c r="H198" s="250"/>
    </row>
    <row r="199" spans="1:8" s="252" customFormat="1" ht="124.5" customHeight="1" x14ac:dyDescent="0.2">
      <c r="A199" s="225" t="s">
        <v>159</v>
      </c>
      <c r="B199" s="225"/>
      <c r="C199" s="225"/>
      <c r="D199" s="225"/>
      <c r="E199" s="225"/>
      <c r="F199" s="225"/>
      <c r="G199" s="225"/>
      <c r="H199" s="225"/>
    </row>
  </sheetData>
  <sheetProtection selectLockedCells="1" selectUnlockedCells="1"/>
  <mergeCells count="331">
    <mergeCell ref="A194:H194"/>
    <mergeCell ref="A195:H195"/>
    <mergeCell ref="A196:H196"/>
    <mergeCell ref="A197:H197"/>
    <mergeCell ref="A198:H198"/>
    <mergeCell ref="A199:E199"/>
    <mergeCell ref="F199:H199"/>
    <mergeCell ref="A191:B191"/>
    <mergeCell ref="D191:E191"/>
    <mergeCell ref="A192:B192"/>
    <mergeCell ref="D192:E192"/>
    <mergeCell ref="A193:B193"/>
    <mergeCell ref="D193:E193"/>
    <mergeCell ref="A187:E187"/>
    <mergeCell ref="A188:B188"/>
    <mergeCell ref="D188:E188"/>
    <mergeCell ref="A189:B189"/>
    <mergeCell ref="D189:E189"/>
    <mergeCell ref="A190:B190"/>
    <mergeCell ref="D190:E190"/>
    <mergeCell ref="A179:C179"/>
    <mergeCell ref="A180:C180"/>
    <mergeCell ref="A181:C181"/>
    <mergeCell ref="A183:H183"/>
    <mergeCell ref="A184:H184"/>
    <mergeCell ref="A186:E186"/>
    <mergeCell ref="C174:D174"/>
    <mergeCell ref="A175:C175"/>
    <mergeCell ref="G175:H175"/>
    <mergeCell ref="A176:C176"/>
    <mergeCell ref="A177:C177"/>
    <mergeCell ref="A178:C178"/>
    <mergeCell ref="D168:H168"/>
    <mergeCell ref="A169:B169"/>
    <mergeCell ref="D169:H169"/>
    <mergeCell ref="C171:D171"/>
    <mergeCell ref="C172:D172"/>
    <mergeCell ref="C173:D173"/>
    <mergeCell ref="A164:C164"/>
    <mergeCell ref="D164:H164"/>
    <mergeCell ref="A165:B165"/>
    <mergeCell ref="C165:C168"/>
    <mergeCell ref="D165:H165"/>
    <mergeCell ref="A166:B166"/>
    <mergeCell ref="D166:H166"/>
    <mergeCell ref="A167:B167"/>
    <mergeCell ref="D167:H167"/>
    <mergeCell ref="A168:B168"/>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C97:C106"/>
    <mergeCell ref="D97:H97"/>
    <mergeCell ref="A98:B98"/>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75"/>
  <sheetViews>
    <sheetView view="pageBreakPreview" zoomScale="46" zoomScaleNormal="60" zoomScaleSheetLayoutView="46" workbookViewId="0">
      <pane ySplit="4" topLeftCell="A77" activePane="bottomLeft" state="frozen"/>
      <selection activeCell="C158" sqref="C158:C257"/>
      <selection pane="bottomLeft" activeCell="C158" sqref="C158:C257"/>
    </sheetView>
  </sheetViews>
  <sheetFormatPr defaultColWidth="9.140625" defaultRowHeight="12.75" outlineLevelRow="2" x14ac:dyDescent="0.2"/>
  <cols>
    <col min="1" max="1" width="45.7109375" style="202" customWidth="1"/>
    <col min="2" max="2" width="80.7109375" style="203" customWidth="1"/>
    <col min="3" max="3" width="120.7109375" style="204" customWidth="1"/>
    <col min="4" max="4" width="90.7109375" style="203" customWidth="1"/>
    <col min="5" max="16384" width="9.140625" style="205"/>
  </cols>
  <sheetData>
    <row r="1" spans="1:4" s="4" customFormat="1" ht="50.1" customHeight="1" x14ac:dyDescent="0.2">
      <c r="A1" s="1"/>
      <c r="B1" s="2"/>
      <c r="C1" s="3" t="s">
        <v>0</v>
      </c>
      <c r="D1" s="222"/>
    </row>
    <row r="2" spans="1:4" s="10" customFormat="1" ht="50.1" customHeight="1" x14ac:dyDescent="0.2">
      <c r="A2" s="5" t="str">
        <f>Абакан_юр!A2</f>
        <v>Введен в действие с "01" ноября 2023 г.</v>
      </c>
      <c r="B2" s="6" t="s">
        <v>2</v>
      </c>
      <c r="C2" s="7" t="s">
        <v>495</v>
      </c>
      <c r="D2" s="40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4" t="s">
        <v>8</v>
      </c>
    </row>
    <row r="5" spans="1:4" s="28" customFormat="1" ht="50.1" customHeight="1" thickBot="1" x14ac:dyDescent="0.25">
      <c r="A5" s="24" t="s">
        <v>9</v>
      </c>
      <c r="B5" s="25"/>
      <c r="C5" s="26"/>
      <c r="D5" s="27"/>
    </row>
    <row r="6" spans="1:4" ht="21.75" thickBot="1" x14ac:dyDescent="0.25">
      <c r="A6" s="255"/>
      <c r="B6" s="256"/>
      <c r="C6" s="257"/>
      <c r="D6" s="258"/>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1">
        <v>5520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44"/>
    </row>
    <row r="11" spans="1:4" s="16" customFormat="1" ht="24.95" customHeight="1" thickBot="1" x14ac:dyDescent="0.25">
      <c r="A11" s="47"/>
      <c r="B11" s="48"/>
      <c r="C11" s="49"/>
      <c r="D11" s="2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54">
        <v>6510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1755</v>
      </c>
    </row>
    <row r="19" spans="1:4" s="16" customFormat="1" ht="50.1" customHeight="1" x14ac:dyDescent="0.2">
      <c r="A19" s="71"/>
      <c r="B19" s="72" t="s">
        <v>19</v>
      </c>
      <c r="C19" s="73" t="str">
        <f>"Электронный справочник "&amp;$C$2&amp;" (версия для ПК)"</f>
        <v>Электронный справочник "2ГИС.КАЛУГА"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78"/>
    </row>
    <row r="22" spans="1:4" s="16" customFormat="1" ht="24.95" customHeight="1" thickBot="1" x14ac:dyDescent="0.25">
      <c r="A22" s="81"/>
      <c r="B22" s="82"/>
      <c r="C22" s="83"/>
      <c r="D22" s="2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262">
        <v>210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263"/>
    </row>
    <row r="26" spans="1:4" s="16" customFormat="1" ht="24.95" customHeight="1" thickBot="1" x14ac:dyDescent="0.25">
      <c r="A26" s="81"/>
      <c r="B26" s="48"/>
      <c r="C26" s="49"/>
      <c r="D26" s="26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1">
        <v>7728</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44"/>
    </row>
    <row r="31" spans="1:4" s="16" customFormat="1" ht="24.95" customHeight="1" thickBot="1" x14ac:dyDescent="0.25">
      <c r="A31" s="81"/>
      <c r="B31" s="48"/>
      <c r="C31" s="49"/>
      <c r="D31" s="2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54">
        <v>9120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2520</v>
      </c>
    </row>
    <row r="39" spans="1:4" s="16" customFormat="1" ht="50.1" customHeight="1" x14ac:dyDescent="0.2">
      <c r="A39" s="71"/>
      <c r="B39" s="72" t="s">
        <v>19</v>
      </c>
      <c r="C39" s="73" t="str">
        <f>"Электронный справочник "&amp;$C$2&amp;" (версия для ПК)"</f>
        <v>Электронный справочник "2ГИС.КАЛУГА"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78"/>
    </row>
    <row r="42" spans="1:4" s="16" customFormat="1" ht="24.95" customHeight="1" thickBot="1" x14ac:dyDescent="0.25">
      <c r="A42" s="81"/>
      <c r="B42" s="82"/>
      <c r="C42" s="83"/>
      <c r="D42" s="26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90">
        <v>300</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100"/>
    </row>
    <row r="47" spans="1:4" ht="21.75" thickBot="1" x14ac:dyDescent="0.25">
      <c r="A47" s="81"/>
      <c r="B47" s="117"/>
      <c r="C47" s="118"/>
      <c r="D47" s="266"/>
    </row>
    <row r="48" spans="1:4" ht="50.1" customHeight="1" thickBot="1" x14ac:dyDescent="0.25">
      <c r="A48" s="119" t="s">
        <v>31</v>
      </c>
      <c r="B48" s="120"/>
      <c r="C48" s="120"/>
      <c r="D48" s="267" t="str">
        <f>"от "&amp;MIN(D49:D68)&amp;" до "&amp;MAX(D49:D68)</f>
        <v>от 510 до 10200</v>
      </c>
    </row>
    <row r="49" spans="1:4" ht="37.5" customHeight="1" outlineLevel="2"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49" s="268">
        <v>510</v>
      </c>
    </row>
    <row r="50" spans="1:4" ht="37.5" customHeight="1" outlineLevel="2" x14ac:dyDescent="0.2">
      <c r="A50" s="130" t="s">
        <v>33</v>
      </c>
      <c r="B50" s="131"/>
      <c r="C50" s="126"/>
      <c r="D50" s="269">
        <v>1020</v>
      </c>
    </row>
    <row r="51" spans="1:4" ht="37.5" customHeight="1" outlineLevel="2" x14ac:dyDescent="0.2">
      <c r="A51" s="130" t="s">
        <v>34</v>
      </c>
      <c r="B51" s="131"/>
      <c r="C51" s="126"/>
      <c r="D51" s="269">
        <v>1530</v>
      </c>
    </row>
    <row r="52" spans="1:4" ht="37.5" customHeight="1" outlineLevel="2" x14ac:dyDescent="0.2">
      <c r="A52" s="130" t="s">
        <v>35</v>
      </c>
      <c r="B52" s="131"/>
      <c r="C52" s="126"/>
      <c r="D52" s="269">
        <v>2040</v>
      </c>
    </row>
    <row r="53" spans="1:4" ht="37.5" customHeight="1" outlineLevel="2" x14ac:dyDescent="0.2">
      <c r="A53" s="130" t="s">
        <v>36</v>
      </c>
      <c r="B53" s="131"/>
      <c r="C53" s="126"/>
      <c r="D53" s="269">
        <v>2550</v>
      </c>
    </row>
    <row r="54" spans="1:4" ht="37.5" customHeight="1" outlineLevel="2" x14ac:dyDescent="0.2">
      <c r="A54" s="130" t="s">
        <v>37</v>
      </c>
      <c r="B54" s="131"/>
      <c r="C54" s="126"/>
      <c r="D54" s="269">
        <v>3060</v>
      </c>
    </row>
    <row r="55" spans="1:4" ht="37.5" customHeight="1" outlineLevel="2" x14ac:dyDescent="0.2">
      <c r="A55" s="130" t="s">
        <v>38</v>
      </c>
      <c r="B55" s="131"/>
      <c r="C55" s="126"/>
      <c r="D55" s="269">
        <v>3570</v>
      </c>
    </row>
    <row r="56" spans="1:4" ht="37.5" customHeight="1" outlineLevel="2" x14ac:dyDescent="0.2">
      <c r="A56" s="130" t="s">
        <v>39</v>
      </c>
      <c r="B56" s="131"/>
      <c r="C56" s="126"/>
      <c r="D56" s="269">
        <v>4080</v>
      </c>
    </row>
    <row r="57" spans="1:4" ht="37.5" customHeight="1" outlineLevel="2" x14ac:dyDescent="0.2">
      <c r="A57" s="130" t="s">
        <v>40</v>
      </c>
      <c r="B57" s="131"/>
      <c r="C57" s="126"/>
      <c r="D57" s="269">
        <v>4590</v>
      </c>
    </row>
    <row r="58" spans="1:4" ht="37.5" customHeight="1" outlineLevel="2" x14ac:dyDescent="0.2">
      <c r="A58" s="130" t="s">
        <v>41</v>
      </c>
      <c r="B58" s="131"/>
      <c r="C58" s="126"/>
      <c r="D58" s="269">
        <v>5100</v>
      </c>
    </row>
    <row r="59" spans="1:4" ht="37.5" customHeight="1" outlineLevel="2" x14ac:dyDescent="0.2">
      <c r="A59" s="130" t="s">
        <v>42</v>
      </c>
      <c r="B59" s="131"/>
      <c r="C59" s="126"/>
      <c r="D59" s="269">
        <v>5610</v>
      </c>
    </row>
    <row r="60" spans="1:4" ht="37.5" customHeight="1" outlineLevel="2" x14ac:dyDescent="0.2">
      <c r="A60" s="130" t="s">
        <v>43</v>
      </c>
      <c r="B60" s="131"/>
      <c r="C60" s="126"/>
      <c r="D60" s="269">
        <v>6120</v>
      </c>
    </row>
    <row r="61" spans="1:4" ht="37.5" customHeight="1" outlineLevel="2" x14ac:dyDescent="0.2">
      <c r="A61" s="130" t="s">
        <v>44</v>
      </c>
      <c r="B61" s="131"/>
      <c r="C61" s="126"/>
      <c r="D61" s="269">
        <v>6630</v>
      </c>
    </row>
    <row r="62" spans="1:4" ht="37.5" customHeight="1" outlineLevel="2" x14ac:dyDescent="0.2">
      <c r="A62" s="130" t="s">
        <v>45</v>
      </c>
      <c r="B62" s="131"/>
      <c r="C62" s="126"/>
      <c r="D62" s="269">
        <v>7140</v>
      </c>
    </row>
    <row r="63" spans="1:4" ht="37.5" customHeight="1" outlineLevel="2" x14ac:dyDescent="0.2">
      <c r="A63" s="130" t="s">
        <v>46</v>
      </c>
      <c r="B63" s="131"/>
      <c r="C63" s="126"/>
      <c r="D63" s="269">
        <v>7650</v>
      </c>
    </row>
    <row r="64" spans="1:4" ht="37.5" customHeight="1" outlineLevel="2" x14ac:dyDescent="0.2">
      <c r="A64" s="130" t="s">
        <v>47</v>
      </c>
      <c r="B64" s="131"/>
      <c r="C64" s="126"/>
      <c r="D64" s="269">
        <v>8160</v>
      </c>
    </row>
    <row r="65" spans="1:4" ht="37.5" customHeight="1" outlineLevel="2" x14ac:dyDescent="0.2">
      <c r="A65" s="130" t="s">
        <v>48</v>
      </c>
      <c r="B65" s="131"/>
      <c r="C65" s="126"/>
      <c r="D65" s="269">
        <v>8670</v>
      </c>
    </row>
    <row r="66" spans="1:4" ht="37.5" customHeight="1" outlineLevel="2" x14ac:dyDescent="0.2">
      <c r="A66" s="130" t="s">
        <v>49</v>
      </c>
      <c r="B66" s="131"/>
      <c r="C66" s="126"/>
      <c r="D66" s="269">
        <v>9180</v>
      </c>
    </row>
    <row r="67" spans="1:4" ht="37.5" customHeight="1" outlineLevel="2" x14ac:dyDescent="0.2">
      <c r="A67" s="130" t="s">
        <v>50</v>
      </c>
      <c r="B67" s="131"/>
      <c r="C67" s="126"/>
      <c r="D67" s="269">
        <v>9690</v>
      </c>
    </row>
    <row r="68" spans="1:4" ht="37.5" customHeight="1" outlineLevel="2" thickBot="1" x14ac:dyDescent="0.25">
      <c r="A68" s="130" t="s">
        <v>51</v>
      </c>
      <c r="B68" s="131"/>
      <c r="C68" s="126"/>
      <c r="D68" s="269">
        <v>10200</v>
      </c>
    </row>
    <row r="69" spans="1:4" ht="50.1" customHeight="1" thickBot="1" x14ac:dyDescent="0.25">
      <c r="A69" s="339" t="s">
        <v>52</v>
      </c>
      <c r="B69" s="340"/>
      <c r="C69" s="340"/>
      <c r="D69" s="514" t="str">
        <f>"от "&amp;MIN(D70:D79)&amp;" до "&amp;MAX(D70:D79)</f>
        <v>от 270 до 6660</v>
      </c>
    </row>
    <row r="70" spans="1:4" ht="151.5" x14ac:dyDescent="0.2">
      <c r="A70" s="344" t="s">
        <v>53</v>
      </c>
      <c r="B70" s="345" t="s">
        <v>13</v>
      </c>
      <c r="C70" s="515"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70" s="435">
        <v>810</v>
      </c>
    </row>
    <row r="71" spans="1:4" ht="37.5" customHeight="1" x14ac:dyDescent="0.2">
      <c r="A71" s="347" t="s">
        <v>54</v>
      </c>
      <c r="B71" s="176"/>
      <c r="C71" s="348"/>
      <c r="D71" s="200">
        <v>510</v>
      </c>
    </row>
    <row r="72" spans="1:4" ht="37.5" customHeight="1" x14ac:dyDescent="0.2">
      <c r="A72" s="347" t="s">
        <v>55</v>
      </c>
      <c r="B72" s="176"/>
      <c r="C72" s="348"/>
      <c r="D72" s="200">
        <v>6660</v>
      </c>
    </row>
    <row r="73" spans="1:4" ht="37.5" customHeight="1" x14ac:dyDescent="0.2">
      <c r="A73" s="347" t="s">
        <v>56</v>
      </c>
      <c r="B73" s="176"/>
      <c r="C73" s="348"/>
      <c r="D73" s="200">
        <v>1800</v>
      </c>
    </row>
    <row r="74" spans="1:4" ht="37.5" customHeight="1" x14ac:dyDescent="0.2">
      <c r="A74" s="347" t="s">
        <v>57</v>
      </c>
      <c r="B74" s="176"/>
      <c r="C74" s="348"/>
      <c r="D74" s="200">
        <v>3960</v>
      </c>
    </row>
    <row r="75" spans="1:4" ht="37.5" customHeight="1" x14ac:dyDescent="0.2">
      <c r="A75" s="347" t="s">
        <v>58</v>
      </c>
      <c r="B75" s="176"/>
      <c r="C75" s="348"/>
      <c r="D75" s="200">
        <v>270</v>
      </c>
    </row>
    <row r="76" spans="1:4" ht="37.5" customHeight="1" x14ac:dyDescent="0.2">
      <c r="A76" s="347" t="s">
        <v>59</v>
      </c>
      <c r="B76" s="176"/>
      <c r="C76" s="348"/>
      <c r="D76" s="200">
        <v>270</v>
      </c>
    </row>
    <row r="77" spans="1:4" ht="37.5" customHeight="1" x14ac:dyDescent="0.2">
      <c r="A77" s="347" t="s">
        <v>60</v>
      </c>
      <c r="B77" s="176"/>
      <c r="C77" s="348"/>
      <c r="D77" s="200">
        <v>540</v>
      </c>
    </row>
    <row r="78" spans="1:4" ht="37.5" customHeight="1" x14ac:dyDescent="0.2">
      <c r="A78" s="347" t="s">
        <v>61</v>
      </c>
      <c r="B78" s="176"/>
      <c r="C78" s="348"/>
      <c r="D78" s="200">
        <v>810</v>
      </c>
    </row>
    <row r="79" spans="1:4" ht="37.5" customHeight="1" x14ac:dyDescent="0.2">
      <c r="A79" s="347" t="s">
        <v>62</v>
      </c>
      <c r="B79" s="176"/>
      <c r="C79" s="348"/>
      <c r="D79" s="200">
        <v>1104</v>
      </c>
    </row>
    <row r="80" spans="1:4"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80" s="516">
        <v>45</v>
      </c>
    </row>
    <row r="81" spans="1:4" ht="50.1" customHeight="1" thickBot="1" x14ac:dyDescent="0.25">
      <c r="A81" s="349" t="s">
        <v>65</v>
      </c>
      <c r="B81" s="350"/>
      <c r="C81" s="197"/>
      <c r="D81" s="517" t="str">
        <f>"от "&amp;MIN(D83,D94:D110)&amp;" до "&amp;MAX(D83,D94:D110)</f>
        <v>от 720 до 7812</v>
      </c>
    </row>
    <row r="82" spans="1:4" ht="21.75" thickBot="1" x14ac:dyDescent="0.25">
      <c r="A82" s="298"/>
      <c r="B82" s="299"/>
      <c r="C82" s="118"/>
      <c r="D82" s="300"/>
    </row>
    <row r="83" spans="1:4" ht="65.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83" s="518">
        <v>1500</v>
      </c>
    </row>
    <row r="84" spans="1:4" ht="65.25" customHeight="1" thickBot="1" x14ac:dyDescent="0.25">
      <c r="A84" s="167" t="s">
        <v>67</v>
      </c>
      <c r="B84" s="168"/>
      <c r="C84" s="169"/>
      <c r="D84" s="519" t="s">
        <v>68</v>
      </c>
    </row>
    <row r="85" spans="1:4" ht="65.25" customHeight="1" x14ac:dyDescent="0.2">
      <c r="A85" s="173" t="s">
        <v>69</v>
      </c>
      <c r="B85" s="174"/>
      <c r="C85" s="169"/>
      <c r="D85" s="269">
        <f>D83/4</f>
        <v>375</v>
      </c>
    </row>
    <row r="86" spans="1:4" ht="65.25" customHeight="1" x14ac:dyDescent="0.2">
      <c r="A86" s="173" t="s">
        <v>70</v>
      </c>
      <c r="B86" s="174"/>
      <c r="C86" s="169"/>
      <c r="D86" s="269">
        <f>D83/5</f>
        <v>300</v>
      </c>
    </row>
    <row r="87" spans="1:4" ht="65.25" customHeight="1" x14ac:dyDescent="0.2">
      <c r="A87" s="173" t="s">
        <v>71</v>
      </c>
      <c r="B87" s="174"/>
      <c r="C87" s="169"/>
      <c r="D87" s="269">
        <f>D83/6</f>
        <v>250</v>
      </c>
    </row>
    <row r="88" spans="1:4" ht="65.25" customHeight="1" x14ac:dyDescent="0.2">
      <c r="A88" s="173" t="s">
        <v>72</v>
      </c>
      <c r="B88" s="174"/>
      <c r="C88" s="169"/>
      <c r="D88" s="269">
        <f>D83/7</f>
        <v>214.28571428571428</v>
      </c>
    </row>
    <row r="89" spans="1:4" ht="65.25" customHeight="1" x14ac:dyDescent="0.2">
      <c r="A89" s="173" t="s">
        <v>73</v>
      </c>
      <c r="B89" s="174"/>
      <c r="C89" s="169"/>
      <c r="D89" s="269">
        <f>D83/8</f>
        <v>187.5</v>
      </c>
    </row>
    <row r="90" spans="1:4" ht="65.25" customHeight="1" x14ac:dyDescent="0.2">
      <c r="A90" s="173" t="s">
        <v>74</v>
      </c>
      <c r="B90" s="174"/>
      <c r="C90" s="169"/>
      <c r="D90" s="269">
        <f>D83/9</f>
        <v>166.66666666666666</v>
      </c>
    </row>
    <row r="91" spans="1:4" ht="65.25" customHeight="1" thickBot="1" x14ac:dyDescent="0.25">
      <c r="A91" s="173" t="s">
        <v>75</v>
      </c>
      <c r="B91" s="174"/>
      <c r="C91" s="175"/>
      <c r="D91" s="269">
        <f>D83/10</f>
        <v>150</v>
      </c>
    </row>
    <row r="92" spans="1:4"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92" s="294">
        <v>8520</v>
      </c>
    </row>
    <row r="93" spans="1:4" ht="21.75" thickBot="1" x14ac:dyDescent="0.25">
      <c r="A93" s="178"/>
      <c r="B93" s="179"/>
      <c r="C93" s="180"/>
      <c r="D93" s="290"/>
    </row>
    <row r="94" spans="1:4" ht="50.1" customHeight="1" x14ac:dyDescent="0.2">
      <c r="A94" s="143" t="s">
        <v>77</v>
      </c>
      <c r="B94" s="144"/>
      <c r="C94" s="291" t="str">
        <f>"Интернет-площадка 2gis.ru на основе Cправочника организаций "&amp;$C$2&amp;""</f>
        <v>Интернет-площадка 2gis.ru на основе Cправочника организаций "2ГИС.КАЛУГА"</v>
      </c>
      <c r="D94" s="277">
        <v>4020</v>
      </c>
    </row>
    <row r="95" spans="1:4" ht="50.1" customHeight="1" x14ac:dyDescent="0.2">
      <c r="A95" s="143" t="s">
        <v>78</v>
      </c>
      <c r="B95" s="144"/>
      <c r="C95"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95" s="277">
        <v>4500</v>
      </c>
    </row>
    <row r="96" spans="1:4" ht="50.1" customHeight="1" x14ac:dyDescent="0.2">
      <c r="A96" s="143" t="s">
        <v>79</v>
      </c>
      <c r="B96" s="144"/>
      <c r="C96"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96" s="277">
        <v>4500</v>
      </c>
    </row>
    <row r="97" spans="1:4" ht="50.1" customHeight="1" x14ac:dyDescent="0.2">
      <c r="A97" s="143" t="s">
        <v>80</v>
      </c>
      <c r="B97" s="144"/>
      <c r="C97" s="188" t="str">
        <f>"Интернет-площадка 2gis.ru на основе Cправочника организаций "&amp;$C$2&amp;""</f>
        <v>Интернет-площадка 2gis.ru на основе Cправочника организаций "2ГИС.КАЛУГА"</v>
      </c>
      <c r="D97" s="277">
        <v>6510</v>
      </c>
    </row>
    <row r="98" spans="1:4"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"2ГИС.КАЛУГА"</v>
      </c>
      <c r="D98" s="277">
        <v>7812</v>
      </c>
    </row>
    <row r="99" spans="1:4" ht="50.1" customHeight="1" x14ac:dyDescent="0.2">
      <c r="A99" s="143" t="s">
        <v>82</v>
      </c>
      <c r="B99" s="144"/>
      <c r="C99"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99" s="277">
        <v>2520</v>
      </c>
    </row>
    <row r="100" spans="1:4" ht="50.1" customHeight="1" x14ac:dyDescent="0.2">
      <c r="A100" s="143" t="s">
        <v>83</v>
      </c>
      <c r="B100" s="144"/>
      <c r="C100"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0" s="277">
        <v>2520</v>
      </c>
    </row>
    <row r="101" spans="1:4" ht="50.1" customHeight="1" x14ac:dyDescent="0.2">
      <c r="A101" s="143" t="s">
        <v>84</v>
      </c>
      <c r="B101" s="144"/>
      <c r="C101"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01" s="277">
        <v>7020</v>
      </c>
    </row>
    <row r="102" spans="1:4" ht="50.1" customHeight="1" x14ac:dyDescent="0.2">
      <c r="A102" s="143" t="s">
        <v>85</v>
      </c>
      <c r="B102" s="144"/>
      <c r="C102" s="188" t="str">
        <f>C133</f>
        <v>электронный справочник на основе Справочника организаций "2ГИС.КАЛУГА" (мобильная версия 2ГИС 4.0 и выше)</v>
      </c>
      <c r="D102" s="277">
        <v>2010</v>
      </c>
    </row>
    <row r="103" spans="1:4" ht="50.1" customHeight="1" x14ac:dyDescent="0.2">
      <c r="A103" s="143" t="s">
        <v>86</v>
      </c>
      <c r="B103" s="144"/>
      <c r="C103" s="188" t="s">
        <v>87</v>
      </c>
      <c r="D103" s="277">
        <v>720</v>
      </c>
    </row>
    <row r="104" spans="1:4" ht="69.75"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4" s="277">
        <v>2310</v>
      </c>
    </row>
    <row r="105" spans="1:4" ht="69.75" customHeight="1" x14ac:dyDescent="0.2">
      <c r="A105" s="143" t="s">
        <v>89</v>
      </c>
      <c r="B105" s="144"/>
      <c r="C105" s="188"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5" s="277">
        <v>1800</v>
      </c>
    </row>
    <row r="106" spans="1:4" ht="69.75" customHeight="1" x14ac:dyDescent="0.2">
      <c r="A106" s="143" t="s">
        <v>90</v>
      </c>
      <c r="B106" s="144"/>
      <c r="C106" s="18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6" s="277">
        <v>2010</v>
      </c>
    </row>
    <row r="107" spans="1:4" ht="69.75" customHeight="1" x14ac:dyDescent="0.2">
      <c r="A107" s="143" t="s">
        <v>91</v>
      </c>
      <c r="B107" s="144"/>
      <c r="C107" s="188"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7" s="277">
        <v>1020</v>
      </c>
    </row>
    <row r="108" spans="1:4" ht="69.75" customHeight="1" x14ac:dyDescent="0.2">
      <c r="A108" s="143" t="s">
        <v>92</v>
      </c>
      <c r="B108" s="144" t="s">
        <v>92</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8" s="277">
        <v>7020</v>
      </c>
    </row>
    <row r="109" spans="1:4" ht="69.75" customHeight="1" x14ac:dyDescent="0.2">
      <c r="A109" s="143" t="s">
        <v>93</v>
      </c>
      <c r="B109" s="144" t="s">
        <v>93</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09" s="277">
        <v>2520</v>
      </c>
    </row>
    <row r="110" spans="1:4" ht="50.1" customHeight="1" thickBot="1" x14ac:dyDescent="0.25">
      <c r="A110" s="143" t="s">
        <v>94</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0" s="277">
        <v>5010</v>
      </c>
    </row>
    <row r="111" spans="1:4"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1" s="277">
        <v>420</v>
      </c>
    </row>
    <row r="112" spans="1:4"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12" s="277">
        <v>3510</v>
      </c>
    </row>
    <row r="113" spans="1:5"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13" s="277">
        <v>3510</v>
      </c>
    </row>
    <row r="114" spans="1:5"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14" s="277">
        <v>5220</v>
      </c>
    </row>
    <row r="115" spans="1:5" ht="50.1" customHeight="1" x14ac:dyDescent="0.2">
      <c r="A115" s="143" t="s">
        <v>98</v>
      </c>
      <c r="B115" s="144"/>
      <c r="C115" s="188" t="str">
        <f>"Интернет-площадка 2gis.ru на основе Cправочника организаций "&amp;$C$2&amp;""</f>
        <v>Интернет-площадка 2gis.ru на основе Cправочника организаций "2ГИС.КАЛУГА"</v>
      </c>
      <c r="D115" s="277">
        <v>5640</v>
      </c>
    </row>
    <row r="116" spans="1:5" ht="50.1" customHeight="1" x14ac:dyDescent="0.2">
      <c r="A116" s="143" t="s">
        <v>99</v>
      </c>
      <c r="B116" s="144"/>
      <c r="C116" s="188"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16" s="277">
        <v>6360</v>
      </c>
    </row>
    <row r="117" spans="1:5" ht="50.1" customHeight="1" x14ac:dyDescent="0.2">
      <c r="A117" s="143" t="s">
        <v>100</v>
      </c>
      <c r="B117" s="144"/>
      <c r="C117" s="188" t="str">
        <f t="shared" si="1"/>
        <v>Электронный справочник на основе Справочника организаций "2ГИС.КАЛУГА" (версия для ПК)</v>
      </c>
      <c r="D117" s="277">
        <v>6360</v>
      </c>
    </row>
    <row r="118" spans="1:5" ht="50.1" customHeight="1" x14ac:dyDescent="0.2">
      <c r="A118" s="143" t="s">
        <v>101</v>
      </c>
      <c r="B118" s="144"/>
      <c r="C118" s="188" t="str">
        <f>"Интернет-площадка 2gis.ru на основе Cправочника организаций "&amp;$C$2&amp;""</f>
        <v>Интернет-площадка 2gis.ru на основе Cправочника организаций "2ГИС.КАЛУГА"</v>
      </c>
      <c r="D118" s="277">
        <v>9120</v>
      </c>
    </row>
    <row r="119" spans="1:5" ht="50.1" customHeight="1" x14ac:dyDescent="0.2">
      <c r="A119" s="143" t="s">
        <v>102</v>
      </c>
      <c r="B119" s="144"/>
      <c r="C119" s="188" t="str">
        <f>"Интернет-площадка 2gis.ru на основе Cправочника организаций "&amp;$C$2&amp;""</f>
        <v>Интернет-площадка 2gis.ru на основе Cправочника организаций "2ГИС.КАЛУГА"</v>
      </c>
      <c r="D119" s="277">
        <v>10944</v>
      </c>
    </row>
    <row r="120" spans="1:5" ht="50.1" customHeight="1" x14ac:dyDescent="0.2">
      <c r="A120" s="143" t="s">
        <v>103</v>
      </c>
      <c r="B120" s="144"/>
      <c r="C120" s="188" t="str">
        <f t="shared" si="1"/>
        <v>Электронный справочник на основе Справочника организаций "2ГИС.КАЛУГА" (версия для ПК)</v>
      </c>
      <c r="D120" s="277">
        <v>3600</v>
      </c>
    </row>
    <row r="121" spans="1:5" ht="50.1" customHeight="1" x14ac:dyDescent="0.2">
      <c r="A121" s="143" t="s">
        <v>104</v>
      </c>
      <c r="B121" s="144"/>
      <c r="C121" s="188" t="str">
        <f t="shared" si="1"/>
        <v>Электронный справочник на основе Справочника организаций "2ГИС.КАЛУГА" (версия для ПК)</v>
      </c>
      <c r="D121" s="277">
        <v>3600</v>
      </c>
    </row>
    <row r="122" spans="1:5" ht="50.1" customHeight="1" x14ac:dyDescent="0.2">
      <c r="A122" s="143" t="s">
        <v>105</v>
      </c>
      <c r="B122" s="144"/>
      <c r="C122" s="188" t="str">
        <f t="shared" si="1"/>
        <v>Электронный справочник на основе Справочника организаций "2ГИС.КАЛУГА" (версия для ПК)</v>
      </c>
      <c r="D122" s="277">
        <v>9840</v>
      </c>
    </row>
    <row r="123" spans="1:5" ht="50.1" customHeight="1" x14ac:dyDescent="0.2">
      <c r="A123" s="143" t="s">
        <v>106</v>
      </c>
      <c r="B123" s="144"/>
      <c r="C123" s="188" t="s">
        <v>87</v>
      </c>
      <c r="D123" s="277">
        <v>1080</v>
      </c>
    </row>
    <row r="124" spans="1:5" ht="72" customHeight="1" x14ac:dyDescent="0.2">
      <c r="A124" s="143" t="s">
        <v>107</v>
      </c>
      <c r="B124" s="144"/>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4" s="277">
        <v>9840</v>
      </c>
    </row>
    <row r="125" spans="1:5" ht="50.1" customHeight="1" thickBot="1" x14ac:dyDescent="0.25">
      <c r="A125" s="143" t="s">
        <v>108</v>
      </c>
      <c r="B125" s="144"/>
      <c r="C125" s="188" t="str">
        <f t="shared" si="1"/>
        <v>Электронный справочник на основе Справочника организаций "2ГИС.КАЛУГА" (версия для ПК)</v>
      </c>
      <c r="D125" s="277">
        <v>7080</v>
      </c>
    </row>
    <row r="126" spans="1:5" s="16" customFormat="1" ht="50.1" customHeight="1" thickBot="1" x14ac:dyDescent="0.25">
      <c r="A126" s="24" t="s">
        <v>109</v>
      </c>
      <c r="B126" s="25"/>
      <c r="C126" s="24"/>
      <c r="D126" s="292"/>
    </row>
    <row r="127" spans="1:5"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27" s="277">
        <v>8010</v>
      </c>
    </row>
    <row r="128" spans="1:5" s="16" customFormat="1" ht="50.1" customHeight="1" x14ac:dyDescent="0.2">
      <c r="A128" s="143" t="s">
        <v>111</v>
      </c>
      <c r="B128" s="144"/>
      <c r="C128" s="194"/>
      <c r="D128" s="277">
        <v>8010</v>
      </c>
      <c r="E128" s="205"/>
    </row>
    <row r="129" spans="1:5" s="16" customFormat="1" ht="50.1" customHeight="1" x14ac:dyDescent="0.2">
      <c r="A129" s="192" t="s">
        <v>112</v>
      </c>
      <c r="B129" s="193"/>
      <c r="C129" s="194"/>
      <c r="D129" s="277">
        <v>2010</v>
      </c>
      <c r="E129" s="205"/>
    </row>
    <row r="130" spans="1:5" s="16" customFormat="1" ht="50.1" customHeight="1" x14ac:dyDescent="0.2">
      <c r="A130" s="192" t="s">
        <v>113</v>
      </c>
      <c r="B130" s="193"/>
      <c r="C130" s="194"/>
      <c r="D130" s="277">
        <v>210</v>
      </c>
      <c r="E130" s="205"/>
    </row>
    <row r="131" spans="1:5" s="16" customFormat="1" ht="50.1" customHeight="1" thickBot="1" x14ac:dyDescent="0.25">
      <c r="A131" s="192" t="s">
        <v>114</v>
      </c>
      <c r="B131" s="193"/>
      <c r="C131" s="196"/>
      <c r="D131" s="277">
        <v>600</v>
      </c>
      <c r="E131" s="205"/>
    </row>
    <row r="132" spans="1:5" s="16" customFormat="1" ht="50.1" customHeight="1" thickBot="1" x14ac:dyDescent="0.25">
      <c r="A132" s="24" t="s">
        <v>115</v>
      </c>
      <c r="B132" s="25"/>
      <c r="C132" s="26"/>
      <c r="D132" s="26"/>
    </row>
    <row r="133" spans="1:5" ht="50.1" customHeight="1" x14ac:dyDescent="0.2">
      <c r="A133" s="143" t="s">
        <v>161</v>
      </c>
      <c r="B133" s="144"/>
      <c r="C1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33" s="277">
        <v>2010</v>
      </c>
    </row>
    <row r="134" spans="1:5" ht="50.1" customHeight="1" x14ac:dyDescent="0.2">
      <c r="A134" s="143" t="s">
        <v>117</v>
      </c>
      <c r="B134" s="144"/>
      <c r="C134" s="188" t="str">
        <f>"Интернет-площадка 2gis.ru на основе Cправочника организаций "&amp;$C$2&amp;""</f>
        <v>Интернет-площадка 2gis.ru на основе Cправочника организаций "2ГИС.КАЛУГА"</v>
      </c>
      <c r="D134" s="269">
        <v>2010</v>
      </c>
      <c r="E134" s="23"/>
    </row>
    <row r="135" spans="1:5" ht="50.1" customHeight="1" x14ac:dyDescent="0.2">
      <c r="A135" s="143" t="s">
        <v>118</v>
      </c>
      <c r="B135" s="144"/>
      <c r="C135"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277">
        <v>4500</v>
      </c>
      <c r="E135" s="16"/>
    </row>
    <row r="136" spans="1:5" ht="50.1" customHeight="1" x14ac:dyDescent="0.2">
      <c r="A136" s="143" t="s">
        <v>162</v>
      </c>
      <c r="B136" s="144"/>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36" s="269">
        <v>2880</v>
      </c>
      <c r="E136" s="16"/>
    </row>
    <row r="137" spans="1:5" ht="50.1" customHeight="1" x14ac:dyDescent="0.2">
      <c r="A137" s="143" t="s">
        <v>163</v>
      </c>
      <c r="B137" s="144"/>
      <c r="C137" s="295" t="str">
        <f>"Интернет-площадка 2gis.ru на основе Cправочника организаций "&amp;$C$2&amp;""</f>
        <v>Интернет-площадка 2gis.ru на основе Cправочника организаций "2ГИС.КАЛУГА"</v>
      </c>
      <c r="D137" s="296">
        <v>2880</v>
      </c>
      <c r="E137" s="16"/>
    </row>
    <row r="138" spans="1:5" ht="50.1" customHeight="1" x14ac:dyDescent="0.2">
      <c r="A138" s="143" t="s">
        <v>121</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8" s="269">
        <v>6360</v>
      </c>
      <c r="E138" s="16"/>
    </row>
    <row r="139" spans="1:5" s="16" customFormat="1" ht="126" customHeight="1" thickBot="1" x14ac:dyDescent="0.25">
      <c r="A139" s="143" t="s">
        <v>122</v>
      </c>
      <c r="B139" s="144"/>
      <c r="C139" s="297" t="str">
        <f>C134</f>
        <v>Интернет-площадка 2gis.ru на основе Cправочника организаций "2ГИС.КАЛУГА"</v>
      </c>
      <c r="D139" s="277">
        <v>2010</v>
      </c>
    </row>
    <row r="140" spans="1:5" ht="50.1" customHeight="1" thickBot="1" x14ac:dyDescent="0.25">
      <c r="A140" s="24" t="s">
        <v>182</v>
      </c>
      <c r="B140" s="25"/>
      <c r="C140" s="26"/>
      <c r="D140" s="27"/>
    </row>
    <row r="141" spans="1:5" s="23" customFormat="1" ht="30" customHeight="1" thickBot="1" x14ac:dyDescent="0.25">
      <c r="A141" s="353"/>
      <c r="B141" s="353"/>
      <c r="C141" s="354"/>
      <c r="D141" s="520"/>
      <c r="E141" s="205"/>
    </row>
    <row r="142" spans="1:5"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42" s="433">
        <v>5268</v>
      </c>
      <c r="E142" s="205"/>
    </row>
    <row r="143" spans="1:5" s="16" customFormat="1" ht="83.25" customHeight="1" x14ac:dyDescent="0.2">
      <c r="A143" s="143" t="s">
        <v>184</v>
      </c>
      <c r="B143" s="144"/>
      <c r="C143" s="194"/>
      <c r="D143" s="198">
        <v>10536</v>
      </c>
      <c r="E143" s="205"/>
    </row>
    <row r="144" spans="1:5" s="16" customFormat="1" ht="83.25" customHeight="1" x14ac:dyDescent="0.2">
      <c r="A144" s="143" t="s">
        <v>185</v>
      </c>
      <c r="B144" s="144"/>
      <c r="C144" s="194"/>
      <c r="D144" s="198">
        <v>5268</v>
      </c>
      <c r="E144" s="205"/>
    </row>
    <row r="145" spans="1:5" s="16" customFormat="1" ht="83.25" customHeight="1" thickBot="1" x14ac:dyDescent="0.25">
      <c r="A145" s="143" t="s">
        <v>186</v>
      </c>
      <c r="B145" s="144"/>
      <c r="C145" s="393"/>
      <c r="D145" s="198">
        <v>10536</v>
      </c>
      <c r="E145" s="205"/>
    </row>
    <row r="146" spans="1:5" ht="21" x14ac:dyDescent="0.2">
      <c r="A146" s="158"/>
      <c r="B146" s="159"/>
      <c r="C146" s="83"/>
      <c r="D146" s="521"/>
    </row>
    <row r="148" spans="1:5" ht="21" x14ac:dyDescent="0.2">
      <c r="A148" s="206"/>
      <c r="B148" s="207" t="s">
        <v>123</v>
      </c>
      <c r="C148" s="208" t="s">
        <v>496</v>
      </c>
      <c r="D148" s="208"/>
    </row>
    <row r="149" spans="1:5" ht="21" x14ac:dyDescent="0.2">
      <c r="A149" s="206"/>
      <c r="B149" s="209"/>
      <c r="C149" s="210" t="s">
        <v>497</v>
      </c>
      <c r="D149" s="210"/>
    </row>
    <row r="150" spans="1:5" ht="21" x14ac:dyDescent="0.2">
      <c r="A150" s="206"/>
      <c r="B150" s="209"/>
      <c r="C150" s="208" t="s">
        <v>498</v>
      </c>
      <c r="D150" s="210"/>
    </row>
    <row r="151" spans="1:5" ht="21" x14ac:dyDescent="0.2">
      <c r="C151" s="210"/>
      <c r="D151" s="210"/>
    </row>
    <row r="152" spans="1:5" ht="23.25"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row>
    <row r="153" spans="1:5" ht="23.25"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row>
    <row r="154" spans="1:5" ht="23.25"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row>
    <row r="155" spans="1:5" ht="23.25"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row>
    <row r="156" spans="1:5" ht="23.25"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row>
    <row r="157" spans="1:5" ht="23.25"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row>
    <row r="158" spans="1:5" ht="23.25"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row>
    <row r="159" spans="1:5" ht="23.25" x14ac:dyDescent="0.2">
      <c r="A159" s="219"/>
      <c r="B159" s="219"/>
      <c r="C159" s="220"/>
      <c r="D159" s="221"/>
    </row>
    <row r="160" spans="1:5" ht="21" x14ac:dyDescent="0.2">
      <c r="A160" s="225" t="s">
        <v>135</v>
      </c>
      <c r="B160" s="225"/>
      <c r="C160" s="225"/>
      <c r="D160" s="225"/>
    </row>
    <row r="161" spans="1:5" ht="23.25" x14ac:dyDescent="0.2">
      <c r="A161" s="219"/>
      <c r="B161" s="219"/>
      <c r="C161" s="220"/>
      <c r="D161" s="221"/>
      <c r="E161" s="203"/>
    </row>
    <row r="162" spans="1:5" ht="50.1" customHeight="1" thickBot="1" x14ac:dyDescent="0.25">
      <c r="A162" s="226" t="s">
        <v>136</v>
      </c>
      <c r="B162" s="226"/>
      <c r="C162" s="226"/>
      <c r="D162" s="226"/>
      <c r="E162" s="224"/>
    </row>
    <row r="163" spans="1:5" ht="50.1" customHeight="1" thickBot="1" x14ac:dyDescent="0.25">
      <c r="A163" s="229" t="s">
        <v>137</v>
      </c>
      <c r="B163" s="230"/>
      <c r="C163" s="230"/>
      <c r="D163" s="231"/>
    </row>
    <row r="164" spans="1:5" ht="50.1" customHeight="1" thickBot="1" x14ac:dyDescent="0.25">
      <c r="A164" s="234" t="s">
        <v>138</v>
      </c>
      <c r="B164" s="235"/>
      <c r="C164" s="236" t="s">
        <v>139</v>
      </c>
      <c r="D164" s="304" t="s">
        <v>140</v>
      </c>
    </row>
    <row r="165" spans="1:5" ht="93" customHeight="1" x14ac:dyDescent="0.2">
      <c r="A165" s="239" t="s">
        <v>141</v>
      </c>
      <c r="B165" s="240"/>
      <c r="C165" s="241" t="s">
        <v>142</v>
      </c>
      <c r="D165" s="306" t="s">
        <v>143</v>
      </c>
    </row>
    <row r="166" spans="1:5" ht="99.75" customHeight="1" x14ac:dyDescent="0.2">
      <c r="A166" s="244" t="s">
        <v>144</v>
      </c>
      <c r="B166" s="245"/>
      <c r="C166" s="246" t="s">
        <v>145</v>
      </c>
      <c r="D166" s="307" t="s">
        <v>146</v>
      </c>
    </row>
    <row r="167" spans="1:5" ht="150" customHeight="1" thickBot="1" x14ac:dyDescent="0.25">
      <c r="A167" s="328" t="s">
        <v>147</v>
      </c>
      <c r="B167" s="329"/>
      <c r="C167" s="330" t="s">
        <v>148</v>
      </c>
      <c r="D167" s="439" t="s">
        <v>146</v>
      </c>
    </row>
    <row r="168" spans="1:5" s="203" customFormat="1" ht="125.25" customHeight="1" x14ac:dyDescent="0.2">
      <c r="A168" s="244" t="s">
        <v>150</v>
      </c>
      <c r="B168" s="245"/>
      <c r="C168" s="333" t="s">
        <v>151</v>
      </c>
      <c r="D168" s="333" t="s">
        <v>146</v>
      </c>
      <c r="E168" s="252"/>
    </row>
    <row r="169" spans="1:5" s="224" customFormat="1" ht="222.75" customHeight="1" thickBot="1" x14ac:dyDescent="0.25">
      <c r="A169" s="335" t="s">
        <v>152</v>
      </c>
      <c r="B169" s="336"/>
      <c r="C169" s="330" t="s">
        <v>153</v>
      </c>
      <c r="D169" s="522" t="s">
        <v>146</v>
      </c>
      <c r="E169" s="205"/>
    </row>
    <row r="170" spans="1:5" ht="27" customHeight="1" x14ac:dyDescent="0.2">
      <c r="A170" s="250" t="s">
        <v>154</v>
      </c>
      <c r="B170" s="250"/>
      <c r="C170" s="250"/>
      <c r="D170" s="250"/>
    </row>
    <row r="171" spans="1:5" ht="27" customHeight="1" x14ac:dyDescent="0.2">
      <c r="A171" s="250" t="s">
        <v>155</v>
      </c>
      <c r="B171" s="250"/>
      <c r="C171" s="250"/>
      <c r="D171" s="250"/>
    </row>
    <row r="172" spans="1:5" ht="215.25" customHeight="1" x14ac:dyDescent="0.2">
      <c r="A17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308"/>
      <c r="C172" s="308"/>
      <c r="D172" s="308"/>
    </row>
    <row r="173" spans="1:5" ht="75" customHeight="1" x14ac:dyDescent="0.2">
      <c r="A173" s="225" t="s">
        <v>157</v>
      </c>
      <c r="B173" s="225"/>
      <c r="C173" s="225"/>
      <c r="D173" s="225"/>
    </row>
    <row r="174" spans="1:5" ht="23.25" x14ac:dyDescent="0.2">
      <c r="A174" s="250" t="s">
        <v>158</v>
      </c>
      <c r="B174" s="250"/>
      <c r="C174" s="250"/>
      <c r="D174" s="250"/>
    </row>
    <row r="175" spans="1:5" s="252" customFormat="1" ht="114.75" customHeight="1" x14ac:dyDescent="0.2">
      <c r="A175" s="225" t="s">
        <v>159</v>
      </c>
      <c r="B175" s="225"/>
      <c r="C175" s="225"/>
      <c r="D175" s="225"/>
      <c r="E175" s="205"/>
    </row>
  </sheetData>
  <sheetProtection selectLockedCells="1" selectUnlockedCells="1"/>
  <mergeCells count="161">
    <mergeCell ref="A173:D173"/>
    <mergeCell ref="A174:D174"/>
    <mergeCell ref="A175:D175"/>
    <mergeCell ref="A167:B167"/>
    <mergeCell ref="A168:B168"/>
    <mergeCell ref="A169:B169"/>
    <mergeCell ref="A170:D170"/>
    <mergeCell ref="A171:D171"/>
    <mergeCell ref="A172:D172"/>
    <mergeCell ref="A160:D160"/>
    <mergeCell ref="A162:D162"/>
    <mergeCell ref="A163:D163"/>
    <mergeCell ref="A164:B164"/>
    <mergeCell ref="A165:B165"/>
    <mergeCell ref="A166:B166"/>
    <mergeCell ref="A153:C153"/>
    <mergeCell ref="A154:C154"/>
    <mergeCell ref="A155:C155"/>
    <mergeCell ref="A156:C156"/>
    <mergeCell ref="A157:C157"/>
    <mergeCell ref="A158:C158"/>
    <mergeCell ref="A146:B146"/>
    <mergeCell ref="C148:D148"/>
    <mergeCell ref="C149:D149"/>
    <mergeCell ref="C150:D150"/>
    <mergeCell ref="C151:D151"/>
    <mergeCell ref="A152:C152"/>
    <mergeCell ref="A138:B138"/>
    <mergeCell ref="A139:B139"/>
    <mergeCell ref="A140:B140"/>
    <mergeCell ref="A141:C141"/>
    <mergeCell ref="A142:B142"/>
    <mergeCell ref="C142:C145"/>
    <mergeCell ref="A143:B143"/>
    <mergeCell ref="A144:B144"/>
    <mergeCell ref="A145:B145"/>
    <mergeCell ref="A132:B132"/>
    <mergeCell ref="A133:B133"/>
    <mergeCell ref="A134:B134"/>
    <mergeCell ref="A135:B135"/>
    <mergeCell ref="A136:B136"/>
    <mergeCell ref="A137:B137"/>
    <mergeCell ref="A124:B124"/>
    <mergeCell ref="A125:B125"/>
    <mergeCell ref="A126:B126"/>
    <mergeCell ref="C126:D126"/>
    <mergeCell ref="A127:B127"/>
    <mergeCell ref="C127:C131"/>
    <mergeCell ref="A128:B128"/>
    <mergeCell ref="A129:B129"/>
    <mergeCell ref="A130:B130"/>
    <mergeCell ref="A131:B131"/>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91"/>
    <mergeCell ref="A84:B84"/>
    <mergeCell ref="A85:B85"/>
    <mergeCell ref="A86:B86"/>
    <mergeCell ref="A87:B87"/>
    <mergeCell ref="A69:C69"/>
    <mergeCell ref="C70:C79"/>
    <mergeCell ref="A71:B71"/>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6"/>
  <sheetViews>
    <sheetView zoomScale="40" zoomScaleNormal="40" zoomScaleSheetLayoutView="40" workbookViewId="0">
      <pane ySplit="4" topLeftCell="A13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1">
        <f>F7*1.2</f>
        <v>7560</v>
      </c>
      <c r="E7" s="32">
        <f>F7*1.1</f>
        <v>6930.0000000000009</v>
      </c>
      <c r="F7" s="32">
        <v>6300</v>
      </c>
      <c r="G7" s="32">
        <f>F7*0.75</f>
        <v>4725</v>
      </c>
      <c r="H7" s="33">
        <f>F7*0.5</f>
        <v>3150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54">
        <f>F12*1.2</f>
        <v>8424</v>
      </c>
      <c r="E12" s="32">
        <f>F12*1.1</f>
        <v>7722.0000000000009</v>
      </c>
      <c r="F12" s="32">
        <v>7020</v>
      </c>
      <c r="G12" s="32">
        <f>F12*0.75</f>
        <v>5265</v>
      </c>
      <c r="H12" s="33">
        <f>F12*0.5</f>
        <v>3510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"2ГИС.КАМЕНСК-УРАЛЬСКИЙ"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262">
        <v>210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1">
        <f>F27*1.2</f>
        <v>10584</v>
      </c>
      <c r="E27" s="32">
        <f>F27*1.1</f>
        <v>9702</v>
      </c>
      <c r="F27" s="32">
        <v>8820</v>
      </c>
      <c r="G27" s="32">
        <f>F27*0.75</f>
        <v>6615</v>
      </c>
      <c r="H27" s="33">
        <f>F27*0.5</f>
        <v>4410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54">
        <f>F32*1.2</f>
        <v>11793.6</v>
      </c>
      <c r="E32" s="32">
        <f>F32*1.1</f>
        <v>10810.800000000001</v>
      </c>
      <c r="F32" s="32">
        <v>9828</v>
      </c>
      <c r="G32" s="32">
        <f>F32*0.75</f>
        <v>7371</v>
      </c>
      <c r="H32" s="33">
        <f>F32*0.5</f>
        <v>4914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"2ГИС.КАМЕНСК-УРАЛЬСКИЙ"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68">
        <v>300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708 до 14160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49" s="127">
        <v>708</v>
      </c>
      <c r="E49" s="128"/>
      <c r="F49" s="128"/>
      <c r="G49" s="128"/>
      <c r="H49" s="129"/>
    </row>
    <row r="50" spans="1:8" ht="37.5" customHeight="1" outlineLevel="1" x14ac:dyDescent="0.2">
      <c r="A50" s="130" t="s">
        <v>33</v>
      </c>
      <c r="B50" s="131"/>
      <c r="C50" s="126"/>
      <c r="D50" s="36">
        <v>1416</v>
      </c>
      <c r="E50" s="37"/>
      <c r="F50" s="37"/>
      <c r="G50" s="37"/>
      <c r="H50" s="38"/>
    </row>
    <row r="51" spans="1:8" ht="37.5" customHeight="1" outlineLevel="1" x14ac:dyDescent="0.2">
      <c r="A51" s="130" t="s">
        <v>34</v>
      </c>
      <c r="B51" s="131"/>
      <c r="C51" s="126"/>
      <c r="D51" s="36">
        <v>2124</v>
      </c>
      <c r="E51" s="37"/>
      <c r="F51" s="37"/>
      <c r="G51" s="37"/>
      <c r="H51" s="38"/>
    </row>
    <row r="52" spans="1:8" ht="37.5" customHeight="1" outlineLevel="1" x14ac:dyDescent="0.2">
      <c r="A52" s="130" t="s">
        <v>35</v>
      </c>
      <c r="B52" s="131"/>
      <c r="C52" s="126"/>
      <c r="D52" s="36">
        <v>2832</v>
      </c>
      <c r="E52" s="37"/>
      <c r="F52" s="37"/>
      <c r="G52" s="37"/>
      <c r="H52" s="38"/>
    </row>
    <row r="53" spans="1:8" ht="37.5" customHeight="1" outlineLevel="1" x14ac:dyDescent="0.2">
      <c r="A53" s="130" t="s">
        <v>36</v>
      </c>
      <c r="B53" s="131"/>
      <c r="C53" s="126"/>
      <c r="D53" s="36">
        <v>3540</v>
      </c>
      <c r="E53" s="37"/>
      <c r="F53" s="37"/>
      <c r="G53" s="37"/>
      <c r="H53" s="38"/>
    </row>
    <row r="54" spans="1:8" ht="37.5" customHeight="1" outlineLevel="1" x14ac:dyDescent="0.2">
      <c r="A54" s="130" t="s">
        <v>37</v>
      </c>
      <c r="B54" s="131"/>
      <c r="C54" s="126"/>
      <c r="D54" s="36">
        <v>4248</v>
      </c>
      <c r="E54" s="37"/>
      <c r="F54" s="37"/>
      <c r="G54" s="37"/>
      <c r="H54" s="38"/>
    </row>
    <row r="55" spans="1:8" ht="37.5" customHeight="1" outlineLevel="1" x14ac:dyDescent="0.2">
      <c r="A55" s="130" t="s">
        <v>38</v>
      </c>
      <c r="B55" s="131"/>
      <c r="C55" s="126"/>
      <c r="D55" s="36">
        <v>4956</v>
      </c>
      <c r="E55" s="37"/>
      <c r="F55" s="37"/>
      <c r="G55" s="37"/>
      <c r="H55" s="38"/>
    </row>
    <row r="56" spans="1:8" ht="37.5" customHeight="1" outlineLevel="1" x14ac:dyDescent="0.2">
      <c r="A56" s="130" t="s">
        <v>39</v>
      </c>
      <c r="B56" s="131"/>
      <c r="C56" s="126"/>
      <c r="D56" s="36">
        <v>5664</v>
      </c>
      <c r="E56" s="37"/>
      <c r="F56" s="37"/>
      <c r="G56" s="37"/>
      <c r="H56" s="38"/>
    </row>
    <row r="57" spans="1:8" ht="37.5" customHeight="1" outlineLevel="1" x14ac:dyDescent="0.2">
      <c r="A57" s="130" t="s">
        <v>40</v>
      </c>
      <c r="B57" s="131"/>
      <c r="C57" s="126"/>
      <c r="D57" s="36">
        <v>6372</v>
      </c>
      <c r="E57" s="37"/>
      <c r="F57" s="37"/>
      <c r="G57" s="37"/>
      <c r="H57" s="38"/>
    </row>
    <row r="58" spans="1:8" ht="37.5" customHeight="1" outlineLevel="1" x14ac:dyDescent="0.2">
      <c r="A58" s="130" t="s">
        <v>41</v>
      </c>
      <c r="B58" s="131"/>
      <c r="C58" s="126"/>
      <c r="D58" s="36">
        <v>7080</v>
      </c>
      <c r="E58" s="37"/>
      <c r="F58" s="37"/>
      <c r="G58" s="37"/>
      <c r="H58" s="38"/>
    </row>
    <row r="59" spans="1:8" ht="37.5" customHeight="1" outlineLevel="1" x14ac:dyDescent="0.2">
      <c r="A59" s="130" t="s">
        <v>42</v>
      </c>
      <c r="B59" s="131"/>
      <c r="C59" s="126"/>
      <c r="D59" s="36">
        <v>7788</v>
      </c>
      <c r="E59" s="37"/>
      <c r="F59" s="37"/>
      <c r="G59" s="37"/>
      <c r="H59" s="38"/>
    </row>
    <row r="60" spans="1:8" ht="37.5" customHeight="1" outlineLevel="1" x14ac:dyDescent="0.2">
      <c r="A60" s="130" t="s">
        <v>43</v>
      </c>
      <c r="B60" s="131"/>
      <c r="C60" s="126"/>
      <c r="D60" s="36">
        <v>8496</v>
      </c>
      <c r="E60" s="37"/>
      <c r="F60" s="37"/>
      <c r="G60" s="37"/>
      <c r="H60" s="38"/>
    </row>
    <row r="61" spans="1:8" ht="37.5" customHeight="1" outlineLevel="1" x14ac:dyDescent="0.2">
      <c r="A61" s="130" t="s">
        <v>44</v>
      </c>
      <c r="B61" s="131"/>
      <c r="C61" s="126"/>
      <c r="D61" s="36">
        <v>9204</v>
      </c>
      <c r="E61" s="37"/>
      <c r="F61" s="37"/>
      <c r="G61" s="37"/>
      <c r="H61" s="38"/>
    </row>
    <row r="62" spans="1:8" ht="37.5" customHeight="1" outlineLevel="1" x14ac:dyDescent="0.2">
      <c r="A62" s="130" t="s">
        <v>45</v>
      </c>
      <c r="B62" s="131"/>
      <c r="C62" s="126"/>
      <c r="D62" s="36">
        <v>9912</v>
      </c>
      <c r="E62" s="37"/>
      <c r="F62" s="37"/>
      <c r="G62" s="37"/>
      <c r="H62" s="38"/>
    </row>
    <row r="63" spans="1:8" ht="37.5" customHeight="1" outlineLevel="1" x14ac:dyDescent="0.2">
      <c r="A63" s="130" t="s">
        <v>46</v>
      </c>
      <c r="B63" s="131"/>
      <c r="C63" s="126"/>
      <c r="D63" s="36">
        <v>10620</v>
      </c>
      <c r="E63" s="37"/>
      <c r="F63" s="37"/>
      <c r="G63" s="37"/>
      <c r="H63" s="38"/>
    </row>
    <row r="64" spans="1:8" ht="37.5" customHeight="1" outlineLevel="1" x14ac:dyDescent="0.2">
      <c r="A64" s="130" t="s">
        <v>47</v>
      </c>
      <c r="B64" s="131"/>
      <c r="C64" s="126"/>
      <c r="D64" s="36">
        <v>11328</v>
      </c>
      <c r="E64" s="37"/>
      <c r="F64" s="37"/>
      <c r="G64" s="37"/>
      <c r="H64" s="38"/>
    </row>
    <row r="65" spans="1:8" ht="37.5" customHeight="1" outlineLevel="1" x14ac:dyDescent="0.2">
      <c r="A65" s="130" t="s">
        <v>48</v>
      </c>
      <c r="B65" s="131"/>
      <c r="C65" s="126"/>
      <c r="D65" s="36">
        <v>12036</v>
      </c>
      <c r="E65" s="37"/>
      <c r="F65" s="37"/>
      <c r="G65" s="37"/>
      <c r="H65" s="38"/>
    </row>
    <row r="66" spans="1:8" ht="37.5" customHeight="1" outlineLevel="1" x14ac:dyDescent="0.2">
      <c r="A66" s="130" t="s">
        <v>49</v>
      </c>
      <c r="B66" s="131"/>
      <c r="C66" s="126"/>
      <c r="D66" s="36">
        <v>12744</v>
      </c>
      <c r="E66" s="37"/>
      <c r="F66" s="37"/>
      <c r="G66" s="37"/>
      <c r="H66" s="38"/>
    </row>
    <row r="67" spans="1:8" ht="37.5" customHeight="1" outlineLevel="1" x14ac:dyDescent="0.2">
      <c r="A67" s="130" t="s">
        <v>50</v>
      </c>
      <c r="B67" s="131"/>
      <c r="C67" s="126"/>
      <c r="D67" s="36">
        <v>13452</v>
      </c>
      <c r="E67" s="37"/>
      <c r="F67" s="37"/>
      <c r="G67" s="37"/>
      <c r="H67" s="38"/>
    </row>
    <row r="68" spans="1:8" ht="37.5" customHeight="1" outlineLevel="1" thickBot="1" x14ac:dyDescent="0.25">
      <c r="A68" s="130" t="s">
        <v>51</v>
      </c>
      <c r="B68" s="131"/>
      <c r="C68" s="126"/>
      <c r="D68" s="36">
        <v>14160</v>
      </c>
      <c r="E68" s="37"/>
      <c r="F68" s="37"/>
      <c r="G68" s="37"/>
      <c r="H68" s="38"/>
    </row>
    <row r="69" spans="1:8" ht="50.1" customHeight="1" thickBot="1" x14ac:dyDescent="0.25">
      <c r="A69" s="119" t="s">
        <v>52</v>
      </c>
      <c r="B69" s="120"/>
      <c r="C69" s="120"/>
      <c r="D69" s="121" t="str">
        <f>"от "&amp;MIN(D70:D79)&amp;" до "&amp;MAX(D70:D79)</f>
        <v>от 240 до 3954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71" s="140">
        <v>354</v>
      </c>
      <c r="E71" s="140"/>
      <c r="F71" s="140"/>
      <c r="G71" s="140"/>
      <c r="H71" s="141"/>
    </row>
    <row r="72" spans="1:8" ht="37.5" customHeight="1" x14ac:dyDescent="0.2">
      <c r="A72" s="137" t="s">
        <v>55</v>
      </c>
      <c r="B72" s="138"/>
      <c r="C72" s="142"/>
      <c r="D72" s="140">
        <v>1242</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768</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504 до 6492</v>
      </c>
      <c r="E81" s="156"/>
      <c r="F81" s="156"/>
      <c r="G81" s="156"/>
      <c r="H81" s="157"/>
    </row>
    <row r="82" spans="1:8" ht="21.75" thickBot="1" x14ac:dyDescent="0.25">
      <c r="A82" s="298"/>
      <c r="B82" s="299"/>
      <c r="C82" s="118"/>
      <c r="D82" s="322"/>
      <c r="E82" s="322"/>
      <c r="F82" s="322"/>
      <c r="G82" s="322"/>
      <c r="H82" s="323"/>
    </row>
    <row r="83" spans="1:8" ht="72"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83" s="165">
        <v>1500</v>
      </c>
      <c r="E83" s="165"/>
      <c r="F83" s="165"/>
      <c r="G83" s="165"/>
      <c r="H83" s="166"/>
    </row>
    <row r="84" spans="1:8" ht="72" customHeight="1" thickBot="1" x14ac:dyDescent="0.25">
      <c r="A84" s="167" t="s">
        <v>67</v>
      </c>
      <c r="B84" s="168"/>
      <c r="C84" s="169"/>
      <c r="D84" s="170" t="s">
        <v>68</v>
      </c>
      <c r="E84" s="171"/>
      <c r="F84" s="171"/>
      <c r="G84" s="171"/>
      <c r="H84" s="172"/>
    </row>
    <row r="85" spans="1:8" ht="72" customHeight="1" x14ac:dyDescent="0.2">
      <c r="A85" s="173" t="s">
        <v>69</v>
      </c>
      <c r="B85" s="174"/>
      <c r="C85" s="169"/>
      <c r="D85" s="140">
        <f>D83/4</f>
        <v>375</v>
      </c>
      <c r="E85" s="140"/>
      <c r="F85" s="140"/>
      <c r="G85" s="140"/>
      <c r="H85" s="141"/>
    </row>
    <row r="86" spans="1:8" ht="72" customHeight="1" x14ac:dyDescent="0.2">
      <c r="A86" s="173" t="s">
        <v>70</v>
      </c>
      <c r="B86" s="174"/>
      <c r="C86" s="169"/>
      <c r="D86" s="140">
        <f>D83/5</f>
        <v>300</v>
      </c>
      <c r="E86" s="140"/>
      <c r="F86" s="140"/>
      <c r="G86" s="140"/>
      <c r="H86" s="141"/>
    </row>
    <row r="87" spans="1:8" ht="72" customHeight="1" x14ac:dyDescent="0.2">
      <c r="A87" s="173" t="s">
        <v>71</v>
      </c>
      <c r="B87" s="174"/>
      <c r="C87" s="169"/>
      <c r="D87" s="140">
        <f>D83/6</f>
        <v>250</v>
      </c>
      <c r="E87" s="140"/>
      <c r="F87" s="140"/>
      <c r="G87" s="140"/>
      <c r="H87" s="141"/>
    </row>
    <row r="88" spans="1:8" ht="72" customHeight="1" x14ac:dyDescent="0.2">
      <c r="A88" s="173" t="s">
        <v>72</v>
      </c>
      <c r="B88" s="174"/>
      <c r="C88" s="169"/>
      <c r="D88" s="140">
        <f>D83/7</f>
        <v>214.28571428571428</v>
      </c>
      <c r="E88" s="140"/>
      <c r="F88" s="140"/>
      <c r="G88" s="140"/>
      <c r="H88" s="141"/>
    </row>
    <row r="89" spans="1:8" ht="72" customHeight="1" x14ac:dyDescent="0.2">
      <c r="A89" s="173" t="s">
        <v>73</v>
      </c>
      <c r="B89" s="174"/>
      <c r="C89" s="169"/>
      <c r="D89" s="140">
        <f>D83/8</f>
        <v>187.5</v>
      </c>
      <c r="E89" s="140"/>
      <c r="F89" s="140"/>
      <c r="G89" s="140"/>
      <c r="H89" s="141"/>
    </row>
    <row r="90" spans="1:8" ht="72" customHeight="1" x14ac:dyDescent="0.2">
      <c r="A90" s="173" t="s">
        <v>74</v>
      </c>
      <c r="B90" s="174"/>
      <c r="C90" s="169"/>
      <c r="D90" s="140">
        <f>D83/9</f>
        <v>166.66666666666666</v>
      </c>
      <c r="E90" s="140"/>
      <c r="F90" s="140"/>
      <c r="G90" s="140"/>
      <c r="H90" s="141"/>
    </row>
    <row r="91" spans="1:8" ht="72" customHeight="1" thickBot="1" x14ac:dyDescent="0.25">
      <c r="A91" s="173" t="s">
        <v>75</v>
      </c>
      <c r="B91" s="174"/>
      <c r="C91" s="175"/>
      <c r="D91" s="140">
        <f>D83/10</f>
        <v>150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92" s="44">
        <v>10008</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"2ГИС.КАМЕНСК-УРАЛЬСКИЙ"</v>
      </c>
      <c r="D94" s="31">
        <v>2478</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95" s="185">
        <v>1476</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96" s="36">
        <v>5016</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"2ГИС.КАМЕНСК-УРАЛЬСКИЙ"</v>
      </c>
      <c r="D97" s="36">
        <v>4896</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"2ГИС.КАМЕНСК-УРАЛЬСКИЙ"</v>
      </c>
      <c r="D98" s="36">
        <v>5875.2</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99" s="36">
        <v>1476</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0" s="36">
        <v>2010</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01" s="36">
        <v>6018</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"2ГИС.КАМЕНСК-УРАЛЬСКИЙ" (мобильная версия 2ГИС 4.0 и выше)</v>
      </c>
      <c r="D102" s="36">
        <v>5010</v>
      </c>
      <c r="E102" s="37"/>
      <c r="F102" s="37"/>
      <c r="G102" s="37"/>
      <c r="H102" s="38"/>
    </row>
    <row r="103" spans="1:8" ht="50.1" customHeight="1" x14ac:dyDescent="0.2">
      <c r="A103" s="143" t="s">
        <v>86</v>
      </c>
      <c r="B103" s="144"/>
      <c r="C103" s="184" t="s">
        <v>87</v>
      </c>
      <c r="D103" s="36">
        <v>504</v>
      </c>
      <c r="E103" s="37"/>
      <c r="F103" s="37"/>
      <c r="G103" s="37"/>
      <c r="H103" s="38"/>
    </row>
    <row r="104" spans="1:8" ht="75.7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4" s="36">
        <v>1770</v>
      </c>
      <c r="E104" s="37"/>
      <c r="F104" s="37"/>
      <c r="G104" s="37"/>
      <c r="H104" s="38"/>
    </row>
    <row r="105" spans="1:8" ht="75.75" customHeight="1" x14ac:dyDescent="0.2">
      <c r="A105" s="143" t="s">
        <v>89</v>
      </c>
      <c r="B105" s="144"/>
      <c r="C105" s="184" t="str">
        <f t="shared" ref="C105:C10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5" s="36">
        <v>1416</v>
      </c>
      <c r="E105" s="37"/>
      <c r="F105" s="37"/>
      <c r="G105" s="37"/>
      <c r="H105" s="38"/>
    </row>
    <row r="106" spans="1:8" ht="75.75" customHeight="1" x14ac:dyDescent="0.2">
      <c r="A106" s="143" t="s">
        <v>90</v>
      </c>
      <c r="B106" s="144"/>
      <c r="C106" s="184"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6" s="36">
        <v>1182</v>
      </c>
      <c r="E106" s="37"/>
      <c r="F106" s="37"/>
      <c r="G106" s="37"/>
      <c r="H106" s="38"/>
    </row>
    <row r="107" spans="1:8" ht="75.75" customHeight="1" x14ac:dyDescent="0.2">
      <c r="A107" s="143" t="s">
        <v>91</v>
      </c>
      <c r="B107" s="144"/>
      <c r="C107" s="184"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7" s="36">
        <v>708</v>
      </c>
      <c r="E107" s="37"/>
      <c r="F107" s="37"/>
      <c r="G107" s="37"/>
      <c r="H107" s="38"/>
    </row>
    <row r="108" spans="1:8" ht="75.75" customHeight="1" x14ac:dyDescent="0.2">
      <c r="A108" s="143" t="s">
        <v>92</v>
      </c>
      <c r="B108" s="144" t="s">
        <v>92</v>
      </c>
      <c r="C108" s="184"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8" s="36">
        <v>6000</v>
      </c>
      <c r="E108" s="37"/>
      <c r="F108" s="37"/>
      <c r="G108" s="37"/>
      <c r="H108" s="38"/>
    </row>
    <row r="109" spans="1:8" ht="75.75" customHeight="1" x14ac:dyDescent="0.2">
      <c r="A109" s="143" t="s">
        <v>93</v>
      </c>
      <c r="B109" s="144" t="s">
        <v>93</v>
      </c>
      <c r="C109" s="184"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09" s="36">
        <v>3000</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0" s="36">
        <v>6492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1" s="36">
        <v>600</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12" s="36">
        <v>1515</v>
      </c>
      <c r="E112" s="37"/>
      <c r="F112" s="37"/>
      <c r="G112" s="37"/>
      <c r="H112" s="38"/>
    </row>
    <row r="113" spans="1:8" s="16" customFormat="1" ht="9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14" s="36">
        <v>3000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"2ГИС.КАМЕНСК-УРАЛЬСКИЙ"</v>
      </c>
      <c r="D115" s="36">
        <v>3480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16" s="36">
        <v>2160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"2ГИС.КАМЕНСК-УРАЛЬСКИЙ" (версия для ПК)</v>
      </c>
      <c r="D117" s="36">
        <v>7080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"2ГИС.КАМЕНСК-УРАЛЬСКИЙ"</v>
      </c>
      <c r="D118" s="36">
        <v>6960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"2ГИС.КАМЕНСК-УРАЛЬСКИЙ"</v>
      </c>
      <c r="D119" s="36">
        <v>8352</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"2ГИС.КАМЕНСК-УРАЛЬСКИЙ" (версия для ПК)</v>
      </c>
      <c r="D120" s="36">
        <v>2160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"2ГИС.КАМЕНСК-УРАЛЬСКИЙ" (версия для ПК)</v>
      </c>
      <c r="D121" s="36">
        <v>2880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"2ГИС.КАМЕНСК-УРАЛЬСКИЙ" (версия для ПК)</v>
      </c>
      <c r="D122" s="36">
        <v>8520</v>
      </c>
      <c r="E122" s="37"/>
      <c r="F122" s="37"/>
      <c r="G122" s="37"/>
      <c r="H122" s="38"/>
    </row>
    <row r="123" spans="1:8" ht="50.1" customHeight="1" x14ac:dyDescent="0.2">
      <c r="A123" s="143" t="s">
        <v>106</v>
      </c>
      <c r="B123" s="144"/>
      <c r="C123" s="184" t="s">
        <v>87</v>
      </c>
      <c r="D123" s="36">
        <v>720</v>
      </c>
      <c r="E123" s="37"/>
      <c r="F123" s="37"/>
      <c r="G123" s="37"/>
      <c r="H123" s="38"/>
    </row>
    <row r="124" spans="1:8" ht="74.2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4" s="36">
        <v>8400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"2ГИС.КАМЕНСК-УРАЛЬСКИЙ" (версия для ПК)</v>
      </c>
      <c r="D125" s="44">
        <v>9120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27" s="31">
        <v>2004</v>
      </c>
      <c r="E127" s="32"/>
      <c r="F127" s="32"/>
      <c r="G127" s="32"/>
      <c r="H127" s="33"/>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1"/>
    </row>
    <row r="130" spans="1:8" s="16" customFormat="1" ht="50.1" customHeight="1" x14ac:dyDescent="0.2">
      <c r="A130" s="192" t="s">
        <v>113</v>
      </c>
      <c r="B130" s="193"/>
      <c r="C130" s="194"/>
      <c r="D130" s="325">
        <v>150</v>
      </c>
      <c r="E130" s="140"/>
      <c r="F130" s="140"/>
      <c r="G130" s="140"/>
      <c r="H130" s="141"/>
    </row>
    <row r="131" spans="1:8" s="16" customFormat="1" ht="50.1" customHeight="1" thickBot="1" x14ac:dyDescent="0.25">
      <c r="A131" s="192" t="s">
        <v>114</v>
      </c>
      <c r="B131" s="193"/>
      <c r="C131" s="196"/>
      <c r="D131" s="78">
        <v>510</v>
      </c>
      <c r="E131" s="79"/>
      <c r="F131" s="79"/>
      <c r="G131" s="79"/>
      <c r="H131" s="80"/>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3" s="198">
        <f>F133*1.2</f>
        <v>4320</v>
      </c>
      <c r="E133" s="199">
        <f>F133*1.1</f>
        <v>3960.0000000000005</v>
      </c>
      <c r="F133" s="199">
        <v>3600</v>
      </c>
      <c r="G133" s="199">
        <f>F133*0.75</f>
        <v>2700</v>
      </c>
      <c r="H133" s="200">
        <f>F133*0.5</f>
        <v>1800</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"2ГИС.КАМЕНСК-УРАЛЬСКИЙ"</v>
      </c>
      <c r="D134" s="36">
        <v>1770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6">
        <v>3780</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36" s="198">
        <f>F136*1.2</f>
        <v>6048</v>
      </c>
      <c r="E136" s="199">
        <f>F136*1.1</f>
        <v>5544</v>
      </c>
      <c r="F136" s="199">
        <v>5040</v>
      </c>
      <c r="G136" s="199">
        <f>F136*0.75</f>
        <v>3780</v>
      </c>
      <c r="H136" s="200">
        <f>F136*0.5</f>
        <v>2520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"2ГИС.КАМЕНСК-УРАЛЬСКИЙ"</v>
      </c>
      <c r="D137" s="36">
        <v>2520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8" s="36">
        <v>5400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"2ГИС.КАМЕНСК-УРАЛЬСКИЙ"</v>
      </c>
      <c r="D139" s="36">
        <v>1770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353"/>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42" s="31">
        <v>7020</v>
      </c>
      <c r="E142" s="32"/>
      <c r="F142" s="32"/>
      <c r="G142" s="32"/>
      <c r="H142" s="33"/>
    </row>
    <row r="143" spans="1:8" s="16" customFormat="1" ht="83.25" customHeight="1" x14ac:dyDescent="0.2">
      <c r="A143" s="143" t="s">
        <v>184</v>
      </c>
      <c r="B143" s="144"/>
      <c r="C143" s="194"/>
      <c r="D143" s="36">
        <v>14040</v>
      </c>
      <c r="E143" s="37"/>
      <c r="F143" s="37"/>
      <c r="G143" s="37"/>
      <c r="H143" s="38"/>
    </row>
    <row r="144" spans="1:8" s="16" customFormat="1" ht="83.25" customHeight="1" x14ac:dyDescent="0.2">
      <c r="A144" s="143" t="s">
        <v>185</v>
      </c>
      <c r="B144" s="144"/>
      <c r="C144" s="194"/>
      <c r="D144" s="36">
        <v>7020</v>
      </c>
      <c r="E144" s="37"/>
      <c r="F144" s="37"/>
      <c r="G144" s="37"/>
      <c r="H144" s="38"/>
    </row>
    <row r="145" spans="1:8" s="16" customFormat="1" ht="83.25" customHeight="1" thickBot="1" x14ac:dyDescent="0.25">
      <c r="A145" s="143" t="s">
        <v>186</v>
      </c>
      <c r="B145" s="144"/>
      <c r="C145" s="393"/>
      <c r="D145" s="36">
        <v>14040</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500</v>
      </c>
      <c r="D148" s="208"/>
      <c r="E148" s="209"/>
      <c r="F148" s="209"/>
      <c r="G148" s="209"/>
      <c r="H148" s="209"/>
    </row>
    <row r="149" spans="1:8" ht="21" x14ac:dyDescent="0.2">
      <c r="A149" s="206"/>
      <c r="B149" s="209"/>
      <c r="C149" s="210" t="s">
        <v>501</v>
      </c>
      <c r="D149" s="210"/>
      <c r="E149" s="209"/>
      <c r="F149" s="209"/>
      <c r="G149" s="209"/>
      <c r="H149" s="209"/>
    </row>
    <row r="150" spans="1:8" ht="21" x14ac:dyDescent="0.2">
      <c r="A150" s="206"/>
      <c r="B150" s="209"/>
      <c r="C150" s="210" t="s">
        <v>502</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6" customHeight="1" thickBot="1" x14ac:dyDescent="0.25">
      <c r="A165" s="234" t="s">
        <v>138</v>
      </c>
      <c r="B165" s="235"/>
      <c r="C165" s="236" t="s">
        <v>139</v>
      </c>
      <c r="D165" s="235" t="s">
        <v>140</v>
      </c>
      <c r="E165" s="237"/>
      <c r="F165" s="238"/>
      <c r="G165" s="238"/>
      <c r="H165" s="238"/>
    </row>
    <row r="166" spans="1:8" ht="126.75" customHeight="1" x14ac:dyDescent="0.2">
      <c r="A166" s="239" t="s">
        <v>141</v>
      </c>
      <c r="B166" s="240"/>
      <c r="C166" s="241" t="s">
        <v>142</v>
      </c>
      <c r="D166" s="242" t="s">
        <v>143</v>
      </c>
      <c r="E166" s="243"/>
      <c r="F166" s="238"/>
      <c r="G166" s="238"/>
      <c r="H166" s="238"/>
    </row>
    <row r="167" spans="1:8" ht="108" customHeight="1" x14ac:dyDescent="0.2">
      <c r="A167" s="244" t="s">
        <v>144</v>
      </c>
      <c r="B167" s="245"/>
      <c r="C167" s="246" t="s">
        <v>145</v>
      </c>
      <c r="D167" s="247" t="s">
        <v>146</v>
      </c>
      <c r="E167" s="248"/>
      <c r="F167" s="238"/>
      <c r="G167" s="238"/>
      <c r="H167" s="238"/>
    </row>
    <row r="168" spans="1:8" ht="134.25" customHeight="1" x14ac:dyDescent="0.2">
      <c r="A168" s="245" t="s">
        <v>147</v>
      </c>
      <c r="B168" s="245"/>
      <c r="C168" s="246" t="s">
        <v>148</v>
      </c>
      <c r="D168" s="247" t="s">
        <v>146</v>
      </c>
      <c r="E168" s="247"/>
      <c r="F168" s="238"/>
      <c r="G168" s="238"/>
      <c r="H168" s="238"/>
    </row>
    <row r="169" spans="1:8" s="203" customFormat="1" ht="125.25" customHeight="1" x14ac:dyDescent="0.2">
      <c r="A169" s="244" t="s">
        <v>150</v>
      </c>
      <c r="B169" s="245"/>
      <c r="C169" s="333" t="s">
        <v>151</v>
      </c>
      <c r="D169" s="245" t="s">
        <v>146</v>
      </c>
      <c r="E169" s="334"/>
      <c r="F169" s="232"/>
      <c r="G169" s="232"/>
      <c r="H169" s="232"/>
    </row>
    <row r="170" spans="1:8" s="224" customFormat="1" ht="222.75" customHeight="1" thickBot="1" x14ac:dyDescent="0.25">
      <c r="A170" s="335" t="s">
        <v>152</v>
      </c>
      <c r="B170" s="336"/>
      <c r="C170" s="330" t="s">
        <v>153</v>
      </c>
      <c r="D170" s="337" t="s">
        <v>146</v>
      </c>
      <c r="E170" s="338"/>
      <c r="F170" s="222"/>
      <c r="G170" s="223"/>
      <c r="H170" s="223"/>
    </row>
    <row r="171" spans="1:8" ht="24.95" customHeight="1" x14ac:dyDescent="0.2">
      <c r="A171" s="250" t="s">
        <v>154</v>
      </c>
      <c r="B171" s="250"/>
      <c r="C171" s="250"/>
      <c r="D171" s="250"/>
      <c r="E171" s="250"/>
      <c r="F171" s="250"/>
      <c r="G171" s="250"/>
      <c r="H171" s="250"/>
    </row>
    <row r="172" spans="1:8" ht="24.95" customHeight="1" x14ac:dyDescent="0.2">
      <c r="A172" s="250" t="s">
        <v>155</v>
      </c>
      <c r="B172" s="250"/>
      <c r="C172" s="250"/>
      <c r="D172" s="250"/>
      <c r="E172" s="250"/>
      <c r="F172" s="250"/>
      <c r="G172" s="250"/>
      <c r="H172" s="250"/>
    </row>
    <row r="173" spans="1:8" ht="183.75"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81"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6" spans="1:8" s="252" customFormat="1" ht="114.75" customHeight="1" x14ac:dyDescent="0.2">
      <c r="A176" s="225" t="s">
        <v>159</v>
      </c>
      <c r="B176" s="225"/>
      <c r="C176" s="225"/>
      <c r="D176" s="225"/>
      <c r="E176" s="225"/>
      <c r="F176" s="225"/>
      <c r="G176" s="225"/>
      <c r="H176" s="225"/>
    </row>
  </sheetData>
  <sheetProtection selectLockedCells="1" selectUnlockedCells="1"/>
  <mergeCells count="289">
    <mergeCell ref="A175:H175"/>
    <mergeCell ref="A176:E176"/>
    <mergeCell ref="F176:H176"/>
    <mergeCell ref="A170:B170"/>
    <mergeCell ref="D170:E170"/>
    <mergeCell ref="A171:H171"/>
    <mergeCell ref="A172:H172"/>
    <mergeCell ref="A173:H173"/>
    <mergeCell ref="A174:H174"/>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72"/>
  <sheetViews>
    <sheetView view="pageBreakPreview" zoomScale="40" zoomScaleNormal="60" zoomScaleSheetLayoutView="40" workbookViewId="0">
      <pane ySplit="4" topLeftCell="A80"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24" s="4" customFormat="1" ht="50.1" customHeight="1" x14ac:dyDescent="0.2">
      <c r="A1" s="1"/>
      <c r="B1" s="2"/>
      <c r="C1" s="3" t="s">
        <v>0</v>
      </c>
      <c r="D1" s="2"/>
      <c r="E1" s="2"/>
      <c r="F1" s="2"/>
      <c r="G1" s="2"/>
      <c r="H1" s="2"/>
      <c r="X1" s="30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ноября 2023 г.</v>
      </c>
      <c r="B2" s="6" t="s">
        <v>2</v>
      </c>
      <c r="C2" s="7" t="s">
        <v>172</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5"/>
      <c r="B6" s="256"/>
      <c r="C6" s="257"/>
      <c r="D6" s="310" t="s">
        <v>173</v>
      </c>
      <c r="E6" s="311" t="s">
        <v>174</v>
      </c>
      <c r="F6" s="310" t="s">
        <v>175</v>
      </c>
      <c r="G6" s="311" t="s">
        <v>176</v>
      </c>
      <c r="H6" s="312" t="s">
        <v>177</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"2ГИС.АРМАВИР"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262">
        <v>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"2ГИС.АРМАВИР"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18"/>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80" s="45">
        <v>30</v>
      </c>
      <c r="E80" s="45"/>
      <c r="F80" s="45"/>
      <c r="G80" s="45"/>
      <c r="H80" s="46"/>
    </row>
    <row r="81" spans="1:8" ht="50.1" customHeight="1" thickBot="1" x14ac:dyDescent="0.25">
      <c r="A81" s="24" t="s">
        <v>65</v>
      </c>
      <c r="B81" s="25"/>
      <c r="C81" s="26"/>
      <c r="D81" s="156" t="str">
        <f>"от "&amp;MIN(D83,D94:H95,F131,D96:H110)&amp;" до "&amp;MAX(D83,D94:H95,F131,D96:H110)</f>
        <v>от 504 до 8220</v>
      </c>
      <c r="E81" s="156"/>
      <c r="F81" s="156"/>
      <c r="G81" s="156"/>
      <c r="H81" s="157"/>
    </row>
    <row r="82" spans="1:8" ht="21.75" thickBot="1" x14ac:dyDescent="0.25">
      <c r="A82" s="298"/>
      <c r="B82" s="299"/>
      <c r="C82" s="118"/>
      <c r="D82" s="322"/>
      <c r="E82" s="322"/>
      <c r="F82" s="322"/>
      <c r="G82" s="322"/>
      <c r="H82" s="323"/>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thickBot="1" x14ac:dyDescent="0.25">
      <c r="A91" s="173" t="s">
        <v>75</v>
      </c>
      <c r="B91" s="174"/>
      <c r="C91" s="175"/>
      <c r="D91" s="140">
        <f>D83/10</f>
        <v>147</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92" s="44">
        <v>5004</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"2ГИС.АРМАВИР"</v>
      </c>
      <c r="D94" s="31">
        <v>4500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95" s="185">
        <v>2124</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96" s="36">
        <v>1890</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"2ГИС.АРМАВИР"</v>
      </c>
      <c r="D97" s="36">
        <v>4380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"2ГИС.АРМАВИР"</v>
      </c>
      <c r="D98" s="36">
        <v>5256</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99" s="36">
        <v>1182</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0" s="36">
        <v>2244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01" s="36">
        <v>2244</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02" s="36">
        <v>5040</v>
      </c>
      <c r="E102" s="37"/>
      <c r="F102" s="37"/>
      <c r="G102" s="37"/>
      <c r="H102" s="38"/>
    </row>
    <row r="103" spans="1:8" ht="50.1" customHeight="1" x14ac:dyDescent="0.2">
      <c r="A103" s="143" t="s">
        <v>86</v>
      </c>
      <c r="B103" s="144"/>
      <c r="C103" s="184" t="s">
        <v>87</v>
      </c>
      <c r="D103" s="36">
        <v>504</v>
      </c>
      <c r="E103" s="37"/>
      <c r="F103" s="37"/>
      <c r="G103" s="37"/>
      <c r="H103" s="38"/>
    </row>
    <row r="104" spans="1:8" ht="72"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4" s="36">
        <v>1860</v>
      </c>
      <c r="E104" s="37"/>
      <c r="F104" s="37"/>
      <c r="G104" s="37"/>
      <c r="H104" s="38"/>
    </row>
    <row r="105" spans="1:8" ht="72"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5" s="36">
        <v>1488</v>
      </c>
      <c r="E105" s="37"/>
      <c r="F105" s="37"/>
      <c r="G105" s="37"/>
      <c r="H105" s="38"/>
    </row>
    <row r="106" spans="1:8" ht="72" customHeight="1" x14ac:dyDescent="0.2">
      <c r="A106" s="143" t="s">
        <v>90</v>
      </c>
      <c r="B106" s="144"/>
      <c r="C106" s="184"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6" s="36">
        <v>1872</v>
      </c>
      <c r="E106" s="37"/>
      <c r="F106" s="37"/>
      <c r="G106" s="37"/>
      <c r="H106" s="38"/>
    </row>
    <row r="107" spans="1:8" ht="72" customHeight="1" x14ac:dyDescent="0.2">
      <c r="A107" s="143" t="s">
        <v>91</v>
      </c>
      <c r="B107" s="144"/>
      <c r="C107" s="184"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7" s="36">
        <v>744</v>
      </c>
      <c r="E107" s="37"/>
      <c r="F107" s="37"/>
      <c r="G107" s="37"/>
      <c r="H107" s="38"/>
    </row>
    <row r="108" spans="1:8" ht="72"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8" s="36">
        <v>8220</v>
      </c>
      <c r="E108" s="37"/>
      <c r="F108" s="37"/>
      <c r="G108" s="37"/>
      <c r="H108" s="38"/>
    </row>
    <row r="109" spans="1:8" ht="72"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09" s="36">
        <v>4500</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0" s="36">
        <v>1242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1" s="36">
        <v>230.99999999999994</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12" s="36">
        <v>5502</v>
      </c>
      <c r="E112" s="37"/>
      <c r="F112" s="37"/>
      <c r="G112" s="37"/>
      <c r="H112" s="38"/>
    </row>
    <row r="113" spans="1:8" ht="50.1" customHeight="1" x14ac:dyDescent="0.2">
      <c r="A113" s="143" t="s">
        <v>98</v>
      </c>
      <c r="B113" s="144"/>
      <c r="C113" s="184" t="str">
        <f>"Интернет-площадка 2gis.ru на основе Cправочника организаций "&amp;$C$2&amp;""</f>
        <v>Интернет-площадка 2gis.ru на основе Cправочника организаций "2ГИС.АРМАВИР"</v>
      </c>
      <c r="D113" s="36">
        <v>6360</v>
      </c>
      <c r="E113" s="37"/>
      <c r="F113" s="37"/>
      <c r="G113" s="37"/>
      <c r="H113" s="38"/>
    </row>
    <row r="114" spans="1:8" ht="50.1" customHeight="1" x14ac:dyDescent="0.2">
      <c r="A114" s="143" t="s">
        <v>99</v>
      </c>
      <c r="B114" s="144"/>
      <c r="C114" s="184" t="str">
        <f t="shared" ref="C114:C123"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14" s="36">
        <v>3000</v>
      </c>
      <c r="E114" s="37"/>
      <c r="F114" s="37"/>
      <c r="G114" s="37"/>
      <c r="H114" s="38"/>
    </row>
    <row r="115" spans="1:8" ht="50.1" customHeight="1" x14ac:dyDescent="0.2">
      <c r="A115" s="143" t="s">
        <v>100</v>
      </c>
      <c r="B115" s="144"/>
      <c r="C115" s="184" t="str">
        <f t="shared" si="1"/>
        <v>Электронный справочник на основе Справочника организаций "2ГИС.АРМАВИР" (версия для ПК)</v>
      </c>
      <c r="D115" s="36">
        <v>2760</v>
      </c>
      <c r="E115" s="37"/>
      <c r="F115" s="37"/>
      <c r="G115" s="37"/>
      <c r="H115" s="38"/>
    </row>
    <row r="116" spans="1:8" ht="50.1" customHeight="1" x14ac:dyDescent="0.2">
      <c r="A116" s="143" t="s">
        <v>101</v>
      </c>
      <c r="B116" s="144"/>
      <c r="C116" s="184" t="str">
        <f>"Интернет-площадка 2gis.ru на основе Cправочника организаций "&amp;$C$2&amp;""</f>
        <v>Интернет-площадка 2gis.ru на основе Cправочника организаций "2ГИС.АРМАВИР"</v>
      </c>
      <c r="D116" s="36">
        <v>6240</v>
      </c>
      <c r="E116" s="37"/>
      <c r="F116" s="37"/>
      <c r="G116" s="37"/>
      <c r="H116" s="38"/>
    </row>
    <row r="117" spans="1:8" ht="50.1" customHeight="1" x14ac:dyDescent="0.2">
      <c r="A117" s="143" t="s">
        <v>102</v>
      </c>
      <c r="B117" s="144"/>
      <c r="C117" s="184" t="str">
        <f>"Интернет-площадка 2gis.ru на основе Cправочника организаций "&amp;$C$2&amp;""</f>
        <v>Интернет-площадка 2gis.ru на основе Cправочника организаций "2ГИС.АРМАВИР"</v>
      </c>
      <c r="D117" s="36">
        <v>7488</v>
      </c>
      <c r="E117" s="37"/>
      <c r="F117" s="37"/>
      <c r="G117" s="37"/>
      <c r="H117" s="38"/>
    </row>
    <row r="118" spans="1:8" ht="50.1" customHeight="1" x14ac:dyDescent="0.2">
      <c r="A118" s="143" t="s">
        <v>103</v>
      </c>
      <c r="B118" s="144"/>
      <c r="C118" s="184" t="str">
        <f t="shared" si="1"/>
        <v>Электронный справочник на основе Справочника организаций "2ГИС.АРМАВИР" (версия для ПК)</v>
      </c>
      <c r="D118" s="36">
        <v>1680</v>
      </c>
      <c r="E118" s="37"/>
      <c r="F118" s="37"/>
      <c r="G118" s="37"/>
      <c r="H118" s="38"/>
    </row>
    <row r="119" spans="1:8" ht="50.1" customHeight="1" x14ac:dyDescent="0.2">
      <c r="A119" s="143" t="s">
        <v>104</v>
      </c>
      <c r="B119" s="144"/>
      <c r="C119" s="184" t="str">
        <f t="shared" si="1"/>
        <v>Электронный справочник на основе Справочника организаций "2ГИС.АРМАВИР" (версия для ПК)</v>
      </c>
      <c r="D119" s="36">
        <v>3240</v>
      </c>
      <c r="E119" s="37"/>
      <c r="F119" s="37"/>
      <c r="G119" s="37"/>
      <c r="H119" s="38"/>
    </row>
    <row r="120" spans="1:8" ht="50.1" customHeight="1" x14ac:dyDescent="0.2">
      <c r="A120" s="143" t="s">
        <v>105</v>
      </c>
      <c r="B120" s="144"/>
      <c r="C120" s="184" t="str">
        <f t="shared" si="1"/>
        <v>Электронный справочник на основе Справочника организаций "2ГИС.АРМАВИР" (версия для ПК)</v>
      </c>
      <c r="D120" s="36">
        <v>3240</v>
      </c>
      <c r="E120" s="37"/>
      <c r="F120" s="37"/>
      <c r="G120" s="37"/>
      <c r="H120" s="38"/>
    </row>
    <row r="121" spans="1:8" ht="50.1" customHeight="1" x14ac:dyDescent="0.2">
      <c r="A121" s="143" t="s">
        <v>106</v>
      </c>
      <c r="B121" s="144"/>
      <c r="C121" s="184" t="s">
        <v>87</v>
      </c>
      <c r="D121" s="36">
        <v>720</v>
      </c>
      <c r="E121" s="37"/>
      <c r="F121" s="37"/>
      <c r="G121" s="37"/>
      <c r="H121" s="38"/>
    </row>
    <row r="122" spans="1:8" ht="72" customHeight="1" x14ac:dyDescent="0.2">
      <c r="A122" s="143" t="s">
        <v>107</v>
      </c>
      <c r="B122" s="144"/>
      <c r="C12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2" s="36">
        <v>11520</v>
      </c>
      <c r="E122" s="37"/>
      <c r="F122" s="37"/>
      <c r="G122" s="37"/>
      <c r="H122" s="38"/>
    </row>
    <row r="123" spans="1:8" ht="50.1" customHeight="1" thickBot="1" x14ac:dyDescent="0.25">
      <c r="A123" s="143" t="s">
        <v>108</v>
      </c>
      <c r="B123" s="144"/>
      <c r="C123" s="184" t="str">
        <f t="shared" si="1"/>
        <v>Электронный справочник на основе Справочника организаций "2ГИС.АРМАВИР" (версия для ПК)</v>
      </c>
      <c r="D123" s="44">
        <v>1800</v>
      </c>
      <c r="E123" s="45"/>
      <c r="F123" s="45"/>
      <c r="G123" s="45"/>
      <c r="H123" s="46"/>
    </row>
    <row r="124" spans="1:8" s="28" customFormat="1" ht="50.1" customHeight="1" thickBot="1" x14ac:dyDescent="0.25">
      <c r="A124" s="24" t="s">
        <v>109</v>
      </c>
      <c r="B124" s="25"/>
      <c r="C124" s="26"/>
      <c r="D124" s="156"/>
      <c r="E124" s="156"/>
      <c r="F124" s="156"/>
      <c r="G124" s="156"/>
      <c r="H124" s="157"/>
    </row>
    <row r="125" spans="1:8" s="16" customFormat="1" ht="50.1" customHeight="1" x14ac:dyDescent="0.2">
      <c r="A125" s="143" t="s">
        <v>110</v>
      </c>
      <c r="B125" s="144"/>
      <c r="C1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25" s="36">
        <v>1500</v>
      </c>
      <c r="E125" s="37"/>
      <c r="F125" s="37"/>
      <c r="G125" s="37"/>
      <c r="H125" s="38"/>
    </row>
    <row r="126" spans="1:8" s="16" customFormat="1" ht="50.1" customHeight="1" x14ac:dyDescent="0.2">
      <c r="A126" s="143" t="s">
        <v>111</v>
      </c>
      <c r="B126" s="144"/>
      <c r="C126" s="194"/>
      <c r="D126" s="36">
        <v>1500</v>
      </c>
      <c r="E126" s="37"/>
      <c r="F126" s="37"/>
      <c r="G126" s="37"/>
      <c r="H126" s="38"/>
    </row>
    <row r="127" spans="1:8" s="16" customFormat="1" ht="50.1" customHeight="1" x14ac:dyDescent="0.2">
      <c r="A127" s="192" t="s">
        <v>112</v>
      </c>
      <c r="B127" s="193"/>
      <c r="C127" s="194"/>
      <c r="D127" s="325">
        <v>1500</v>
      </c>
      <c r="E127" s="140"/>
      <c r="F127" s="140"/>
      <c r="G127" s="140"/>
      <c r="H127" s="140"/>
    </row>
    <row r="128" spans="1:8" s="16" customFormat="1" ht="50.1" customHeight="1" x14ac:dyDescent="0.2">
      <c r="A128" s="192" t="s">
        <v>113</v>
      </c>
      <c r="B128" s="193"/>
      <c r="C128" s="194"/>
      <c r="D128" s="325">
        <v>150</v>
      </c>
      <c r="E128" s="140"/>
      <c r="F128" s="140"/>
      <c r="G128" s="140"/>
      <c r="H128" s="140"/>
    </row>
    <row r="129" spans="1:9" s="16" customFormat="1" ht="50.1" customHeight="1" thickBot="1" x14ac:dyDescent="0.25">
      <c r="A129" s="192" t="s">
        <v>114</v>
      </c>
      <c r="B129" s="193"/>
      <c r="C129" s="196"/>
      <c r="D129" s="78">
        <v>510</v>
      </c>
      <c r="E129" s="79"/>
      <c r="F129" s="79"/>
      <c r="G129" s="79"/>
      <c r="H129" s="79"/>
    </row>
    <row r="130" spans="1:9" s="16" customFormat="1" ht="50.1" customHeight="1" thickBot="1" x14ac:dyDescent="0.25">
      <c r="A130" s="24" t="s">
        <v>115</v>
      </c>
      <c r="B130" s="25"/>
      <c r="C130" s="26"/>
      <c r="D130" s="156"/>
      <c r="E130" s="156"/>
      <c r="F130" s="156"/>
      <c r="G130" s="156"/>
      <c r="H130" s="157"/>
    </row>
    <row r="131" spans="1:9" ht="50.1" customHeight="1" x14ac:dyDescent="0.2">
      <c r="A131" s="143" t="s">
        <v>116</v>
      </c>
      <c r="B131" s="144"/>
      <c r="C13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1" s="198">
        <f>F131*1.2</f>
        <v>1911.6</v>
      </c>
      <c r="E131" s="199">
        <f>F131*1.1</f>
        <v>1752.3000000000002</v>
      </c>
      <c r="F131" s="199">
        <v>1593</v>
      </c>
      <c r="G131" s="199">
        <f>F131*0.75</f>
        <v>1194.75</v>
      </c>
      <c r="H131" s="200">
        <f>F131*0.5</f>
        <v>796.5</v>
      </c>
    </row>
    <row r="132" spans="1:9" ht="50.1" customHeight="1" x14ac:dyDescent="0.2">
      <c r="A132" s="143" t="s">
        <v>117</v>
      </c>
      <c r="B132" s="144"/>
      <c r="C132" s="184" t="str">
        <f>"Интернет-площадка 2gis.ru на основе Cправочника организаций "&amp;$C$2&amp;""</f>
        <v>Интернет-площадка 2gis.ru на основе Cправочника организаций "2ГИС.АРМАВИР"</v>
      </c>
      <c r="D132" s="36">
        <v>2835</v>
      </c>
      <c r="E132" s="37"/>
      <c r="F132" s="37"/>
      <c r="G132" s="37"/>
      <c r="H132" s="38"/>
    </row>
    <row r="133" spans="1:9" ht="50.1" customHeight="1" x14ac:dyDescent="0.2">
      <c r="A133" s="143" t="s">
        <v>118</v>
      </c>
      <c r="B133" s="144"/>
      <c r="C133"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3" s="36">
        <v>1008</v>
      </c>
      <c r="E133" s="37"/>
      <c r="F133" s="37"/>
      <c r="G133" s="37"/>
      <c r="H133" s="38"/>
    </row>
    <row r="134" spans="1:9" ht="50.1" customHeight="1" x14ac:dyDescent="0.2">
      <c r="A134" s="143" t="s">
        <v>119</v>
      </c>
      <c r="B134" s="144"/>
      <c r="C13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34" s="198">
        <f>F134*1.2</f>
        <v>2736</v>
      </c>
      <c r="E134" s="199">
        <f>F134*1.1</f>
        <v>2508</v>
      </c>
      <c r="F134" s="199">
        <v>2280</v>
      </c>
      <c r="G134" s="199">
        <f>F134*0.75</f>
        <v>1710</v>
      </c>
      <c r="H134" s="200">
        <f>F134*0.5</f>
        <v>1140</v>
      </c>
    </row>
    <row r="135" spans="1:9" ht="50.1" customHeight="1" x14ac:dyDescent="0.2">
      <c r="A135" s="143" t="s">
        <v>163</v>
      </c>
      <c r="B135" s="144"/>
      <c r="C135" s="184" t="str">
        <f>"Интернет-площадка 2gis.ru на основе Cправочника организаций "&amp;$C$2&amp;""</f>
        <v>Интернет-площадка 2gis.ru на основе Cправочника организаций "2ГИС.АРМАВИР"</v>
      </c>
      <c r="D135" s="36">
        <v>4080</v>
      </c>
      <c r="E135" s="37"/>
      <c r="F135" s="37"/>
      <c r="G135" s="37"/>
      <c r="H135" s="38"/>
    </row>
    <row r="136" spans="1:9" ht="50.1" customHeight="1" thickBot="1" x14ac:dyDescent="0.25">
      <c r="A136" s="143" t="s">
        <v>121</v>
      </c>
      <c r="B136" s="144"/>
      <c r="C136" s="184"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6" s="36">
        <v>1440</v>
      </c>
      <c r="E136" s="37"/>
      <c r="F136" s="37"/>
      <c r="G136" s="37"/>
      <c r="H136" s="38"/>
    </row>
    <row r="137" spans="1:9" ht="50.1" customHeight="1" thickBot="1" x14ac:dyDescent="0.25">
      <c r="A137" s="298"/>
      <c r="B137" s="299"/>
      <c r="C137" s="118"/>
      <c r="D137" s="322"/>
      <c r="E137" s="322"/>
      <c r="F137" s="322"/>
      <c r="G137" s="322"/>
      <c r="H137" s="323"/>
    </row>
    <row r="138" spans="1:9" ht="12.6" customHeight="1" x14ac:dyDescent="0.2">
      <c r="E138" s="217"/>
      <c r="F138" s="217"/>
      <c r="G138" s="217"/>
      <c r="H138" s="217"/>
      <c r="I138" s="217"/>
    </row>
    <row r="139" spans="1:9" s="209" customFormat="1" ht="24.95" customHeight="1" x14ac:dyDescent="0.2">
      <c r="A139" s="206"/>
      <c r="B139" s="207" t="s">
        <v>123</v>
      </c>
      <c r="C139" s="208" t="s">
        <v>178</v>
      </c>
      <c r="D139" s="208"/>
      <c r="E139" s="217"/>
      <c r="F139" s="217"/>
      <c r="G139" s="217"/>
      <c r="H139" s="217"/>
      <c r="I139" s="217"/>
    </row>
    <row r="140" spans="1:9" s="209" customFormat="1" ht="24.95" customHeight="1" x14ac:dyDescent="0.2">
      <c r="A140" s="206"/>
      <c r="C140" s="301" t="s">
        <v>179</v>
      </c>
      <c r="D140" s="210"/>
      <c r="E140" s="217"/>
      <c r="F140" s="217"/>
      <c r="G140" s="217"/>
      <c r="H140" s="217"/>
      <c r="I140" s="217"/>
    </row>
    <row r="141" spans="1:9" s="209" customFormat="1" ht="24.95" customHeight="1" x14ac:dyDescent="0.2">
      <c r="A141" s="206"/>
      <c r="C141" s="301" t="s">
        <v>180</v>
      </c>
      <c r="D141" s="210"/>
      <c r="E141" s="217"/>
      <c r="F141" s="217"/>
      <c r="G141" s="217"/>
      <c r="H141" s="217"/>
      <c r="I141" s="217"/>
    </row>
    <row r="142" spans="1:9" ht="12.6" customHeight="1" x14ac:dyDescent="0.2">
      <c r="E142" s="217"/>
      <c r="F142" s="217"/>
      <c r="G142" s="217"/>
      <c r="H142" s="217"/>
      <c r="I142" s="217"/>
    </row>
    <row r="143" spans="1:9" s="16" customFormat="1" ht="26.25" x14ac:dyDescent="0.2">
      <c r="A143" s="213" t="str">
        <f>Абакан_юр!A147</f>
        <v>По соглашению сторон в качестве валюты платежа могут выступать украинские гривны, в этом случае курс следующий: 1 руб. = 0,3909 гривен</v>
      </c>
      <c r="B143" s="213"/>
      <c r="C143" s="213"/>
      <c r="D143" s="214"/>
      <c r="E143" s="214"/>
      <c r="F143" s="215"/>
      <c r="G143" s="216"/>
      <c r="H143" s="216"/>
    </row>
    <row r="144" spans="1:9" ht="26.25" x14ac:dyDescent="0.2">
      <c r="A144" s="213" t="str">
        <f>Абакан_юр!A148</f>
        <v>По соглашению сторон в качестве валюты платежа могут выступать дирхамы ОАЭ, в этом случае курс следующий: 1 руб. = 0,0394 дирхам</v>
      </c>
      <c r="B144" s="213"/>
      <c r="C144" s="213"/>
      <c r="D144" s="214"/>
      <c r="E144" s="214"/>
      <c r="F144" s="215"/>
      <c r="G144" s="218"/>
      <c r="H144" s="218"/>
    </row>
    <row r="145" spans="1:8" ht="26.25" x14ac:dyDescent="0.2">
      <c r="A145" s="213" t="str">
        <f>Абакан_юр!A149</f>
        <v>По соглашению сторон в качестве валюты платежа могут выступать доллары США, в этом случае курс следующий: 1 руб. = 0,0107 доллара</v>
      </c>
      <c r="B145" s="213"/>
      <c r="C145" s="213"/>
      <c r="D145" s="214"/>
      <c r="E145" s="214"/>
      <c r="F145" s="215"/>
      <c r="G145" s="218"/>
      <c r="H145" s="218"/>
    </row>
    <row r="146" spans="1:8" ht="26.25" x14ac:dyDescent="0.2">
      <c r="A146" s="213" t="str">
        <f>Абакан_юр!A150</f>
        <v>По соглашению сторон в качестве валюты платежа могут выступать евро, в этом случае курс следующий: 1 руб. = 0,0101 евро</v>
      </c>
      <c r="B146" s="213"/>
      <c r="C146" s="213"/>
      <c r="D146" s="214"/>
      <c r="E146" s="215"/>
      <c r="F146" s="215"/>
      <c r="G146" s="218"/>
      <c r="H146" s="218"/>
    </row>
    <row r="147" spans="1:8" ht="26.25" x14ac:dyDescent="0.2">
      <c r="A147" s="213" t="str">
        <f>Абакан_юр!A151</f>
        <v>По соглашению сторон в качестве валюты платежа могут выступать чешские кроны, в этом случае курс следующий: 1 руб. = 0,2496 крона</v>
      </c>
      <c r="B147" s="213"/>
      <c r="C147" s="213"/>
      <c r="D147" s="214"/>
      <c r="E147" s="215"/>
      <c r="F147" s="215"/>
      <c r="G147" s="218"/>
      <c r="H147" s="218"/>
    </row>
    <row r="148" spans="1:8" ht="26.25" x14ac:dyDescent="0.2">
      <c r="A148" s="213" t="str">
        <f>Абакан_юр!A152</f>
        <v>По соглашению сторон в качестве валюты платежа могут выступать киргизские сомы, в этом случае курс следующий: 1 руб. = 0,9546 сом</v>
      </c>
      <c r="B148" s="213"/>
      <c r="C148" s="213"/>
      <c r="D148" s="214"/>
      <c r="E148" s="214"/>
      <c r="F148" s="215"/>
      <c r="G148" s="218"/>
      <c r="H148" s="218"/>
    </row>
    <row r="149" spans="1:8" ht="26.25" x14ac:dyDescent="0.2">
      <c r="A149" s="213" t="str">
        <f>Абакан_юр!A153</f>
        <v>По соглашению сторон в качестве валюты платежа могут выступать казахстанские тенге, в этом случае курс следующий: 1 руб. = 5,1087 тенге</v>
      </c>
      <c r="B149" s="213"/>
      <c r="C149" s="213"/>
      <c r="D149" s="214"/>
      <c r="E149" s="214"/>
      <c r="F149" s="215"/>
      <c r="G149" s="218"/>
      <c r="H149" s="218"/>
    </row>
    <row r="150" spans="1:8" ht="26.25" customHeight="1" x14ac:dyDescent="0.2">
      <c r="A150" s="219"/>
      <c r="B150" s="219"/>
      <c r="C150" s="220"/>
      <c r="D150" s="221"/>
      <c r="E150" s="221"/>
      <c r="F150" s="222"/>
      <c r="G150" s="223"/>
      <c r="H150" s="223"/>
    </row>
    <row r="151" spans="1:8" ht="26.25" customHeight="1" x14ac:dyDescent="0.2">
      <c r="A151" s="225" t="s">
        <v>134</v>
      </c>
      <c r="B151" s="225"/>
      <c r="C151" s="225"/>
      <c r="D151" s="225"/>
      <c r="E151" s="225"/>
      <c r="F151" s="225"/>
      <c r="G151" s="225"/>
      <c r="H151" s="225"/>
    </row>
    <row r="152" spans="1:8" ht="26.25" customHeight="1" x14ac:dyDescent="0.2">
      <c r="A152" s="225" t="s">
        <v>135</v>
      </c>
      <c r="B152" s="225"/>
      <c r="C152" s="225"/>
      <c r="D152" s="225"/>
      <c r="E152" s="225"/>
      <c r="F152" s="225"/>
      <c r="G152" s="225"/>
      <c r="H152" s="225"/>
    </row>
    <row r="153" spans="1:8" ht="26.25" customHeight="1" x14ac:dyDescent="0.2">
      <c r="A153" s="219"/>
      <c r="B153" s="219"/>
      <c r="C153" s="220"/>
      <c r="D153" s="221"/>
      <c r="E153" s="221"/>
      <c r="F153" s="222"/>
      <c r="G153" s="223"/>
      <c r="H153" s="223"/>
    </row>
    <row r="154" spans="1:8" ht="26.25" customHeight="1" thickBot="1" x14ac:dyDescent="0.25">
      <c r="A154" s="226" t="s">
        <v>136</v>
      </c>
      <c r="B154" s="226"/>
      <c r="C154" s="226"/>
      <c r="D154" s="226"/>
      <c r="E154" s="226"/>
      <c r="F154" s="227"/>
      <c r="G154" s="217"/>
      <c r="H154" s="228"/>
    </row>
    <row r="155" spans="1:8" ht="26.25" customHeight="1" thickBot="1" x14ac:dyDescent="0.25">
      <c r="A155" s="229" t="s">
        <v>137</v>
      </c>
      <c r="B155" s="230"/>
      <c r="C155" s="230"/>
      <c r="D155" s="230"/>
      <c r="E155" s="231"/>
      <c r="F155" s="232"/>
      <c r="H155" s="233"/>
    </row>
    <row r="156" spans="1:8" ht="26.25" customHeight="1" thickBot="1" x14ac:dyDescent="0.25">
      <c r="A156" s="302" t="s">
        <v>138</v>
      </c>
      <c r="B156" s="303"/>
      <c r="C156" s="236" t="s">
        <v>139</v>
      </c>
      <c r="D156" s="326" t="s">
        <v>140</v>
      </c>
      <c r="E156" s="327"/>
      <c r="F156" s="238"/>
      <c r="G156" s="238"/>
      <c r="H156" s="238"/>
    </row>
    <row r="157" spans="1:8" ht="84" x14ac:dyDescent="0.2">
      <c r="A157" s="239" t="s">
        <v>141</v>
      </c>
      <c r="B157" s="240"/>
      <c r="C157" s="241" t="s">
        <v>142</v>
      </c>
      <c r="D157" s="242" t="s">
        <v>143</v>
      </c>
      <c r="E157" s="243"/>
      <c r="F157" s="238"/>
      <c r="G157" s="238"/>
      <c r="H157" s="238"/>
    </row>
    <row r="158" spans="1:8" ht="21" x14ac:dyDescent="0.2">
      <c r="A158" s="244" t="s">
        <v>144</v>
      </c>
      <c r="B158" s="245"/>
      <c r="C158" s="246" t="s">
        <v>145</v>
      </c>
      <c r="D158" s="247" t="s">
        <v>146</v>
      </c>
      <c r="E158" s="248"/>
      <c r="F158" s="238"/>
      <c r="G158" s="238"/>
      <c r="H158" s="238"/>
    </row>
    <row r="159" spans="1:8" ht="63.75" thickBot="1" x14ac:dyDescent="0.25">
      <c r="A159" s="328" t="s">
        <v>147</v>
      </c>
      <c r="B159" s="329"/>
      <c r="C159" s="330" t="s">
        <v>148</v>
      </c>
      <c r="D159" s="331" t="s">
        <v>146</v>
      </c>
      <c r="E159" s="332"/>
      <c r="F159" s="222"/>
      <c r="G159" s="223"/>
      <c r="H159" s="223"/>
    </row>
    <row r="160" spans="1:8" ht="42" x14ac:dyDescent="0.2">
      <c r="A160" s="244" t="s">
        <v>150</v>
      </c>
      <c r="B160" s="245"/>
      <c r="C160" s="333" t="s">
        <v>151</v>
      </c>
      <c r="D160" s="245" t="s">
        <v>146</v>
      </c>
      <c r="E160" s="334"/>
      <c r="F160" s="232"/>
      <c r="G160" s="232"/>
      <c r="H160" s="232"/>
    </row>
    <row r="161" spans="1:8" ht="54" customHeight="1" thickBot="1" x14ac:dyDescent="0.25">
      <c r="A161" s="335" t="s">
        <v>152</v>
      </c>
      <c r="B161" s="336"/>
      <c r="C161" s="330" t="s">
        <v>153</v>
      </c>
      <c r="D161" s="337" t="s">
        <v>146</v>
      </c>
      <c r="E161" s="338"/>
      <c r="F161" s="222"/>
      <c r="G161" s="223"/>
      <c r="H161" s="223"/>
    </row>
    <row r="162" spans="1:8" ht="192.75" customHeight="1" x14ac:dyDescent="0.2">
      <c r="A162"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62" s="225"/>
      <c r="C162" s="225"/>
      <c r="D162" s="225"/>
      <c r="E162" s="225"/>
      <c r="F162" s="225"/>
      <c r="G162" s="225"/>
      <c r="H162" s="225"/>
    </row>
    <row r="163" spans="1:8" ht="81" customHeight="1" x14ac:dyDescent="0.2">
      <c r="A163" s="225" t="s">
        <v>157</v>
      </c>
      <c r="B163" s="225"/>
      <c r="C163" s="225"/>
      <c r="D163" s="225"/>
      <c r="E163" s="225"/>
      <c r="F163" s="225"/>
      <c r="G163" s="225"/>
      <c r="H163" s="225"/>
    </row>
    <row r="164" spans="1:8" ht="33" customHeight="1" x14ac:dyDescent="0.2">
      <c r="A164" s="250" t="s">
        <v>158</v>
      </c>
      <c r="B164" s="250"/>
      <c r="C164" s="250"/>
      <c r="D164" s="250"/>
      <c r="E164" s="250"/>
      <c r="F164" s="250"/>
      <c r="G164" s="250"/>
      <c r="H164" s="250"/>
    </row>
    <row r="165" spans="1:8" ht="120.75" customHeight="1" x14ac:dyDescent="0.2">
      <c r="A165" s="225" t="s">
        <v>159</v>
      </c>
      <c r="B165" s="225"/>
      <c r="C165" s="225"/>
      <c r="D165" s="225"/>
      <c r="E165" s="225"/>
      <c r="F165" s="225"/>
      <c r="G165" s="225"/>
      <c r="H165" s="225"/>
    </row>
    <row r="166" spans="1:8" ht="90" customHeight="1" x14ac:dyDescent="0.2"/>
    <row r="167" spans="1:8" s="203" customFormat="1" ht="125.25" customHeight="1" x14ac:dyDescent="0.2">
      <c r="A167" s="202"/>
      <c r="C167" s="204"/>
      <c r="H167" s="205"/>
    </row>
    <row r="168" spans="1:8" s="224" customFormat="1" ht="222.75" customHeight="1" x14ac:dyDescent="0.2">
      <c r="A168" s="202"/>
      <c r="B168" s="203"/>
      <c r="C168" s="204"/>
      <c r="D168" s="203"/>
      <c r="E168" s="203"/>
      <c r="F168" s="203"/>
      <c r="G168" s="203"/>
      <c r="H168" s="205"/>
    </row>
    <row r="169" spans="1:8" ht="192.75" customHeight="1" x14ac:dyDescent="0.2"/>
    <row r="170" spans="1:8" ht="66.75" customHeight="1" x14ac:dyDescent="0.2"/>
    <row r="172" spans="1:8" s="252" customFormat="1" ht="114.75" customHeight="1" x14ac:dyDescent="0.2">
      <c r="A172" s="202"/>
      <c r="B172" s="203"/>
      <c r="C172" s="204"/>
      <c r="D172" s="203"/>
      <c r="E172" s="203"/>
      <c r="F172" s="203"/>
      <c r="G172" s="203"/>
      <c r="H172" s="205"/>
    </row>
  </sheetData>
  <sheetProtection selectLockedCells="1" selectUnlockedCells="1"/>
  <mergeCells count="267">
    <mergeCell ref="A164:H164"/>
    <mergeCell ref="A165:E165"/>
    <mergeCell ref="F165:H165"/>
    <mergeCell ref="A160:B160"/>
    <mergeCell ref="D160:E160"/>
    <mergeCell ref="A161:B161"/>
    <mergeCell ref="D161:E161"/>
    <mergeCell ref="A162:H162"/>
    <mergeCell ref="A163:H163"/>
    <mergeCell ref="A157:B157"/>
    <mergeCell ref="D157:E157"/>
    <mergeCell ref="A158:B158"/>
    <mergeCell ref="D158:E158"/>
    <mergeCell ref="A159:B159"/>
    <mergeCell ref="D159:E159"/>
    <mergeCell ref="A151:H151"/>
    <mergeCell ref="A152:H152"/>
    <mergeCell ref="A154:E154"/>
    <mergeCell ref="A155:E155"/>
    <mergeCell ref="A156:B156"/>
    <mergeCell ref="D156:E156"/>
    <mergeCell ref="A144:C144"/>
    <mergeCell ref="A145:C145"/>
    <mergeCell ref="A146:C146"/>
    <mergeCell ref="A147:C147"/>
    <mergeCell ref="A148:C148"/>
    <mergeCell ref="A149:C149"/>
    <mergeCell ref="A137:B137"/>
    <mergeCell ref="D137:H137"/>
    <mergeCell ref="C139:D139"/>
    <mergeCell ref="C140:D140"/>
    <mergeCell ref="C141:D141"/>
    <mergeCell ref="A143:C143"/>
    <mergeCell ref="G143:H143"/>
    <mergeCell ref="A133:B133"/>
    <mergeCell ref="D133:H133"/>
    <mergeCell ref="A134:B134"/>
    <mergeCell ref="A135:B135"/>
    <mergeCell ref="D135:H135"/>
    <mergeCell ref="A136:B136"/>
    <mergeCell ref="D136:H136"/>
    <mergeCell ref="D129:H129"/>
    <mergeCell ref="A130:B130"/>
    <mergeCell ref="D130:H130"/>
    <mergeCell ref="A131:B131"/>
    <mergeCell ref="A132:B132"/>
    <mergeCell ref="D132:H132"/>
    <mergeCell ref="A125:B125"/>
    <mergeCell ref="C125:C129"/>
    <mergeCell ref="D125:H125"/>
    <mergeCell ref="A126:B126"/>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2"/>
  <sheetViews>
    <sheetView view="pageBreakPreview" zoomScale="40" zoomScaleNormal="60" zoomScaleSheetLayoutView="40" workbookViewId="0">
      <pane ySplit="4" topLeftCell="A13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1">
        <f>F7*1.2</f>
        <v>9972</v>
      </c>
      <c r="E7" s="32">
        <f>F7*1.1</f>
        <v>9141</v>
      </c>
      <c r="F7" s="32">
        <v>8310</v>
      </c>
      <c r="G7" s="32">
        <f>F7*0.75</f>
        <v>6232.5</v>
      </c>
      <c r="H7" s="33">
        <f>F7*0.5</f>
        <v>4155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54">
        <f>F12*1.2</f>
        <v>11412</v>
      </c>
      <c r="E12" s="32">
        <f>F12*1.1</f>
        <v>10461</v>
      </c>
      <c r="F12" s="32">
        <v>9510</v>
      </c>
      <c r="G12" s="32">
        <f>F12*0.75</f>
        <v>7132.5</v>
      </c>
      <c r="H12" s="33">
        <f>F12*0.5</f>
        <v>4755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"2ГИС.КЕМЕРОВО"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1">
        <f>F27*1.2</f>
        <v>13968</v>
      </c>
      <c r="E27" s="32">
        <f>F27*1.1</f>
        <v>12804.000000000002</v>
      </c>
      <c r="F27" s="32">
        <v>11640</v>
      </c>
      <c r="G27" s="32">
        <f>F27*0.75</f>
        <v>8730</v>
      </c>
      <c r="H27" s="33">
        <f>F27*0.5</f>
        <v>5820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54">
        <f>F32*1.2</f>
        <v>15984</v>
      </c>
      <c r="E32" s="32">
        <f>F32*1.1</f>
        <v>14652.000000000002</v>
      </c>
      <c r="F32" s="32">
        <v>13320</v>
      </c>
      <c r="G32" s="32">
        <f>F32*0.75</f>
        <v>9990</v>
      </c>
      <c r="H32" s="33">
        <f>F32*0.5</f>
        <v>6660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"2ГИС.КЕМЕРОВО"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358">
        <f>F48*1.2</f>
        <v>5904</v>
      </c>
      <c r="E48" s="358">
        <f>F48*1.1</f>
        <v>5412</v>
      </c>
      <c r="F48" s="358">
        <v>4920</v>
      </c>
      <c r="G48" s="358">
        <f>F48*0.75</f>
        <v>3690</v>
      </c>
      <c r="H48" s="358">
        <f>F48*0.5</f>
        <v>2460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359"/>
      <c r="E49" s="359"/>
      <c r="F49" s="359"/>
      <c r="G49" s="359"/>
      <c r="H49" s="359"/>
    </row>
    <row r="50" spans="1:8" s="16" customFormat="1" ht="7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89">
        <v>300</v>
      </c>
      <c r="E52" s="90"/>
      <c r="F52" s="90"/>
      <c r="G52" s="90"/>
      <c r="H52" s="91"/>
    </row>
    <row r="53" spans="1:8" s="16" customFormat="1" ht="7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2040 до 77520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6" s="127">
        <v>2040</v>
      </c>
      <c r="E56" s="128"/>
      <c r="F56" s="128"/>
      <c r="G56" s="128"/>
      <c r="H56" s="129"/>
    </row>
    <row r="57" spans="1:8" s="16" customFormat="1" ht="37.5" customHeight="1" outlineLevel="1" x14ac:dyDescent="0.2">
      <c r="A57" s="130" t="s">
        <v>33</v>
      </c>
      <c r="B57" s="131"/>
      <c r="C57" s="126"/>
      <c r="D57" s="36">
        <v>4080</v>
      </c>
      <c r="E57" s="37"/>
      <c r="F57" s="37"/>
      <c r="G57" s="37"/>
      <c r="H57" s="38"/>
    </row>
    <row r="58" spans="1:8" s="16" customFormat="1" ht="37.5" customHeight="1" outlineLevel="1" x14ac:dyDescent="0.2">
      <c r="A58" s="130" t="s">
        <v>34</v>
      </c>
      <c r="B58" s="131"/>
      <c r="C58" s="126"/>
      <c r="D58" s="36">
        <v>8160</v>
      </c>
      <c r="E58" s="37"/>
      <c r="F58" s="37"/>
      <c r="G58" s="37"/>
      <c r="H58" s="38"/>
    </row>
    <row r="59" spans="1:8" s="16" customFormat="1" ht="37.5" customHeight="1" outlineLevel="1" x14ac:dyDescent="0.2">
      <c r="A59" s="130" t="s">
        <v>35</v>
      </c>
      <c r="B59" s="131"/>
      <c r="C59" s="126"/>
      <c r="D59" s="36">
        <v>12240</v>
      </c>
      <c r="E59" s="37"/>
      <c r="F59" s="37"/>
      <c r="G59" s="37"/>
      <c r="H59" s="38"/>
    </row>
    <row r="60" spans="1:8" s="16" customFormat="1" ht="37.5" customHeight="1" outlineLevel="1" x14ac:dyDescent="0.2">
      <c r="A60" s="130" t="s">
        <v>36</v>
      </c>
      <c r="B60" s="131"/>
      <c r="C60" s="126"/>
      <c r="D60" s="36">
        <v>16320</v>
      </c>
      <c r="E60" s="37"/>
      <c r="F60" s="37"/>
      <c r="G60" s="37"/>
      <c r="H60" s="38"/>
    </row>
    <row r="61" spans="1:8" s="16" customFormat="1" ht="37.5" customHeight="1" outlineLevel="1" x14ac:dyDescent="0.2">
      <c r="A61" s="130" t="s">
        <v>37</v>
      </c>
      <c r="B61" s="131"/>
      <c r="C61" s="126"/>
      <c r="D61" s="36">
        <v>20400</v>
      </c>
      <c r="E61" s="37"/>
      <c r="F61" s="37"/>
      <c r="G61" s="37"/>
      <c r="H61" s="38"/>
    </row>
    <row r="62" spans="1:8" s="16" customFormat="1" ht="37.5" customHeight="1" outlineLevel="1" x14ac:dyDescent="0.2">
      <c r="A62" s="130" t="s">
        <v>38</v>
      </c>
      <c r="B62" s="131"/>
      <c r="C62" s="126"/>
      <c r="D62" s="36">
        <v>24480</v>
      </c>
      <c r="E62" s="37"/>
      <c r="F62" s="37"/>
      <c r="G62" s="37"/>
      <c r="H62" s="38"/>
    </row>
    <row r="63" spans="1:8" s="16" customFormat="1" ht="37.5" customHeight="1" outlineLevel="1" x14ac:dyDescent="0.2">
      <c r="A63" s="130" t="s">
        <v>39</v>
      </c>
      <c r="B63" s="131"/>
      <c r="C63" s="126"/>
      <c r="D63" s="36">
        <v>28560</v>
      </c>
      <c r="E63" s="37"/>
      <c r="F63" s="37"/>
      <c r="G63" s="37"/>
      <c r="H63" s="38"/>
    </row>
    <row r="64" spans="1:8" s="16" customFormat="1" ht="37.5" customHeight="1" outlineLevel="1" x14ac:dyDescent="0.2">
      <c r="A64" s="130" t="s">
        <v>40</v>
      </c>
      <c r="B64" s="131"/>
      <c r="C64" s="126"/>
      <c r="D64" s="36">
        <v>32640</v>
      </c>
      <c r="E64" s="37"/>
      <c r="F64" s="37"/>
      <c r="G64" s="37"/>
      <c r="H64" s="38"/>
    </row>
    <row r="65" spans="1:8" s="16" customFormat="1" ht="37.5" customHeight="1" outlineLevel="1" x14ac:dyDescent="0.2">
      <c r="A65" s="130" t="s">
        <v>41</v>
      </c>
      <c r="B65" s="131"/>
      <c r="C65" s="126"/>
      <c r="D65" s="36">
        <v>36720</v>
      </c>
      <c r="E65" s="37"/>
      <c r="F65" s="37"/>
      <c r="G65" s="37"/>
      <c r="H65" s="38"/>
    </row>
    <row r="66" spans="1:8" s="16" customFormat="1" ht="37.5" customHeight="1" outlineLevel="1" x14ac:dyDescent="0.2">
      <c r="A66" s="130" t="s">
        <v>42</v>
      </c>
      <c r="B66" s="131"/>
      <c r="C66" s="126"/>
      <c r="D66" s="36">
        <v>40800</v>
      </c>
      <c r="E66" s="37"/>
      <c r="F66" s="37"/>
      <c r="G66" s="37"/>
      <c r="H66" s="38"/>
    </row>
    <row r="67" spans="1:8" s="16" customFormat="1" ht="37.5" customHeight="1" outlineLevel="1" x14ac:dyDescent="0.2">
      <c r="A67" s="130" t="s">
        <v>43</v>
      </c>
      <c r="B67" s="131"/>
      <c r="C67" s="126"/>
      <c r="D67" s="36">
        <v>44880</v>
      </c>
      <c r="E67" s="37"/>
      <c r="F67" s="37"/>
      <c r="G67" s="37"/>
      <c r="H67" s="38"/>
    </row>
    <row r="68" spans="1:8" s="16" customFormat="1" ht="37.5" customHeight="1" outlineLevel="1" x14ac:dyDescent="0.2">
      <c r="A68" s="130" t="s">
        <v>44</v>
      </c>
      <c r="B68" s="131"/>
      <c r="C68" s="126"/>
      <c r="D68" s="36">
        <v>48960</v>
      </c>
      <c r="E68" s="37"/>
      <c r="F68" s="37"/>
      <c r="G68" s="37"/>
      <c r="H68" s="38"/>
    </row>
    <row r="69" spans="1:8" s="16" customFormat="1" ht="37.5" customHeight="1" outlineLevel="1" x14ac:dyDescent="0.2">
      <c r="A69" s="130" t="s">
        <v>45</v>
      </c>
      <c r="B69" s="131"/>
      <c r="C69" s="126"/>
      <c r="D69" s="36">
        <v>53040</v>
      </c>
      <c r="E69" s="37"/>
      <c r="F69" s="37"/>
      <c r="G69" s="37"/>
      <c r="H69" s="38"/>
    </row>
    <row r="70" spans="1:8" s="16" customFormat="1" ht="37.5" customHeight="1" outlineLevel="1" x14ac:dyDescent="0.2">
      <c r="A70" s="130" t="s">
        <v>46</v>
      </c>
      <c r="B70" s="131"/>
      <c r="C70" s="126"/>
      <c r="D70" s="36">
        <v>57120</v>
      </c>
      <c r="E70" s="37"/>
      <c r="F70" s="37"/>
      <c r="G70" s="37"/>
      <c r="H70" s="38"/>
    </row>
    <row r="71" spans="1:8" s="16" customFormat="1" ht="37.5" customHeight="1" outlineLevel="1" x14ac:dyDescent="0.2">
      <c r="A71" s="130" t="s">
        <v>47</v>
      </c>
      <c r="B71" s="131"/>
      <c r="C71" s="126"/>
      <c r="D71" s="36">
        <v>61200</v>
      </c>
      <c r="E71" s="37"/>
      <c r="F71" s="37"/>
      <c r="G71" s="37"/>
      <c r="H71" s="38"/>
    </row>
    <row r="72" spans="1:8" s="16" customFormat="1" ht="37.5" customHeight="1" outlineLevel="1" x14ac:dyDescent="0.2">
      <c r="A72" s="130" t="s">
        <v>48</v>
      </c>
      <c r="B72" s="131"/>
      <c r="C72" s="126"/>
      <c r="D72" s="36">
        <v>65280</v>
      </c>
      <c r="E72" s="37"/>
      <c r="F72" s="37"/>
      <c r="G72" s="37"/>
      <c r="H72" s="38"/>
    </row>
    <row r="73" spans="1:8" s="16" customFormat="1" ht="37.5" customHeight="1" outlineLevel="1" x14ac:dyDescent="0.2">
      <c r="A73" s="130" t="s">
        <v>49</v>
      </c>
      <c r="B73" s="131"/>
      <c r="C73" s="126"/>
      <c r="D73" s="36">
        <v>69360</v>
      </c>
      <c r="E73" s="37"/>
      <c r="F73" s="37"/>
      <c r="G73" s="37"/>
      <c r="H73" s="38"/>
    </row>
    <row r="74" spans="1:8" s="16" customFormat="1" ht="37.5" customHeight="1" outlineLevel="1" x14ac:dyDescent="0.2">
      <c r="A74" s="130" t="s">
        <v>50</v>
      </c>
      <c r="B74" s="131"/>
      <c r="C74" s="126"/>
      <c r="D74" s="36">
        <v>73440</v>
      </c>
      <c r="E74" s="37"/>
      <c r="F74" s="37"/>
      <c r="G74" s="37"/>
      <c r="H74" s="38"/>
    </row>
    <row r="75" spans="1:8" s="16" customFormat="1" ht="37.5" customHeight="1" outlineLevel="1" thickBot="1" x14ac:dyDescent="0.25">
      <c r="A75" s="130" t="s">
        <v>51</v>
      </c>
      <c r="B75" s="131"/>
      <c r="C75" s="126"/>
      <c r="D75" s="36">
        <v>77520</v>
      </c>
      <c r="E75" s="37"/>
      <c r="F75" s="37"/>
      <c r="G75" s="37"/>
      <c r="H75" s="38"/>
    </row>
    <row r="76" spans="1:8" s="16" customFormat="1" ht="50.1" customHeight="1" thickBot="1" x14ac:dyDescent="0.25">
      <c r="A76" s="119" t="s">
        <v>52</v>
      </c>
      <c r="B76" s="120"/>
      <c r="C76" s="120"/>
      <c r="D76" s="121" t="str">
        <f>"от "&amp;MIN(D77:D86)&amp;" до "&amp;MAX(D77:D86)</f>
        <v>от 300 до 7800</v>
      </c>
      <c r="E76" s="122"/>
      <c r="F76" s="122"/>
      <c r="G76" s="122"/>
      <c r="H76" s="123"/>
    </row>
    <row r="77" spans="1:8" s="16" customFormat="1" ht="150.75" customHeight="1" x14ac:dyDescent="0.2">
      <c r="A77" s="132" t="s">
        <v>53</v>
      </c>
      <c r="B77" s="133" t="s">
        <v>13</v>
      </c>
      <c r="C77" s="513"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7" s="127">
        <v>1380</v>
      </c>
      <c r="E77" s="128"/>
      <c r="F77" s="128"/>
      <c r="G77" s="128"/>
      <c r="H77" s="129"/>
    </row>
    <row r="78" spans="1:8" s="16" customFormat="1" ht="37.5" customHeight="1" x14ac:dyDescent="0.2">
      <c r="A78" s="192" t="s">
        <v>54</v>
      </c>
      <c r="B78" s="193"/>
      <c r="C78" s="142"/>
      <c r="D78" s="36">
        <v>480</v>
      </c>
      <c r="E78" s="37"/>
      <c r="F78" s="37"/>
      <c r="G78" s="37"/>
      <c r="H78" s="38"/>
    </row>
    <row r="79" spans="1:8" s="16" customFormat="1" ht="37.5" customHeight="1" x14ac:dyDescent="0.2">
      <c r="A79" s="347" t="s">
        <v>55</v>
      </c>
      <c r="B79" s="177"/>
      <c r="C79" s="142"/>
      <c r="D79" s="36">
        <v>7800</v>
      </c>
      <c r="E79" s="37"/>
      <c r="F79" s="37"/>
      <c r="G79" s="37"/>
      <c r="H79" s="38"/>
    </row>
    <row r="80" spans="1:8" s="16" customFormat="1" ht="37.5" customHeight="1" x14ac:dyDescent="0.2">
      <c r="A80" s="476" t="s">
        <v>56</v>
      </c>
      <c r="B80" s="477"/>
      <c r="C80" s="142"/>
      <c r="D80" s="36">
        <v>1500</v>
      </c>
      <c r="E80" s="37"/>
      <c r="F80" s="37"/>
      <c r="G80" s="37"/>
      <c r="H80" s="38"/>
    </row>
    <row r="81" spans="1:8" s="16" customFormat="1" ht="37.5" customHeight="1" x14ac:dyDescent="0.2">
      <c r="A81" s="143" t="s">
        <v>57</v>
      </c>
      <c r="B81" s="144"/>
      <c r="C81" s="142"/>
      <c r="D81" s="36">
        <v>4500</v>
      </c>
      <c r="E81" s="37"/>
      <c r="F81" s="37"/>
      <c r="G81" s="37"/>
      <c r="H81" s="38"/>
    </row>
    <row r="82" spans="1:8" s="16" customFormat="1" ht="37.5" customHeight="1" x14ac:dyDescent="0.2">
      <c r="A82" s="143" t="s">
        <v>58</v>
      </c>
      <c r="B82" s="144"/>
      <c r="C82" s="142"/>
      <c r="D82" s="36">
        <v>300</v>
      </c>
      <c r="E82" s="37"/>
      <c r="F82" s="37"/>
      <c r="G82" s="37"/>
      <c r="H82" s="38"/>
    </row>
    <row r="83" spans="1:8" s="16" customFormat="1" ht="37.5" customHeight="1" x14ac:dyDescent="0.2">
      <c r="A83" s="143" t="s">
        <v>59</v>
      </c>
      <c r="B83" s="144"/>
      <c r="C83" s="142"/>
      <c r="D83" s="36">
        <v>300</v>
      </c>
      <c r="E83" s="37"/>
      <c r="F83" s="37"/>
      <c r="G83" s="37"/>
      <c r="H83" s="38"/>
    </row>
    <row r="84" spans="1:8" s="16" customFormat="1" ht="37.5" customHeight="1" x14ac:dyDescent="0.2">
      <c r="A84" s="143" t="s">
        <v>60</v>
      </c>
      <c r="B84" s="144"/>
      <c r="C84" s="142"/>
      <c r="D84" s="36">
        <v>600</v>
      </c>
      <c r="E84" s="37"/>
      <c r="F84" s="37"/>
      <c r="G84" s="37"/>
      <c r="H84" s="38"/>
    </row>
    <row r="85" spans="1:8" s="16" customFormat="1" ht="37.5" customHeight="1" x14ac:dyDescent="0.2">
      <c r="A85" s="143" t="s">
        <v>61</v>
      </c>
      <c r="B85" s="144"/>
      <c r="C85" s="142"/>
      <c r="D85" s="36">
        <v>900</v>
      </c>
      <c r="E85" s="37"/>
      <c r="F85" s="37"/>
      <c r="G85" s="37"/>
      <c r="H85" s="38"/>
    </row>
    <row r="86" spans="1:8" s="16" customFormat="1" ht="37.5" customHeight="1" thickBot="1" x14ac:dyDescent="0.25">
      <c r="A86" s="495" t="s">
        <v>62</v>
      </c>
      <c r="B86" s="496"/>
      <c r="C86" s="147"/>
      <c r="D86" s="185">
        <v>4800</v>
      </c>
      <c r="E86" s="186"/>
      <c r="F86" s="186"/>
      <c r="G86" s="186"/>
      <c r="H86" s="187"/>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87" s="45">
        <v>30</v>
      </c>
      <c r="E87" s="45"/>
      <c r="F87" s="45"/>
      <c r="G87" s="45"/>
      <c r="H87" s="46"/>
    </row>
    <row r="88" spans="1:8" s="28" customFormat="1" ht="49.5" customHeight="1" thickBot="1" x14ac:dyDescent="0.25">
      <c r="A88" s="24" t="s">
        <v>65</v>
      </c>
      <c r="B88" s="25"/>
      <c r="C88" s="26"/>
      <c r="D88" s="156" t="str">
        <f>"от "&amp;MIN(D90,D101:H102,F140,D103:H117)&amp;" до "&amp;MAX(D90,D101:H102,F140,D103:H117)</f>
        <v>от 510 до 25920</v>
      </c>
      <c r="E88" s="156"/>
      <c r="F88" s="156"/>
      <c r="G88" s="156"/>
      <c r="H88" s="157"/>
    </row>
    <row r="89" spans="1:8" s="16" customFormat="1" ht="24.95" customHeight="1" thickBot="1" x14ac:dyDescent="0.25">
      <c r="A89" s="298"/>
      <c r="B89" s="299"/>
      <c r="C89" s="118"/>
      <c r="D89" s="322"/>
      <c r="E89" s="322"/>
      <c r="F89" s="322"/>
      <c r="G89" s="322"/>
      <c r="H89" s="323"/>
    </row>
    <row r="90" spans="1:8" s="16" customFormat="1" ht="50.1"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90" s="165">
        <v>6480</v>
      </c>
      <c r="E90" s="165"/>
      <c r="F90" s="165"/>
      <c r="G90" s="165"/>
      <c r="H90" s="166"/>
    </row>
    <row r="91" spans="1:8" s="16" customFormat="1" ht="50.1" customHeight="1" thickBot="1" x14ac:dyDescent="0.25">
      <c r="A91" s="167" t="s">
        <v>67</v>
      </c>
      <c r="B91" s="168"/>
      <c r="C91" s="169"/>
      <c r="D91" s="170" t="s">
        <v>68</v>
      </c>
      <c r="E91" s="171"/>
      <c r="F91" s="171"/>
      <c r="G91" s="171"/>
      <c r="H91" s="172"/>
    </row>
    <row r="92" spans="1:8" s="16" customFormat="1" ht="50.1" customHeight="1" x14ac:dyDescent="0.2">
      <c r="A92" s="173" t="s">
        <v>69</v>
      </c>
      <c r="B92" s="174"/>
      <c r="C92" s="169"/>
      <c r="D92" s="140">
        <f>D90/4</f>
        <v>1620</v>
      </c>
      <c r="E92" s="140"/>
      <c r="F92" s="140"/>
      <c r="G92" s="140"/>
      <c r="H92" s="141"/>
    </row>
    <row r="93" spans="1:8" s="16" customFormat="1" ht="50.1" customHeight="1" x14ac:dyDescent="0.2">
      <c r="A93" s="173" t="s">
        <v>70</v>
      </c>
      <c r="B93" s="174"/>
      <c r="C93" s="169"/>
      <c r="D93" s="140">
        <f>D90/5</f>
        <v>1296</v>
      </c>
      <c r="E93" s="140"/>
      <c r="F93" s="140"/>
      <c r="G93" s="140"/>
      <c r="H93" s="141"/>
    </row>
    <row r="94" spans="1:8" s="16" customFormat="1" ht="50.1" customHeight="1" x14ac:dyDescent="0.2">
      <c r="A94" s="173" t="s">
        <v>71</v>
      </c>
      <c r="B94" s="174"/>
      <c r="C94" s="169"/>
      <c r="D94" s="140">
        <f>D90/6</f>
        <v>1080</v>
      </c>
      <c r="E94" s="140"/>
      <c r="F94" s="140"/>
      <c r="G94" s="140"/>
      <c r="H94" s="141"/>
    </row>
    <row r="95" spans="1:8" s="16" customFormat="1" ht="50.1" customHeight="1" x14ac:dyDescent="0.2">
      <c r="A95" s="173" t="s">
        <v>72</v>
      </c>
      <c r="B95" s="174"/>
      <c r="C95" s="169"/>
      <c r="D95" s="140">
        <f>D90/7</f>
        <v>925.71428571428567</v>
      </c>
      <c r="E95" s="140"/>
      <c r="F95" s="140"/>
      <c r="G95" s="140"/>
      <c r="H95" s="141"/>
    </row>
    <row r="96" spans="1:8" s="16" customFormat="1" ht="50.1" customHeight="1" x14ac:dyDescent="0.2">
      <c r="A96" s="173" t="s">
        <v>73</v>
      </c>
      <c r="B96" s="174"/>
      <c r="C96" s="169"/>
      <c r="D96" s="140">
        <f>D90/8</f>
        <v>810</v>
      </c>
      <c r="E96" s="140"/>
      <c r="F96" s="140"/>
      <c r="G96" s="140"/>
      <c r="H96" s="141"/>
    </row>
    <row r="97" spans="1:8" s="16" customFormat="1" ht="50.1" customHeight="1" x14ac:dyDescent="0.2">
      <c r="A97" s="173" t="s">
        <v>74</v>
      </c>
      <c r="B97" s="174"/>
      <c r="C97" s="169"/>
      <c r="D97" s="140">
        <f>D90/9</f>
        <v>720</v>
      </c>
      <c r="E97" s="140"/>
      <c r="F97" s="140"/>
      <c r="G97" s="140"/>
      <c r="H97" s="141"/>
    </row>
    <row r="98" spans="1:8" s="16" customFormat="1" ht="50.1" customHeight="1" thickBot="1" x14ac:dyDescent="0.25">
      <c r="A98" s="173" t="s">
        <v>75</v>
      </c>
      <c r="B98" s="174"/>
      <c r="C98" s="175"/>
      <c r="D98" s="140">
        <f>D90/10</f>
        <v>648</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99" s="44">
        <v>10008</v>
      </c>
      <c r="E99" s="45"/>
      <c r="F99" s="45"/>
      <c r="G99" s="45"/>
      <c r="H99" s="46"/>
    </row>
    <row r="100" spans="1:8" s="16" customFormat="1" ht="24.95" customHeight="1" thickBot="1" x14ac:dyDescent="0.25">
      <c r="A100" s="298"/>
      <c r="B100" s="299"/>
      <c r="C100" s="180"/>
      <c r="D100" s="322"/>
      <c r="E100" s="322"/>
      <c r="F100" s="322"/>
      <c r="G100" s="322"/>
      <c r="H100" s="323"/>
    </row>
    <row r="101" spans="1:8" s="16" customFormat="1" ht="50.1" customHeight="1" x14ac:dyDescent="0.2">
      <c r="A101" s="143" t="s">
        <v>77</v>
      </c>
      <c r="B101" s="144"/>
      <c r="C101" s="291" t="str">
        <f>"Интернет-площадка 2gis.ru на основе Cправочника организаций "&amp;$C$2&amp;""</f>
        <v>Интернет-площадка 2gis.ru на основе Cправочника организаций "2ГИС.КЕМЕРОВО"</v>
      </c>
      <c r="D101" s="56">
        <v>7800</v>
      </c>
      <c r="E101" s="37"/>
      <c r="F101" s="37"/>
      <c r="G101" s="37"/>
      <c r="H101" s="38"/>
    </row>
    <row r="102" spans="1:8" s="16" customFormat="1" ht="50.1" customHeight="1" x14ac:dyDescent="0.2">
      <c r="A102" s="143" t="s">
        <v>78</v>
      </c>
      <c r="B102" s="144"/>
      <c r="C102"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2" s="56">
        <v>5280</v>
      </c>
      <c r="E102" s="37"/>
      <c r="F102" s="37"/>
      <c r="G102" s="37"/>
      <c r="H102" s="38"/>
    </row>
    <row r="103" spans="1:8" s="16" customFormat="1" ht="50.1" customHeight="1" x14ac:dyDescent="0.2">
      <c r="A103" s="143" t="s">
        <v>79</v>
      </c>
      <c r="B103" s="144"/>
      <c r="C103"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3" s="56">
        <v>18300</v>
      </c>
      <c r="E103" s="37"/>
      <c r="F103" s="37"/>
      <c r="G103" s="37"/>
      <c r="H103" s="38"/>
    </row>
    <row r="104" spans="1:8" s="16" customFormat="1" ht="50.1" customHeight="1" x14ac:dyDescent="0.2">
      <c r="A104" s="143" t="s">
        <v>80</v>
      </c>
      <c r="B104" s="144"/>
      <c r="C104" s="188" t="str">
        <f>"Интернет-площадка 2gis.ru на основе Cправочника организаций "&amp;$C$2&amp;""</f>
        <v>Интернет-площадка 2gis.ru на основе Cправочника организаций "2ГИС.КЕМЕРОВО"</v>
      </c>
      <c r="D104" s="56">
        <v>8400</v>
      </c>
      <c r="E104" s="37"/>
      <c r="F104" s="37"/>
      <c r="G104" s="37"/>
      <c r="H104" s="38"/>
    </row>
    <row r="105" spans="1:8" s="16" customFormat="1" ht="50.1" customHeight="1" x14ac:dyDescent="0.2">
      <c r="A105" s="143" t="s">
        <v>81</v>
      </c>
      <c r="B105" s="144"/>
      <c r="C105" s="188" t="str">
        <f>"Интернет-площадка 2gis.ru на основе Cправочника организаций "&amp;$C$2&amp;""</f>
        <v>Интернет-площадка 2gis.ru на основе Cправочника организаций "2ГИС.КЕМЕРОВО"</v>
      </c>
      <c r="D105" s="56">
        <v>10080</v>
      </c>
      <c r="E105" s="37"/>
      <c r="F105" s="37"/>
      <c r="G105" s="37"/>
      <c r="H105" s="38"/>
    </row>
    <row r="106" spans="1:8" s="16" customFormat="1" ht="50.1" customHeight="1" x14ac:dyDescent="0.2">
      <c r="A106" s="143" t="s">
        <v>82</v>
      </c>
      <c r="B106" s="144"/>
      <c r="C106"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6" s="56">
        <v>10200</v>
      </c>
      <c r="E106" s="37"/>
      <c r="F106" s="37"/>
      <c r="G106" s="37"/>
      <c r="H106" s="38"/>
    </row>
    <row r="107" spans="1:8" s="16" customFormat="1" ht="50.1" customHeight="1" x14ac:dyDescent="0.2">
      <c r="A107" s="143" t="s">
        <v>83</v>
      </c>
      <c r="B107" s="144"/>
      <c r="C107"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7" s="56">
        <v>6360</v>
      </c>
      <c r="E107" s="37"/>
      <c r="F107" s="37"/>
      <c r="G107" s="37"/>
      <c r="H107" s="38"/>
    </row>
    <row r="108" spans="1:8" s="16" customFormat="1" ht="50.1" customHeight="1" x14ac:dyDescent="0.2">
      <c r="A108" s="143" t="s">
        <v>84</v>
      </c>
      <c r="B108" s="144"/>
      <c r="C108"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08" s="325">
        <v>18300</v>
      </c>
      <c r="E108" s="140"/>
      <c r="F108" s="140"/>
      <c r="G108" s="140"/>
      <c r="H108" s="141"/>
    </row>
    <row r="109" spans="1:8" s="16" customFormat="1" ht="50.1" customHeight="1" x14ac:dyDescent="0.2">
      <c r="A109" s="143" t="s">
        <v>85</v>
      </c>
      <c r="B109" s="144"/>
      <c r="C109" s="188" t="str">
        <f>C140</f>
        <v>электронный справочник на основе Справочника организаций "2ГИС.КЕМЕРОВО" (мобильная версия 2ГИС 4.0 и выше)</v>
      </c>
      <c r="D109" s="325">
        <v>15000</v>
      </c>
      <c r="E109" s="140"/>
      <c r="F109" s="140"/>
      <c r="G109" s="140"/>
      <c r="H109" s="141"/>
    </row>
    <row r="110" spans="1:8" s="16" customFormat="1" ht="50.1" customHeight="1" x14ac:dyDescent="0.2">
      <c r="A110" s="143" t="s">
        <v>86</v>
      </c>
      <c r="B110" s="144"/>
      <c r="C110" s="188" t="s">
        <v>87</v>
      </c>
      <c r="D110" s="325">
        <v>510</v>
      </c>
      <c r="E110" s="140"/>
      <c r="F110" s="140"/>
      <c r="G110" s="140"/>
      <c r="H110" s="141"/>
    </row>
    <row r="111" spans="1:8" s="16" customFormat="1" ht="86.2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1" s="56">
        <v>3720</v>
      </c>
      <c r="E111" s="37"/>
      <c r="F111" s="37"/>
      <c r="G111" s="37"/>
      <c r="H111" s="38"/>
    </row>
    <row r="112" spans="1:8" s="16" customFormat="1" ht="86.2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2" s="56">
        <v>2976</v>
      </c>
      <c r="E112" s="37"/>
      <c r="F112" s="37"/>
      <c r="G112" s="37"/>
      <c r="H112" s="38"/>
    </row>
    <row r="113" spans="1:8" s="16" customFormat="1" ht="86.25" customHeight="1" x14ac:dyDescent="0.2">
      <c r="A113" s="143" t="s">
        <v>90</v>
      </c>
      <c r="B113" s="144"/>
      <c r="C113" s="18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3" s="56">
        <v>3120</v>
      </c>
      <c r="E113" s="37"/>
      <c r="F113" s="37"/>
      <c r="G113" s="37"/>
      <c r="H113" s="38"/>
    </row>
    <row r="114" spans="1:8" s="16" customFormat="1" ht="86.25" customHeight="1" x14ac:dyDescent="0.2">
      <c r="A114" s="143" t="s">
        <v>91</v>
      </c>
      <c r="B114" s="144"/>
      <c r="C114" s="188"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4" s="56">
        <v>1488</v>
      </c>
      <c r="E114" s="37"/>
      <c r="F114" s="37"/>
      <c r="G114" s="37"/>
      <c r="H114" s="38"/>
    </row>
    <row r="115" spans="1:8" s="16" customFormat="1" ht="86.2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5" s="56">
        <v>25920</v>
      </c>
      <c r="E115" s="37"/>
      <c r="F115" s="37"/>
      <c r="G115" s="37"/>
      <c r="H115" s="38"/>
    </row>
    <row r="116" spans="1:8" s="16" customFormat="1" ht="86.2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16" s="56">
        <v>10008</v>
      </c>
      <c r="E116" s="37"/>
      <c r="F116" s="37"/>
      <c r="G116" s="37"/>
      <c r="H116" s="38"/>
    </row>
    <row r="117" spans="1:8" s="16" customFormat="1" ht="50.1" customHeight="1" thickBot="1" x14ac:dyDescent="0.25">
      <c r="A117" s="143" t="s">
        <v>94</v>
      </c>
      <c r="B117" s="144"/>
      <c r="C117"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17" s="56">
        <v>13800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18" s="56">
        <v>1200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19" s="56">
        <v>12000</v>
      </c>
      <c r="E119" s="37"/>
      <c r="F119" s="37"/>
      <c r="G119" s="37"/>
      <c r="H119" s="38"/>
    </row>
    <row r="120" spans="1:8" s="16" customFormat="1" ht="96" customHeight="1" x14ac:dyDescent="0.2">
      <c r="A120" s="143" t="s">
        <v>96</v>
      </c>
      <c r="B120" s="144"/>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0" s="56">
        <v>5010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21" s="56">
        <v>10002</v>
      </c>
      <c r="E121" s="37"/>
      <c r="F121" s="37"/>
      <c r="G121" s="37"/>
      <c r="H121" s="38"/>
    </row>
    <row r="122" spans="1:8" s="16" customFormat="1" ht="50.1" customHeight="1" x14ac:dyDescent="0.2">
      <c r="A122" s="143" t="s">
        <v>98</v>
      </c>
      <c r="B122" s="144"/>
      <c r="C122" s="188" t="str">
        <f>"Интернет-площадка 2gis.ru на основе Cправочника организаций "&amp;$C$2&amp;""</f>
        <v>Интернет-площадка 2gis.ru на основе Cправочника организаций "2ГИС.КЕМЕРОВО"</v>
      </c>
      <c r="D122" s="56">
        <v>10920</v>
      </c>
      <c r="E122" s="37"/>
      <c r="F122" s="37"/>
      <c r="G122" s="37"/>
      <c r="H122" s="38"/>
    </row>
    <row r="123" spans="1:8" s="16" customFormat="1" ht="50.1" customHeight="1" x14ac:dyDescent="0.2">
      <c r="A123" s="143" t="s">
        <v>99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23" s="56">
        <v>7440</v>
      </c>
      <c r="E123" s="37"/>
      <c r="F123" s="37"/>
      <c r="G123" s="37"/>
      <c r="H123" s="38"/>
    </row>
    <row r="124" spans="1:8" s="16" customFormat="1" ht="50.1" customHeight="1" x14ac:dyDescent="0.2">
      <c r="A124" s="143" t="s">
        <v>100</v>
      </c>
      <c r="B124" s="144"/>
      <c r="C124"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4" s="56">
        <v>25680</v>
      </c>
      <c r="E124" s="37"/>
      <c r="F124" s="37"/>
      <c r="G124" s="37"/>
      <c r="H124" s="38"/>
    </row>
    <row r="125" spans="1:8" s="16" customFormat="1" ht="50.1" customHeight="1" x14ac:dyDescent="0.2">
      <c r="A125" s="143" t="s">
        <v>101</v>
      </c>
      <c r="B125" s="144"/>
      <c r="C125" s="188" t="str">
        <f>"Интернет-площадка 2gis.ru на основе Cправочника организаций "&amp;$C$2&amp;""</f>
        <v>Интернет-площадка 2gis.ru на основе Cправочника организаций "2ГИС.КЕМЕРОВО"</v>
      </c>
      <c r="D125" s="56">
        <v>11760</v>
      </c>
      <c r="E125" s="37"/>
      <c r="F125" s="37"/>
      <c r="G125" s="37"/>
      <c r="H125" s="38"/>
    </row>
    <row r="126" spans="1:8" s="16" customFormat="1" ht="50.1" customHeight="1" x14ac:dyDescent="0.2">
      <c r="A126" s="143" t="s">
        <v>102</v>
      </c>
      <c r="B126" s="144"/>
      <c r="C126" s="188" t="str">
        <f>"Интернет-площадка 2gis.ru на основе Cправочника организаций "&amp;$C$2&amp;""</f>
        <v>Интернет-площадка 2gis.ru на основе Cправочника организаций "2ГИС.КЕМЕРОВО"</v>
      </c>
      <c r="D126" s="56">
        <v>14112</v>
      </c>
      <c r="E126" s="37"/>
      <c r="F126" s="37"/>
      <c r="G126" s="37"/>
      <c r="H126" s="38"/>
    </row>
    <row r="127" spans="1:8" s="16" customFormat="1" ht="50.1" customHeight="1" x14ac:dyDescent="0.2">
      <c r="A127" s="143" t="s">
        <v>103</v>
      </c>
      <c r="B127" s="144"/>
      <c r="C127"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7" s="56">
        <v>14280</v>
      </c>
      <c r="E127" s="37"/>
      <c r="F127" s="37"/>
      <c r="G127" s="37"/>
      <c r="H127" s="38"/>
    </row>
    <row r="128" spans="1:8" s="16" customFormat="1" ht="50.1" customHeight="1" x14ac:dyDescent="0.2">
      <c r="A128" s="143" t="s">
        <v>104</v>
      </c>
      <c r="B128" s="144"/>
      <c r="C128"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56">
        <v>9000</v>
      </c>
      <c r="E128" s="37"/>
      <c r="F128" s="37"/>
      <c r="G128" s="37"/>
      <c r="H128" s="38"/>
    </row>
    <row r="129" spans="1:8" s="16" customFormat="1" ht="50.1" customHeight="1" x14ac:dyDescent="0.2">
      <c r="A129" s="143" t="s">
        <v>105</v>
      </c>
      <c r="B129" s="144"/>
      <c r="C129"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9" s="56">
        <v>25680</v>
      </c>
      <c r="E129" s="37"/>
      <c r="F129" s="37"/>
      <c r="G129" s="37"/>
      <c r="H129" s="38"/>
    </row>
    <row r="130" spans="1:8" s="16" customFormat="1" ht="50.1" customHeight="1" x14ac:dyDescent="0.2">
      <c r="A130" s="143" t="s">
        <v>106</v>
      </c>
      <c r="B130" s="144"/>
      <c r="C130" s="188" t="s">
        <v>87</v>
      </c>
      <c r="D130" s="56">
        <v>720</v>
      </c>
      <c r="E130" s="37"/>
      <c r="F130" s="37"/>
      <c r="G130" s="37"/>
      <c r="H130" s="38"/>
    </row>
    <row r="131" spans="1:8" s="16" customFormat="1" ht="72" customHeight="1" x14ac:dyDescent="0.2">
      <c r="A131" s="143" t="s">
        <v>107</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1" s="56">
        <v>36360</v>
      </c>
      <c r="E131" s="37"/>
      <c r="F131" s="37"/>
      <c r="G131" s="37"/>
      <c r="H131" s="38"/>
    </row>
    <row r="132" spans="1:8" s="16" customFormat="1" ht="50.1" customHeight="1" thickBot="1" x14ac:dyDescent="0.25">
      <c r="A132" s="143" t="s">
        <v>108</v>
      </c>
      <c r="B132" s="144"/>
      <c r="C132"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56">
        <v>19320</v>
      </c>
      <c r="E132" s="37"/>
      <c r="F132" s="37"/>
      <c r="G132" s="37"/>
      <c r="H132" s="38"/>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34" s="56">
        <v>8004</v>
      </c>
      <c r="E134" s="37"/>
      <c r="F134" s="37"/>
      <c r="G134" s="37"/>
      <c r="H134" s="38"/>
    </row>
    <row r="135" spans="1:8" s="16" customFormat="1" ht="50.1" customHeight="1" x14ac:dyDescent="0.2">
      <c r="A135" s="143" t="s">
        <v>111</v>
      </c>
      <c r="B135" s="144"/>
      <c r="C135" s="194"/>
      <c r="D135" s="56">
        <v>12000</v>
      </c>
      <c r="E135" s="37"/>
      <c r="F135" s="37"/>
      <c r="G135" s="37"/>
      <c r="H135" s="38"/>
    </row>
    <row r="136" spans="1:8" s="16" customFormat="1" ht="50.1" customHeight="1" x14ac:dyDescent="0.2">
      <c r="A136" s="192" t="s">
        <v>112</v>
      </c>
      <c r="B136" s="193"/>
      <c r="C136" s="194"/>
      <c r="D136" s="325">
        <v>3000</v>
      </c>
      <c r="E136" s="140"/>
      <c r="F136" s="140"/>
      <c r="G136" s="140"/>
      <c r="H136" s="140"/>
    </row>
    <row r="137" spans="1:8" s="16" customFormat="1" ht="50.1" customHeight="1" x14ac:dyDescent="0.2">
      <c r="A137" s="192" t="s">
        <v>113</v>
      </c>
      <c r="B137" s="193"/>
      <c r="C137" s="194"/>
      <c r="D137" s="325">
        <v>300</v>
      </c>
      <c r="E137" s="140"/>
      <c r="F137" s="140"/>
      <c r="G137" s="140"/>
      <c r="H137" s="140"/>
    </row>
    <row r="138" spans="1:8" s="16" customFormat="1" ht="50.1" customHeight="1" thickBot="1" x14ac:dyDescent="0.25">
      <c r="A138" s="192" t="s">
        <v>114</v>
      </c>
      <c r="B138" s="193"/>
      <c r="C138" s="196"/>
      <c r="D138" s="78">
        <v>1050</v>
      </c>
      <c r="E138" s="79"/>
      <c r="F138" s="79"/>
      <c r="G138" s="79"/>
      <c r="H138" s="79"/>
    </row>
    <row r="139" spans="1:8" s="16" customFormat="1" ht="50.1" customHeight="1" thickBot="1" x14ac:dyDescent="0.25">
      <c r="A139" s="24" t="s">
        <v>115</v>
      </c>
      <c r="B139" s="25"/>
      <c r="C139" s="26"/>
      <c r="D139" s="156"/>
      <c r="E139" s="156"/>
      <c r="F139" s="156"/>
      <c r="G139" s="156"/>
      <c r="H139" s="157"/>
    </row>
    <row r="140" spans="1:8" s="16" customFormat="1" ht="50.1" customHeight="1" x14ac:dyDescent="0.2">
      <c r="A140" s="143" t="s">
        <v>116</v>
      </c>
      <c r="B140" s="144"/>
      <c r="C14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0" s="198">
        <f>F140*1.2</f>
        <v>5040</v>
      </c>
      <c r="E140" s="199">
        <f>F140*1.1</f>
        <v>4620</v>
      </c>
      <c r="F140" s="199">
        <v>4200</v>
      </c>
      <c r="G140" s="199">
        <f>F140*0.75</f>
        <v>3150</v>
      </c>
      <c r="H140" s="200">
        <f>F140*0.5</f>
        <v>2100</v>
      </c>
    </row>
    <row r="141" spans="1:8" s="16" customFormat="1" ht="50.1" customHeight="1" x14ac:dyDescent="0.2">
      <c r="A141" s="143" t="s">
        <v>117</v>
      </c>
      <c r="B141" s="144"/>
      <c r="C141" s="188" t="str">
        <f>"Интернет-площадка 2gis.ru на основе Cправочника организаций "&amp;$C$2&amp;""</f>
        <v>Интернет-площадка 2gis.ru на основе Cправочника организаций "2ГИС.КЕМЕРОВО"</v>
      </c>
      <c r="D141" s="36">
        <v>3060</v>
      </c>
      <c r="E141" s="37"/>
      <c r="F141" s="37"/>
      <c r="G141" s="37"/>
      <c r="H141" s="38"/>
    </row>
    <row r="142" spans="1:8" s="16" customFormat="1" ht="50.1" customHeight="1" x14ac:dyDescent="0.2">
      <c r="A142" s="143" t="s">
        <v>118</v>
      </c>
      <c r="B142" s="144"/>
      <c r="C142"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2" s="56">
        <v>6000</v>
      </c>
      <c r="E142" s="37"/>
      <c r="F142" s="37"/>
      <c r="G142" s="37"/>
      <c r="H142" s="38"/>
    </row>
    <row r="143" spans="1:8" s="16" customFormat="1" ht="50.1" customHeight="1" x14ac:dyDescent="0.2">
      <c r="A143" s="143" t="s">
        <v>286</v>
      </c>
      <c r="B143" s="144"/>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3" s="198">
        <f>F143*1.2</f>
        <v>7056</v>
      </c>
      <c r="E143" s="199">
        <f>F143*1.1</f>
        <v>6468.0000000000009</v>
      </c>
      <c r="F143" s="199">
        <v>5880</v>
      </c>
      <c r="G143" s="199">
        <f>F143*0.75</f>
        <v>4410</v>
      </c>
      <c r="H143" s="200">
        <f>F143*0.5</f>
        <v>2940</v>
      </c>
    </row>
    <row r="144" spans="1:8" s="16" customFormat="1" ht="50.1" customHeight="1" x14ac:dyDescent="0.2">
      <c r="A144" s="143" t="s">
        <v>163</v>
      </c>
      <c r="B144" s="144"/>
      <c r="C144" s="188" t="str">
        <f>"Интернет-площадка 2gis.ru на основе Cправочника организаций "&amp;$C$2&amp;""</f>
        <v>Интернет-площадка 2gis.ru на основе Cправочника организаций "2ГИС.КЕМЕРОВО"</v>
      </c>
      <c r="D144" s="36">
        <v>4320</v>
      </c>
      <c r="E144" s="37"/>
      <c r="F144" s="37"/>
      <c r="G144" s="37"/>
      <c r="H144" s="38"/>
    </row>
    <row r="145" spans="1:8" s="16" customFormat="1" ht="50.1" customHeight="1" x14ac:dyDescent="0.2">
      <c r="A145" s="143" t="s">
        <v>121</v>
      </c>
      <c r="B145" s="144"/>
      <c r="C145" s="18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5" s="36">
        <v>8400</v>
      </c>
      <c r="E145" s="37"/>
      <c r="F145" s="37"/>
      <c r="G145" s="37"/>
      <c r="H145" s="38"/>
    </row>
    <row r="146" spans="1:8" s="16" customFormat="1" ht="126" customHeight="1" thickBot="1" x14ac:dyDescent="0.25">
      <c r="A146" s="143" t="s">
        <v>122</v>
      </c>
      <c r="B146" s="144"/>
      <c r="C146" s="188" t="str">
        <f>"Интернет-площадка 2gis.ru на основе Cправочника организаций "&amp;$C$2&amp;""</f>
        <v>Интернет-площадка 2gis.ru на основе Cправочника организаций "2ГИС.КЕМЕРОВО"</v>
      </c>
      <c r="D146" s="198">
        <f>F146*1.2</f>
        <v>5040</v>
      </c>
      <c r="E146" s="199">
        <f>F146*1.1</f>
        <v>4620</v>
      </c>
      <c r="F146" s="199">
        <v>4200</v>
      </c>
      <c r="G146" s="199">
        <f>F146*0.75</f>
        <v>3150</v>
      </c>
      <c r="H146" s="200">
        <f>F146*0.5</f>
        <v>2100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4"/>
      <c r="D148" s="353"/>
      <c r="E148" s="353"/>
      <c r="F148" s="353"/>
      <c r="G148" s="353"/>
      <c r="H148" s="355"/>
    </row>
    <row r="149" spans="1:8" s="16" customFormat="1" ht="83.25" customHeight="1" thickBot="1" x14ac:dyDescent="0.25">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9" s="31">
        <v>15420</v>
      </c>
      <c r="E149" s="32"/>
      <c r="F149" s="32"/>
      <c r="G149" s="32"/>
      <c r="H149" s="33"/>
    </row>
    <row r="150" spans="1:8" s="16" customFormat="1" ht="83.25" customHeight="1" thickBot="1" x14ac:dyDescent="0.25">
      <c r="A150" s="143" t="s">
        <v>185</v>
      </c>
      <c r="B150" s="144"/>
      <c r="C150" s="194"/>
      <c r="D150" s="31">
        <v>15420</v>
      </c>
      <c r="E150" s="32"/>
      <c r="F150" s="32"/>
      <c r="G150" s="32"/>
      <c r="H150" s="33"/>
    </row>
    <row r="151" spans="1:8" s="28" customFormat="1" ht="50.1" customHeight="1" thickBot="1" x14ac:dyDescent="0.25">
      <c r="A151" s="298"/>
      <c r="B151" s="299"/>
      <c r="C151" s="180"/>
      <c r="D151" s="322"/>
      <c r="E151" s="322"/>
      <c r="F151" s="322"/>
      <c r="G151" s="322"/>
      <c r="H151" s="323"/>
    </row>
    <row r="152" spans="1:8" s="23" customFormat="1" ht="26.25" x14ac:dyDescent="0.2">
      <c r="A152" s="202"/>
      <c r="B152" s="203"/>
      <c r="C152" s="204"/>
      <c r="D152" s="203"/>
      <c r="E152" s="203"/>
      <c r="F152" s="203"/>
      <c r="G152" s="203"/>
      <c r="H152" s="205"/>
    </row>
    <row r="153" spans="1:8" s="16" customFormat="1" ht="21" x14ac:dyDescent="0.2">
      <c r="A153" s="206"/>
      <c r="B153" s="207" t="s">
        <v>123</v>
      </c>
      <c r="C153" s="208" t="s">
        <v>504</v>
      </c>
      <c r="D153" s="208"/>
      <c r="E153" s="209"/>
      <c r="F153" s="209"/>
      <c r="G153" s="209"/>
      <c r="H153" s="209"/>
    </row>
    <row r="154" spans="1:8" s="16" customFormat="1" ht="21" x14ac:dyDescent="0.2">
      <c r="A154" s="206"/>
      <c r="B154" s="209"/>
      <c r="C154" s="210" t="s">
        <v>505</v>
      </c>
      <c r="D154" s="210"/>
      <c r="E154" s="209"/>
      <c r="F154" s="209"/>
      <c r="G154" s="209"/>
      <c r="H154" s="209"/>
    </row>
    <row r="155" spans="1:8" s="16" customFormat="1" ht="21" x14ac:dyDescent="0.2">
      <c r="A155" s="206"/>
      <c r="B155" s="209"/>
      <c r="C155" s="210" t="s">
        <v>506</v>
      </c>
      <c r="D155" s="210"/>
      <c r="E155" s="209"/>
      <c r="F155" s="209"/>
      <c r="G155" s="209"/>
      <c r="H155" s="209"/>
    </row>
    <row r="156" spans="1:8" s="16" customFormat="1" ht="21" x14ac:dyDescent="0.2">
      <c r="A156" s="202"/>
      <c r="B156" s="203"/>
      <c r="C156" s="210"/>
      <c r="D156" s="210"/>
      <c r="E156" s="209"/>
      <c r="F156" s="209"/>
      <c r="G156" s="209"/>
      <c r="H156" s="203"/>
    </row>
    <row r="157" spans="1:8" s="16" customFormat="1" ht="26.25"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14"/>
      <c r="F157" s="215"/>
      <c r="G157" s="216"/>
      <c r="H157" s="216"/>
    </row>
    <row r="158" spans="1:8" s="16" customFormat="1" ht="26.25"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c r="E158" s="214"/>
      <c r="F158" s="215"/>
      <c r="G158" s="218"/>
      <c r="H158" s="218"/>
    </row>
    <row r="159" spans="1:8" ht="12.6" customHeight="1"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c r="E159" s="214"/>
      <c r="F159" s="215"/>
      <c r="G159" s="218"/>
      <c r="H159" s="218"/>
    </row>
    <row r="160" spans="1:8" s="209" customFormat="1" ht="24.95" customHeight="1"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c r="E160" s="215"/>
      <c r="F160" s="215"/>
      <c r="G160" s="218"/>
      <c r="H160" s="218"/>
    </row>
    <row r="161" spans="1:8" s="209" customFormat="1" ht="24.95" customHeight="1"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c r="E161" s="215"/>
      <c r="F161" s="215"/>
      <c r="G161" s="218"/>
      <c r="H161" s="218"/>
    </row>
    <row r="162" spans="1:8" s="209" customFormat="1" ht="24.95" customHeight="1"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c r="E162" s="214"/>
      <c r="F162" s="215"/>
      <c r="G162" s="218"/>
      <c r="H162" s="218"/>
    </row>
    <row r="163" spans="1:8" s="203" customFormat="1" ht="12.6" customHeight="1"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c r="E163" s="214"/>
      <c r="F163" s="215"/>
      <c r="G163" s="218"/>
      <c r="H163" s="218"/>
    </row>
    <row r="164" spans="1:8" s="217" customFormat="1" ht="24.95" customHeight="1" x14ac:dyDescent="0.2">
      <c r="A164" s="219"/>
      <c r="B164" s="219"/>
      <c r="C164" s="220"/>
      <c r="D164" s="221"/>
      <c r="E164" s="221"/>
      <c r="F164" s="222"/>
      <c r="G164" s="223"/>
      <c r="H164" s="223"/>
    </row>
    <row r="165" spans="1:8" s="217" customFormat="1" ht="24.95" customHeight="1" x14ac:dyDescent="0.2">
      <c r="A165" s="225" t="s">
        <v>134</v>
      </c>
      <c r="B165" s="225"/>
      <c r="C165" s="225"/>
      <c r="D165" s="225"/>
      <c r="E165" s="225"/>
      <c r="F165" s="225"/>
      <c r="G165" s="225"/>
      <c r="H165" s="225"/>
    </row>
    <row r="166" spans="1:8" s="217" customFormat="1" ht="24.95" customHeight="1" x14ac:dyDescent="0.2">
      <c r="A166" s="225" t="s">
        <v>135</v>
      </c>
      <c r="B166" s="225"/>
      <c r="C166" s="225"/>
      <c r="D166" s="225"/>
      <c r="E166" s="225"/>
      <c r="F166" s="225"/>
      <c r="G166" s="225"/>
      <c r="H166" s="225"/>
    </row>
    <row r="167" spans="1:8" s="217" customFormat="1" ht="24.95" customHeight="1" x14ac:dyDescent="0.2">
      <c r="A167" s="219"/>
      <c r="B167" s="219"/>
      <c r="C167" s="220"/>
      <c r="D167" s="221"/>
      <c r="E167" s="221"/>
      <c r="F167" s="222"/>
      <c r="G167" s="223"/>
      <c r="H167" s="223"/>
    </row>
    <row r="168" spans="1:8" s="217" customFormat="1" ht="24.95" customHeight="1" thickBot="1" x14ac:dyDescent="0.25">
      <c r="A168" s="226" t="s">
        <v>136</v>
      </c>
      <c r="B168" s="226"/>
      <c r="C168" s="226"/>
      <c r="D168" s="226"/>
      <c r="E168" s="226"/>
      <c r="F168" s="227"/>
      <c r="H168" s="228"/>
    </row>
    <row r="169" spans="1:8" s="217" customFormat="1" ht="24.95" customHeight="1" thickBot="1" x14ac:dyDescent="0.25">
      <c r="A169" s="229" t="s">
        <v>137</v>
      </c>
      <c r="B169" s="230"/>
      <c r="C169" s="230"/>
      <c r="D169" s="230"/>
      <c r="E169" s="231"/>
      <c r="F169" s="232"/>
      <c r="G169" s="203"/>
      <c r="H169" s="233"/>
    </row>
    <row r="170" spans="1:8" s="217" customFormat="1" ht="24.95" customHeight="1" thickBot="1" x14ac:dyDescent="0.25">
      <c r="A170" s="234" t="s">
        <v>138</v>
      </c>
      <c r="B170" s="235"/>
      <c r="C170" s="236" t="s">
        <v>139</v>
      </c>
      <c r="D170" s="235" t="s">
        <v>140</v>
      </c>
      <c r="E170" s="237"/>
      <c r="F170" s="238"/>
      <c r="G170" s="238"/>
      <c r="H170" s="238"/>
    </row>
    <row r="171" spans="1:8" s="224" customFormat="1" ht="12" customHeight="1" x14ac:dyDescent="0.2">
      <c r="A171" s="239" t="s">
        <v>167</v>
      </c>
      <c r="B171" s="240"/>
      <c r="C171" s="242" t="s">
        <v>168</v>
      </c>
      <c r="D171" s="367">
        <v>2190</v>
      </c>
      <c r="E171" s="243"/>
      <c r="F171" s="238"/>
      <c r="G171" s="238"/>
      <c r="H171" s="238"/>
    </row>
    <row r="172" spans="1:8" ht="24.95" customHeight="1" x14ac:dyDescent="0.2">
      <c r="A172" s="244" t="s">
        <v>169</v>
      </c>
      <c r="B172" s="245"/>
      <c r="C172" s="247"/>
      <c r="D172" s="368">
        <v>1590</v>
      </c>
      <c r="E172" s="248"/>
      <c r="F172" s="238"/>
      <c r="G172" s="238"/>
      <c r="H172" s="238"/>
    </row>
    <row r="173" spans="1:8" ht="24.95" customHeight="1" x14ac:dyDescent="0.2">
      <c r="A173" s="244" t="s">
        <v>170</v>
      </c>
      <c r="B173" s="245"/>
      <c r="C173" s="247"/>
      <c r="D173" s="368">
        <v>1440</v>
      </c>
      <c r="E173" s="248"/>
      <c r="F173" s="238"/>
      <c r="G173" s="238"/>
      <c r="H173" s="238"/>
    </row>
    <row r="174" spans="1:8" s="224" customFormat="1" ht="12" customHeight="1" thickBot="1" x14ac:dyDescent="0.25">
      <c r="A174" s="244" t="s">
        <v>171</v>
      </c>
      <c r="B174" s="245"/>
      <c r="C174" s="247"/>
      <c r="D174" s="368">
        <v>1290</v>
      </c>
      <c r="E174" s="248"/>
      <c r="F174" s="238"/>
      <c r="G174" s="238"/>
      <c r="H174" s="238"/>
    </row>
    <row r="175" spans="1:8" s="228" customFormat="1" ht="50.1" customHeight="1" x14ac:dyDescent="0.2">
      <c r="A175" s="239" t="s">
        <v>141</v>
      </c>
      <c r="B175" s="240"/>
      <c r="C175" s="241" t="s">
        <v>142</v>
      </c>
      <c r="D175" s="242" t="s">
        <v>143</v>
      </c>
      <c r="E175" s="243"/>
      <c r="F175" s="238"/>
      <c r="G175" s="238"/>
      <c r="H175" s="238"/>
    </row>
    <row r="176" spans="1:8" s="233" customFormat="1" ht="50.1" customHeight="1" x14ac:dyDescent="0.2">
      <c r="A176" s="370" t="s">
        <v>144</v>
      </c>
      <c r="B176" s="371"/>
      <c r="C176" s="372" t="s">
        <v>145</v>
      </c>
      <c r="D176" s="373" t="s">
        <v>146</v>
      </c>
      <c r="E176" s="374"/>
      <c r="F176" s="238"/>
      <c r="G176" s="238"/>
      <c r="H176" s="238"/>
    </row>
    <row r="177" spans="1:8" ht="99" customHeight="1" thickBot="1" x14ac:dyDescent="0.25">
      <c r="A177" s="328" t="s">
        <v>147</v>
      </c>
      <c r="B177" s="329"/>
      <c r="C177" s="330" t="s">
        <v>148</v>
      </c>
      <c r="D177" s="331" t="s">
        <v>146</v>
      </c>
      <c r="E177" s="332"/>
      <c r="F177" s="238"/>
      <c r="G177" s="238"/>
      <c r="H177" s="238"/>
    </row>
    <row r="178" spans="1:8" ht="50.1" customHeight="1" x14ac:dyDescent="0.2">
      <c r="A178" s="244" t="s">
        <v>150</v>
      </c>
      <c r="B178" s="245"/>
      <c r="C178" s="333" t="s">
        <v>151</v>
      </c>
      <c r="D178" s="245" t="s">
        <v>146</v>
      </c>
      <c r="E178" s="334"/>
      <c r="F178" s="232"/>
      <c r="G178" s="232"/>
      <c r="H178" s="232"/>
    </row>
    <row r="179" spans="1:8" ht="50.1" customHeight="1" thickBot="1" x14ac:dyDescent="0.25">
      <c r="A179" s="335" t="s">
        <v>152</v>
      </c>
      <c r="B179" s="336"/>
      <c r="C179" s="330" t="s">
        <v>153</v>
      </c>
      <c r="D179" s="337" t="s">
        <v>146</v>
      </c>
      <c r="E179" s="338"/>
      <c r="F179" s="222"/>
      <c r="G179" s="223"/>
      <c r="H179" s="223"/>
    </row>
    <row r="180" spans="1:8" ht="50.1" customHeight="1" x14ac:dyDescent="0.2">
      <c r="A180" s="250" t="s">
        <v>154</v>
      </c>
      <c r="B180" s="250"/>
      <c r="C180" s="250"/>
      <c r="D180" s="250"/>
      <c r="E180" s="250"/>
      <c r="F180" s="250"/>
      <c r="G180" s="250"/>
      <c r="H180" s="250"/>
    </row>
    <row r="181" spans="1:8" ht="50.1" customHeight="1" x14ac:dyDescent="0.2">
      <c r="A181" s="250" t="s">
        <v>155</v>
      </c>
      <c r="B181" s="250"/>
      <c r="C181" s="250"/>
      <c r="D181" s="250"/>
      <c r="E181" s="250"/>
      <c r="F181" s="250"/>
      <c r="G181" s="250"/>
      <c r="H181" s="250"/>
    </row>
    <row r="182" spans="1:8" ht="199.5" customHeight="1" x14ac:dyDescent="0.2">
      <c r="A18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08"/>
      <c r="C182" s="308"/>
      <c r="D182" s="308"/>
      <c r="E182" s="308"/>
      <c r="F182" s="308"/>
      <c r="G182" s="308"/>
      <c r="H182" s="308"/>
    </row>
    <row r="183" spans="1:8" ht="86.25" customHeight="1" x14ac:dyDescent="0.2">
      <c r="A183" s="225" t="s">
        <v>157</v>
      </c>
      <c r="B183" s="225"/>
      <c r="C183" s="225"/>
      <c r="D183" s="225"/>
      <c r="E183" s="225"/>
      <c r="F183" s="225"/>
      <c r="G183" s="225"/>
      <c r="H183" s="225"/>
    </row>
    <row r="184" spans="1:8" ht="132.75" customHeight="1" x14ac:dyDescent="0.2">
      <c r="A184" s="250" t="s">
        <v>158</v>
      </c>
      <c r="B184" s="250"/>
      <c r="C184" s="250"/>
      <c r="D184" s="250"/>
      <c r="E184" s="250"/>
      <c r="F184" s="250"/>
      <c r="G184" s="250"/>
      <c r="H184" s="250"/>
    </row>
    <row r="185" spans="1:8" s="203" customFormat="1" ht="125.25" customHeight="1" x14ac:dyDescent="0.2">
      <c r="A185" s="225" t="s">
        <v>159</v>
      </c>
      <c r="B185" s="225"/>
      <c r="C185" s="225"/>
      <c r="D185" s="225"/>
      <c r="E185" s="225"/>
      <c r="F185" s="225"/>
      <c r="G185" s="225"/>
      <c r="H185" s="225"/>
    </row>
    <row r="186" spans="1:8" s="224" customFormat="1" ht="222.75" customHeight="1" x14ac:dyDescent="0.2">
      <c r="A186" s="202"/>
      <c r="B186" s="203"/>
      <c r="C186" s="204"/>
      <c r="D186" s="203"/>
      <c r="E186" s="203"/>
      <c r="F186" s="203"/>
      <c r="G186" s="203"/>
      <c r="H186" s="205"/>
    </row>
    <row r="187" spans="1:8" ht="24.95" customHeight="1" x14ac:dyDescent="0.2"/>
    <row r="188" spans="1:8" ht="24.95" customHeight="1" x14ac:dyDescent="0.2"/>
    <row r="189" spans="1:8" ht="188.25" customHeight="1" x14ac:dyDescent="0.2"/>
    <row r="190" spans="1:8" s="16" customFormat="1" ht="67.5" customHeight="1" x14ac:dyDescent="0.2">
      <c r="A190" s="202"/>
      <c r="B190" s="203"/>
      <c r="C190" s="204"/>
      <c r="D190" s="203"/>
      <c r="E190" s="203"/>
      <c r="F190" s="203"/>
      <c r="G190" s="203"/>
      <c r="H190" s="205"/>
    </row>
    <row r="191" spans="1:8" ht="24.95" customHeight="1" x14ac:dyDescent="0.2"/>
    <row r="192" spans="1:8" s="252" customFormat="1" ht="114.75" customHeight="1" x14ac:dyDescent="0.2">
      <c r="A192" s="202"/>
      <c r="B192" s="203"/>
      <c r="C192" s="204"/>
      <c r="D192" s="203"/>
      <c r="E192" s="203"/>
      <c r="F192" s="203"/>
      <c r="G192" s="203"/>
      <c r="H192" s="205"/>
    </row>
  </sheetData>
  <sheetProtection selectLockedCells="1" selectUnlockedCells="1"/>
  <mergeCells count="303">
    <mergeCell ref="A182:H182"/>
    <mergeCell ref="A183:H183"/>
    <mergeCell ref="A184:H184"/>
    <mergeCell ref="A185:E185"/>
    <mergeCell ref="F185:H185"/>
    <mergeCell ref="A178:B178"/>
    <mergeCell ref="D178:E178"/>
    <mergeCell ref="A179:B179"/>
    <mergeCell ref="D179:E179"/>
    <mergeCell ref="A180:H180"/>
    <mergeCell ref="A181:H181"/>
    <mergeCell ref="D174:E174"/>
    <mergeCell ref="A175:B175"/>
    <mergeCell ref="D175:E175"/>
    <mergeCell ref="A176:B176"/>
    <mergeCell ref="D176:E176"/>
    <mergeCell ref="A177:B177"/>
    <mergeCell ref="D177:E177"/>
    <mergeCell ref="A170:B170"/>
    <mergeCell ref="D170:E170"/>
    <mergeCell ref="A171:B171"/>
    <mergeCell ref="C171:C174"/>
    <mergeCell ref="D171:E171"/>
    <mergeCell ref="A172:B172"/>
    <mergeCell ref="D172:E172"/>
    <mergeCell ref="A173:B173"/>
    <mergeCell ref="D173:E173"/>
    <mergeCell ref="A174:B174"/>
    <mergeCell ref="A162:C162"/>
    <mergeCell ref="A163:C163"/>
    <mergeCell ref="A165:H165"/>
    <mergeCell ref="A166:H166"/>
    <mergeCell ref="A168:E168"/>
    <mergeCell ref="A169:E169"/>
    <mergeCell ref="A157:C157"/>
    <mergeCell ref="G157:H157"/>
    <mergeCell ref="A158:C158"/>
    <mergeCell ref="A159:C159"/>
    <mergeCell ref="A160:C160"/>
    <mergeCell ref="A161:C161"/>
    <mergeCell ref="A151:B151"/>
    <mergeCell ref="D151:H151"/>
    <mergeCell ref="C153:D153"/>
    <mergeCell ref="C154:D154"/>
    <mergeCell ref="C155:D155"/>
    <mergeCell ref="C156:D156"/>
    <mergeCell ref="A146:B146"/>
    <mergeCell ref="A147:B147"/>
    <mergeCell ref="D147:H147"/>
    <mergeCell ref="A148:C148"/>
    <mergeCell ref="D148:H148"/>
    <mergeCell ref="A149:B149"/>
    <mergeCell ref="C149:C150"/>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10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4" width="32.7109375" style="203" customWidth="1"/>
    <col min="5" max="5" width="27" style="203" bestFit="1" customWidth="1"/>
    <col min="6" max="6" width="27" style="205" customWidth="1"/>
    <col min="7" max="8" width="27" style="205" bestFit="1" customWidth="1"/>
    <col min="9" max="16384" width="9.140625" style="205"/>
  </cols>
  <sheetData>
    <row r="1" spans="1:8" s="4" customFormat="1" ht="50.1" customHeight="1" x14ac:dyDescent="0.2">
      <c r="A1" s="1"/>
      <c r="B1" s="2"/>
      <c r="C1" s="3" t="s">
        <v>0</v>
      </c>
      <c r="D1" s="222"/>
      <c r="E1" s="222"/>
    </row>
    <row r="2" spans="1:8" s="10" customFormat="1" ht="50.1" customHeight="1" x14ac:dyDescent="0.2">
      <c r="A2" s="5" t="str">
        <f>Абакан_юр!A2</f>
        <v>Введен в действие с "01" ноября 2023 г.</v>
      </c>
      <c r="B2" s="6" t="s">
        <v>2</v>
      </c>
      <c r="C2" s="7" t="s">
        <v>507</v>
      </c>
      <c r="D2" s="400"/>
      <c r="E2" s="40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3" customFormat="1" ht="50.1" customHeight="1" thickBot="1" x14ac:dyDescent="0.25">
      <c r="A4" s="17" t="s">
        <v>5</v>
      </c>
      <c r="B4" s="18" t="s">
        <v>6</v>
      </c>
      <c r="C4" s="19" t="s">
        <v>7</v>
      </c>
      <c r="D4" s="379" t="s">
        <v>8</v>
      </c>
      <c r="E4" s="380"/>
      <c r="F4" s="380"/>
      <c r="G4" s="380"/>
      <c r="H4" s="381"/>
    </row>
    <row r="5" spans="1:8" s="28" customFormat="1" ht="50.1" customHeight="1" thickBot="1" x14ac:dyDescent="0.25">
      <c r="A5" s="24" t="s">
        <v>9</v>
      </c>
      <c r="B5" s="25"/>
      <c r="C5" s="26"/>
      <c r="D5" s="523"/>
      <c r="E5" s="523"/>
      <c r="F5" s="523"/>
      <c r="G5" s="523"/>
      <c r="H5" s="523"/>
    </row>
    <row r="6" spans="1:8" ht="24" thickBot="1" x14ac:dyDescent="0.25">
      <c r="A6" s="255"/>
      <c r="B6" s="256"/>
      <c r="C6" s="257"/>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1">
        <f>F7*1.2</f>
        <v>6156</v>
      </c>
      <c r="E7" s="32">
        <f>F7*1.1</f>
        <v>5643.0000000000009</v>
      </c>
      <c r="F7" s="32">
        <v>5130</v>
      </c>
      <c r="G7" s="32">
        <f>F7*0.75</f>
        <v>3847.5</v>
      </c>
      <c r="H7" s="33">
        <f>F7*0.5</f>
        <v>2565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54">
        <f>F12*1.2</f>
        <v>7560</v>
      </c>
      <c r="E12" s="32">
        <f>F12*1.1</f>
        <v>6930.0000000000009</v>
      </c>
      <c r="F12" s="32">
        <v>6300</v>
      </c>
      <c r="G12" s="32">
        <f>F12*0.75</f>
        <v>4725</v>
      </c>
      <c r="H12" s="33">
        <f>F12*0.5</f>
        <v>3150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"2ГИС.КИРОВ"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1">
        <f>F27*1.2</f>
        <v>8625.6</v>
      </c>
      <c r="E27" s="32">
        <f>F27*1.1</f>
        <v>7906.8000000000011</v>
      </c>
      <c r="F27" s="32">
        <v>7188</v>
      </c>
      <c r="G27" s="32">
        <f>F27*0.75</f>
        <v>5391</v>
      </c>
      <c r="H27" s="33">
        <f>F27*0.5</f>
        <v>3594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54">
        <f>F32*1.2</f>
        <v>10584</v>
      </c>
      <c r="E32" s="32">
        <f>F32*1.1</f>
        <v>9702</v>
      </c>
      <c r="F32" s="32">
        <v>8820</v>
      </c>
      <c r="G32" s="32">
        <f>F32*0.75</f>
        <v>6615</v>
      </c>
      <c r="H32" s="33">
        <f>F32*0.5</f>
        <v>4410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"2ГИС.КИРОВ"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358">
        <f>F48*1.2</f>
        <v>288</v>
      </c>
      <c r="E48" s="358">
        <f>F48*1.1</f>
        <v>264</v>
      </c>
      <c r="F48" s="358">
        <v>240</v>
      </c>
      <c r="G48" s="358">
        <f>F48*0.75</f>
        <v>180</v>
      </c>
      <c r="H48" s="358">
        <f>F48*0.5</f>
        <v>120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524" t="s">
        <v>31</v>
      </c>
      <c r="B55" s="525"/>
      <c r="C55" s="525"/>
      <c r="D55" s="526" t="str">
        <f>"от "&amp;MIN(D56:D75)&amp;" до "&amp;MAX(D56:D75)</f>
        <v>от 1296 до 25920</v>
      </c>
      <c r="E55" s="526"/>
      <c r="F55" s="526"/>
      <c r="G55" s="526"/>
      <c r="H55" s="527"/>
    </row>
    <row r="56" spans="1:8" ht="37.5" customHeight="1" outlineLevel="1" x14ac:dyDescent="0.2">
      <c r="A56" s="528" t="s">
        <v>32</v>
      </c>
      <c r="B56" s="529"/>
      <c r="C56" s="30"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6" s="509">
        <v>1296</v>
      </c>
      <c r="E56" s="509"/>
      <c r="F56" s="509"/>
      <c r="G56" s="509"/>
      <c r="H56" s="54"/>
    </row>
    <row r="57" spans="1:8" ht="37.5" customHeight="1" outlineLevel="1" x14ac:dyDescent="0.2">
      <c r="A57" s="130" t="s">
        <v>33</v>
      </c>
      <c r="B57" s="363"/>
      <c r="C57" s="364"/>
      <c r="D57" s="56">
        <v>2592</v>
      </c>
      <c r="E57" s="37"/>
      <c r="F57" s="37"/>
      <c r="G57" s="37"/>
      <c r="H57" s="37"/>
    </row>
    <row r="58" spans="1:8" ht="37.5" customHeight="1" outlineLevel="1" x14ac:dyDescent="0.2">
      <c r="A58" s="130" t="s">
        <v>34</v>
      </c>
      <c r="B58" s="363"/>
      <c r="C58" s="364"/>
      <c r="D58" s="56">
        <v>3888</v>
      </c>
      <c r="E58" s="37"/>
      <c r="F58" s="37"/>
      <c r="G58" s="37"/>
      <c r="H58" s="37"/>
    </row>
    <row r="59" spans="1:8" ht="37.5" customHeight="1" outlineLevel="1" x14ac:dyDescent="0.2">
      <c r="A59" s="130" t="s">
        <v>35</v>
      </c>
      <c r="B59" s="363"/>
      <c r="C59" s="364"/>
      <c r="D59" s="56">
        <v>5184</v>
      </c>
      <c r="E59" s="37"/>
      <c r="F59" s="37"/>
      <c r="G59" s="37"/>
      <c r="H59" s="37"/>
    </row>
    <row r="60" spans="1:8" ht="37.5" customHeight="1" outlineLevel="1" x14ac:dyDescent="0.2">
      <c r="A60" s="130" t="s">
        <v>36</v>
      </c>
      <c r="B60" s="363"/>
      <c r="C60" s="364"/>
      <c r="D60" s="56">
        <v>6480</v>
      </c>
      <c r="E60" s="37"/>
      <c r="F60" s="37"/>
      <c r="G60" s="37"/>
      <c r="H60" s="37"/>
    </row>
    <row r="61" spans="1:8" ht="37.5" customHeight="1" outlineLevel="1" x14ac:dyDescent="0.2">
      <c r="A61" s="130" t="s">
        <v>37</v>
      </c>
      <c r="B61" s="363"/>
      <c r="C61" s="364"/>
      <c r="D61" s="56">
        <v>7776</v>
      </c>
      <c r="E61" s="37"/>
      <c r="F61" s="37"/>
      <c r="G61" s="37"/>
      <c r="H61" s="37"/>
    </row>
    <row r="62" spans="1:8" ht="37.5" customHeight="1" outlineLevel="1" x14ac:dyDescent="0.2">
      <c r="A62" s="130" t="s">
        <v>38</v>
      </c>
      <c r="B62" s="363"/>
      <c r="C62" s="364"/>
      <c r="D62" s="56">
        <v>9072</v>
      </c>
      <c r="E62" s="37"/>
      <c r="F62" s="37"/>
      <c r="G62" s="37"/>
      <c r="H62" s="37"/>
    </row>
    <row r="63" spans="1:8" ht="37.5" customHeight="1" outlineLevel="1" x14ac:dyDescent="0.2">
      <c r="A63" s="130" t="s">
        <v>39</v>
      </c>
      <c r="B63" s="363"/>
      <c r="C63" s="364"/>
      <c r="D63" s="56">
        <v>10368</v>
      </c>
      <c r="E63" s="37"/>
      <c r="F63" s="37"/>
      <c r="G63" s="37"/>
      <c r="H63" s="37"/>
    </row>
    <row r="64" spans="1:8" ht="37.5" customHeight="1" outlineLevel="1" x14ac:dyDescent="0.2">
      <c r="A64" s="130" t="s">
        <v>40</v>
      </c>
      <c r="B64" s="363"/>
      <c r="C64" s="364"/>
      <c r="D64" s="56">
        <v>11664</v>
      </c>
      <c r="E64" s="37"/>
      <c r="F64" s="37"/>
      <c r="G64" s="37"/>
      <c r="H64" s="37"/>
    </row>
    <row r="65" spans="1:8" ht="37.5" customHeight="1" outlineLevel="1" x14ac:dyDescent="0.2">
      <c r="A65" s="130" t="s">
        <v>41</v>
      </c>
      <c r="B65" s="363"/>
      <c r="C65" s="364"/>
      <c r="D65" s="56">
        <v>12960</v>
      </c>
      <c r="E65" s="37"/>
      <c r="F65" s="37"/>
      <c r="G65" s="37"/>
      <c r="H65" s="37"/>
    </row>
    <row r="66" spans="1:8" ht="37.5" customHeight="1" outlineLevel="1" x14ac:dyDescent="0.2">
      <c r="A66" s="130" t="s">
        <v>42</v>
      </c>
      <c r="B66" s="363"/>
      <c r="C66" s="364"/>
      <c r="D66" s="56">
        <v>14256</v>
      </c>
      <c r="E66" s="37"/>
      <c r="F66" s="37"/>
      <c r="G66" s="37"/>
      <c r="H66" s="37"/>
    </row>
    <row r="67" spans="1:8" ht="37.5" customHeight="1" outlineLevel="1" x14ac:dyDescent="0.2">
      <c r="A67" s="130" t="s">
        <v>43</v>
      </c>
      <c r="B67" s="363"/>
      <c r="C67" s="364"/>
      <c r="D67" s="56">
        <v>15552</v>
      </c>
      <c r="E67" s="37"/>
      <c r="F67" s="37"/>
      <c r="G67" s="37"/>
      <c r="H67" s="37"/>
    </row>
    <row r="68" spans="1:8" ht="37.5" customHeight="1" outlineLevel="1" x14ac:dyDescent="0.2">
      <c r="A68" s="130" t="s">
        <v>44</v>
      </c>
      <c r="B68" s="363"/>
      <c r="C68" s="364"/>
      <c r="D68" s="56">
        <v>16848</v>
      </c>
      <c r="E68" s="37"/>
      <c r="F68" s="37"/>
      <c r="G68" s="37"/>
      <c r="H68" s="37"/>
    </row>
    <row r="69" spans="1:8" ht="37.5" customHeight="1" outlineLevel="1" x14ac:dyDescent="0.2">
      <c r="A69" s="130" t="s">
        <v>45</v>
      </c>
      <c r="B69" s="363"/>
      <c r="C69" s="364"/>
      <c r="D69" s="56">
        <v>18144</v>
      </c>
      <c r="E69" s="37"/>
      <c r="F69" s="37"/>
      <c r="G69" s="37"/>
      <c r="H69" s="37"/>
    </row>
    <row r="70" spans="1:8" ht="37.5" customHeight="1" outlineLevel="1" x14ac:dyDescent="0.2">
      <c r="A70" s="130" t="s">
        <v>46</v>
      </c>
      <c r="B70" s="363"/>
      <c r="C70" s="364"/>
      <c r="D70" s="56">
        <v>19440</v>
      </c>
      <c r="E70" s="37"/>
      <c r="F70" s="37"/>
      <c r="G70" s="37"/>
      <c r="H70" s="37"/>
    </row>
    <row r="71" spans="1:8" ht="37.5" customHeight="1" outlineLevel="1" x14ac:dyDescent="0.2">
      <c r="A71" s="130" t="s">
        <v>47</v>
      </c>
      <c r="B71" s="363"/>
      <c r="C71" s="364"/>
      <c r="D71" s="56">
        <v>20736</v>
      </c>
      <c r="E71" s="37"/>
      <c r="F71" s="37"/>
      <c r="G71" s="37"/>
      <c r="H71" s="37"/>
    </row>
    <row r="72" spans="1:8" ht="37.5" customHeight="1" outlineLevel="1" x14ac:dyDescent="0.2">
      <c r="A72" s="130" t="s">
        <v>48</v>
      </c>
      <c r="B72" s="363"/>
      <c r="C72" s="364"/>
      <c r="D72" s="56">
        <v>22032</v>
      </c>
      <c r="E72" s="37"/>
      <c r="F72" s="37"/>
      <c r="G72" s="37"/>
      <c r="H72" s="37"/>
    </row>
    <row r="73" spans="1:8" ht="37.5" customHeight="1" outlineLevel="1" x14ac:dyDescent="0.2">
      <c r="A73" s="130" t="s">
        <v>49</v>
      </c>
      <c r="B73" s="363"/>
      <c r="C73" s="364"/>
      <c r="D73" s="56">
        <v>23328</v>
      </c>
      <c r="E73" s="37"/>
      <c r="F73" s="37"/>
      <c r="G73" s="37"/>
      <c r="H73" s="37"/>
    </row>
    <row r="74" spans="1:8" ht="37.5" customHeight="1" outlineLevel="1" x14ac:dyDescent="0.2">
      <c r="A74" s="130" t="s">
        <v>50</v>
      </c>
      <c r="B74" s="363"/>
      <c r="C74" s="364"/>
      <c r="D74" s="56">
        <v>24624</v>
      </c>
      <c r="E74" s="37"/>
      <c r="F74" s="37"/>
      <c r="G74" s="37"/>
      <c r="H74" s="37"/>
    </row>
    <row r="75" spans="1:8" ht="37.5" customHeight="1" outlineLevel="1" x14ac:dyDescent="0.2">
      <c r="A75" s="130" t="s">
        <v>51</v>
      </c>
      <c r="B75" s="363"/>
      <c r="C75" s="364"/>
      <c r="D75" s="56">
        <v>25920</v>
      </c>
      <c r="E75" s="37"/>
      <c r="F75" s="37"/>
      <c r="G75" s="37"/>
      <c r="H75" s="37"/>
    </row>
    <row r="76" spans="1:8" ht="37.5" customHeight="1" outlineLevel="1" x14ac:dyDescent="0.2">
      <c r="A76" s="130" t="s">
        <v>196</v>
      </c>
      <c r="B76" s="131"/>
      <c r="C76" s="364"/>
      <c r="D76" s="56">
        <v>27216</v>
      </c>
      <c r="E76" s="37"/>
      <c r="F76" s="37"/>
      <c r="G76" s="37"/>
      <c r="H76" s="37"/>
    </row>
    <row r="77" spans="1:8" ht="37.5" customHeight="1" outlineLevel="1" x14ac:dyDescent="0.2">
      <c r="A77" s="130" t="s">
        <v>197</v>
      </c>
      <c r="B77" s="131"/>
      <c r="C77" s="364"/>
      <c r="D77" s="56">
        <v>28512</v>
      </c>
      <c r="E77" s="37"/>
      <c r="F77" s="37"/>
      <c r="G77" s="37"/>
      <c r="H77" s="37"/>
    </row>
    <row r="78" spans="1:8" ht="37.5" customHeight="1" outlineLevel="1" x14ac:dyDescent="0.2">
      <c r="A78" s="130" t="s">
        <v>198</v>
      </c>
      <c r="B78" s="131"/>
      <c r="C78" s="364"/>
      <c r="D78" s="56">
        <v>29808</v>
      </c>
      <c r="E78" s="37"/>
      <c r="F78" s="37"/>
      <c r="G78" s="37"/>
      <c r="H78" s="37"/>
    </row>
    <row r="79" spans="1:8" ht="37.5" customHeight="1" outlineLevel="1" x14ac:dyDescent="0.2">
      <c r="A79" s="130" t="s">
        <v>199</v>
      </c>
      <c r="B79" s="131"/>
      <c r="C79" s="364"/>
      <c r="D79" s="56">
        <v>31104</v>
      </c>
      <c r="E79" s="37"/>
      <c r="F79" s="37"/>
      <c r="G79" s="37"/>
      <c r="H79" s="37"/>
    </row>
    <row r="80" spans="1:8" ht="37.5" customHeight="1" outlineLevel="1" x14ac:dyDescent="0.2">
      <c r="A80" s="130" t="s">
        <v>200</v>
      </c>
      <c r="B80" s="131"/>
      <c r="C80" s="364"/>
      <c r="D80" s="56">
        <v>32400</v>
      </c>
      <c r="E80" s="37"/>
      <c r="F80" s="37"/>
      <c r="G80" s="37"/>
      <c r="H80" s="37"/>
    </row>
    <row r="81" spans="1:8" ht="37.5" customHeight="1" outlineLevel="1" x14ac:dyDescent="0.2">
      <c r="A81" s="130" t="s">
        <v>201</v>
      </c>
      <c r="B81" s="131"/>
      <c r="C81" s="364"/>
      <c r="D81" s="56">
        <v>33696</v>
      </c>
      <c r="E81" s="37"/>
      <c r="F81" s="37"/>
      <c r="G81" s="37"/>
      <c r="H81" s="37"/>
    </row>
    <row r="82" spans="1:8" ht="37.5" customHeight="1" outlineLevel="1" x14ac:dyDescent="0.2">
      <c r="A82" s="130" t="s">
        <v>202</v>
      </c>
      <c r="B82" s="131"/>
      <c r="C82" s="364"/>
      <c r="D82" s="56">
        <v>34992</v>
      </c>
      <c r="E82" s="37"/>
      <c r="F82" s="37"/>
      <c r="G82" s="37"/>
      <c r="H82" s="37"/>
    </row>
    <row r="83" spans="1:8" ht="37.5" customHeight="1" outlineLevel="1" x14ac:dyDescent="0.2">
      <c r="A83" s="130" t="s">
        <v>203</v>
      </c>
      <c r="B83" s="131"/>
      <c r="C83" s="364"/>
      <c r="D83" s="56">
        <v>36288</v>
      </c>
      <c r="E83" s="37"/>
      <c r="F83" s="37"/>
      <c r="G83" s="37"/>
      <c r="H83" s="37"/>
    </row>
    <row r="84" spans="1:8" ht="37.5" customHeight="1" outlineLevel="1" x14ac:dyDescent="0.2">
      <c r="A84" s="130" t="s">
        <v>204</v>
      </c>
      <c r="B84" s="131"/>
      <c r="C84" s="364"/>
      <c r="D84" s="56">
        <v>37584</v>
      </c>
      <c r="E84" s="37"/>
      <c r="F84" s="37"/>
      <c r="G84" s="37"/>
      <c r="H84" s="37"/>
    </row>
    <row r="85" spans="1:8" ht="37.5" customHeight="1" outlineLevel="1" x14ac:dyDescent="0.2">
      <c r="A85" s="130" t="s">
        <v>205</v>
      </c>
      <c r="B85" s="131"/>
      <c r="C85" s="364"/>
      <c r="D85" s="56">
        <v>38880</v>
      </c>
      <c r="E85" s="37"/>
      <c r="F85" s="37"/>
      <c r="G85" s="37"/>
      <c r="H85" s="37"/>
    </row>
    <row r="86" spans="1:8" ht="37.5" customHeight="1" outlineLevel="1" x14ac:dyDescent="0.2">
      <c r="A86" s="130" t="s">
        <v>215</v>
      </c>
      <c r="B86" s="131"/>
      <c r="C86" s="364"/>
      <c r="D86" s="56">
        <v>40176</v>
      </c>
      <c r="E86" s="37"/>
      <c r="F86" s="37"/>
      <c r="G86" s="37"/>
      <c r="H86" s="37"/>
    </row>
    <row r="87" spans="1:8" ht="37.5" customHeight="1" outlineLevel="1" x14ac:dyDescent="0.2">
      <c r="A87" s="130" t="s">
        <v>216</v>
      </c>
      <c r="B87" s="131"/>
      <c r="C87" s="364"/>
      <c r="D87" s="56">
        <v>41472</v>
      </c>
      <c r="E87" s="37"/>
      <c r="F87" s="37"/>
      <c r="G87" s="37"/>
      <c r="H87" s="37"/>
    </row>
    <row r="88" spans="1:8" ht="37.5" customHeight="1" outlineLevel="1" x14ac:dyDescent="0.2">
      <c r="A88" s="130" t="s">
        <v>217</v>
      </c>
      <c r="B88" s="131"/>
      <c r="C88" s="364"/>
      <c r="D88" s="56">
        <v>42768</v>
      </c>
      <c r="E88" s="37"/>
      <c r="F88" s="37"/>
      <c r="G88" s="37"/>
      <c r="H88" s="37"/>
    </row>
    <row r="89" spans="1:8" ht="37.5" customHeight="1" outlineLevel="1" x14ac:dyDescent="0.2">
      <c r="A89" s="130" t="s">
        <v>218</v>
      </c>
      <c r="B89" s="131"/>
      <c r="C89" s="364"/>
      <c r="D89" s="56">
        <v>44064</v>
      </c>
      <c r="E89" s="37"/>
      <c r="F89" s="37"/>
      <c r="G89" s="37"/>
      <c r="H89" s="37"/>
    </row>
    <row r="90" spans="1:8" ht="37.5" customHeight="1" outlineLevel="1" x14ac:dyDescent="0.2">
      <c r="A90" s="130" t="s">
        <v>219</v>
      </c>
      <c r="B90" s="131"/>
      <c r="C90" s="364"/>
      <c r="D90" s="56">
        <v>45360</v>
      </c>
      <c r="E90" s="37"/>
      <c r="F90" s="37"/>
      <c r="G90" s="37"/>
      <c r="H90" s="37"/>
    </row>
    <row r="91" spans="1:8" ht="37.5" customHeight="1" outlineLevel="1" x14ac:dyDescent="0.2">
      <c r="A91" s="130" t="s">
        <v>220</v>
      </c>
      <c r="B91" s="131"/>
      <c r="C91" s="364"/>
      <c r="D91" s="56">
        <v>46656</v>
      </c>
      <c r="E91" s="37"/>
      <c r="F91" s="37"/>
      <c r="G91" s="37"/>
      <c r="H91" s="37"/>
    </row>
    <row r="92" spans="1:8" ht="37.5" customHeight="1" outlineLevel="1" x14ac:dyDescent="0.2">
      <c r="A92" s="130" t="s">
        <v>221</v>
      </c>
      <c r="B92" s="131"/>
      <c r="C92" s="364"/>
      <c r="D92" s="56">
        <v>47952</v>
      </c>
      <c r="E92" s="37"/>
      <c r="F92" s="37"/>
      <c r="G92" s="37"/>
      <c r="H92" s="37"/>
    </row>
    <row r="93" spans="1:8" ht="37.5" customHeight="1" outlineLevel="1" x14ac:dyDescent="0.2">
      <c r="A93" s="130" t="s">
        <v>222</v>
      </c>
      <c r="B93" s="131"/>
      <c r="C93" s="364"/>
      <c r="D93" s="56">
        <v>49248</v>
      </c>
      <c r="E93" s="37"/>
      <c r="F93" s="37"/>
      <c r="G93" s="37"/>
      <c r="H93" s="37"/>
    </row>
    <row r="94" spans="1:8" ht="37.5" customHeight="1" outlineLevel="1" x14ac:dyDescent="0.2">
      <c r="A94" s="130" t="s">
        <v>223</v>
      </c>
      <c r="B94" s="131"/>
      <c r="C94" s="364"/>
      <c r="D94" s="56">
        <v>50544</v>
      </c>
      <c r="E94" s="37"/>
      <c r="F94" s="37"/>
      <c r="G94" s="37"/>
      <c r="H94" s="37"/>
    </row>
    <row r="95" spans="1:8" ht="37.5" customHeight="1" outlineLevel="1" thickBot="1" x14ac:dyDescent="0.25">
      <c r="A95" s="130" t="s">
        <v>224</v>
      </c>
      <c r="B95" s="131"/>
      <c r="C95" s="365"/>
      <c r="D95" s="56">
        <v>51840</v>
      </c>
      <c r="E95" s="37"/>
      <c r="F95" s="37"/>
      <c r="G95" s="37"/>
      <c r="H95" s="37"/>
    </row>
    <row r="96" spans="1:8" ht="50.1" customHeight="1" thickBot="1" x14ac:dyDescent="0.25">
      <c r="A96" s="119" t="s">
        <v>52</v>
      </c>
      <c r="B96" s="120"/>
      <c r="C96" s="120"/>
      <c r="D96" s="526" t="str">
        <f>"от "&amp;MIN(D97:D106)&amp;" до "&amp;MAX(D97:D106)</f>
        <v>от 240 до 5016</v>
      </c>
      <c r="E96" s="526"/>
      <c r="F96" s="526"/>
      <c r="G96" s="526"/>
      <c r="H96" s="527"/>
    </row>
    <row r="97" spans="1:8" ht="151.5" x14ac:dyDescent="0.2">
      <c r="A97" s="132" t="s">
        <v>53</v>
      </c>
      <c r="B97" s="133" t="s">
        <v>13</v>
      </c>
      <c r="C97" s="318"/>
      <c r="D97" s="128">
        <v>630</v>
      </c>
      <c r="E97" s="128"/>
      <c r="F97" s="128"/>
      <c r="G97" s="128"/>
      <c r="H97" s="128"/>
    </row>
    <row r="98" spans="1:8" ht="37.5" customHeight="1" x14ac:dyDescent="0.2">
      <c r="A98" s="271" t="s">
        <v>54</v>
      </c>
      <c r="B98" s="272"/>
      <c r="C98" s="139"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98" s="37">
        <v>270</v>
      </c>
      <c r="E98" s="37"/>
      <c r="F98" s="37"/>
      <c r="G98" s="37"/>
      <c r="H98" s="37"/>
    </row>
    <row r="99" spans="1:8" ht="37.5" customHeight="1" x14ac:dyDescent="0.2">
      <c r="A99" s="271" t="s">
        <v>55</v>
      </c>
      <c r="B99" s="272"/>
      <c r="C99" s="142"/>
      <c r="D99" s="37">
        <v>2538</v>
      </c>
      <c r="E99" s="37"/>
      <c r="F99" s="37"/>
      <c r="G99" s="37"/>
      <c r="H99" s="37"/>
    </row>
    <row r="100" spans="1:8" ht="37.5" customHeight="1" x14ac:dyDescent="0.2">
      <c r="A100" s="273" t="s">
        <v>56</v>
      </c>
      <c r="B100" s="274"/>
      <c r="C100" s="142"/>
      <c r="D100" s="37">
        <v>1008</v>
      </c>
      <c r="E100" s="37"/>
      <c r="F100" s="37"/>
      <c r="G100" s="37"/>
      <c r="H100" s="37"/>
    </row>
    <row r="101" spans="1:8" ht="37.5" customHeight="1" x14ac:dyDescent="0.2">
      <c r="A101" s="275" t="s">
        <v>57</v>
      </c>
      <c r="B101" s="276"/>
      <c r="C101" s="142"/>
      <c r="D101" s="37">
        <v>1536</v>
      </c>
      <c r="E101" s="37"/>
      <c r="F101" s="37"/>
      <c r="G101" s="37"/>
      <c r="H101" s="37"/>
    </row>
    <row r="102" spans="1:8" ht="37.5" customHeight="1" x14ac:dyDescent="0.2">
      <c r="A102" s="271" t="s">
        <v>58</v>
      </c>
      <c r="B102" s="272"/>
      <c r="C102" s="142"/>
      <c r="D102" s="37">
        <v>240</v>
      </c>
      <c r="E102" s="37"/>
      <c r="F102" s="37"/>
      <c r="G102" s="37"/>
      <c r="H102" s="37"/>
    </row>
    <row r="103" spans="1:8" ht="37.5" customHeight="1" x14ac:dyDescent="0.2">
      <c r="A103" s="271" t="s">
        <v>59</v>
      </c>
      <c r="B103" s="272"/>
      <c r="C103" s="142"/>
      <c r="D103" s="37">
        <v>240</v>
      </c>
      <c r="E103" s="37"/>
      <c r="F103" s="37"/>
      <c r="G103" s="37"/>
      <c r="H103" s="37"/>
    </row>
    <row r="104" spans="1:8" ht="37.5" customHeight="1" x14ac:dyDescent="0.2">
      <c r="A104" s="271" t="s">
        <v>60</v>
      </c>
      <c r="B104" s="272"/>
      <c r="C104" s="142"/>
      <c r="D104" s="37">
        <v>480</v>
      </c>
      <c r="E104" s="37"/>
      <c r="F104" s="37"/>
      <c r="G104" s="37"/>
      <c r="H104" s="37"/>
    </row>
    <row r="105" spans="1:8" ht="37.5" customHeight="1" x14ac:dyDescent="0.2">
      <c r="A105" s="271" t="s">
        <v>61</v>
      </c>
      <c r="B105" s="272"/>
      <c r="C105" s="142"/>
      <c r="D105" s="37">
        <v>720</v>
      </c>
      <c r="E105" s="37"/>
      <c r="F105" s="37"/>
      <c r="G105" s="37"/>
      <c r="H105" s="37"/>
    </row>
    <row r="106" spans="1:8" ht="37.5" customHeight="1" thickBot="1" x14ac:dyDescent="0.25">
      <c r="A106" s="278" t="s">
        <v>62</v>
      </c>
      <c r="B106" s="279"/>
      <c r="C106" s="147"/>
      <c r="D106" s="37">
        <v>5016</v>
      </c>
      <c r="E106" s="37"/>
      <c r="F106" s="37"/>
      <c r="G106" s="37"/>
      <c r="H106" s="37"/>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07" s="45">
        <v>30</v>
      </c>
      <c r="E107" s="45"/>
      <c r="F107" s="45"/>
      <c r="G107" s="45"/>
      <c r="H107" s="46"/>
    </row>
    <row r="108" spans="1:8" ht="50.1" customHeight="1" thickBot="1" x14ac:dyDescent="0.25">
      <c r="A108" s="24" t="s">
        <v>65</v>
      </c>
      <c r="B108" s="25"/>
      <c r="C108" s="26"/>
      <c r="D108" s="530" t="str">
        <f>"от "&amp;MIN(D110,D121:H122,F160,D123:H137)&amp;" до "&amp;MAX(D110,D121:H122,F160,D123:H137)</f>
        <v>от 504 до 6492</v>
      </c>
      <c r="E108" s="156"/>
      <c r="F108" s="156"/>
      <c r="G108" s="156"/>
      <c r="H108" s="157"/>
    </row>
    <row r="109" spans="1:8" ht="21.75" thickBot="1" x14ac:dyDescent="0.25">
      <c r="A109" s="298"/>
      <c r="B109" s="299"/>
      <c r="C109" s="118"/>
      <c r="D109" s="531"/>
      <c r="E109" s="322"/>
      <c r="F109" s="322"/>
      <c r="G109" s="322"/>
      <c r="H109" s="323"/>
    </row>
    <row r="110" spans="1:8"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10" s="165">
        <v>4200</v>
      </c>
      <c r="E110" s="165"/>
      <c r="F110" s="165"/>
      <c r="G110" s="165"/>
      <c r="H110" s="166"/>
    </row>
    <row r="111" spans="1:8" ht="61.5" customHeight="1" thickBot="1" x14ac:dyDescent="0.25">
      <c r="A111" s="167" t="s">
        <v>67</v>
      </c>
      <c r="B111" s="168"/>
      <c r="C111" s="169"/>
      <c r="D111" s="170" t="s">
        <v>68</v>
      </c>
      <c r="E111" s="171"/>
      <c r="F111" s="171"/>
      <c r="G111" s="171"/>
      <c r="H111" s="172"/>
    </row>
    <row r="112" spans="1:8" ht="61.5" customHeight="1" x14ac:dyDescent="0.2">
      <c r="A112" s="173" t="s">
        <v>69</v>
      </c>
      <c r="B112" s="174"/>
      <c r="C112" s="169"/>
      <c r="D112" s="140">
        <f>D110/4</f>
        <v>1050</v>
      </c>
      <c r="E112" s="140"/>
      <c r="F112" s="140"/>
      <c r="G112" s="140"/>
      <c r="H112" s="141"/>
    </row>
    <row r="113" spans="1:8" ht="61.5" customHeight="1" x14ac:dyDescent="0.2">
      <c r="A113" s="173" t="s">
        <v>70</v>
      </c>
      <c r="B113" s="174"/>
      <c r="C113" s="169"/>
      <c r="D113" s="140">
        <f>D110/5</f>
        <v>840</v>
      </c>
      <c r="E113" s="140"/>
      <c r="F113" s="140"/>
      <c r="G113" s="140"/>
      <c r="H113" s="141"/>
    </row>
    <row r="114" spans="1:8" ht="61.5" customHeight="1" x14ac:dyDescent="0.2">
      <c r="A114" s="173" t="s">
        <v>71</v>
      </c>
      <c r="B114" s="174"/>
      <c r="C114" s="169"/>
      <c r="D114" s="140">
        <f>D110/6</f>
        <v>700</v>
      </c>
      <c r="E114" s="140"/>
      <c r="F114" s="140"/>
      <c r="G114" s="140"/>
      <c r="H114" s="141"/>
    </row>
    <row r="115" spans="1:8" ht="61.5" customHeight="1" x14ac:dyDescent="0.2">
      <c r="A115" s="173" t="s">
        <v>72</v>
      </c>
      <c r="B115" s="174"/>
      <c r="C115" s="169"/>
      <c r="D115" s="140">
        <f>D110/7</f>
        <v>600</v>
      </c>
      <c r="E115" s="140"/>
      <c r="F115" s="140"/>
      <c r="G115" s="140"/>
      <c r="H115" s="141"/>
    </row>
    <row r="116" spans="1:8" ht="61.5" customHeight="1" x14ac:dyDescent="0.2">
      <c r="A116" s="173" t="s">
        <v>73</v>
      </c>
      <c r="B116" s="174"/>
      <c r="C116" s="169"/>
      <c r="D116" s="140">
        <f>D110/8</f>
        <v>525</v>
      </c>
      <c r="E116" s="140"/>
      <c r="F116" s="140"/>
      <c r="G116" s="140"/>
      <c r="H116" s="141"/>
    </row>
    <row r="117" spans="1:8" ht="61.5" customHeight="1" x14ac:dyDescent="0.2">
      <c r="A117" s="173" t="s">
        <v>74</v>
      </c>
      <c r="B117" s="174"/>
      <c r="C117" s="169"/>
      <c r="D117" s="140">
        <f>D110/9</f>
        <v>466.66666666666669</v>
      </c>
      <c r="E117" s="140"/>
      <c r="F117" s="140"/>
      <c r="G117" s="140"/>
      <c r="H117" s="141"/>
    </row>
    <row r="118" spans="1:8" ht="61.5" customHeight="1" thickBot="1" x14ac:dyDescent="0.25">
      <c r="A118" s="173" t="s">
        <v>75</v>
      </c>
      <c r="B118" s="174"/>
      <c r="C118" s="175"/>
      <c r="D118" s="140">
        <f>D110/10</f>
        <v>420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19" s="186">
        <v>10008</v>
      </c>
      <c r="E119" s="186"/>
      <c r="F119" s="186"/>
      <c r="G119" s="186"/>
      <c r="H119" s="186"/>
    </row>
    <row r="120" spans="1:8" ht="21.75" thickBot="1" x14ac:dyDescent="0.25">
      <c r="A120" s="178"/>
      <c r="B120" s="179"/>
      <c r="C120" s="180"/>
      <c r="D120" s="531"/>
      <c r="E120" s="322"/>
      <c r="F120" s="322"/>
      <c r="G120" s="322"/>
      <c r="H120" s="323"/>
    </row>
    <row r="121" spans="1:8"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"2ГИС.КИРОВ"</v>
      </c>
      <c r="D121" s="56">
        <v>2400</v>
      </c>
      <c r="E121" s="37"/>
      <c r="F121" s="37"/>
      <c r="G121" s="37"/>
      <c r="H121" s="38"/>
    </row>
    <row r="122" spans="1:8" ht="50.1" customHeight="1" x14ac:dyDescent="0.2">
      <c r="A122" s="143" t="s">
        <v>78</v>
      </c>
      <c r="B122" s="144"/>
      <c r="C122"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22" s="56">
        <v>1536</v>
      </c>
      <c r="E122" s="37"/>
      <c r="F122" s="37"/>
      <c r="G122" s="37"/>
      <c r="H122" s="38"/>
    </row>
    <row r="123" spans="1:8" ht="50.1" customHeight="1" x14ac:dyDescent="0.2">
      <c r="A123" s="143" t="s">
        <v>79</v>
      </c>
      <c r="B123" s="144"/>
      <c r="C123"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23" s="56">
        <v>5016</v>
      </c>
      <c r="E123" s="37"/>
      <c r="F123" s="37"/>
      <c r="G123" s="37"/>
      <c r="H123" s="38"/>
    </row>
    <row r="124" spans="1:8" ht="50.1" customHeight="1" x14ac:dyDescent="0.2">
      <c r="A124" s="143" t="s">
        <v>80</v>
      </c>
      <c r="B124" s="144"/>
      <c r="C124" s="188" t="str">
        <f>"Интернет-площадка 2gis.ru на основе Cправочника организаций "&amp;$C$2&amp;""</f>
        <v>Интернет-площадка 2gis.ru на основе Cправочника организаций "2ГИС.КИРОВ"</v>
      </c>
      <c r="D124" s="56">
        <v>3000</v>
      </c>
      <c r="E124" s="37"/>
      <c r="F124" s="37"/>
      <c r="G124" s="37"/>
      <c r="H124" s="38"/>
    </row>
    <row r="125" spans="1:8"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"2ГИС.КИРОВ"</v>
      </c>
      <c r="D125" s="56">
        <v>3600</v>
      </c>
      <c r="E125" s="37"/>
      <c r="F125" s="37"/>
      <c r="G125" s="37"/>
      <c r="H125" s="38"/>
    </row>
    <row r="126" spans="1:8" ht="50.1" customHeight="1" x14ac:dyDescent="0.2">
      <c r="A126" s="143" t="s">
        <v>82</v>
      </c>
      <c r="B126" s="144"/>
      <c r="C126"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26" s="56">
        <v>2478</v>
      </c>
      <c r="E126" s="37"/>
      <c r="F126" s="37"/>
      <c r="G126" s="37"/>
      <c r="H126" s="38"/>
    </row>
    <row r="127" spans="1:8" ht="50.1" customHeight="1" x14ac:dyDescent="0.2">
      <c r="A127" s="143" t="s">
        <v>83</v>
      </c>
      <c r="B127" s="144"/>
      <c r="C127"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27" s="56">
        <v>2010</v>
      </c>
      <c r="E127" s="37"/>
      <c r="F127" s="37"/>
      <c r="G127" s="37"/>
      <c r="H127" s="38"/>
    </row>
    <row r="128" spans="1:8" ht="50.1" customHeight="1" x14ac:dyDescent="0.2">
      <c r="A128" s="143" t="s">
        <v>84</v>
      </c>
      <c r="B128" s="144"/>
      <c r="C128"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28" s="56">
        <v>6492</v>
      </c>
      <c r="E128" s="37"/>
      <c r="F128" s="37"/>
      <c r="G128" s="37"/>
      <c r="H128" s="38"/>
    </row>
    <row r="129" spans="1:8" ht="50.1" customHeight="1" x14ac:dyDescent="0.2">
      <c r="A129" s="143" t="s">
        <v>85</v>
      </c>
      <c r="B129" s="144"/>
      <c r="C129" s="188" t="str">
        <f>C122</f>
        <v>Электронный справочник на основе Справочника организаций "2ГИС.КИРОВ" (версия для ПК)</v>
      </c>
      <c r="D129" s="56">
        <v>3600</v>
      </c>
      <c r="E129" s="37"/>
      <c r="F129" s="37"/>
      <c r="G129" s="37"/>
      <c r="H129" s="38"/>
    </row>
    <row r="130" spans="1:8" ht="50.1" customHeight="1" x14ac:dyDescent="0.2">
      <c r="A130" s="143" t="s">
        <v>86</v>
      </c>
      <c r="B130" s="144"/>
      <c r="C130" s="188" t="s">
        <v>87</v>
      </c>
      <c r="D130" s="56">
        <v>504</v>
      </c>
      <c r="E130" s="37"/>
      <c r="F130" s="37"/>
      <c r="G130" s="37"/>
      <c r="H130" s="38"/>
    </row>
    <row r="131" spans="1:8" ht="77.25"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1" s="56">
        <v>1770</v>
      </c>
      <c r="E131" s="37"/>
      <c r="F131" s="37"/>
      <c r="G131" s="37"/>
      <c r="H131" s="38"/>
    </row>
    <row r="132" spans="1:8" ht="77.25"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2" s="56">
        <v>1416</v>
      </c>
      <c r="E132" s="37"/>
      <c r="F132" s="37"/>
      <c r="G132" s="37"/>
      <c r="H132" s="38"/>
    </row>
    <row r="133" spans="1:8" ht="77.25" customHeight="1" x14ac:dyDescent="0.2">
      <c r="A133" s="143" t="s">
        <v>90</v>
      </c>
      <c r="B133" s="144"/>
      <c r="C133" s="18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3" s="56">
        <v>1182</v>
      </c>
      <c r="E133" s="37"/>
      <c r="F133" s="37"/>
      <c r="G133" s="37"/>
      <c r="H133" s="38"/>
    </row>
    <row r="134" spans="1:8" ht="77.25" customHeight="1" x14ac:dyDescent="0.2">
      <c r="A134" s="143" t="s">
        <v>91</v>
      </c>
      <c r="B134" s="144"/>
      <c r="C134" s="188"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4" s="56">
        <v>708</v>
      </c>
      <c r="E134" s="37"/>
      <c r="F134" s="37"/>
      <c r="G134" s="37"/>
      <c r="H134" s="38"/>
    </row>
    <row r="135" spans="1:8" ht="77.25"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5" s="56">
        <v>6492</v>
      </c>
      <c r="E135" s="37"/>
      <c r="F135" s="37"/>
      <c r="G135" s="37"/>
      <c r="H135" s="38"/>
    </row>
    <row r="136" spans="1:8" ht="77.25"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36" s="56">
        <v>3000</v>
      </c>
      <c r="E136" s="37"/>
      <c r="F136" s="37"/>
      <c r="G136" s="37"/>
      <c r="H136" s="38"/>
    </row>
    <row r="137" spans="1:8" ht="50.1" customHeight="1" thickBot="1" x14ac:dyDescent="0.25">
      <c r="A137" s="143" t="s">
        <v>94</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37" s="56">
        <v>2478</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38" s="56">
        <v>630</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39" s="56">
        <v>3000</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0" s="56">
        <v>3000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41" s="56">
        <v>5010</v>
      </c>
      <c r="E141" s="37"/>
      <c r="F141" s="37"/>
      <c r="G141" s="37"/>
      <c r="H141" s="38"/>
    </row>
    <row r="142" spans="1:8"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"2ГИС.КИРОВ"</v>
      </c>
      <c r="D142" s="56">
        <v>3360</v>
      </c>
      <c r="E142" s="37"/>
      <c r="F142" s="37"/>
      <c r="G142" s="37"/>
      <c r="H142" s="38"/>
    </row>
    <row r="143" spans="1:8" ht="50.1" customHeight="1" x14ac:dyDescent="0.2">
      <c r="A143" s="143" t="s">
        <v>99</v>
      </c>
      <c r="B143" s="144"/>
      <c r="C143" s="188"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3" s="56">
        <v>2160</v>
      </c>
      <c r="E143" s="37"/>
      <c r="F143" s="37"/>
      <c r="G143" s="37"/>
      <c r="H143" s="38"/>
    </row>
    <row r="144" spans="1:8" ht="50.1" customHeight="1" x14ac:dyDescent="0.2">
      <c r="A144" s="143" t="s">
        <v>100</v>
      </c>
      <c r="B144" s="144"/>
      <c r="C144" s="188" t="str">
        <f t="shared" si="1"/>
        <v>Электронный справочник на основе Справочника организаций "2ГИС.КИРОВ" (версия для ПК)</v>
      </c>
      <c r="D144" s="56">
        <v>7080</v>
      </c>
      <c r="E144" s="37"/>
      <c r="F144" s="37"/>
      <c r="G144" s="37"/>
      <c r="H144" s="38"/>
    </row>
    <row r="145" spans="1:8" ht="50.1" customHeight="1" x14ac:dyDescent="0.2">
      <c r="A145" s="143" t="s">
        <v>101</v>
      </c>
      <c r="B145" s="144"/>
      <c r="C145" s="188" t="str">
        <f>"Интернет-площадка 2gis.ru на основе Cправочника организаций "&amp;$C$2&amp;""</f>
        <v>Интернет-площадка 2gis.ru на основе Cправочника организаций "2ГИС.КИРОВ"</v>
      </c>
      <c r="D145" s="56">
        <v>4200</v>
      </c>
      <c r="E145" s="37"/>
      <c r="F145" s="37"/>
      <c r="G145" s="37"/>
      <c r="H145" s="38"/>
    </row>
    <row r="146" spans="1:8" ht="50.1" customHeight="1" x14ac:dyDescent="0.2">
      <c r="A146" s="143" t="s">
        <v>102</v>
      </c>
      <c r="B146" s="144"/>
      <c r="C146" s="188" t="str">
        <f>"Интернет-площадка 2gis.ru на основе Cправочника организаций "&amp;$C$2&amp;""</f>
        <v>Интернет-площадка 2gis.ru на основе Cправочника организаций "2ГИС.КИРОВ"</v>
      </c>
      <c r="D146" s="56">
        <v>5040</v>
      </c>
      <c r="E146" s="37"/>
      <c r="F146" s="37"/>
      <c r="G146" s="37"/>
      <c r="H146" s="38"/>
    </row>
    <row r="147" spans="1:8" ht="50.1" customHeight="1" x14ac:dyDescent="0.2">
      <c r="A147" s="143" t="s">
        <v>103</v>
      </c>
      <c r="B147" s="144"/>
      <c r="C147" s="188" t="str">
        <f t="shared" si="1"/>
        <v>Электронный справочник на основе Справочника организаций "2ГИС.КИРОВ" (версия для ПК)</v>
      </c>
      <c r="D147" s="56">
        <v>3480</v>
      </c>
      <c r="E147" s="37"/>
      <c r="F147" s="37"/>
      <c r="G147" s="37"/>
      <c r="H147" s="38"/>
    </row>
    <row r="148" spans="1:8" ht="50.1" customHeight="1" x14ac:dyDescent="0.2">
      <c r="A148" s="143" t="s">
        <v>104</v>
      </c>
      <c r="B148" s="144"/>
      <c r="C148" s="188" t="str">
        <f t="shared" si="1"/>
        <v>Электронный справочник на основе Справочника организаций "2ГИС.КИРОВ" (версия для ПК)</v>
      </c>
      <c r="D148" s="56">
        <v>2880</v>
      </c>
      <c r="E148" s="37"/>
      <c r="F148" s="37"/>
      <c r="G148" s="37"/>
      <c r="H148" s="38"/>
    </row>
    <row r="149" spans="1:8" ht="50.1" customHeight="1" x14ac:dyDescent="0.2">
      <c r="A149" s="143" t="s">
        <v>105</v>
      </c>
      <c r="B149" s="144"/>
      <c r="C149" s="188" t="str">
        <f t="shared" si="1"/>
        <v>Электронный справочник на основе Справочника организаций "2ГИС.КИРОВ" (версия для ПК)</v>
      </c>
      <c r="D149" s="56">
        <v>9120</v>
      </c>
      <c r="E149" s="37"/>
      <c r="F149" s="37"/>
      <c r="G149" s="37"/>
      <c r="H149" s="38"/>
    </row>
    <row r="150" spans="1:8" ht="50.1" customHeight="1" x14ac:dyDescent="0.2">
      <c r="A150" s="143" t="s">
        <v>106</v>
      </c>
      <c r="B150" s="144"/>
      <c r="C150" s="188" t="s">
        <v>87</v>
      </c>
      <c r="D150" s="56">
        <v>720</v>
      </c>
      <c r="E150" s="37"/>
      <c r="F150" s="37"/>
      <c r="G150" s="37"/>
      <c r="H150" s="38"/>
    </row>
    <row r="151" spans="1:8" ht="69.7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1" s="56">
        <v>9120</v>
      </c>
      <c r="E151" s="37"/>
      <c r="F151" s="37"/>
      <c r="G151" s="37"/>
      <c r="H151" s="38"/>
    </row>
    <row r="152" spans="1:8" ht="50.1" customHeight="1" thickBot="1" x14ac:dyDescent="0.25">
      <c r="A152" s="192" t="s">
        <v>108</v>
      </c>
      <c r="B152" s="193"/>
      <c r="C152" s="295" t="str">
        <f t="shared" si="1"/>
        <v>Электронный справочник на основе Справочника организаций "2ГИС.КИРОВ" (версия для ПК)</v>
      </c>
      <c r="D152" s="195">
        <v>3480</v>
      </c>
      <c r="E152" s="186"/>
      <c r="F152" s="186"/>
      <c r="G152" s="186"/>
      <c r="H152" s="187"/>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54" s="56">
        <v>3000</v>
      </c>
      <c r="E154" s="37"/>
      <c r="F154" s="37"/>
      <c r="G154" s="37"/>
      <c r="H154" s="38"/>
    </row>
    <row r="155" spans="1:8" s="16" customFormat="1" ht="50.1" customHeight="1" x14ac:dyDescent="0.2">
      <c r="A155" s="143" t="s">
        <v>111</v>
      </c>
      <c r="B155" s="144"/>
      <c r="C155" s="194"/>
      <c r="D155" s="56">
        <v>3000</v>
      </c>
      <c r="E155" s="37"/>
      <c r="F155" s="37"/>
      <c r="G155" s="37"/>
      <c r="H155" s="38"/>
    </row>
    <row r="156" spans="1:8" s="16" customFormat="1" ht="50.1" customHeight="1" x14ac:dyDescent="0.2">
      <c r="A156" s="192" t="s">
        <v>112</v>
      </c>
      <c r="B156" s="193"/>
      <c r="C156" s="194"/>
      <c r="D156" s="325">
        <v>1500</v>
      </c>
      <c r="E156" s="140"/>
      <c r="F156" s="140"/>
      <c r="G156" s="140"/>
      <c r="H156" s="140"/>
    </row>
    <row r="157" spans="1:8" s="16" customFormat="1" ht="50.1" customHeight="1" x14ac:dyDescent="0.2">
      <c r="A157" s="192" t="s">
        <v>113</v>
      </c>
      <c r="B157" s="193"/>
      <c r="C157" s="194"/>
      <c r="D157" s="325">
        <v>150</v>
      </c>
      <c r="E157" s="140"/>
      <c r="F157" s="140"/>
      <c r="G157" s="140"/>
      <c r="H157" s="140"/>
    </row>
    <row r="158" spans="1:8" s="16" customFormat="1" ht="50.1" customHeight="1" thickBot="1" x14ac:dyDescent="0.25">
      <c r="A158" s="192" t="s">
        <v>114</v>
      </c>
      <c r="B158" s="193"/>
      <c r="C158" s="196"/>
      <c r="D158" s="78">
        <v>510</v>
      </c>
      <c r="E158" s="79"/>
      <c r="F158" s="79"/>
      <c r="G158" s="79"/>
      <c r="H158" s="79"/>
    </row>
    <row r="159" spans="1:8" s="16" customFormat="1" ht="50.1" customHeight="1" thickBot="1" x14ac:dyDescent="0.25">
      <c r="A159" s="24" t="s">
        <v>115</v>
      </c>
      <c r="B159" s="25"/>
      <c r="C159" s="26"/>
      <c r="D159" s="156"/>
      <c r="E159" s="156"/>
      <c r="F159" s="156"/>
      <c r="G159" s="156"/>
      <c r="H159" s="157"/>
    </row>
    <row r="160" spans="1:8"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0" s="198">
        <f>F160*1.2</f>
        <v>3780</v>
      </c>
      <c r="E160" s="199">
        <f>F160*1.1</f>
        <v>3465.0000000000005</v>
      </c>
      <c r="F160" s="199">
        <v>3150</v>
      </c>
      <c r="G160" s="199">
        <f>F160*0.75</f>
        <v>2362.5</v>
      </c>
      <c r="H160" s="200">
        <f>F160*0.5</f>
        <v>1575</v>
      </c>
    </row>
    <row r="161" spans="1:8"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"2ГИС.КИРОВ"</v>
      </c>
      <c r="D161" s="56">
        <v>1500</v>
      </c>
      <c r="E161" s="37"/>
      <c r="F161" s="37"/>
      <c r="G161" s="37"/>
      <c r="H161" s="38"/>
    </row>
    <row r="162" spans="1:8" ht="50.1" customHeight="1" x14ac:dyDescent="0.2">
      <c r="A162" s="143" t="s">
        <v>118</v>
      </c>
      <c r="B162" s="144"/>
      <c r="C162"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56">
        <v>1536</v>
      </c>
      <c r="E162" s="37"/>
      <c r="F162" s="37"/>
      <c r="G162" s="37"/>
      <c r="H162" s="38"/>
    </row>
    <row r="163" spans="1:8" ht="50.1" customHeight="1" x14ac:dyDescent="0.2">
      <c r="A163" s="143" t="s">
        <v>286</v>
      </c>
      <c r="B163" s="144"/>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3" s="198">
        <f>F163*1.2</f>
        <v>5328</v>
      </c>
      <c r="E163" s="199">
        <f>F163*1.1</f>
        <v>4884</v>
      </c>
      <c r="F163" s="199">
        <v>4440</v>
      </c>
      <c r="G163" s="199">
        <f>F163*0.75</f>
        <v>3330</v>
      </c>
      <c r="H163" s="200">
        <f>F163*0.5</f>
        <v>2220</v>
      </c>
    </row>
    <row r="164" spans="1:8" ht="50.1" customHeight="1" x14ac:dyDescent="0.2">
      <c r="A164" s="143" t="s">
        <v>163</v>
      </c>
      <c r="B164" s="144"/>
      <c r="C164" s="295" t="str">
        <f>"Интернет-площадка 2gis.ru на основе Cправочника организаций "&amp;$C$2&amp;""</f>
        <v>Интернет-площадка 2gis.ru на основе Cправочника организаций "2ГИС.КИРОВ"</v>
      </c>
      <c r="D164" s="56">
        <v>2160</v>
      </c>
      <c r="E164" s="37"/>
      <c r="F164" s="37"/>
      <c r="G164" s="37"/>
      <c r="H164" s="38"/>
    </row>
    <row r="165" spans="1:8" ht="50.1" customHeight="1" x14ac:dyDescent="0.2">
      <c r="A165" s="143" t="s">
        <v>121</v>
      </c>
      <c r="B165" s="144"/>
      <c r="C165" s="18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5" s="56">
        <v>2160</v>
      </c>
      <c r="E165" s="37"/>
      <c r="F165" s="37"/>
      <c r="G165" s="37"/>
      <c r="H165" s="38"/>
    </row>
    <row r="166" spans="1:8" s="16" customFormat="1" ht="126" customHeight="1" thickBot="1" x14ac:dyDescent="0.25">
      <c r="A166" s="143" t="s">
        <v>122</v>
      </c>
      <c r="B166" s="144"/>
      <c r="C166" s="201" t="str">
        <f>C161</f>
        <v>Интернет-площадка 2gis.ru на основе Cправочника организаций "2ГИС.КИРОВ"</v>
      </c>
      <c r="D166" s="198">
        <f>F166*1.2</f>
        <v>2340</v>
      </c>
      <c r="E166" s="199">
        <f>F166*1.1</f>
        <v>2145</v>
      </c>
      <c r="F166" s="199">
        <v>1950</v>
      </c>
      <c r="G166" s="199">
        <f>F166*0.75</f>
        <v>1462.5</v>
      </c>
      <c r="H166" s="200">
        <f>F166*0.5</f>
        <v>975</v>
      </c>
    </row>
    <row r="167" spans="1:8" ht="50.1" customHeight="1" thickBot="1" x14ac:dyDescent="0.25">
      <c r="A167" s="24" t="s">
        <v>182</v>
      </c>
      <c r="B167" s="25"/>
      <c r="C167" s="15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9" s="31">
        <v>5760</v>
      </c>
      <c r="E169" s="32"/>
      <c r="F169" s="32"/>
      <c r="G169" s="32"/>
      <c r="H169" s="33"/>
    </row>
    <row r="170" spans="1:8" s="16" customFormat="1" ht="83.25" customHeight="1" x14ac:dyDescent="0.2">
      <c r="A170" s="143" t="s">
        <v>184</v>
      </c>
      <c r="B170" s="144"/>
      <c r="C170" s="194"/>
      <c r="D170" s="36">
        <v>11520</v>
      </c>
      <c r="E170" s="37"/>
      <c r="F170" s="37"/>
      <c r="G170" s="37"/>
      <c r="H170" s="38"/>
    </row>
    <row r="171" spans="1:8" s="16" customFormat="1" ht="83.25" customHeight="1" x14ac:dyDescent="0.2">
      <c r="A171" s="143" t="s">
        <v>185</v>
      </c>
      <c r="B171" s="144"/>
      <c r="C171" s="194"/>
      <c r="D171" s="36">
        <v>5760</v>
      </c>
      <c r="E171" s="37"/>
      <c r="F171" s="37"/>
      <c r="G171" s="37"/>
      <c r="H171" s="38"/>
    </row>
    <row r="172" spans="1:8" s="16" customFormat="1" ht="83.25" customHeight="1" thickBot="1" x14ac:dyDescent="0.25">
      <c r="A172" s="143" t="s">
        <v>186</v>
      </c>
      <c r="B172" s="144"/>
      <c r="C172" s="393"/>
      <c r="D172" s="36">
        <v>11520</v>
      </c>
      <c r="E172" s="37"/>
      <c r="F172" s="37"/>
      <c r="G172" s="37"/>
      <c r="H172" s="38"/>
    </row>
    <row r="173" spans="1:8" ht="21.75" thickBot="1" x14ac:dyDescent="0.25">
      <c r="A173" s="298"/>
      <c r="B173" s="299"/>
      <c r="C173" s="533"/>
      <c r="D173" s="322"/>
      <c r="E173" s="322"/>
      <c r="F173" s="322"/>
      <c r="G173" s="322"/>
      <c r="H173" s="323"/>
    </row>
    <row r="175" spans="1:8" ht="21" x14ac:dyDescent="0.2">
      <c r="A175" s="206"/>
      <c r="B175" s="207" t="s">
        <v>123</v>
      </c>
      <c r="C175" s="208" t="s">
        <v>478</v>
      </c>
      <c r="D175" s="208"/>
      <c r="E175" s="534"/>
    </row>
    <row r="176" spans="1:8" ht="21" x14ac:dyDescent="0.2">
      <c r="A176" s="206"/>
      <c r="B176" s="209"/>
      <c r="C176" s="301" t="s">
        <v>479</v>
      </c>
      <c r="D176" s="210"/>
      <c r="E176" s="392"/>
    </row>
    <row r="177" spans="1:5" ht="21" x14ac:dyDescent="0.2">
      <c r="A177" s="206"/>
      <c r="B177" s="209"/>
      <c r="C177" s="210" t="s">
        <v>480</v>
      </c>
      <c r="D177" s="210"/>
      <c r="E177" s="392"/>
    </row>
    <row r="178" spans="1:5" ht="21" x14ac:dyDescent="0.2">
      <c r="C178" s="210"/>
      <c r="D178" s="210"/>
      <c r="E178" s="392"/>
    </row>
    <row r="179" spans="1:5" ht="23.25"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row>
    <row r="180" spans="1:5" ht="23.25"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row>
    <row r="181" spans="1:5" ht="23.25"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row>
    <row r="182" spans="1:5" ht="23.25"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4"/>
    </row>
    <row r="183" spans="1:5" ht="23.25"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4"/>
    </row>
    <row r="184" spans="1:5" ht="23.25"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row>
    <row r="185" spans="1:5" ht="23.25"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row>
    <row r="186" spans="1:5" ht="23.25" x14ac:dyDescent="0.2">
      <c r="A186" s="219"/>
      <c r="B186" s="219"/>
      <c r="C186" s="220"/>
      <c r="D186" s="221"/>
      <c r="E186" s="221"/>
    </row>
    <row r="187" spans="1:5" ht="21" x14ac:dyDescent="0.2">
      <c r="A187" s="225" t="s">
        <v>135</v>
      </c>
      <c r="B187" s="225"/>
      <c r="C187" s="225"/>
      <c r="D187" s="225"/>
      <c r="E187" s="535"/>
    </row>
    <row r="188" spans="1:5" ht="23.25" x14ac:dyDescent="0.2">
      <c r="A188" s="219"/>
      <c r="B188" s="219"/>
      <c r="C188" s="220"/>
      <c r="D188" s="221"/>
      <c r="E188" s="221"/>
    </row>
    <row r="189" spans="1:5" ht="50.1" customHeight="1" thickBot="1" x14ac:dyDescent="0.25">
      <c r="A189" s="536" t="s">
        <v>136</v>
      </c>
      <c r="B189" s="536"/>
      <c r="C189" s="536"/>
      <c r="D189" s="536"/>
      <c r="E189" s="537"/>
    </row>
    <row r="190" spans="1:5" ht="50.1" customHeight="1" thickBot="1" x14ac:dyDescent="0.25">
      <c r="A190" s="538" t="s">
        <v>137</v>
      </c>
      <c r="B190" s="539"/>
      <c r="C190" s="539"/>
      <c r="D190" s="539"/>
      <c r="E190" s="540"/>
    </row>
    <row r="191" spans="1:5" ht="81" customHeight="1" thickBot="1" x14ac:dyDescent="0.25">
      <c r="A191" s="234" t="s">
        <v>138</v>
      </c>
      <c r="B191" s="235"/>
      <c r="C191" s="236" t="s">
        <v>139</v>
      </c>
      <c r="D191" s="235" t="s">
        <v>140</v>
      </c>
      <c r="E191" s="237"/>
    </row>
    <row r="192" spans="1:5" ht="123.75" customHeight="1" x14ac:dyDescent="0.2">
      <c r="A192" s="239" t="s">
        <v>141</v>
      </c>
      <c r="B192" s="240"/>
      <c r="C192" s="241" t="s">
        <v>142</v>
      </c>
      <c r="D192" s="541" t="s">
        <v>143</v>
      </c>
      <c r="E192" s="542"/>
    </row>
    <row r="193" spans="1:8" ht="73.5" customHeight="1" x14ac:dyDescent="0.2">
      <c r="A193" s="244" t="s">
        <v>144</v>
      </c>
      <c r="B193" s="245"/>
      <c r="C193" s="246" t="s">
        <v>145</v>
      </c>
      <c r="D193" s="247" t="s">
        <v>146</v>
      </c>
      <c r="E193" s="248"/>
    </row>
    <row r="194" spans="1:8" ht="180" customHeight="1" thickBot="1" x14ac:dyDescent="0.25">
      <c r="A194" s="328" t="s">
        <v>147</v>
      </c>
      <c r="B194" s="329"/>
      <c r="C194" s="330" t="s">
        <v>148</v>
      </c>
      <c r="D194" s="331" t="s">
        <v>146</v>
      </c>
      <c r="E194" s="332"/>
    </row>
    <row r="195" spans="1:8" s="203" customFormat="1" ht="125.25" customHeight="1" x14ac:dyDescent="0.2">
      <c r="A195" s="244" t="s">
        <v>150</v>
      </c>
      <c r="B195" s="245"/>
      <c r="C195" s="333" t="s">
        <v>151</v>
      </c>
      <c r="D195" s="245" t="s">
        <v>146</v>
      </c>
      <c r="E195" s="334"/>
      <c r="F195" s="232"/>
      <c r="G195" s="232"/>
      <c r="H195" s="232"/>
    </row>
    <row r="196" spans="1:8" s="224" customFormat="1" ht="222.75" customHeight="1" thickBot="1" x14ac:dyDescent="0.25">
      <c r="A196" s="335" t="s">
        <v>152</v>
      </c>
      <c r="B196" s="336"/>
      <c r="C196" s="330" t="s">
        <v>153</v>
      </c>
      <c r="D196" s="337" t="s">
        <v>146</v>
      </c>
      <c r="E196" s="338"/>
      <c r="F196" s="222"/>
      <c r="G196" s="223"/>
      <c r="H196" s="223"/>
    </row>
    <row r="197" spans="1:8" ht="24.95" customHeight="1" x14ac:dyDescent="0.2">
      <c r="A197" s="250" t="s">
        <v>154</v>
      </c>
      <c r="B197" s="250"/>
      <c r="C197" s="250"/>
      <c r="D197" s="250"/>
      <c r="E197" s="250"/>
      <c r="F197" s="250"/>
      <c r="G197" s="250"/>
      <c r="H197" s="250"/>
    </row>
    <row r="198" spans="1:8" ht="24.95" customHeight="1" x14ac:dyDescent="0.2">
      <c r="A198" s="250" t="s">
        <v>155</v>
      </c>
      <c r="B198" s="250"/>
      <c r="C198" s="250"/>
      <c r="D198" s="250"/>
      <c r="E198" s="250"/>
      <c r="F198" s="250"/>
      <c r="G198" s="250"/>
      <c r="H198" s="250"/>
    </row>
    <row r="199" spans="1:8" ht="182.25" customHeight="1" x14ac:dyDescent="0.2">
      <c r="A19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08"/>
      <c r="C199" s="308"/>
      <c r="D199" s="308"/>
      <c r="E199" s="308"/>
      <c r="F199" s="308"/>
      <c r="G199" s="308"/>
      <c r="H199" s="308"/>
    </row>
    <row r="200" spans="1:8" s="16" customFormat="1" ht="86.25" customHeight="1" x14ac:dyDescent="0.2">
      <c r="A200" s="225" t="s">
        <v>157</v>
      </c>
      <c r="B200" s="225"/>
      <c r="C200" s="225"/>
      <c r="D200" s="225"/>
      <c r="E200" s="225"/>
      <c r="F200" s="225"/>
      <c r="G200" s="225"/>
      <c r="H200" s="225"/>
    </row>
    <row r="201" spans="1:8" ht="24.95" customHeight="1" x14ac:dyDescent="0.2">
      <c r="A201" s="250" t="s">
        <v>158</v>
      </c>
      <c r="B201" s="250"/>
      <c r="C201" s="250"/>
      <c r="D201" s="250"/>
      <c r="E201" s="250"/>
      <c r="F201" s="250"/>
      <c r="G201" s="250"/>
      <c r="H201" s="250"/>
    </row>
    <row r="202" spans="1:8" s="252" customFormat="1" ht="114.75" customHeight="1" x14ac:dyDescent="0.2">
      <c r="A202" s="225" t="s">
        <v>159</v>
      </c>
      <c r="B202" s="225"/>
      <c r="C202" s="225"/>
      <c r="D202" s="225"/>
      <c r="E202" s="225"/>
      <c r="F202" s="225"/>
      <c r="G202" s="225"/>
      <c r="H202" s="225"/>
    </row>
  </sheetData>
  <sheetProtection selectLockedCells="1" selectUnlockedCells="1"/>
  <mergeCells count="337">
    <mergeCell ref="A199:H199"/>
    <mergeCell ref="A200:H200"/>
    <mergeCell ref="A201:H201"/>
    <mergeCell ref="A202:E202"/>
    <mergeCell ref="F202:H202"/>
    <mergeCell ref="A195:B195"/>
    <mergeCell ref="D195:E195"/>
    <mergeCell ref="A196:B196"/>
    <mergeCell ref="D196:E196"/>
    <mergeCell ref="A197:H197"/>
    <mergeCell ref="A198:H198"/>
    <mergeCell ref="A192:B192"/>
    <mergeCell ref="D192:E192"/>
    <mergeCell ref="A193:B193"/>
    <mergeCell ref="D193:E193"/>
    <mergeCell ref="A194:B194"/>
    <mergeCell ref="D194:E194"/>
    <mergeCell ref="A184:C184"/>
    <mergeCell ref="A185:C185"/>
    <mergeCell ref="A187:D187"/>
    <mergeCell ref="A189:D189"/>
    <mergeCell ref="A190:E190"/>
    <mergeCell ref="A191:B191"/>
    <mergeCell ref="D191:E191"/>
    <mergeCell ref="C178:D178"/>
    <mergeCell ref="A179:C179"/>
    <mergeCell ref="A180:C180"/>
    <mergeCell ref="A181:C181"/>
    <mergeCell ref="A182:C182"/>
    <mergeCell ref="A183:C183"/>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C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4:H4"/>
    <mergeCell ref="A5:B5"/>
    <mergeCell ref="D5:H5"/>
    <mergeCell ref="A7:A10"/>
    <mergeCell ref="B7:B8"/>
    <mergeCell ref="C7:C8"/>
    <mergeCell ref="D7:D10"/>
    <mergeCell ref="E7:E10"/>
    <mergeCell ref="F7:F10"/>
    <mergeCell ref="G7:G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85"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1">
        <f>F7*1.2</f>
        <v>6004.8</v>
      </c>
      <c r="E7" s="32">
        <f>F7*1.1</f>
        <v>5504.4000000000005</v>
      </c>
      <c r="F7" s="32">
        <v>5004</v>
      </c>
      <c r="G7" s="32">
        <f>F7*0.75</f>
        <v>3753</v>
      </c>
      <c r="H7" s="33">
        <f>F7*0.5</f>
        <v>2502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54">
        <f>F12*1.2</f>
        <v>6602.4</v>
      </c>
      <c r="E12" s="32">
        <f>F12*1.1</f>
        <v>6052.2000000000007</v>
      </c>
      <c r="F12" s="32">
        <v>5502</v>
      </c>
      <c r="G12" s="32">
        <f>F12*0.75</f>
        <v>4126.5</v>
      </c>
      <c r="H12" s="33">
        <f>F12*0.5</f>
        <v>2751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1272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"2ГИС.КОГАЛЫМ"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262">
        <v>150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1">
        <f>F27*1.2</f>
        <v>8409.6</v>
      </c>
      <c r="E27" s="32">
        <f>F27*1.1</f>
        <v>7708.8</v>
      </c>
      <c r="F27" s="32">
        <v>7008</v>
      </c>
      <c r="G27" s="32">
        <f>F27*0.75</f>
        <v>5256</v>
      </c>
      <c r="H27" s="33">
        <f>F27*0.5</f>
        <v>3504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54">
        <f>F32*1.2</f>
        <v>9244.7999999999993</v>
      </c>
      <c r="E32" s="32">
        <f>F32*1.1</f>
        <v>8474.4000000000015</v>
      </c>
      <c r="F32" s="32">
        <v>7704</v>
      </c>
      <c r="G32" s="32">
        <f>F32*0.75</f>
        <v>5778</v>
      </c>
      <c r="H32" s="33">
        <f>F32*0.5</f>
        <v>3852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"2ГИС.КОГАЛЫМ"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358">
        <f>F48*1.2</f>
        <v>5400</v>
      </c>
      <c r="E48" s="358">
        <f>F48*1.1</f>
        <v>4950</v>
      </c>
      <c r="F48" s="358">
        <v>4500</v>
      </c>
      <c r="G48" s="358">
        <f>F48*0.75</f>
        <v>3375</v>
      </c>
      <c r="H48" s="358">
        <f>F48*0.5</f>
        <v>2250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750 до 15000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7" s="127">
        <v>750</v>
      </c>
      <c r="E57" s="128"/>
      <c r="F57" s="128"/>
      <c r="G57" s="128"/>
      <c r="H57" s="129"/>
    </row>
    <row r="58" spans="1:8" ht="37.5" customHeight="1" x14ac:dyDescent="0.2">
      <c r="A58" s="130" t="s">
        <v>33</v>
      </c>
      <c r="B58" s="131"/>
      <c r="C58" s="126"/>
      <c r="D58" s="36">
        <v>1500</v>
      </c>
      <c r="E58" s="37"/>
      <c r="F58" s="37"/>
      <c r="G58" s="37"/>
      <c r="H58" s="38"/>
    </row>
    <row r="59" spans="1:8" ht="37.5" customHeight="1" x14ac:dyDescent="0.2">
      <c r="A59" s="130" t="s">
        <v>34</v>
      </c>
      <c r="B59" s="131"/>
      <c r="C59" s="126"/>
      <c r="D59" s="36">
        <v>2250</v>
      </c>
      <c r="E59" s="37"/>
      <c r="F59" s="37"/>
      <c r="G59" s="37"/>
      <c r="H59" s="38"/>
    </row>
    <row r="60" spans="1:8" ht="37.5" customHeight="1" x14ac:dyDescent="0.2">
      <c r="A60" s="130" t="s">
        <v>35</v>
      </c>
      <c r="B60" s="131"/>
      <c r="C60" s="126"/>
      <c r="D60" s="36">
        <v>3000</v>
      </c>
      <c r="E60" s="37"/>
      <c r="F60" s="37"/>
      <c r="G60" s="37"/>
      <c r="H60" s="38"/>
    </row>
    <row r="61" spans="1:8" ht="37.5" customHeight="1" x14ac:dyDescent="0.2">
      <c r="A61" s="130" t="s">
        <v>36</v>
      </c>
      <c r="B61" s="131"/>
      <c r="C61" s="126"/>
      <c r="D61" s="36">
        <v>3750</v>
      </c>
      <c r="E61" s="37"/>
      <c r="F61" s="37"/>
      <c r="G61" s="37"/>
      <c r="H61" s="38"/>
    </row>
    <row r="62" spans="1:8" ht="37.5" customHeight="1" x14ac:dyDescent="0.2">
      <c r="A62" s="130" t="s">
        <v>37</v>
      </c>
      <c r="B62" s="131"/>
      <c r="C62" s="126"/>
      <c r="D62" s="36">
        <v>4500</v>
      </c>
      <c r="E62" s="37"/>
      <c r="F62" s="37"/>
      <c r="G62" s="37"/>
      <c r="H62" s="38"/>
    </row>
    <row r="63" spans="1:8" ht="37.5" customHeight="1" x14ac:dyDescent="0.2">
      <c r="A63" s="130" t="s">
        <v>38</v>
      </c>
      <c r="B63" s="131"/>
      <c r="C63" s="126"/>
      <c r="D63" s="36">
        <v>5250</v>
      </c>
      <c r="E63" s="37"/>
      <c r="F63" s="37"/>
      <c r="G63" s="37"/>
      <c r="H63" s="38"/>
    </row>
    <row r="64" spans="1:8" ht="37.5" customHeight="1" x14ac:dyDescent="0.2">
      <c r="A64" s="130" t="s">
        <v>39</v>
      </c>
      <c r="B64" s="131"/>
      <c r="C64" s="126"/>
      <c r="D64" s="36">
        <v>6000</v>
      </c>
      <c r="E64" s="37"/>
      <c r="F64" s="37"/>
      <c r="G64" s="37"/>
      <c r="H64" s="38"/>
    </row>
    <row r="65" spans="1:8" ht="37.5" customHeight="1" x14ac:dyDescent="0.2">
      <c r="A65" s="130" t="s">
        <v>40</v>
      </c>
      <c r="B65" s="131"/>
      <c r="C65" s="126"/>
      <c r="D65" s="36">
        <v>6750</v>
      </c>
      <c r="E65" s="37"/>
      <c r="F65" s="37"/>
      <c r="G65" s="37"/>
      <c r="H65" s="38"/>
    </row>
    <row r="66" spans="1:8" ht="37.5" customHeight="1" x14ac:dyDescent="0.2">
      <c r="A66" s="130" t="s">
        <v>41</v>
      </c>
      <c r="B66" s="131"/>
      <c r="C66" s="126"/>
      <c r="D66" s="36">
        <v>7500</v>
      </c>
      <c r="E66" s="37"/>
      <c r="F66" s="37"/>
      <c r="G66" s="37"/>
      <c r="H66" s="38"/>
    </row>
    <row r="67" spans="1:8" ht="37.5" customHeight="1" x14ac:dyDescent="0.2">
      <c r="A67" s="130" t="s">
        <v>42</v>
      </c>
      <c r="B67" s="131"/>
      <c r="C67" s="126"/>
      <c r="D67" s="36">
        <v>8250</v>
      </c>
      <c r="E67" s="37"/>
      <c r="F67" s="37"/>
      <c r="G67" s="37"/>
      <c r="H67" s="38"/>
    </row>
    <row r="68" spans="1:8" ht="37.5" customHeight="1" x14ac:dyDescent="0.2">
      <c r="A68" s="130" t="s">
        <v>43</v>
      </c>
      <c r="B68" s="131"/>
      <c r="C68" s="126"/>
      <c r="D68" s="36">
        <v>9000</v>
      </c>
      <c r="E68" s="37"/>
      <c r="F68" s="37"/>
      <c r="G68" s="37"/>
      <c r="H68" s="38"/>
    </row>
    <row r="69" spans="1:8" ht="37.5" customHeight="1" x14ac:dyDescent="0.2">
      <c r="A69" s="130" t="s">
        <v>44</v>
      </c>
      <c r="B69" s="131"/>
      <c r="C69" s="126"/>
      <c r="D69" s="36">
        <v>9750</v>
      </c>
      <c r="E69" s="37"/>
      <c r="F69" s="37"/>
      <c r="G69" s="37"/>
      <c r="H69" s="38"/>
    </row>
    <row r="70" spans="1:8" ht="37.5" customHeight="1" x14ac:dyDescent="0.2">
      <c r="A70" s="130" t="s">
        <v>45</v>
      </c>
      <c r="B70" s="131"/>
      <c r="C70" s="126"/>
      <c r="D70" s="36">
        <v>10500</v>
      </c>
      <c r="E70" s="37"/>
      <c r="F70" s="37"/>
      <c r="G70" s="37"/>
      <c r="H70" s="38"/>
    </row>
    <row r="71" spans="1:8" ht="37.5" customHeight="1" x14ac:dyDescent="0.2">
      <c r="A71" s="130" t="s">
        <v>46</v>
      </c>
      <c r="B71" s="131"/>
      <c r="C71" s="126"/>
      <c r="D71" s="36">
        <v>11250</v>
      </c>
      <c r="E71" s="37"/>
      <c r="F71" s="37"/>
      <c r="G71" s="37"/>
      <c r="H71" s="38"/>
    </row>
    <row r="72" spans="1:8" ht="37.5" customHeight="1" x14ac:dyDescent="0.2">
      <c r="A72" s="130" t="s">
        <v>47</v>
      </c>
      <c r="B72" s="131"/>
      <c r="C72" s="126"/>
      <c r="D72" s="36">
        <v>12000</v>
      </c>
      <c r="E72" s="37"/>
      <c r="F72" s="37"/>
      <c r="G72" s="37"/>
      <c r="H72" s="38"/>
    </row>
    <row r="73" spans="1:8" ht="37.5" customHeight="1" x14ac:dyDescent="0.2">
      <c r="A73" s="130" t="s">
        <v>48</v>
      </c>
      <c r="B73" s="131"/>
      <c r="C73" s="126"/>
      <c r="D73" s="36">
        <v>12750</v>
      </c>
      <c r="E73" s="37"/>
      <c r="F73" s="37"/>
      <c r="G73" s="37"/>
      <c r="H73" s="38"/>
    </row>
    <row r="74" spans="1:8" ht="37.5" customHeight="1" x14ac:dyDescent="0.2">
      <c r="A74" s="130" t="s">
        <v>49</v>
      </c>
      <c r="B74" s="131"/>
      <c r="C74" s="126"/>
      <c r="D74" s="36">
        <v>13500</v>
      </c>
      <c r="E74" s="37"/>
      <c r="F74" s="37"/>
      <c r="G74" s="37"/>
      <c r="H74" s="38"/>
    </row>
    <row r="75" spans="1:8" ht="37.5" customHeight="1" x14ac:dyDescent="0.2">
      <c r="A75" s="130" t="s">
        <v>50</v>
      </c>
      <c r="B75" s="131"/>
      <c r="C75" s="126"/>
      <c r="D75" s="36">
        <v>14250</v>
      </c>
      <c r="E75" s="37"/>
      <c r="F75" s="37"/>
      <c r="G75" s="37"/>
      <c r="H75" s="38"/>
    </row>
    <row r="76" spans="1:8" ht="37.5" customHeight="1" thickBot="1" x14ac:dyDescent="0.25">
      <c r="A76" s="130" t="s">
        <v>51</v>
      </c>
      <c r="B76" s="131"/>
      <c r="C76" s="126"/>
      <c r="D76" s="36">
        <v>15000</v>
      </c>
      <c r="E76" s="37"/>
      <c r="F76" s="37"/>
      <c r="G76" s="37"/>
      <c r="H76" s="38"/>
    </row>
    <row r="77" spans="1:8" ht="50.1" customHeight="1" thickBot="1" x14ac:dyDescent="0.25">
      <c r="A77" s="119" t="s">
        <v>52</v>
      </c>
      <c r="B77" s="120"/>
      <c r="C77" s="120"/>
      <c r="D77" s="121" t="str">
        <f>"от "&amp;MIN(D78:D87)&amp;" до "&amp;MAX(D78:D87)</f>
        <v>от 216 до 1848</v>
      </c>
      <c r="E77" s="122"/>
      <c r="F77" s="122"/>
      <c r="G77" s="122"/>
      <c r="H77" s="123"/>
    </row>
    <row r="78" spans="1:8" ht="151.5" x14ac:dyDescent="0.2">
      <c r="A78" s="132" t="s">
        <v>53</v>
      </c>
      <c r="B78" s="133" t="s">
        <v>13</v>
      </c>
      <c r="C78" s="134" t="str">
        <f t="shared" ref="C78"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78" s="135">
        <v>600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9" s="140">
        <v>216</v>
      </c>
      <c r="E79" s="140"/>
      <c r="F79" s="140"/>
      <c r="G79" s="140"/>
      <c r="H79" s="141"/>
    </row>
    <row r="80" spans="1:8" ht="37.5" customHeight="1" x14ac:dyDescent="0.2">
      <c r="A80" s="137" t="s">
        <v>55</v>
      </c>
      <c r="B80" s="138"/>
      <c r="C80" s="142"/>
      <c r="D80" s="140">
        <v>1848</v>
      </c>
      <c r="E80" s="140"/>
      <c r="F80" s="140"/>
      <c r="G80" s="140"/>
      <c r="H80" s="141"/>
    </row>
    <row r="81" spans="1:8" ht="37.5" customHeight="1" x14ac:dyDescent="0.2">
      <c r="A81" s="137" t="s">
        <v>56</v>
      </c>
      <c r="B81" s="138"/>
      <c r="C81" s="142"/>
      <c r="D81" s="140">
        <v>852</v>
      </c>
      <c r="E81" s="140"/>
      <c r="F81" s="140"/>
      <c r="G81" s="140"/>
      <c r="H81" s="141"/>
    </row>
    <row r="82" spans="1:8" ht="37.5" customHeight="1" x14ac:dyDescent="0.2">
      <c r="A82" s="143" t="s">
        <v>57</v>
      </c>
      <c r="B82" s="144"/>
      <c r="C82" s="142"/>
      <c r="D82" s="140">
        <v>1212</v>
      </c>
      <c r="E82" s="140"/>
      <c r="F82" s="140"/>
      <c r="G82" s="140"/>
      <c r="H82" s="141"/>
    </row>
    <row r="83" spans="1:8" ht="37.5" customHeight="1" x14ac:dyDescent="0.2">
      <c r="A83" s="137" t="s">
        <v>58</v>
      </c>
      <c r="B83" s="138"/>
      <c r="C83" s="142"/>
      <c r="D83" s="140">
        <v>288</v>
      </c>
      <c r="E83" s="140"/>
      <c r="F83" s="140"/>
      <c r="G83" s="140"/>
      <c r="H83" s="141"/>
    </row>
    <row r="84" spans="1:8" ht="37.5" customHeight="1" x14ac:dyDescent="0.2">
      <c r="A84" s="137" t="s">
        <v>59</v>
      </c>
      <c r="B84" s="138"/>
      <c r="C84" s="142"/>
      <c r="D84" s="140">
        <v>288</v>
      </c>
      <c r="E84" s="140"/>
      <c r="F84" s="140"/>
      <c r="G84" s="140"/>
      <c r="H84" s="141"/>
    </row>
    <row r="85" spans="1:8" ht="37.5" customHeight="1" x14ac:dyDescent="0.2">
      <c r="A85" s="137" t="s">
        <v>60</v>
      </c>
      <c r="B85" s="138"/>
      <c r="C85" s="142"/>
      <c r="D85" s="140">
        <v>576</v>
      </c>
      <c r="E85" s="140"/>
      <c r="F85" s="140"/>
      <c r="G85" s="140"/>
      <c r="H85" s="141"/>
    </row>
    <row r="86" spans="1:8" ht="37.5" customHeight="1" x14ac:dyDescent="0.2">
      <c r="A86" s="137" t="s">
        <v>61</v>
      </c>
      <c r="B86" s="138"/>
      <c r="C86" s="142"/>
      <c r="D86" s="140">
        <v>864</v>
      </c>
      <c r="E86" s="140"/>
      <c r="F86" s="140"/>
      <c r="G86" s="140"/>
      <c r="H86" s="141"/>
    </row>
    <row r="87" spans="1:8" ht="37.5" customHeight="1" thickBot="1" x14ac:dyDescent="0.25">
      <c r="A87" s="145" t="s">
        <v>62</v>
      </c>
      <c r="B87" s="146"/>
      <c r="C87" s="147"/>
      <c r="D87" s="148">
        <v>1140</v>
      </c>
      <c r="E87" s="148"/>
      <c r="F87" s="148"/>
      <c r="G87" s="148"/>
      <c r="H87" s="149"/>
    </row>
    <row r="88" spans="1:8" s="16" customFormat="1" ht="117.75" customHeight="1" thickBot="1" x14ac:dyDescent="0.25">
      <c r="A88" s="319" t="s">
        <v>64</v>
      </c>
      <c r="B88" s="320"/>
      <c r="C8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88" s="45">
        <v>30</v>
      </c>
      <c r="E88" s="45"/>
      <c r="F88" s="45"/>
      <c r="G88" s="45"/>
      <c r="H88" s="46"/>
    </row>
    <row r="89" spans="1:8" ht="50.1" customHeight="1" thickBot="1" x14ac:dyDescent="0.25">
      <c r="A89" s="24" t="s">
        <v>65</v>
      </c>
      <c r="B89" s="25"/>
      <c r="C89" s="26"/>
      <c r="D89" s="156" t="str">
        <f>"от "&amp;MIN(D91,D102:H103,F141,D104:H118)&amp;" до "&amp;MAX(D91,D102:H103,F141,D104:H118)</f>
        <v>от 612 до 4950</v>
      </c>
      <c r="E89" s="156"/>
      <c r="F89" s="156"/>
      <c r="G89" s="156"/>
      <c r="H89" s="157"/>
    </row>
    <row r="90" spans="1:8" ht="21.75" thickBot="1" x14ac:dyDescent="0.25">
      <c r="A90" s="298"/>
      <c r="B90" s="299"/>
      <c r="C90" s="118"/>
      <c r="D90" s="322"/>
      <c r="E90" s="322"/>
      <c r="F90" s="322"/>
      <c r="G90" s="322"/>
      <c r="H90" s="323"/>
    </row>
    <row r="91" spans="1:8" ht="63"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91" s="165">
        <v>1320</v>
      </c>
      <c r="E91" s="165"/>
      <c r="F91" s="165"/>
      <c r="G91" s="165"/>
      <c r="H91" s="166"/>
    </row>
    <row r="92" spans="1:8" ht="63" customHeight="1" thickBot="1" x14ac:dyDescent="0.25">
      <c r="A92" s="167" t="s">
        <v>67</v>
      </c>
      <c r="B92" s="168"/>
      <c r="C92" s="169"/>
      <c r="D92" s="170" t="s">
        <v>68</v>
      </c>
      <c r="E92" s="171"/>
      <c r="F92" s="171"/>
      <c r="G92" s="171"/>
      <c r="H92" s="172"/>
    </row>
    <row r="93" spans="1:8" ht="63" customHeight="1" x14ac:dyDescent="0.2">
      <c r="A93" s="173" t="s">
        <v>69</v>
      </c>
      <c r="B93" s="174"/>
      <c r="C93" s="169"/>
      <c r="D93" s="140">
        <f>D91/4</f>
        <v>330</v>
      </c>
      <c r="E93" s="140"/>
      <c r="F93" s="140"/>
      <c r="G93" s="140"/>
      <c r="H93" s="141"/>
    </row>
    <row r="94" spans="1:8" ht="63" customHeight="1" x14ac:dyDescent="0.2">
      <c r="A94" s="173" t="s">
        <v>70</v>
      </c>
      <c r="B94" s="174"/>
      <c r="C94" s="169"/>
      <c r="D94" s="140">
        <f>D91/5</f>
        <v>264</v>
      </c>
      <c r="E94" s="140"/>
      <c r="F94" s="140"/>
      <c r="G94" s="140"/>
      <c r="H94" s="141"/>
    </row>
    <row r="95" spans="1:8" ht="63" customHeight="1" x14ac:dyDescent="0.2">
      <c r="A95" s="173" t="s">
        <v>71</v>
      </c>
      <c r="B95" s="174"/>
      <c r="C95" s="169"/>
      <c r="D95" s="140">
        <f>D91/6</f>
        <v>220</v>
      </c>
      <c r="E95" s="140"/>
      <c r="F95" s="140"/>
      <c r="G95" s="140"/>
      <c r="H95" s="141"/>
    </row>
    <row r="96" spans="1:8" ht="63" customHeight="1" x14ac:dyDescent="0.2">
      <c r="A96" s="173" t="s">
        <v>72</v>
      </c>
      <c r="B96" s="174"/>
      <c r="C96" s="169"/>
      <c r="D96" s="140">
        <f>D91/7</f>
        <v>188.57142857142858</v>
      </c>
      <c r="E96" s="140"/>
      <c r="F96" s="140"/>
      <c r="G96" s="140"/>
      <c r="H96" s="141"/>
    </row>
    <row r="97" spans="1:8" ht="63" customHeight="1" x14ac:dyDescent="0.2">
      <c r="A97" s="173" t="s">
        <v>73</v>
      </c>
      <c r="B97" s="174"/>
      <c r="C97" s="169"/>
      <c r="D97" s="140">
        <f>D91/8</f>
        <v>165</v>
      </c>
      <c r="E97" s="140"/>
      <c r="F97" s="140"/>
      <c r="G97" s="140"/>
      <c r="H97" s="141"/>
    </row>
    <row r="98" spans="1:8" ht="63" customHeight="1" x14ac:dyDescent="0.2">
      <c r="A98" s="173" t="s">
        <v>74</v>
      </c>
      <c r="B98" s="174"/>
      <c r="C98" s="169"/>
      <c r="D98" s="140">
        <f>D91/9</f>
        <v>146.66666666666666</v>
      </c>
      <c r="E98" s="140"/>
      <c r="F98" s="140"/>
      <c r="G98" s="140"/>
      <c r="H98" s="141"/>
    </row>
    <row r="99" spans="1:8" ht="63" customHeight="1" thickBot="1" x14ac:dyDescent="0.25">
      <c r="A99" s="173" t="s">
        <v>75</v>
      </c>
      <c r="B99" s="174"/>
      <c r="C99" s="175"/>
      <c r="D99" s="140">
        <f>D91/10</f>
        <v>132</v>
      </c>
      <c r="E99" s="140"/>
      <c r="F99" s="140"/>
      <c r="G99" s="140"/>
      <c r="H99" s="141"/>
    </row>
    <row r="100" spans="1:8" s="16" customFormat="1" ht="62.45" customHeight="1" thickBot="1" x14ac:dyDescent="0.25">
      <c r="A100" s="176" t="s">
        <v>76</v>
      </c>
      <c r="B100" s="177"/>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0" s="44">
        <v>10008</v>
      </c>
      <c r="E100" s="45"/>
      <c r="F100" s="45"/>
      <c r="G100" s="45"/>
      <c r="H100" s="46"/>
    </row>
    <row r="101" spans="1:8" ht="21.75" thickBot="1" x14ac:dyDescent="0.25">
      <c r="A101" s="298"/>
      <c r="B101" s="299"/>
      <c r="C101" s="180"/>
      <c r="D101" s="322"/>
      <c r="E101" s="322"/>
      <c r="F101" s="322"/>
      <c r="G101" s="322"/>
      <c r="H101" s="323"/>
    </row>
    <row r="102" spans="1:8" ht="50.1" customHeight="1" x14ac:dyDescent="0.2">
      <c r="A102" s="143" t="s">
        <v>77</v>
      </c>
      <c r="B102" s="144"/>
      <c r="C102" s="183" t="str">
        <f>"Интернет-площадка 2gis.ru на основе Cправочника организаций "&amp;$C$2&amp;""</f>
        <v>Интернет-площадка 2gis.ru на основе Cправочника организаций "2ГИС.КОГАЛЫМ"</v>
      </c>
      <c r="D102" s="31">
        <v>1350</v>
      </c>
      <c r="E102" s="32"/>
      <c r="F102" s="32"/>
      <c r="G102" s="32"/>
      <c r="H102" s="33"/>
    </row>
    <row r="103" spans="1:8" ht="50.1" customHeight="1" x14ac:dyDescent="0.2">
      <c r="A103" s="143" t="s">
        <v>78</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03" s="185">
        <v>996</v>
      </c>
      <c r="E103" s="186"/>
      <c r="F103" s="186"/>
      <c r="G103" s="186"/>
      <c r="H103" s="187"/>
    </row>
    <row r="104" spans="1:8" ht="50.1" customHeight="1" x14ac:dyDescent="0.2">
      <c r="A104" s="143" t="s">
        <v>79</v>
      </c>
      <c r="B104" s="144"/>
      <c r="C104"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04" s="36">
        <v>852</v>
      </c>
      <c r="E104" s="37"/>
      <c r="F104" s="37"/>
      <c r="G104" s="37"/>
      <c r="H104" s="38"/>
    </row>
    <row r="105" spans="1:8" ht="50.1" customHeight="1" x14ac:dyDescent="0.2">
      <c r="A105" s="143" t="s">
        <v>80</v>
      </c>
      <c r="B105" s="144"/>
      <c r="C105" s="184" t="str">
        <f>"Интернет-площадка 2gis.ru на основе Cправочника организаций "&amp;$C$2&amp;""</f>
        <v>Интернет-площадка 2gis.ru на основе Cправочника организаций "2ГИС.КОГАЛЫМ"</v>
      </c>
      <c r="D105" s="36">
        <v>3150</v>
      </c>
      <c r="E105" s="37"/>
      <c r="F105" s="37"/>
      <c r="G105" s="37"/>
      <c r="H105" s="38"/>
    </row>
    <row r="106" spans="1:8" ht="50.1" customHeight="1" x14ac:dyDescent="0.2">
      <c r="A106" s="143" t="s">
        <v>81</v>
      </c>
      <c r="B106" s="144"/>
      <c r="C106" s="184" t="str">
        <f>"Интернет-площадка 2gis.ru на основе Cправочника организаций "&amp;$C$2&amp;""</f>
        <v>Интернет-площадка 2gis.ru на основе Cправочника организаций "2ГИС.КОГАЛЫМ"</v>
      </c>
      <c r="D106" s="36">
        <v>3780</v>
      </c>
      <c r="E106" s="37"/>
      <c r="F106" s="37"/>
      <c r="G106" s="37"/>
      <c r="H106" s="38"/>
    </row>
    <row r="107" spans="1:8" ht="50.1" customHeight="1" x14ac:dyDescent="0.2">
      <c r="A107" s="143" t="s">
        <v>82</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07" s="36">
        <v>852</v>
      </c>
      <c r="E107" s="37"/>
      <c r="F107" s="37"/>
      <c r="G107" s="37"/>
      <c r="H107" s="38"/>
    </row>
    <row r="108" spans="1:8" ht="50.1" customHeight="1" x14ac:dyDescent="0.2">
      <c r="A108" s="143" t="s">
        <v>83</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08" s="36">
        <v>852</v>
      </c>
      <c r="E108" s="37"/>
      <c r="F108" s="37"/>
      <c r="G108" s="37"/>
      <c r="H108" s="38"/>
    </row>
    <row r="109" spans="1:8" ht="50.1" customHeight="1" x14ac:dyDescent="0.2">
      <c r="A109" s="143" t="s">
        <v>84</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09" s="36">
        <v>852</v>
      </c>
      <c r="E109" s="37"/>
      <c r="F109" s="37"/>
      <c r="G109" s="37"/>
      <c r="H109" s="38"/>
    </row>
    <row r="110" spans="1:8" ht="50.1" customHeight="1" x14ac:dyDescent="0.2">
      <c r="A110" s="143" t="s">
        <v>85</v>
      </c>
      <c r="B110" s="144"/>
      <c r="C110" s="188" t="str">
        <f>C141</f>
        <v>электронный справочник на основе Справочника организаций "2ГИС.КОГАЛЫМ" (мобильная версия 2ГИС 4.0 и выше)</v>
      </c>
      <c r="D110" s="36">
        <v>2016</v>
      </c>
      <c r="E110" s="37"/>
      <c r="F110" s="37"/>
      <c r="G110" s="37"/>
      <c r="H110" s="38"/>
    </row>
    <row r="111" spans="1:8" ht="50.1" customHeight="1" x14ac:dyDescent="0.2">
      <c r="A111" s="143" t="s">
        <v>86</v>
      </c>
      <c r="B111" s="144"/>
      <c r="C111" s="184" t="s">
        <v>87</v>
      </c>
      <c r="D111" s="36">
        <v>612</v>
      </c>
      <c r="E111" s="37"/>
      <c r="F111" s="37"/>
      <c r="G111" s="37"/>
      <c r="H111" s="38"/>
    </row>
    <row r="112" spans="1:8" ht="75" customHeight="1" x14ac:dyDescent="0.2">
      <c r="A112" s="143" t="s">
        <v>88</v>
      </c>
      <c r="B112" s="144"/>
      <c r="C11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2" s="36">
        <v>1590</v>
      </c>
      <c r="E112" s="37"/>
      <c r="F112" s="37"/>
      <c r="G112" s="37"/>
      <c r="H112" s="38"/>
    </row>
    <row r="113" spans="1:8" ht="75" customHeight="1" x14ac:dyDescent="0.2">
      <c r="A113" s="143" t="s">
        <v>89</v>
      </c>
      <c r="B113" s="144"/>
      <c r="C113" s="184" t="str">
        <f t="shared" ref="C113: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3" s="36">
        <v>1272</v>
      </c>
      <c r="E113" s="37"/>
      <c r="F113" s="37"/>
      <c r="G113" s="37"/>
      <c r="H113" s="38"/>
    </row>
    <row r="114" spans="1:8" ht="75" customHeight="1" x14ac:dyDescent="0.2">
      <c r="A114" s="143" t="s">
        <v>90</v>
      </c>
      <c r="B114" s="144"/>
      <c r="C114" s="184"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4" s="36">
        <v>1050</v>
      </c>
      <c r="E114" s="37"/>
      <c r="F114" s="37"/>
      <c r="G114" s="37"/>
      <c r="H114" s="38"/>
    </row>
    <row r="115" spans="1:8" ht="75" customHeight="1" x14ac:dyDescent="0.2">
      <c r="A115" s="143" t="s">
        <v>91</v>
      </c>
      <c r="B115" s="144"/>
      <c r="C115" s="184"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5" s="36">
        <v>840</v>
      </c>
      <c r="E115" s="37"/>
      <c r="F115" s="37"/>
      <c r="G115" s="37"/>
      <c r="H115" s="38"/>
    </row>
    <row r="116" spans="1:8" ht="75" customHeight="1" x14ac:dyDescent="0.2">
      <c r="A116" s="143" t="s">
        <v>92</v>
      </c>
      <c r="B116" s="144" t="s">
        <v>92</v>
      </c>
      <c r="C116" s="184"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6" s="36">
        <v>4950</v>
      </c>
      <c r="E116" s="37"/>
      <c r="F116" s="37"/>
      <c r="G116" s="37"/>
      <c r="H116" s="38"/>
    </row>
    <row r="117" spans="1:8" ht="75" customHeight="1" x14ac:dyDescent="0.2">
      <c r="A117" s="143" t="s">
        <v>93</v>
      </c>
      <c r="B117" s="144" t="s">
        <v>93</v>
      </c>
      <c r="C117" s="184"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17" s="36">
        <v>1500</v>
      </c>
      <c r="E117" s="37"/>
      <c r="F117" s="37"/>
      <c r="G117" s="37"/>
      <c r="H117" s="38"/>
    </row>
    <row r="118" spans="1:8" ht="50.1" customHeight="1" thickBot="1" x14ac:dyDescent="0.25">
      <c r="A118" s="143" t="s">
        <v>94</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18" s="36">
        <v>720</v>
      </c>
      <c r="E118" s="37"/>
      <c r="F118" s="37"/>
      <c r="G118" s="37"/>
      <c r="H118" s="38"/>
    </row>
    <row r="119" spans="1:8" s="16" customFormat="1" ht="102" customHeight="1" thickBot="1" x14ac:dyDescent="0.25">
      <c r="A119" s="143" t="s">
        <v>16</v>
      </c>
      <c r="B119" s="144"/>
      <c r="C119"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19" s="36">
        <v>600</v>
      </c>
      <c r="E119" s="37"/>
      <c r="F119" s="37"/>
      <c r="G119" s="37"/>
      <c r="H119" s="38"/>
    </row>
    <row r="120" spans="1:8" s="16" customFormat="1" ht="126" customHeight="1" x14ac:dyDescent="0.2">
      <c r="A120" s="143" t="s">
        <v>95</v>
      </c>
      <c r="B120" s="144"/>
      <c r="C120"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0" s="36">
        <v>2040</v>
      </c>
      <c r="E120" s="37"/>
      <c r="F120" s="37"/>
      <c r="G120" s="37"/>
      <c r="H120" s="38"/>
    </row>
    <row r="121" spans="1:8" s="16" customFormat="1" ht="96" customHeight="1" x14ac:dyDescent="0.2">
      <c r="A121" s="137" t="s">
        <v>96</v>
      </c>
      <c r="B121" s="189"/>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1" s="36">
        <v>1005</v>
      </c>
      <c r="E121" s="37"/>
      <c r="F121" s="37"/>
      <c r="G121" s="37"/>
      <c r="H121" s="38"/>
    </row>
    <row r="122" spans="1:8" s="16" customFormat="1" ht="96" customHeight="1" x14ac:dyDescent="0.2">
      <c r="A122" s="137" t="s">
        <v>97</v>
      </c>
      <c r="B122" s="189"/>
      <c r="C12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22" s="36">
        <v>2004</v>
      </c>
      <c r="E122" s="37"/>
      <c r="F122" s="37"/>
      <c r="G122" s="37"/>
      <c r="H122" s="38"/>
    </row>
    <row r="123" spans="1:8" ht="50.1" customHeight="1" x14ac:dyDescent="0.2">
      <c r="A123" s="143" t="s">
        <v>98</v>
      </c>
      <c r="B123" s="144"/>
      <c r="C123" s="184" t="str">
        <f>"Интернет-площадка 2gis.ru на основе Cправочника организаций "&amp;$C$2&amp;""</f>
        <v>Интернет-площадка 2gis.ru на основе Cправочника организаций "2ГИС.КОГАЛЫМ"</v>
      </c>
      <c r="D123" s="36">
        <v>1920</v>
      </c>
      <c r="E123" s="37"/>
      <c r="F123" s="37"/>
      <c r="G123" s="37"/>
      <c r="H123" s="38"/>
    </row>
    <row r="124" spans="1:8" ht="50.1" customHeight="1" x14ac:dyDescent="0.2">
      <c r="A124" s="143" t="s">
        <v>99</v>
      </c>
      <c r="B124" s="144"/>
      <c r="C124" s="184" t="str">
        <f t="shared" ref="C124:C133"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4" s="36">
        <v>1440</v>
      </c>
      <c r="E124" s="37"/>
      <c r="F124" s="37"/>
      <c r="G124" s="37"/>
      <c r="H124" s="38"/>
    </row>
    <row r="125" spans="1:8" ht="50.1" customHeight="1" x14ac:dyDescent="0.2">
      <c r="A125" s="143" t="s">
        <v>100</v>
      </c>
      <c r="B125" s="144"/>
      <c r="C125" s="184" t="str">
        <f t="shared" si="2"/>
        <v>Электронный справочник на основе Справочника организаций "2ГИС.КОГАЛЫМ" (версия для ПК)</v>
      </c>
      <c r="D125" s="36">
        <v>1200</v>
      </c>
      <c r="E125" s="37"/>
      <c r="F125" s="37"/>
      <c r="G125" s="37"/>
      <c r="H125" s="38"/>
    </row>
    <row r="126" spans="1:8" ht="50.1" customHeight="1" x14ac:dyDescent="0.2">
      <c r="A126" s="143" t="s">
        <v>101</v>
      </c>
      <c r="B126" s="144"/>
      <c r="C126" s="184" t="str">
        <f>"Интернет-площадка 2gis.ru на основе Cправочника организаций "&amp;$C$2&amp;""</f>
        <v>Интернет-площадка 2gis.ru на основе Cправочника организаций "2ГИС.КОГАЛЫМ"</v>
      </c>
      <c r="D126" s="36">
        <v>4440</v>
      </c>
      <c r="E126" s="37"/>
      <c r="F126" s="37"/>
      <c r="G126" s="37"/>
      <c r="H126" s="38"/>
    </row>
    <row r="127" spans="1:8" ht="50.1" customHeight="1" x14ac:dyDescent="0.2">
      <c r="A127" s="143" t="s">
        <v>102</v>
      </c>
      <c r="B127" s="144"/>
      <c r="C127" s="184" t="str">
        <f>"Интернет-площадка 2gis.ru на основе Cправочника организаций "&amp;$C$2&amp;""</f>
        <v>Интернет-площадка 2gis.ru на основе Cправочника организаций "2ГИС.КОГАЛЫМ"</v>
      </c>
      <c r="D127" s="36">
        <v>5328</v>
      </c>
      <c r="E127" s="37"/>
      <c r="F127" s="37"/>
      <c r="G127" s="37"/>
      <c r="H127" s="38"/>
    </row>
    <row r="128" spans="1:8" ht="50.1" customHeight="1" x14ac:dyDescent="0.2">
      <c r="A128" s="143" t="s">
        <v>103</v>
      </c>
      <c r="B128" s="144"/>
      <c r="C128" s="184" t="str">
        <f t="shared" si="2"/>
        <v>Электронный справочник на основе Справочника организаций "2ГИС.КОГАЛЫМ" (версия для ПК)</v>
      </c>
      <c r="D128" s="36">
        <v>1200</v>
      </c>
      <c r="E128" s="37"/>
      <c r="F128" s="37"/>
      <c r="G128" s="37"/>
      <c r="H128" s="38"/>
    </row>
    <row r="129" spans="1:8" ht="50.1" customHeight="1" x14ac:dyDescent="0.2">
      <c r="A129" s="143" t="s">
        <v>104</v>
      </c>
      <c r="B129" s="144"/>
      <c r="C129" s="184" t="str">
        <f t="shared" si="2"/>
        <v>Электронный справочник на основе Справочника организаций "2ГИС.КОГАЛЫМ" (версия для ПК)</v>
      </c>
      <c r="D129" s="36">
        <v>1200</v>
      </c>
      <c r="E129" s="37"/>
      <c r="F129" s="37"/>
      <c r="G129" s="37"/>
      <c r="H129" s="38"/>
    </row>
    <row r="130" spans="1:8" ht="50.1" customHeight="1" x14ac:dyDescent="0.2">
      <c r="A130" s="143" t="s">
        <v>105</v>
      </c>
      <c r="B130" s="144"/>
      <c r="C130" s="184" t="str">
        <f t="shared" si="2"/>
        <v>Электронный справочник на основе Справочника организаций "2ГИС.КОГАЛЫМ" (версия для ПК)</v>
      </c>
      <c r="D130" s="36">
        <v>1200</v>
      </c>
      <c r="E130" s="37"/>
      <c r="F130" s="37"/>
      <c r="G130" s="37"/>
      <c r="H130" s="38"/>
    </row>
    <row r="131" spans="1:8" ht="50.1" customHeight="1" x14ac:dyDescent="0.2">
      <c r="A131" s="143" t="s">
        <v>106</v>
      </c>
      <c r="B131" s="144"/>
      <c r="C131" s="184" t="s">
        <v>87</v>
      </c>
      <c r="D131" s="36">
        <v>960</v>
      </c>
      <c r="E131" s="37"/>
      <c r="F131" s="37"/>
      <c r="G131" s="37"/>
      <c r="H131" s="38"/>
    </row>
    <row r="132" spans="1:8" ht="75" customHeight="1" x14ac:dyDescent="0.2">
      <c r="A132" s="143" t="s">
        <v>107</v>
      </c>
      <c r="B132" s="144"/>
      <c r="C13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2" s="36">
        <v>6960</v>
      </c>
      <c r="E132" s="37"/>
      <c r="F132" s="37"/>
      <c r="G132" s="37"/>
      <c r="H132" s="38"/>
    </row>
    <row r="133" spans="1:8" ht="50.1" customHeight="1" thickBot="1" x14ac:dyDescent="0.25">
      <c r="A133" s="143" t="s">
        <v>108</v>
      </c>
      <c r="B133" s="144"/>
      <c r="C133" s="184" t="str">
        <f t="shared" si="2"/>
        <v>Электронный справочник на основе Справочника организаций "2ГИС.КОГАЛЫМ" (версия для ПК)</v>
      </c>
      <c r="D133" s="44">
        <v>1080</v>
      </c>
      <c r="E133" s="45"/>
      <c r="F133" s="45"/>
      <c r="G133" s="45"/>
      <c r="H133" s="46"/>
    </row>
    <row r="134" spans="1:8" s="28" customFormat="1" ht="50.1" customHeight="1" thickBot="1" x14ac:dyDescent="0.25">
      <c r="A134" s="24" t="s">
        <v>109</v>
      </c>
      <c r="B134" s="25"/>
      <c r="C134" s="26"/>
      <c r="D134" s="156"/>
      <c r="E134" s="156"/>
      <c r="F134" s="156"/>
      <c r="G134" s="156"/>
      <c r="H134" s="157"/>
    </row>
    <row r="135" spans="1:8" s="16" customFormat="1" ht="50.1" customHeight="1" x14ac:dyDescent="0.2">
      <c r="A135" s="143" t="s">
        <v>110</v>
      </c>
      <c r="B135" s="144"/>
      <c r="C13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35" s="36">
        <v>2004</v>
      </c>
      <c r="E135" s="37"/>
      <c r="F135" s="37"/>
      <c r="G135" s="37"/>
      <c r="H135" s="38"/>
    </row>
    <row r="136" spans="1:8" s="16" customFormat="1" ht="50.1" customHeight="1" x14ac:dyDescent="0.2">
      <c r="A136" s="143" t="s">
        <v>111</v>
      </c>
      <c r="B136" s="144"/>
      <c r="C136" s="194"/>
      <c r="D136" s="36">
        <v>2004</v>
      </c>
      <c r="E136" s="37"/>
      <c r="F136" s="37"/>
      <c r="G136" s="37"/>
      <c r="H136" s="38"/>
    </row>
    <row r="137" spans="1:8" s="16" customFormat="1" ht="50.1" customHeight="1" x14ac:dyDescent="0.2">
      <c r="A137" s="192" t="s">
        <v>112</v>
      </c>
      <c r="B137" s="193"/>
      <c r="C137" s="194"/>
      <c r="D137" s="325">
        <v>1500</v>
      </c>
      <c r="E137" s="140"/>
      <c r="F137" s="140"/>
      <c r="G137" s="140"/>
      <c r="H137" s="140"/>
    </row>
    <row r="138" spans="1:8" s="16" customFormat="1" ht="50.1" customHeight="1" x14ac:dyDescent="0.2">
      <c r="A138" s="192" t="s">
        <v>113</v>
      </c>
      <c r="B138" s="193"/>
      <c r="C138" s="194"/>
      <c r="D138" s="325">
        <v>150</v>
      </c>
      <c r="E138" s="140"/>
      <c r="F138" s="140"/>
      <c r="G138" s="140"/>
      <c r="H138" s="140"/>
    </row>
    <row r="139" spans="1:8" s="16" customFormat="1" ht="50.1" customHeight="1" thickBot="1" x14ac:dyDescent="0.25">
      <c r="A139" s="192" t="s">
        <v>114</v>
      </c>
      <c r="B139" s="193"/>
      <c r="C139" s="196"/>
      <c r="D139" s="78">
        <v>510</v>
      </c>
      <c r="E139" s="79"/>
      <c r="F139" s="79"/>
      <c r="G139" s="79"/>
      <c r="H139" s="79"/>
    </row>
    <row r="140" spans="1:8" s="16" customFormat="1" ht="50.1" customHeight="1" thickBot="1" x14ac:dyDescent="0.25">
      <c r="A140" s="24" t="s">
        <v>115</v>
      </c>
      <c r="B140" s="25"/>
      <c r="C140" s="26"/>
      <c r="D140" s="156"/>
      <c r="E140" s="156"/>
      <c r="F140" s="156"/>
      <c r="G140" s="156"/>
      <c r="H140" s="157"/>
    </row>
    <row r="141" spans="1:8" ht="50.1" customHeight="1" x14ac:dyDescent="0.2">
      <c r="A141" s="143" t="s">
        <v>116</v>
      </c>
      <c r="B141" s="144"/>
      <c r="C14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1" s="198">
        <f>F141*1.2</f>
        <v>1620</v>
      </c>
      <c r="E141" s="199">
        <f>F141*1.1</f>
        <v>1485.0000000000002</v>
      </c>
      <c r="F141" s="199">
        <v>1350</v>
      </c>
      <c r="G141" s="199">
        <f>F141*0.75</f>
        <v>1012.5</v>
      </c>
      <c r="H141" s="200">
        <f>F141*0.5</f>
        <v>675</v>
      </c>
    </row>
    <row r="142" spans="1:8" ht="50.1" customHeight="1" x14ac:dyDescent="0.2">
      <c r="A142" s="143" t="s">
        <v>117</v>
      </c>
      <c r="B142" s="144"/>
      <c r="C142" s="184" t="str">
        <f>"Интернет-площадка 2gis.ru на основе Cправочника организаций "&amp;$C$2&amp;""</f>
        <v>Интернет-площадка 2gis.ru на основе Cправочника организаций "2ГИС.КОГАЛЫМ"</v>
      </c>
      <c r="D142" s="36">
        <v>1050</v>
      </c>
      <c r="E142" s="37"/>
      <c r="F142" s="37"/>
      <c r="G142" s="37"/>
      <c r="H142" s="38"/>
    </row>
    <row r="143" spans="1:8" ht="50.1" customHeight="1" x14ac:dyDescent="0.2">
      <c r="A143" s="143" t="s">
        <v>118</v>
      </c>
      <c r="B143" s="144"/>
      <c r="C143"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6">
        <v>1272</v>
      </c>
      <c r="E143" s="37"/>
      <c r="F143" s="37"/>
      <c r="G143" s="37"/>
      <c r="H143" s="38"/>
    </row>
    <row r="144" spans="1:8" ht="50.1" customHeight="1" x14ac:dyDescent="0.2">
      <c r="A144" s="143" t="s">
        <v>119</v>
      </c>
      <c r="B144" s="144"/>
      <c r="C14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4" s="198">
        <f>F144*1.2</f>
        <v>2304</v>
      </c>
      <c r="E144" s="199">
        <f>F144*1.1</f>
        <v>2112</v>
      </c>
      <c r="F144" s="199">
        <v>1920</v>
      </c>
      <c r="G144" s="199">
        <f>F144*0.75</f>
        <v>1440</v>
      </c>
      <c r="H144" s="200">
        <f>F144*0.5</f>
        <v>960</v>
      </c>
    </row>
    <row r="145" spans="1:8" ht="50.1" customHeight="1" x14ac:dyDescent="0.2">
      <c r="A145" s="143" t="s">
        <v>163</v>
      </c>
      <c r="B145" s="144"/>
      <c r="C145" s="184" t="str">
        <f>"Интернет-площадка 2gis.ru на основе Cправочника организаций "&amp;$C$2&amp;""</f>
        <v>Интернет-площадка 2gis.ru на основе Cправочника организаций "2ГИС.КОГАЛЫМ"</v>
      </c>
      <c r="D145" s="36">
        <v>1560</v>
      </c>
      <c r="E145" s="37"/>
      <c r="F145" s="37"/>
      <c r="G145" s="37"/>
      <c r="H145" s="38"/>
    </row>
    <row r="146" spans="1:8" ht="50.1" customHeight="1" x14ac:dyDescent="0.2">
      <c r="A146" s="143" t="s">
        <v>121</v>
      </c>
      <c r="B146" s="144"/>
      <c r="C146" s="184"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6" s="36">
        <v>1800</v>
      </c>
      <c r="E146" s="37"/>
      <c r="F146" s="37"/>
      <c r="G146" s="37"/>
      <c r="H146" s="38"/>
    </row>
    <row r="147" spans="1:8" ht="50.1" customHeight="1" thickBot="1" x14ac:dyDescent="0.25">
      <c r="A147" s="143" t="s">
        <v>122</v>
      </c>
      <c r="B147" s="144"/>
      <c r="C147" s="201" t="str">
        <f>C142</f>
        <v>Интернет-площадка 2gis.ru на основе Cправочника организаций "2ГИС.КОГАЛЫМ"</v>
      </c>
      <c r="D147" s="543">
        <v>1230</v>
      </c>
      <c r="E147" s="140"/>
      <c r="F147" s="140"/>
      <c r="G147" s="140"/>
      <c r="H147" s="56"/>
    </row>
    <row r="148" spans="1:8" ht="50.1" customHeight="1" thickBot="1" x14ac:dyDescent="0.25">
      <c r="A148" s="24" t="s">
        <v>182</v>
      </c>
      <c r="B148" s="25"/>
      <c r="C148" s="26"/>
      <c r="D148" s="351"/>
      <c r="E148" s="351"/>
      <c r="F148" s="351"/>
      <c r="G148" s="351"/>
      <c r="H148" s="352"/>
    </row>
    <row r="149" spans="1:8" s="23" customFormat="1" ht="30" customHeight="1" thickBot="1" x14ac:dyDescent="0.25">
      <c r="A149" s="532"/>
      <c r="B149" s="353"/>
      <c r="C149" s="354"/>
      <c r="D149" s="353"/>
      <c r="E149" s="353"/>
      <c r="F149" s="353"/>
      <c r="G149" s="353"/>
      <c r="H149" s="355"/>
    </row>
    <row r="150" spans="1:8" s="16" customFormat="1" ht="185.25" customHeight="1" x14ac:dyDescent="0.2">
      <c r="A150" s="143" t="s">
        <v>183</v>
      </c>
      <c r="B150" s="144"/>
      <c r="C15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0" s="31">
        <v>5502</v>
      </c>
      <c r="E150" s="32"/>
      <c r="F150" s="32"/>
      <c r="G150" s="32"/>
      <c r="H150" s="33"/>
    </row>
    <row r="151" spans="1:8" s="16" customFormat="1" ht="83.25" customHeight="1" x14ac:dyDescent="0.2">
      <c r="A151" s="143" t="s">
        <v>184</v>
      </c>
      <c r="B151" s="144"/>
      <c r="C151" s="194"/>
      <c r="D151" s="36">
        <v>11004</v>
      </c>
      <c r="E151" s="37"/>
      <c r="F151" s="37"/>
      <c r="G151" s="37"/>
      <c r="H151" s="38"/>
    </row>
    <row r="152" spans="1:8" s="16" customFormat="1" ht="83.25" customHeight="1" x14ac:dyDescent="0.2">
      <c r="A152" s="143" t="s">
        <v>185</v>
      </c>
      <c r="B152" s="144"/>
      <c r="C152" s="194"/>
      <c r="D152" s="36">
        <v>5502</v>
      </c>
      <c r="E152" s="37"/>
      <c r="F152" s="37"/>
      <c r="G152" s="37"/>
      <c r="H152" s="38"/>
    </row>
    <row r="153" spans="1:8" s="16" customFormat="1" ht="83.25" customHeight="1" thickBot="1" x14ac:dyDescent="0.25">
      <c r="A153" s="143" t="s">
        <v>186</v>
      </c>
      <c r="B153" s="144"/>
      <c r="C153" s="393"/>
      <c r="D153" s="36">
        <v>11004</v>
      </c>
      <c r="E153" s="37"/>
      <c r="F153" s="37"/>
      <c r="G153" s="37"/>
      <c r="H153" s="38"/>
    </row>
    <row r="154" spans="1:8" ht="21.75" thickBot="1" x14ac:dyDescent="0.25">
      <c r="A154" s="298"/>
      <c r="B154" s="299"/>
      <c r="C154" s="118"/>
      <c r="D154" s="322"/>
      <c r="E154" s="322"/>
      <c r="F154" s="322"/>
      <c r="G154" s="322"/>
      <c r="H154" s="323"/>
    </row>
    <row r="156" spans="1:8" ht="21" x14ac:dyDescent="0.2">
      <c r="A156" s="206"/>
      <c r="B156" s="207" t="s">
        <v>123</v>
      </c>
      <c r="C156" s="208" t="s">
        <v>509</v>
      </c>
      <c r="D156" s="208"/>
      <c r="E156" s="209"/>
      <c r="F156" s="209"/>
      <c r="G156" s="209"/>
      <c r="H156" s="209"/>
    </row>
    <row r="157" spans="1:8" ht="21" x14ac:dyDescent="0.2">
      <c r="A157" s="206"/>
      <c r="B157" s="209"/>
      <c r="C157" s="210" t="s">
        <v>510</v>
      </c>
      <c r="D157" s="210"/>
      <c r="E157" s="209"/>
      <c r="F157" s="209"/>
      <c r="G157" s="209"/>
      <c r="H157" s="209"/>
    </row>
    <row r="158" spans="1:8" ht="21" x14ac:dyDescent="0.2">
      <c r="A158" s="206"/>
      <c r="B158" s="209"/>
      <c r="C158" s="210" t="s">
        <v>511</v>
      </c>
      <c r="D158" s="210"/>
      <c r="E158" s="209"/>
      <c r="F158" s="209"/>
      <c r="G158" s="209"/>
      <c r="H158" s="209"/>
    </row>
    <row r="159" spans="1:8" ht="21" x14ac:dyDescent="0.2">
      <c r="C159" s="210"/>
      <c r="D159" s="210"/>
      <c r="E159" s="209"/>
      <c r="F159" s="209"/>
      <c r="G159" s="209"/>
      <c r="H159" s="203"/>
    </row>
    <row r="160" spans="1:8" ht="26.25" customHeight="1" x14ac:dyDescent="0.2">
      <c r="A160" s="213" t="str">
        <f>Абакан_юр!A147</f>
        <v>По соглашению сторон в качестве валюты платежа могут выступать украинские гривны, в этом случае курс следующий: 1 руб. = 0,3909 гривен</v>
      </c>
      <c r="B160" s="213"/>
      <c r="C160" s="213"/>
      <c r="D160" s="214"/>
      <c r="E160" s="214"/>
      <c r="F160" s="215"/>
      <c r="G160" s="216"/>
      <c r="H160" s="216"/>
    </row>
    <row r="161" spans="1:8" ht="26.25" customHeight="1" x14ac:dyDescent="0.2">
      <c r="A161" s="213" t="str">
        <f>Абакан_юр!A148</f>
        <v>По соглашению сторон в качестве валюты платежа могут выступать дирхамы ОАЭ, в этом случае курс следующий: 1 руб. = 0,0394 дирхам</v>
      </c>
      <c r="B161" s="213"/>
      <c r="C161" s="213"/>
      <c r="D161" s="214"/>
      <c r="E161" s="214"/>
      <c r="F161" s="215"/>
      <c r="G161" s="218"/>
      <c r="H161" s="218"/>
    </row>
    <row r="162" spans="1:8" ht="26.25" customHeight="1" x14ac:dyDescent="0.2">
      <c r="A162" s="213" t="str">
        <f>Абакан_юр!A149</f>
        <v>По соглашению сторон в качестве валюты платежа могут выступать доллары США, в этом случае курс следующий: 1 руб. = 0,0107 доллара</v>
      </c>
      <c r="B162" s="213"/>
      <c r="C162" s="213"/>
      <c r="D162" s="214"/>
      <c r="E162" s="214"/>
      <c r="F162" s="215"/>
      <c r="G162" s="218"/>
      <c r="H162" s="218"/>
    </row>
    <row r="163" spans="1:8" ht="26.25" customHeight="1" x14ac:dyDescent="0.2">
      <c r="A163" s="213" t="str">
        <f>Абакан_юр!A150</f>
        <v>По соглашению сторон в качестве валюты платежа могут выступать евро, в этом случае курс следующий: 1 руб. = 0,0101 евро</v>
      </c>
      <c r="B163" s="213"/>
      <c r="C163" s="213"/>
      <c r="D163" s="214"/>
      <c r="E163" s="215"/>
      <c r="F163" s="215"/>
      <c r="G163" s="218"/>
      <c r="H163" s="218"/>
    </row>
    <row r="164" spans="1:8" ht="26.25" customHeight="1" x14ac:dyDescent="0.2">
      <c r="A164" s="213" t="str">
        <f>Абакан_юр!A151</f>
        <v>По соглашению сторон в качестве валюты платежа могут выступать чешские кроны, в этом случае курс следующий: 1 руб. = 0,2496 крона</v>
      </c>
      <c r="B164" s="213"/>
      <c r="C164" s="213"/>
      <c r="D164" s="214"/>
      <c r="E164" s="215"/>
      <c r="F164" s="215"/>
      <c r="G164" s="218"/>
      <c r="H164" s="218"/>
    </row>
    <row r="165" spans="1:8" ht="26.25" customHeight="1" x14ac:dyDescent="0.2">
      <c r="A165" s="213" t="str">
        <f>Абакан_юр!A152</f>
        <v>По соглашению сторон в качестве валюты платежа могут выступать киргизские сомы, в этом случае курс следующий: 1 руб. = 0,9546 сом</v>
      </c>
      <c r="B165" s="213"/>
      <c r="C165" s="213"/>
      <c r="D165" s="214"/>
      <c r="E165" s="214"/>
      <c r="F165" s="215"/>
      <c r="G165" s="218"/>
      <c r="H165" s="218"/>
    </row>
    <row r="166" spans="1:8" ht="26.25" customHeight="1" x14ac:dyDescent="0.2">
      <c r="A16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6" s="213"/>
      <c r="C166" s="213"/>
      <c r="D166" s="214"/>
      <c r="E166" s="214"/>
      <c r="F166" s="215"/>
      <c r="G166" s="218"/>
      <c r="H166" s="218"/>
    </row>
    <row r="167" spans="1:8" ht="26.25" x14ac:dyDescent="0.2">
      <c r="A167" s="219"/>
      <c r="B167" s="219"/>
      <c r="C167" s="220"/>
      <c r="D167" s="221"/>
      <c r="E167" s="221"/>
      <c r="F167" s="222"/>
      <c r="G167" s="223"/>
      <c r="H167" s="223"/>
    </row>
    <row r="168" spans="1:8" ht="21" x14ac:dyDescent="0.2">
      <c r="A168" s="225" t="s">
        <v>134</v>
      </c>
      <c r="B168" s="225"/>
      <c r="C168" s="225"/>
      <c r="D168" s="225"/>
      <c r="E168" s="225"/>
      <c r="F168" s="225"/>
      <c r="G168" s="225"/>
      <c r="H168" s="225"/>
    </row>
    <row r="169" spans="1:8" ht="21" x14ac:dyDescent="0.2">
      <c r="A169" s="225" t="s">
        <v>135</v>
      </c>
      <c r="B169" s="225"/>
      <c r="C169" s="225"/>
      <c r="D169" s="225"/>
      <c r="E169" s="225"/>
      <c r="F169" s="225"/>
      <c r="G169" s="225"/>
      <c r="H169" s="225"/>
    </row>
    <row r="170" spans="1:8" ht="26.25" x14ac:dyDescent="0.2">
      <c r="A170" s="219"/>
      <c r="B170" s="219"/>
      <c r="C170" s="220"/>
      <c r="D170" s="221"/>
      <c r="E170" s="221"/>
      <c r="F170" s="222"/>
      <c r="G170" s="223"/>
      <c r="H170" s="223"/>
    </row>
    <row r="171" spans="1:8" ht="50.1" customHeight="1" thickBot="1" x14ac:dyDescent="0.25">
      <c r="A171" s="226" t="s">
        <v>136</v>
      </c>
      <c r="B171" s="226"/>
      <c r="C171" s="226"/>
      <c r="D171" s="226"/>
      <c r="E171" s="226"/>
      <c r="F171" s="227"/>
      <c r="G171" s="217"/>
      <c r="H171" s="228"/>
    </row>
    <row r="172" spans="1:8" ht="50.1" customHeight="1" thickBot="1" x14ac:dyDescent="0.25">
      <c r="A172" s="229" t="s">
        <v>137</v>
      </c>
      <c r="B172" s="230"/>
      <c r="C172" s="230"/>
      <c r="D172" s="230"/>
      <c r="E172" s="231"/>
      <c r="F172" s="232"/>
      <c r="H172" s="233"/>
    </row>
    <row r="173" spans="1:8" ht="84" customHeight="1" thickBot="1" x14ac:dyDescent="0.25">
      <c r="A173" s="302" t="s">
        <v>138</v>
      </c>
      <c r="B173" s="303"/>
      <c r="C173" s="236" t="s">
        <v>139</v>
      </c>
      <c r="D173" s="326" t="s">
        <v>140</v>
      </c>
      <c r="E173" s="327"/>
      <c r="F173" s="238"/>
      <c r="G173" s="238"/>
      <c r="H173" s="238"/>
    </row>
    <row r="174" spans="1:8" ht="112.5" customHeight="1" x14ac:dyDescent="0.2">
      <c r="A174" s="239" t="s">
        <v>141</v>
      </c>
      <c r="B174" s="240"/>
      <c r="C174" s="241" t="s">
        <v>142</v>
      </c>
      <c r="D174" s="242" t="s">
        <v>143</v>
      </c>
      <c r="E174" s="243"/>
      <c r="F174" s="238"/>
      <c r="G174" s="238"/>
      <c r="H174" s="238"/>
    </row>
    <row r="175" spans="1:8" ht="100.5" customHeight="1" x14ac:dyDescent="0.2">
      <c r="A175" s="244" t="s">
        <v>144</v>
      </c>
      <c r="B175" s="245"/>
      <c r="C175" s="246" t="s">
        <v>145</v>
      </c>
      <c r="D175" s="247" t="s">
        <v>146</v>
      </c>
      <c r="E175" s="248"/>
      <c r="F175" s="238"/>
      <c r="G175" s="238"/>
      <c r="H175" s="238"/>
    </row>
    <row r="176" spans="1:8" ht="133.5" customHeight="1" thickBot="1" x14ac:dyDescent="0.25">
      <c r="A176" s="328" t="s">
        <v>147</v>
      </c>
      <c r="B176" s="329"/>
      <c r="C176" s="330" t="s">
        <v>148</v>
      </c>
      <c r="D176" s="331" t="s">
        <v>146</v>
      </c>
      <c r="E176" s="332"/>
      <c r="F176" s="238"/>
      <c r="G176" s="238"/>
      <c r="H176" s="238"/>
    </row>
    <row r="177" spans="1:8" s="203" customFormat="1" ht="102.75" customHeight="1" thickBot="1" x14ac:dyDescent="0.25">
      <c r="A177" s="328" t="s">
        <v>150</v>
      </c>
      <c r="B177" s="329"/>
      <c r="C177" s="544" t="s">
        <v>151</v>
      </c>
      <c r="D177" s="329" t="s">
        <v>146</v>
      </c>
      <c r="E177" s="545"/>
      <c r="F177" s="232"/>
      <c r="G177" s="232"/>
      <c r="H177" s="232"/>
    </row>
    <row r="178" spans="1:8" s="224" customFormat="1" ht="222.75" customHeight="1" thickBot="1" x14ac:dyDescent="0.25">
      <c r="A178" s="335" t="s">
        <v>152</v>
      </c>
      <c r="B178" s="336"/>
      <c r="C178" s="330" t="s">
        <v>153</v>
      </c>
      <c r="D178" s="337" t="s">
        <v>146</v>
      </c>
      <c r="E178" s="338"/>
      <c r="F178" s="222"/>
      <c r="G178" s="223"/>
      <c r="H178" s="223"/>
    </row>
    <row r="179" spans="1:8" ht="27" customHeight="1" x14ac:dyDescent="0.2">
      <c r="A179" s="250" t="s">
        <v>154</v>
      </c>
      <c r="B179" s="250"/>
      <c r="C179" s="250"/>
      <c r="D179" s="250"/>
      <c r="E179" s="250"/>
      <c r="F179" s="250"/>
      <c r="G179" s="250"/>
      <c r="H179" s="250"/>
    </row>
    <row r="180" spans="1:8" ht="27" customHeight="1" x14ac:dyDescent="0.2">
      <c r="A180" s="250" t="s">
        <v>155</v>
      </c>
      <c r="B180" s="250"/>
      <c r="C180" s="250"/>
      <c r="D180" s="250"/>
      <c r="E180" s="250"/>
      <c r="F180" s="250"/>
      <c r="G180" s="250"/>
      <c r="H180" s="250"/>
    </row>
    <row r="181" spans="1:8" ht="194.25" customHeight="1" x14ac:dyDescent="0.2">
      <c r="A181"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5"/>
      <c r="C181" s="225"/>
      <c r="D181" s="225"/>
      <c r="E181" s="225"/>
      <c r="F181" s="225"/>
      <c r="G181" s="225"/>
      <c r="H181" s="225"/>
    </row>
    <row r="182" spans="1:8" ht="83.25" customHeight="1" x14ac:dyDescent="0.2">
      <c r="A182" s="225" t="s">
        <v>157</v>
      </c>
      <c r="B182" s="225"/>
      <c r="C182" s="225"/>
      <c r="D182" s="225"/>
      <c r="E182" s="225"/>
      <c r="F182" s="225"/>
      <c r="G182" s="225"/>
      <c r="H182" s="225"/>
    </row>
    <row r="183" spans="1:8" ht="23.25" x14ac:dyDescent="0.2">
      <c r="A183" s="250" t="s">
        <v>158</v>
      </c>
      <c r="B183" s="250"/>
      <c r="C183" s="250"/>
      <c r="D183" s="250"/>
      <c r="E183" s="250"/>
      <c r="F183" s="250"/>
      <c r="G183" s="250"/>
      <c r="H183" s="250"/>
    </row>
    <row r="184" spans="1:8" s="252" customFormat="1" ht="114.75" customHeight="1" x14ac:dyDescent="0.2">
      <c r="A184" s="225" t="s">
        <v>159</v>
      </c>
      <c r="B184" s="225"/>
      <c r="C184" s="225"/>
      <c r="D184" s="225"/>
      <c r="E184" s="225"/>
      <c r="F184" s="225"/>
      <c r="G184" s="225"/>
      <c r="H184" s="225"/>
    </row>
  </sheetData>
  <sheetProtection selectLockedCells="1" selectUnlockedCells="1"/>
  <mergeCells count="300">
    <mergeCell ref="A179:H179"/>
    <mergeCell ref="A180:H180"/>
    <mergeCell ref="A181:H181"/>
    <mergeCell ref="A182:H182"/>
    <mergeCell ref="A183:H183"/>
    <mergeCell ref="A184:E184"/>
    <mergeCell ref="F184:H184"/>
    <mergeCell ref="A176:B176"/>
    <mergeCell ref="D176:E176"/>
    <mergeCell ref="A177:B177"/>
    <mergeCell ref="D177:E177"/>
    <mergeCell ref="A178:B178"/>
    <mergeCell ref="D178:E178"/>
    <mergeCell ref="A173:B173"/>
    <mergeCell ref="D173:E173"/>
    <mergeCell ref="A174:B174"/>
    <mergeCell ref="D174:E174"/>
    <mergeCell ref="A175:B175"/>
    <mergeCell ref="D175:E175"/>
    <mergeCell ref="A165:C165"/>
    <mergeCell ref="A166:C166"/>
    <mergeCell ref="A168:H168"/>
    <mergeCell ref="A169:H169"/>
    <mergeCell ref="A171:E171"/>
    <mergeCell ref="A172:E172"/>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50:B150"/>
    <mergeCell ref="C150:C153"/>
    <mergeCell ref="D150:H150"/>
    <mergeCell ref="A151:B151"/>
    <mergeCell ref="D151:H151"/>
    <mergeCell ref="A152:B152"/>
    <mergeCell ref="D152:H152"/>
    <mergeCell ref="A153:B153"/>
    <mergeCell ref="D153:H153"/>
    <mergeCell ref="A147:B147"/>
    <mergeCell ref="D147:H147"/>
    <mergeCell ref="A148:B148"/>
    <mergeCell ref="D148:H148"/>
    <mergeCell ref="A149:C149"/>
    <mergeCell ref="D149:H149"/>
    <mergeCell ref="A143:B143"/>
    <mergeCell ref="D143:H143"/>
    <mergeCell ref="A144:B144"/>
    <mergeCell ref="A145:B145"/>
    <mergeCell ref="D145:H145"/>
    <mergeCell ref="A146:B146"/>
    <mergeCell ref="D146:H146"/>
    <mergeCell ref="D139:H139"/>
    <mergeCell ref="A140:B140"/>
    <mergeCell ref="D140:H140"/>
    <mergeCell ref="A141:B141"/>
    <mergeCell ref="A142:B142"/>
    <mergeCell ref="D142:H142"/>
    <mergeCell ref="A135:B135"/>
    <mergeCell ref="C135:C139"/>
    <mergeCell ref="D135:H135"/>
    <mergeCell ref="A136:B136"/>
    <mergeCell ref="D136:H136"/>
    <mergeCell ref="A137:B137"/>
    <mergeCell ref="D137:H137"/>
    <mergeCell ref="A138:B138"/>
    <mergeCell ref="D138:H138"/>
    <mergeCell ref="A139:B139"/>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99"/>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7"/>
  <sheetViews>
    <sheetView view="pageBreakPreview" zoomScale="40" zoomScaleNormal="60" zoomScaleSheetLayoutView="40" workbookViewId="0">
      <pane ySplit="4" topLeftCell="A79"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1">
        <f>F7*1.2</f>
        <v>5832</v>
      </c>
      <c r="E7" s="32">
        <f>F7*1.1</f>
        <v>5346</v>
      </c>
      <c r="F7" s="32">
        <v>4860</v>
      </c>
      <c r="G7" s="32">
        <f>F7*0.75</f>
        <v>3645</v>
      </c>
      <c r="H7" s="33">
        <f>F7*0.5</f>
        <v>2430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54">
        <f>F12*1.2</f>
        <v>6854.4</v>
      </c>
      <c r="E12" s="32">
        <f>F12*1.1</f>
        <v>6283.2000000000007</v>
      </c>
      <c r="F12" s="32">
        <v>5712</v>
      </c>
      <c r="G12" s="32">
        <f>F12*0.75</f>
        <v>4284</v>
      </c>
      <c r="H12" s="33">
        <f>F12*0.5</f>
        <v>2856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"2ГИС.КОМСОМОЛЬСК-НА-АМУРЕ"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262">
        <v>396</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1">
        <f>F27*1.2</f>
        <v>8164.7999999999993</v>
      </c>
      <c r="E27" s="32">
        <f>F27*1.1</f>
        <v>7484.4000000000005</v>
      </c>
      <c r="F27" s="32">
        <v>6804</v>
      </c>
      <c r="G27" s="32">
        <f>F27*0.75</f>
        <v>5103</v>
      </c>
      <c r="H27" s="33">
        <f>F27*0.5</f>
        <v>3402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54">
        <f>F32*1.2</f>
        <v>9604.7999999999993</v>
      </c>
      <c r="E32" s="32">
        <f>F32*1.1</f>
        <v>8804.4000000000015</v>
      </c>
      <c r="F32" s="32">
        <v>8004</v>
      </c>
      <c r="G32" s="32">
        <f>F32*0.75</f>
        <v>6003</v>
      </c>
      <c r="H32" s="33">
        <f>F32*0.5</f>
        <v>4002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"2ГИС.КОМСОМОЛЬСК-НА-АМУРЕ"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90">
        <v>564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1224 до 24480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49" s="127">
        <v>1224</v>
      </c>
      <c r="E49" s="128"/>
      <c r="F49" s="128"/>
      <c r="G49" s="128"/>
      <c r="H49" s="129"/>
    </row>
    <row r="50" spans="1:8" ht="37.5" customHeight="1" outlineLevel="1" x14ac:dyDescent="0.2">
      <c r="A50" s="130" t="s">
        <v>33</v>
      </c>
      <c r="B50" s="131"/>
      <c r="C50" s="126"/>
      <c r="D50" s="36">
        <v>2448</v>
      </c>
      <c r="E50" s="37"/>
      <c r="F50" s="37"/>
      <c r="G50" s="37"/>
      <c r="H50" s="38"/>
    </row>
    <row r="51" spans="1:8" ht="37.5" customHeight="1" outlineLevel="1" x14ac:dyDescent="0.2">
      <c r="A51" s="130" t="s">
        <v>34</v>
      </c>
      <c r="B51" s="131"/>
      <c r="C51" s="126"/>
      <c r="D51" s="36">
        <v>3672</v>
      </c>
      <c r="E51" s="37"/>
      <c r="F51" s="37"/>
      <c r="G51" s="37"/>
      <c r="H51" s="38"/>
    </row>
    <row r="52" spans="1:8" ht="37.5" customHeight="1" outlineLevel="1" x14ac:dyDescent="0.2">
      <c r="A52" s="130" t="s">
        <v>35</v>
      </c>
      <c r="B52" s="131"/>
      <c r="C52" s="126"/>
      <c r="D52" s="36">
        <v>4896</v>
      </c>
      <c r="E52" s="37"/>
      <c r="F52" s="37"/>
      <c r="G52" s="37"/>
      <c r="H52" s="38"/>
    </row>
    <row r="53" spans="1:8" ht="37.5" customHeight="1" outlineLevel="1" x14ac:dyDescent="0.2">
      <c r="A53" s="130" t="s">
        <v>36</v>
      </c>
      <c r="B53" s="131"/>
      <c r="C53" s="126"/>
      <c r="D53" s="36">
        <v>6120</v>
      </c>
      <c r="E53" s="37"/>
      <c r="F53" s="37"/>
      <c r="G53" s="37"/>
      <c r="H53" s="38"/>
    </row>
    <row r="54" spans="1:8" ht="37.5" customHeight="1" outlineLevel="1" x14ac:dyDescent="0.2">
      <c r="A54" s="130" t="s">
        <v>37</v>
      </c>
      <c r="B54" s="131"/>
      <c r="C54" s="126"/>
      <c r="D54" s="36">
        <v>7344</v>
      </c>
      <c r="E54" s="37"/>
      <c r="F54" s="37"/>
      <c r="G54" s="37"/>
      <c r="H54" s="38"/>
    </row>
    <row r="55" spans="1:8" ht="37.5" customHeight="1" outlineLevel="1" x14ac:dyDescent="0.2">
      <c r="A55" s="130" t="s">
        <v>38</v>
      </c>
      <c r="B55" s="131"/>
      <c r="C55" s="126"/>
      <c r="D55" s="36">
        <v>8568</v>
      </c>
      <c r="E55" s="37"/>
      <c r="F55" s="37"/>
      <c r="G55" s="37"/>
      <c r="H55" s="38"/>
    </row>
    <row r="56" spans="1:8" ht="37.5" customHeight="1" outlineLevel="1" x14ac:dyDescent="0.2">
      <c r="A56" s="130" t="s">
        <v>39</v>
      </c>
      <c r="B56" s="131"/>
      <c r="C56" s="126"/>
      <c r="D56" s="36">
        <v>9792</v>
      </c>
      <c r="E56" s="37"/>
      <c r="F56" s="37"/>
      <c r="G56" s="37"/>
      <c r="H56" s="38"/>
    </row>
    <row r="57" spans="1:8" ht="37.5" customHeight="1" outlineLevel="1" x14ac:dyDescent="0.2">
      <c r="A57" s="130" t="s">
        <v>40</v>
      </c>
      <c r="B57" s="131"/>
      <c r="C57" s="126"/>
      <c r="D57" s="36">
        <v>11016</v>
      </c>
      <c r="E57" s="37"/>
      <c r="F57" s="37"/>
      <c r="G57" s="37"/>
      <c r="H57" s="38"/>
    </row>
    <row r="58" spans="1:8" ht="37.5" customHeight="1" outlineLevel="1" x14ac:dyDescent="0.2">
      <c r="A58" s="130" t="s">
        <v>41</v>
      </c>
      <c r="B58" s="131"/>
      <c r="C58" s="126"/>
      <c r="D58" s="36">
        <v>12240</v>
      </c>
      <c r="E58" s="37"/>
      <c r="F58" s="37"/>
      <c r="G58" s="37"/>
      <c r="H58" s="38"/>
    </row>
    <row r="59" spans="1:8" ht="37.5" customHeight="1" outlineLevel="1" x14ac:dyDescent="0.2">
      <c r="A59" s="130" t="s">
        <v>42</v>
      </c>
      <c r="B59" s="131"/>
      <c r="C59" s="126"/>
      <c r="D59" s="36">
        <v>13464</v>
      </c>
      <c r="E59" s="37"/>
      <c r="F59" s="37"/>
      <c r="G59" s="37"/>
      <c r="H59" s="38"/>
    </row>
    <row r="60" spans="1:8" ht="37.5" customHeight="1" outlineLevel="1" x14ac:dyDescent="0.2">
      <c r="A60" s="130" t="s">
        <v>43</v>
      </c>
      <c r="B60" s="131"/>
      <c r="C60" s="126"/>
      <c r="D60" s="36">
        <v>14688</v>
      </c>
      <c r="E60" s="37"/>
      <c r="F60" s="37"/>
      <c r="G60" s="37"/>
      <c r="H60" s="38"/>
    </row>
    <row r="61" spans="1:8" ht="37.5" customHeight="1" outlineLevel="1" x14ac:dyDescent="0.2">
      <c r="A61" s="130" t="s">
        <v>44</v>
      </c>
      <c r="B61" s="131"/>
      <c r="C61" s="126"/>
      <c r="D61" s="36">
        <v>15912</v>
      </c>
      <c r="E61" s="37"/>
      <c r="F61" s="37"/>
      <c r="G61" s="37"/>
      <c r="H61" s="38"/>
    </row>
    <row r="62" spans="1:8" ht="37.5" customHeight="1" outlineLevel="1" x14ac:dyDescent="0.2">
      <c r="A62" s="130" t="s">
        <v>45</v>
      </c>
      <c r="B62" s="131"/>
      <c r="C62" s="126"/>
      <c r="D62" s="36">
        <v>17136</v>
      </c>
      <c r="E62" s="37"/>
      <c r="F62" s="37"/>
      <c r="G62" s="37"/>
      <c r="H62" s="38"/>
    </row>
    <row r="63" spans="1:8" ht="37.5" customHeight="1" outlineLevel="1" x14ac:dyDescent="0.2">
      <c r="A63" s="130" t="s">
        <v>46</v>
      </c>
      <c r="B63" s="131"/>
      <c r="C63" s="126"/>
      <c r="D63" s="36">
        <v>18360</v>
      </c>
      <c r="E63" s="37"/>
      <c r="F63" s="37"/>
      <c r="G63" s="37"/>
      <c r="H63" s="38"/>
    </row>
    <row r="64" spans="1:8" ht="37.5" customHeight="1" outlineLevel="1" x14ac:dyDescent="0.2">
      <c r="A64" s="130" t="s">
        <v>47</v>
      </c>
      <c r="B64" s="131"/>
      <c r="C64" s="126"/>
      <c r="D64" s="36">
        <v>19584</v>
      </c>
      <c r="E64" s="37"/>
      <c r="F64" s="37"/>
      <c r="G64" s="37"/>
      <c r="H64" s="38"/>
    </row>
    <row r="65" spans="1:8" ht="37.5" customHeight="1" outlineLevel="1" x14ac:dyDescent="0.2">
      <c r="A65" s="130" t="s">
        <v>48</v>
      </c>
      <c r="B65" s="131"/>
      <c r="C65" s="126"/>
      <c r="D65" s="36">
        <v>20808</v>
      </c>
      <c r="E65" s="37"/>
      <c r="F65" s="37"/>
      <c r="G65" s="37"/>
      <c r="H65" s="38"/>
    </row>
    <row r="66" spans="1:8" ht="37.5" customHeight="1" outlineLevel="1" x14ac:dyDescent="0.2">
      <c r="A66" s="130" t="s">
        <v>49</v>
      </c>
      <c r="B66" s="131"/>
      <c r="C66" s="126"/>
      <c r="D66" s="36">
        <v>22032</v>
      </c>
      <c r="E66" s="37"/>
      <c r="F66" s="37"/>
      <c r="G66" s="37"/>
      <c r="H66" s="38"/>
    </row>
    <row r="67" spans="1:8" ht="37.5" customHeight="1" outlineLevel="1" x14ac:dyDescent="0.2">
      <c r="A67" s="130" t="s">
        <v>50</v>
      </c>
      <c r="B67" s="131"/>
      <c r="C67" s="126"/>
      <c r="D67" s="36">
        <v>23256</v>
      </c>
      <c r="E67" s="37"/>
      <c r="F67" s="37"/>
      <c r="G67" s="37"/>
      <c r="H67" s="38"/>
    </row>
    <row r="68" spans="1:8" ht="37.5" customHeight="1" outlineLevel="1" thickBot="1" x14ac:dyDescent="0.25">
      <c r="A68" s="130" t="s">
        <v>51</v>
      </c>
      <c r="B68" s="131"/>
      <c r="C68" s="126"/>
      <c r="D68" s="36">
        <v>24480</v>
      </c>
      <c r="E68" s="37"/>
      <c r="F68" s="37"/>
      <c r="G68" s="37"/>
      <c r="H68" s="38"/>
    </row>
    <row r="69" spans="1:8" ht="50.1" customHeight="1" thickBot="1" x14ac:dyDescent="0.25">
      <c r="A69" s="119" t="s">
        <v>52</v>
      </c>
      <c r="B69" s="120"/>
      <c r="C69" s="120"/>
      <c r="D69" s="121" t="str">
        <f>"от "&amp;MIN(D70:D79)&amp;" до "&amp;MAX(D70:D79)</f>
        <v>от 240 до 5604</v>
      </c>
      <c r="E69" s="122"/>
      <c r="F69" s="122"/>
      <c r="G69" s="122"/>
      <c r="H69" s="123"/>
    </row>
    <row r="70" spans="1:8" ht="151.5" x14ac:dyDescent="0.2">
      <c r="A70" s="421" t="s">
        <v>271</v>
      </c>
      <c r="B70" s="133" t="s">
        <v>272</v>
      </c>
      <c r="C70" s="54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70" s="135">
        <v>708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71" s="140">
        <v>354</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504 до 11916</v>
      </c>
      <c r="E81" s="156"/>
      <c r="F81" s="156"/>
      <c r="G81" s="156"/>
      <c r="H81" s="157"/>
    </row>
    <row r="82" spans="1:8" ht="21.75" thickBot="1" x14ac:dyDescent="0.25">
      <c r="A82" s="158"/>
      <c r="B82" s="159"/>
      <c r="C82" s="118"/>
      <c r="D82" s="160"/>
      <c r="E82" s="160"/>
      <c r="F82" s="160"/>
      <c r="G82" s="160"/>
      <c r="H82" s="161"/>
    </row>
    <row r="83" spans="1:8" ht="75.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83" s="165">
        <v>3684</v>
      </c>
      <c r="E83" s="165"/>
      <c r="F83" s="165"/>
      <c r="G83" s="165"/>
      <c r="H83" s="166"/>
    </row>
    <row r="84" spans="1:8" ht="75.75" customHeight="1" thickBot="1" x14ac:dyDescent="0.25">
      <c r="A84" s="167" t="s">
        <v>67</v>
      </c>
      <c r="B84" s="168"/>
      <c r="C84" s="169"/>
      <c r="D84" s="170" t="s">
        <v>68</v>
      </c>
      <c r="E84" s="171"/>
      <c r="F84" s="171"/>
      <c r="G84" s="171"/>
      <c r="H84" s="172"/>
    </row>
    <row r="85" spans="1:8" ht="75.75" customHeight="1" x14ac:dyDescent="0.2">
      <c r="A85" s="173" t="s">
        <v>69</v>
      </c>
      <c r="B85" s="174"/>
      <c r="C85" s="169"/>
      <c r="D85" s="140">
        <f>D83/4</f>
        <v>921</v>
      </c>
      <c r="E85" s="140"/>
      <c r="F85" s="140"/>
      <c r="G85" s="140"/>
      <c r="H85" s="141"/>
    </row>
    <row r="86" spans="1:8" ht="75.75" customHeight="1" x14ac:dyDescent="0.2">
      <c r="A86" s="173" t="s">
        <v>70</v>
      </c>
      <c r="B86" s="174"/>
      <c r="C86" s="169"/>
      <c r="D86" s="140">
        <f>D83/5</f>
        <v>736.8</v>
      </c>
      <c r="E86" s="140"/>
      <c r="F86" s="140"/>
      <c r="G86" s="140"/>
      <c r="H86" s="141"/>
    </row>
    <row r="87" spans="1:8" ht="75.75" customHeight="1" x14ac:dyDescent="0.2">
      <c r="A87" s="173" t="s">
        <v>71</v>
      </c>
      <c r="B87" s="174"/>
      <c r="C87" s="169"/>
      <c r="D87" s="140">
        <f>D83/6</f>
        <v>614</v>
      </c>
      <c r="E87" s="140"/>
      <c r="F87" s="140"/>
      <c r="G87" s="140"/>
      <c r="H87" s="141"/>
    </row>
    <row r="88" spans="1:8" ht="75.75" customHeight="1" x14ac:dyDescent="0.2">
      <c r="A88" s="173" t="s">
        <v>72</v>
      </c>
      <c r="B88" s="174"/>
      <c r="C88" s="169"/>
      <c r="D88" s="140">
        <f>D83/7</f>
        <v>526.28571428571433</v>
      </c>
      <c r="E88" s="140"/>
      <c r="F88" s="140"/>
      <c r="G88" s="140"/>
      <c r="H88" s="141"/>
    </row>
    <row r="89" spans="1:8" ht="75.75" customHeight="1" x14ac:dyDescent="0.2">
      <c r="A89" s="173" t="s">
        <v>73</v>
      </c>
      <c r="B89" s="174"/>
      <c r="C89" s="169"/>
      <c r="D89" s="140">
        <f>D83/8</f>
        <v>460.5</v>
      </c>
      <c r="E89" s="140"/>
      <c r="F89" s="140"/>
      <c r="G89" s="140"/>
      <c r="H89" s="141"/>
    </row>
    <row r="90" spans="1:8" ht="75.75" customHeight="1" x14ac:dyDescent="0.2">
      <c r="A90" s="173" t="s">
        <v>74</v>
      </c>
      <c r="B90" s="174"/>
      <c r="C90" s="169"/>
      <c r="D90" s="140">
        <f>D83/9</f>
        <v>409.33333333333331</v>
      </c>
      <c r="E90" s="140"/>
      <c r="F90" s="140"/>
      <c r="G90" s="140"/>
      <c r="H90" s="141"/>
    </row>
    <row r="91" spans="1:8" ht="75.75" customHeight="1" thickBot="1" x14ac:dyDescent="0.25">
      <c r="A91" s="173" t="s">
        <v>75</v>
      </c>
      <c r="B91" s="174"/>
      <c r="C91" s="175"/>
      <c r="D91" s="140">
        <f>D83/10</f>
        <v>368.4</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92" s="44">
        <v>10008</v>
      </c>
      <c r="E92" s="45"/>
      <c r="F92" s="45"/>
      <c r="G92" s="45"/>
      <c r="H92" s="46"/>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"2ГИС.КОМСОМОЛЬСК-НА-АМУРЕ"</v>
      </c>
      <c r="D94" s="31">
        <v>1770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95" s="185">
        <v>3780</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96" s="36">
        <v>9912</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97" s="36">
        <v>3660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98" s="36">
        <v>4392</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99" s="36">
        <v>5250</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0" s="36">
        <v>7020</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01" s="36">
        <v>11916</v>
      </c>
      <c r="E101" s="37"/>
      <c r="F101" s="37"/>
      <c r="G101" s="37"/>
      <c r="H101" s="38"/>
    </row>
    <row r="102" spans="1:8" ht="50.1" customHeight="1" x14ac:dyDescent="0.2">
      <c r="A102" s="143" t="s">
        <v>85</v>
      </c>
      <c r="B102" s="144"/>
      <c r="C102" s="188" t="str">
        <f>C95</f>
        <v>Электронный справочник на основе Справочника организаций "2ГИС.КОМСОМОЛЬСК-НА-АМУРЕ" (версия для ПК)</v>
      </c>
      <c r="D102" s="36">
        <v>4815</v>
      </c>
      <c r="E102" s="37"/>
      <c r="F102" s="37"/>
      <c r="G102" s="37"/>
      <c r="H102" s="38"/>
    </row>
    <row r="103" spans="1:8" ht="50.1" customHeight="1" x14ac:dyDescent="0.2">
      <c r="A103" s="143" t="s">
        <v>86</v>
      </c>
      <c r="B103" s="144"/>
      <c r="C103" s="184" t="s">
        <v>87</v>
      </c>
      <c r="D103" s="36">
        <v>504</v>
      </c>
      <c r="E103" s="37"/>
      <c r="F103" s="37"/>
      <c r="G103" s="37"/>
      <c r="H103" s="38"/>
    </row>
    <row r="104" spans="1:8" ht="77.2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4" s="36">
        <v>2478</v>
      </c>
      <c r="E104" s="37"/>
      <c r="F104" s="37"/>
      <c r="G104" s="37"/>
      <c r="H104" s="38"/>
    </row>
    <row r="105" spans="1:8" ht="77.25"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5" s="36">
        <v>1980</v>
      </c>
      <c r="E105" s="37"/>
      <c r="F105" s="37"/>
      <c r="G105" s="37"/>
      <c r="H105" s="38"/>
    </row>
    <row r="106" spans="1:8" ht="77.25" customHeight="1" x14ac:dyDescent="0.2">
      <c r="A106" s="143" t="s">
        <v>90</v>
      </c>
      <c r="B106" s="144"/>
      <c r="C106" s="184"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6" s="36">
        <v>2010</v>
      </c>
      <c r="E106" s="37"/>
      <c r="F106" s="37"/>
      <c r="G106" s="37"/>
      <c r="H106" s="38"/>
    </row>
    <row r="107" spans="1:8" ht="77.25" customHeight="1" x14ac:dyDescent="0.2">
      <c r="A107" s="143" t="s">
        <v>91</v>
      </c>
      <c r="B107" s="144"/>
      <c r="C107" s="184"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7" s="36">
        <v>990</v>
      </c>
      <c r="E107" s="37"/>
      <c r="F107" s="37"/>
      <c r="G107" s="37"/>
      <c r="H107" s="38"/>
    </row>
    <row r="108" spans="1:8" ht="77.2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8" s="36">
        <v>11916</v>
      </c>
      <c r="E108" s="37"/>
      <c r="F108" s="37"/>
      <c r="G108" s="37"/>
      <c r="H108" s="38"/>
    </row>
    <row r="109" spans="1:8" ht="77.2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09" s="36">
        <v>3000</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0" s="36">
        <v>5250</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1" s="36">
        <v>708</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12" s="36">
        <v>4515</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14" s="36">
        <v>7104</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115" s="36">
        <v>2520</v>
      </c>
      <c r="E115" s="37"/>
      <c r="F115" s="37"/>
      <c r="G115" s="37"/>
      <c r="H115" s="38"/>
    </row>
    <row r="116" spans="1:8" ht="50.1" customHeight="1" x14ac:dyDescent="0.2">
      <c r="A116" s="143" t="s">
        <v>99</v>
      </c>
      <c r="B116" s="144"/>
      <c r="C116" s="184"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16" s="36">
        <v>5400</v>
      </c>
      <c r="E116" s="37"/>
      <c r="F116" s="37"/>
      <c r="G116" s="37"/>
      <c r="H116" s="38"/>
    </row>
    <row r="117" spans="1:8" ht="50.1" customHeight="1" x14ac:dyDescent="0.2">
      <c r="A117" s="143" t="s">
        <v>100</v>
      </c>
      <c r="B117" s="144"/>
      <c r="C117" s="184" t="str">
        <f t="shared" si="1"/>
        <v>Электронный справочник на основе Справочника организаций "2ГИС.КОМСОМОЛЬСК-НА-АМУРЕ" (версия для ПК)</v>
      </c>
      <c r="D117" s="36">
        <v>13920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118" s="36">
        <v>5160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6">
        <v>6192</v>
      </c>
      <c r="E119" s="37"/>
      <c r="F119" s="37"/>
      <c r="G119" s="37"/>
      <c r="H119" s="38"/>
    </row>
    <row r="120" spans="1:8" ht="50.1" customHeight="1" x14ac:dyDescent="0.2">
      <c r="A120" s="143" t="s">
        <v>103</v>
      </c>
      <c r="B120" s="144"/>
      <c r="C120" s="184" t="str">
        <f t="shared" si="1"/>
        <v>Электронный справочник на основе Справочника организаций "2ГИС.КОМСОМОЛЬСК-НА-АМУРЕ" (версия для ПК)</v>
      </c>
      <c r="D120" s="36">
        <v>7440</v>
      </c>
      <c r="E120" s="37"/>
      <c r="F120" s="37"/>
      <c r="G120" s="37"/>
      <c r="H120" s="38"/>
    </row>
    <row r="121" spans="1:8" ht="50.1" customHeight="1" x14ac:dyDescent="0.2">
      <c r="A121" s="143" t="s">
        <v>104</v>
      </c>
      <c r="B121" s="144"/>
      <c r="C121" s="184" t="str">
        <f t="shared" si="1"/>
        <v>Электронный справочник на основе Справочника организаций "2ГИС.КОМСОМОЛЬСК-НА-АМУРЕ" (версия для ПК)</v>
      </c>
      <c r="D121" s="36">
        <v>9840</v>
      </c>
      <c r="E121" s="37"/>
      <c r="F121" s="37"/>
      <c r="G121" s="37"/>
      <c r="H121" s="38"/>
    </row>
    <row r="122" spans="1:8" ht="50.1" customHeight="1" x14ac:dyDescent="0.2">
      <c r="A122" s="143" t="s">
        <v>105</v>
      </c>
      <c r="B122" s="144"/>
      <c r="C122" s="184" t="str">
        <f t="shared" si="1"/>
        <v>Электронный справочник на основе Справочника организаций "2ГИС.КОМСОМОЛЬСК-НА-АМУРЕ" (версия для ПК)</v>
      </c>
      <c r="D122" s="36">
        <v>16800</v>
      </c>
      <c r="E122" s="37"/>
      <c r="F122" s="37"/>
      <c r="G122" s="37"/>
      <c r="H122" s="38"/>
    </row>
    <row r="123" spans="1:8" ht="50.1" customHeight="1" x14ac:dyDescent="0.2">
      <c r="A123" s="143" t="s">
        <v>106</v>
      </c>
      <c r="B123" s="144"/>
      <c r="C123" s="184" t="s">
        <v>87</v>
      </c>
      <c r="D123" s="36">
        <v>720</v>
      </c>
      <c r="E123" s="37"/>
      <c r="F123" s="37"/>
      <c r="G123" s="37"/>
      <c r="H123" s="38"/>
    </row>
    <row r="124" spans="1:8" ht="77.2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4" s="36">
        <v>16800</v>
      </c>
      <c r="E124" s="37"/>
      <c r="F124" s="37"/>
      <c r="G124" s="37"/>
      <c r="H124" s="38"/>
    </row>
    <row r="125" spans="1:8" ht="50.1" customHeight="1" thickBot="1" x14ac:dyDescent="0.25">
      <c r="A125" s="143" t="s">
        <v>108</v>
      </c>
      <c r="B125" s="144"/>
      <c r="C125" s="184" t="str">
        <f t="shared" si="1"/>
        <v>Электронный справочник на основе Справочника организаций "2ГИС.КОМСОМОЛЬСК-НА-АМУРЕ" (версия для ПК)</v>
      </c>
      <c r="D125" s="44">
        <v>7440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27" s="36">
        <v>4008</v>
      </c>
      <c r="E127" s="37"/>
      <c r="F127" s="37"/>
      <c r="G127" s="37"/>
      <c r="H127" s="38"/>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3" s="198">
        <f>F133*1.2</f>
        <v>3686.3999999999996</v>
      </c>
      <c r="E133" s="199">
        <f>F133*1.1</f>
        <v>3379.2000000000003</v>
      </c>
      <c r="F133" s="199">
        <v>3072</v>
      </c>
      <c r="G133" s="199">
        <f>F133*0.75</f>
        <v>2304</v>
      </c>
      <c r="H133" s="200">
        <f>F133*0.5</f>
        <v>1536</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134" s="36">
        <v>3450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6">
        <v>3780</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36" s="198">
        <f>F136*1.2</f>
        <v>5184</v>
      </c>
      <c r="E136" s="199">
        <f>F136*1.1</f>
        <v>4752</v>
      </c>
      <c r="F136" s="199">
        <v>4320</v>
      </c>
      <c r="G136" s="199">
        <f>F136*0.75</f>
        <v>3240</v>
      </c>
      <c r="H136" s="200">
        <f>F136*0.5</f>
        <v>2160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"2ГИС.КОМСОМОЛЬСК-НА-АМУРЕ"</v>
      </c>
      <c r="D137" s="36">
        <v>4920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8" s="36">
        <v>5400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"2ГИС.КОМСОМОЛЬСК-НА-АМУРЕ"</v>
      </c>
      <c r="D139" s="36">
        <v>1890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42" s="31">
        <v>5196</v>
      </c>
      <c r="E142" s="32"/>
      <c r="F142" s="32"/>
      <c r="G142" s="32"/>
      <c r="H142" s="33"/>
    </row>
    <row r="143" spans="1:8" s="16" customFormat="1" ht="83.25" customHeight="1" x14ac:dyDescent="0.2">
      <c r="A143" s="143" t="s">
        <v>184</v>
      </c>
      <c r="B143" s="144"/>
      <c r="C143" s="194"/>
      <c r="D143" s="36">
        <v>10392</v>
      </c>
      <c r="E143" s="37"/>
      <c r="F143" s="37"/>
      <c r="G143" s="37"/>
      <c r="H143" s="38"/>
    </row>
    <row r="144" spans="1:8" s="16" customFormat="1" ht="83.25" customHeight="1" x14ac:dyDescent="0.2">
      <c r="A144" s="143" t="s">
        <v>185</v>
      </c>
      <c r="B144" s="144"/>
      <c r="C144" s="194"/>
      <c r="D144" s="36">
        <v>5196</v>
      </c>
      <c r="E144" s="37"/>
      <c r="F144" s="37"/>
      <c r="G144" s="37"/>
      <c r="H144" s="38"/>
    </row>
    <row r="145" spans="1:8" s="16" customFormat="1" ht="83.25" customHeight="1" thickBot="1" x14ac:dyDescent="0.25">
      <c r="A145" s="143" t="s">
        <v>186</v>
      </c>
      <c r="B145" s="144"/>
      <c r="C145" s="393"/>
      <c r="D145" s="36">
        <v>10392</v>
      </c>
      <c r="E145" s="37"/>
      <c r="F145" s="37"/>
      <c r="G145" s="37"/>
      <c r="H145" s="38"/>
    </row>
    <row r="146" spans="1:8" ht="21.75" thickBot="1" x14ac:dyDescent="0.25">
      <c r="A146" s="298"/>
      <c r="B146" s="299"/>
      <c r="C146" s="180"/>
      <c r="D146" s="322"/>
      <c r="E146" s="322"/>
      <c r="F146" s="322"/>
      <c r="G146" s="322"/>
      <c r="H146" s="323"/>
    </row>
    <row r="148" spans="1:8" ht="21" x14ac:dyDescent="0.2">
      <c r="A148" s="206"/>
      <c r="B148" s="207" t="s">
        <v>123</v>
      </c>
      <c r="C148" s="208" t="s">
        <v>513</v>
      </c>
      <c r="D148" s="208"/>
      <c r="E148" s="209"/>
      <c r="F148" s="209"/>
      <c r="G148" s="209"/>
      <c r="H148" s="209"/>
    </row>
    <row r="149" spans="1:8" ht="21" x14ac:dyDescent="0.2">
      <c r="A149" s="206"/>
      <c r="B149" s="209"/>
      <c r="C149" s="210" t="s">
        <v>514</v>
      </c>
      <c r="D149" s="210"/>
      <c r="E149" s="209"/>
      <c r="F149" s="209"/>
      <c r="G149" s="209"/>
      <c r="H149" s="209"/>
    </row>
    <row r="150" spans="1:8" ht="21" x14ac:dyDescent="0.2">
      <c r="A150" s="206"/>
      <c r="B150" s="209"/>
      <c r="C150" s="210" t="s">
        <v>515</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88.5" customHeight="1" thickBot="1" x14ac:dyDescent="0.25">
      <c r="A165" s="302" t="s">
        <v>138</v>
      </c>
      <c r="B165" s="303"/>
      <c r="C165" s="236" t="s">
        <v>139</v>
      </c>
      <c r="D165" s="326" t="s">
        <v>140</v>
      </c>
      <c r="E165" s="327"/>
      <c r="F165" s="238"/>
      <c r="G165" s="238"/>
      <c r="H165" s="238"/>
    </row>
    <row r="166" spans="1:8" ht="111.75" customHeight="1" x14ac:dyDescent="0.2">
      <c r="A166" s="239" t="s">
        <v>141</v>
      </c>
      <c r="B166" s="240"/>
      <c r="C166" s="241" t="s">
        <v>142</v>
      </c>
      <c r="D166" s="242" t="s">
        <v>143</v>
      </c>
      <c r="E166" s="243"/>
      <c r="F166" s="238"/>
      <c r="G166" s="238"/>
      <c r="H166" s="238"/>
    </row>
    <row r="167" spans="1:8" ht="88.5" customHeight="1" x14ac:dyDescent="0.2">
      <c r="A167" s="244" t="s">
        <v>144</v>
      </c>
      <c r="B167" s="245"/>
      <c r="C167" s="246" t="s">
        <v>145</v>
      </c>
      <c r="D167" s="247" t="s">
        <v>146</v>
      </c>
      <c r="E167" s="248"/>
      <c r="F167" s="238"/>
      <c r="G167" s="238"/>
      <c r="H167" s="238"/>
    </row>
    <row r="168" spans="1:8" ht="141" customHeight="1" thickBot="1" x14ac:dyDescent="0.25">
      <c r="A168" s="328" t="s">
        <v>147</v>
      </c>
      <c r="B168" s="329"/>
      <c r="C168" s="330" t="s">
        <v>148</v>
      </c>
      <c r="D168" s="331" t="s">
        <v>146</v>
      </c>
      <c r="E168" s="332"/>
      <c r="F168" s="238"/>
      <c r="G168" s="238"/>
      <c r="H168" s="238"/>
    </row>
    <row r="169" spans="1:8" s="203" customFormat="1" ht="125.25" customHeight="1" x14ac:dyDescent="0.2">
      <c r="A169" s="244" t="s">
        <v>150</v>
      </c>
      <c r="B169" s="245"/>
      <c r="C169" s="333" t="s">
        <v>151</v>
      </c>
      <c r="D169" s="245" t="s">
        <v>146</v>
      </c>
      <c r="E169" s="334"/>
      <c r="F169" s="232"/>
      <c r="G169" s="232"/>
      <c r="H169" s="232"/>
    </row>
    <row r="170" spans="1:8" s="224" customFormat="1" ht="222.75" customHeight="1" thickBot="1" x14ac:dyDescent="0.25">
      <c r="A170" s="335" t="s">
        <v>152</v>
      </c>
      <c r="B170" s="336"/>
      <c r="C170" s="330" t="s">
        <v>153</v>
      </c>
      <c r="D170" s="337" t="s">
        <v>146</v>
      </c>
      <c r="E170" s="338"/>
      <c r="F170" s="222"/>
      <c r="G170" s="223"/>
      <c r="H170" s="223"/>
    </row>
    <row r="171" spans="1:8" ht="24.95" customHeight="1" x14ac:dyDescent="0.2">
      <c r="A171" s="250" t="s">
        <v>154</v>
      </c>
      <c r="B171" s="250"/>
      <c r="C171" s="250"/>
      <c r="D171" s="250"/>
      <c r="E171" s="250"/>
      <c r="F171" s="250"/>
      <c r="G171" s="250"/>
      <c r="H171" s="250"/>
    </row>
    <row r="172" spans="1:8" ht="24.95" customHeight="1" x14ac:dyDescent="0.2">
      <c r="A172" s="250" t="s">
        <v>155</v>
      </c>
      <c r="B172" s="250"/>
      <c r="C172" s="250"/>
      <c r="D172" s="250"/>
      <c r="E172" s="250"/>
      <c r="F172" s="250"/>
      <c r="G172" s="250"/>
      <c r="H172" s="250"/>
    </row>
    <row r="173" spans="1:8" ht="192"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70.5"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7" spans="1:8" s="252" customFormat="1" ht="114.75" customHeight="1" x14ac:dyDescent="0.2">
      <c r="A177" s="225" t="s">
        <v>159</v>
      </c>
      <c r="B177" s="225"/>
      <c r="C177" s="225"/>
      <c r="D177" s="225"/>
      <c r="E177" s="225"/>
      <c r="F177" s="225"/>
      <c r="G177" s="225"/>
      <c r="H177" s="225"/>
    </row>
  </sheetData>
  <sheetProtection selectLockedCells="1" selectUnlockedCells="1"/>
  <mergeCells count="289">
    <mergeCell ref="A175:H175"/>
    <mergeCell ref="A177:E177"/>
    <mergeCell ref="F177:H177"/>
    <mergeCell ref="A170:B170"/>
    <mergeCell ref="D170:E170"/>
    <mergeCell ref="A171:H171"/>
    <mergeCell ref="A172:H172"/>
    <mergeCell ref="A173:H173"/>
    <mergeCell ref="A174:H174"/>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79"/>
  <sheetViews>
    <sheetView view="pageBreakPreview" zoomScale="40" zoomScaleNormal="60" zoomScaleSheetLayoutView="40" workbookViewId="0">
      <pane ySplit="4" topLeftCell="A12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516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3"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1">
        <f>F7*1.2</f>
        <v>7380</v>
      </c>
      <c r="E7" s="32">
        <f>F7*1.1</f>
        <v>6765.0000000000009</v>
      </c>
      <c r="F7" s="32">
        <v>6150</v>
      </c>
      <c r="G7" s="32">
        <f>F7*0.75</f>
        <v>4612.5</v>
      </c>
      <c r="H7" s="33">
        <f>F7*0.5</f>
        <v>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54">
        <f>F12*1.2</f>
        <v>8344.7999999999993</v>
      </c>
      <c r="E12" s="32">
        <f>F12*1.1</f>
        <v>7649.4000000000005</v>
      </c>
      <c r="F12" s="32">
        <v>6954</v>
      </c>
      <c r="G12" s="32">
        <f>F12*0.75</f>
        <v>5215.5</v>
      </c>
      <c r="H12" s="33">
        <f>F12*0.5</f>
        <v>3477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"2ГИС.КОСТРОМА"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262">
        <v>138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1">
        <f>F27*1.2</f>
        <v>10339.199999999999</v>
      </c>
      <c r="E27" s="32">
        <f>F27*1.1</f>
        <v>9477.6</v>
      </c>
      <c r="F27" s="32">
        <v>8616</v>
      </c>
      <c r="G27" s="32">
        <f>F27*0.75</f>
        <v>6462</v>
      </c>
      <c r="H27" s="33">
        <f>F27*0.5</f>
        <v>4308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"2ГИС.КОСТРОМА"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68">
        <v>204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660 до 13200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49" s="127">
        <v>660</v>
      </c>
      <c r="E49" s="128"/>
      <c r="F49" s="128"/>
      <c r="G49" s="128"/>
      <c r="H49" s="129"/>
    </row>
    <row r="50" spans="1:8" ht="37.5" customHeight="1" outlineLevel="1" x14ac:dyDescent="0.2">
      <c r="A50" s="130" t="s">
        <v>33</v>
      </c>
      <c r="B50" s="131"/>
      <c r="C50" s="126"/>
      <c r="D50" s="36">
        <v>1320</v>
      </c>
      <c r="E50" s="37"/>
      <c r="F50" s="37"/>
      <c r="G50" s="37"/>
      <c r="H50" s="38"/>
    </row>
    <row r="51" spans="1:8" ht="37.5" customHeight="1" outlineLevel="1" x14ac:dyDescent="0.2">
      <c r="A51" s="130" t="s">
        <v>34</v>
      </c>
      <c r="B51" s="131"/>
      <c r="C51" s="126"/>
      <c r="D51" s="36">
        <v>1980</v>
      </c>
      <c r="E51" s="37"/>
      <c r="F51" s="37"/>
      <c r="G51" s="37"/>
      <c r="H51" s="38"/>
    </row>
    <row r="52" spans="1:8" ht="37.5" customHeight="1" outlineLevel="1" x14ac:dyDescent="0.2">
      <c r="A52" s="130" t="s">
        <v>35</v>
      </c>
      <c r="B52" s="131"/>
      <c r="C52" s="126"/>
      <c r="D52" s="36">
        <v>2640</v>
      </c>
      <c r="E52" s="37"/>
      <c r="F52" s="37"/>
      <c r="G52" s="37"/>
      <c r="H52" s="38"/>
    </row>
    <row r="53" spans="1:8" ht="37.5" customHeight="1" outlineLevel="1" x14ac:dyDescent="0.2">
      <c r="A53" s="130" t="s">
        <v>36</v>
      </c>
      <c r="B53" s="131"/>
      <c r="C53" s="126"/>
      <c r="D53" s="36">
        <v>3300</v>
      </c>
      <c r="E53" s="37"/>
      <c r="F53" s="37"/>
      <c r="G53" s="37"/>
      <c r="H53" s="38"/>
    </row>
    <row r="54" spans="1:8" ht="37.5" customHeight="1" outlineLevel="1" x14ac:dyDescent="0.2">
      <c r="A54" s="130" t="s">
        <v>37</v>
      </c>
      <c r="B54" s="131"/>
      <c r="C54" s="126"/>
      <c r="D54" s="36">
        <v>3960</v>
      </c>
      <c r="E54" s="37"/>
      <c r="F54" s="37"/>
      <c r="G54" s="37"/>
      <c r="H54" s="38"/>
    </row>
    <row r="55" spans="1:8" ht="37.5" customHeight="1" outlineLevel="1" x14ac:dyDescent="0.2">
      <c r="A55" s="130" t="s">
        <v>38</v>
      </c>
      <c r="B55" s="131"/>
      <c r="C55" s="126"/>
      <c r="D55" s="36">
        <v>4620</v>
      </c>
      <c r="E55" s="37"/>
      <c r="F55" s="37"/>
      <c r="G55" s="37"/>
      <c r="H55" s="38"/>
    </row>
    <row r="56" spans="1:8" ht="37.5" customHeight="1" outlineLevel="1" x14ac:dyDescent="0.2">
      <c r="A56" s="130" t="s">
        <v>39</v>
      </c>
      <c r="B56" s="131"/>
      <c r="C56" s="126"/>
      <c r="D56" s="36">
        <v>5280</v>
      </c>
      <c r="E56" s="37"/>
      <c r="F56" s="37"/>
      <c r="G56" s="37"/>
      <c r="H56" s="38"/>
    </row>
    <row r="57" spans="1:8" ht="37.5" customHeight="1" outlineLevel="1" x14ac:dyDescent="0.2">
      <c r="A57" s="130" t="s">
        <v>40</v>
      </c>
      <c r="B57" s="131"/>
      <c r="C57" s="126"/>
      <c r="D57" s="36">
        <v>5940</v>
      </c>
      <c r="E57" s="37"/>
      <c r="F57" s="37"/>
      <c r="G57" s="37"/>
      <c r="H57" s="38"/>
    </row>
    <row r="58" spans="1:8" ht="37.5" customHeight="1" outlineLevel="1" x14ac:dyDescent="0.2">
      <c r="A58" s="130" t="s">
        <v>41</v>
      </c>
      <c r="B58" s="131"/>
      <c r="C58" s="126"/>
      <c r="D58" s="36">
        <v>6600</v>
      </c>
      <c r="E58" s="37"/>
      <c r="F58" s="37"/>
      <c r="G58" s="37"/>
      <c r="H58" s="38"/>
    </row>
    <row r="59" spans="1:8" ht="37.5" customHeight="1" outlineLevel="1" x14ac:dyDescent="0.2">
      <c r="A59" s="130" t="s">
        <v>42</v>
      </c>
      <c r="B59" s="131"/>
      <c r="C59" s="126"/>
      <c r="D59" s="36">
        <v>7260</v>
      </c>
      <c r="E59" s="37"/>
      <c r="F59" s="37"/>
      <c r="G59" s="37"/>
      <c r="H59" s="38"/>
    </row>
    <row r="60" spans="1:8" ht="37.5" customHeight="1" outlineLevel="1" x14ac:dyDescent="0.2">
      <c r="A60" s="130" t="s">
        <v>43</v>
      </c>
      <c r="B60" s="131"/>
      <c r="C60" s="126"/>
      <c r="D60" s="36">
        <v>7920</v>
      </c>
      <c r="E60" s="37"/>
      <c r="F60" s="37"/>
      <c r="G60" s="37"/>
      <c r="H60" s="38"/>
    </row>
    <row r="61" spans="1:8" ht="37.5" customHeight="1" outlineLevel="1" x14ac:dyDescent="0.2">
      <c r="A61" s="130" t="s">
        <v>44</v>
      </c>
      <c r="B61" s="131"/>
      <c r="C61" s="126"/>
      <c r="D61" s="36">
        <v>8580</v>
      </c>
      <c r="E61" s="37"/>
      <c r="F61" s="37"/>
      <c r="G61" s="37"/>
      <c r="H61" s="38"/>
    </row>
    <row r="62" spans="1:8" ht="37.5" customHeight="1" outlineLevel="1" x14ac:dyDescent="0.2">
      <c r="A62" s="130" t="s">
        <v>45</v>
      </c>
      <c r="B62" s="131"/>
      <c r="C62" s="126"/>
      <c r="D62" s="36">
        <v>9240</v>
      </c>
      <c r="E62" s="37"/>
      <c r="F62" s="37"/>
      <c r="G62" s="37"/>
      <c r="H62" s="38"/>
    </row>
    <row r="63" spans="1:8" ht="37.5" customHeight="1" outlineLevel="1" x14ac:dyDescent="0.2">
      <c r="A63" s="130" t="s">
        <v>46</v>
      </c>
      <c r="B63" s="131"/>
      <c r="C63" s="126"/>
      <c r="D63" s="36">
        <v>9900</v>
      </c>
      <c r="E63" s="37"/>
      <c r="F63" s="37"/>
      <c r="G63" s="37"/>
      <c r="H63" s="38"/>
    </row>
    <row r="64" spans="1:8" ht="37.5" customHeight="1" outlineLevel="1" x14ac:dyDescent="0.2">
      <c r="A64" s="130" t="s">
        <v>47</v>
      </c>
      <c r="B64" s="131"/>
      <c r="C64" s="126"/>
      <c r="D64" s="36">
        <v>10560</v>
      </c>
      <c r="E64" s="37"/>
      <c r="F64" s="37"/>
      <c r="G64" s="37"/>
      <c r="H64" s="38"/>
    </row>
    <row r="65" spans="1:8" ht="37.5" customHeight="1" outlineLevel="1" x14ac:dyDescent="0.2">
      <c r="A65" s="130" t="s">
        <v>48</v>
      </c>
      <c r="B65" s="131"/>
      <c r="C65" s="126"/>
      <c r="D65" s="36">
        <v>11220</v>
      </c>
      <c r="E65" s="37"/>
      <c r="F65" s="37"/>
      <c r="G65" s="37"/>
      <c r="H65" s="38"/>
    </row>
    <row r="66" spans="1:8" ht="37.5" customHeight="1" outlineLevel="1" x14ac:dyDescent="0.2">
      <c r="A66" s="130" t="s">
        <v>49</v>
      </c>
      <c r="B66" s="131"/>
      <c r="C66" s="126"/>
      <c r="D66" s="36">
        <v>11880</v>
      </c>
      <c r="E66" s="37"/>
      <c r="F66" s="37"/>
      <c r="G66" s="37"/>
      <c r="H66" s="38"/>
    </row>
    <row r="67" spans="1:8" ht="37.5" customHeight="1" outlineLevel="1" x14ac:dyDescent="0.2">
      <c r="A67" s="130" t="s">
        <v>50</v>
      </c>
      <c r="B67" s="131"/>
      <c r="C67" s="126"/>
      <c r="D67" s="36">
        <v>12540</v>
      </c>
      <c r="E67" s="37"/>
      <c r="F67" s="37"/>
      <c r="G67" s="37"/>
      <c r="H67" s="38"/>
    </row>
    <row r="68" spans="1:8" ht="37.5" customHeight="1" outlineLevel="1" thickBot="1" x14ac:dyDescent="0.25">
      <c r="A68" s="130" t="s">
        <v>51</v>
      </c>
      <c r="B68" s="131"/>
      <c r="C68" s="126"/>
      <c r="D68" s="36">
        <v>13200</v>
      </c>
      <c r="E68" s="37"/>
      <c r="F68" s="37"/>
      <c r="G68" s="37"/>
      <c r="H68" s="38"/>
    </row>
    <row r="69" spans="1:8" ht="50.1" customHeight="1" thickBot="1" x14ac:dyDescent="0.25">
      <c r="A69" s="119" t="s">
        <v>52</v>
      </c>
      <c r="B69" s="120"/>
      <c r="C69" s="120"/>
      <c r="D69" s="121" t="str">
        <f>"от "&amp;MIN(D70:D79)&amp;" до "&amp;MAX(D70:D79)</f>
        <v>от 192 до 5604</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70" s="135">
        <v>810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71" s="140">
        <v>192</v>
      </c>
      <c r="E71" s="140"/>
      <c r="F71" s="140"/>
      <c r="G71" s="140"/>
      <c r="H71" s="141"/>
    </row>
    <row r="72" spans="1:8" ht="37.5" customHeight="1" x14ac:dyDescent="0.2">
      <c r="A72" s="137" t="s">
        <v>55</v>
      </c>
      <c r="B72" s="138"/>
      <c r="C72" s="142"/>
      <c r="D72" s="140">
        <v>5604</v>
      </c>
      <c r="E72" s="140"/>
      <c r="F72" s="140"/>
      <c r="G72" s="140"/>
      <c r="H72" s="141"/>
    </row>
    <row r="73" spans="1:8" ht="37.5" customHeight="1" x14ac:dyDescent="0.2">
      <c r="A73" s="137" t="s">
        <v>56</v>
      </c>
      <c r="B73" s="138"/>
      <c r="C73" s="142"/>
      <c r="D73" s="140">
        <v>1122</v>
      </c>
      <c r="E73" s="140"/>
      <c r="F73" s="140"/>
      <c r="G73" s="140"/>
      <c r="H73" s="141"/>
    </row>
    <row r="74" spans="1:8" ht="37.5" customHeight="1" x14ac:dyDescent="0.2">
      <c r="A74" s="143" t="s">
        <v>57</v>
      </c>
      <c r="B74" s="144"/>
      <c r="C74" s="142"/>
      <c r="D74" s="140">
        <v>3360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534 до 8848,8</v>
      </c>
      <c r="E81" s="156"/>
      <c r="F81" s="156"/>
      <c r="G81" s="156"/>
      <c r="H81" s="157"/>
    </row>
    <row r="82" spans="1:8" ht="21.75" thickBot="1" x14ac:dyDescent="0.25">
      <c r="A82" s="298"/>
      <c r="B82" s="299"/>
      <c r="C82" s="118"/>
      <c r="D82" s="322"/>
      <c r="E82" s="322"/>
      <c r="F82" s="322"/>
      <c r="G82" s="322"/>
      <c r="H82" s="323"/>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83" s="165">
        <v>5040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1260</v>
      </c>
      <c r="E85" s="140"/>
      <c r="F85" s="140"/>
      <c r="G85" s="140"/>
      <c r="H85" s="141"/>
    </row>
    <row r="86" spans="1:8" ht="60" customHeight="1" x14ac:dyDescent="0.2">
      <c r="A86" s="173" t="s">
        <v>70</v>
      </c>
      <c r="B86" s="174"/>
      <c r="C86" s="169"/>
      <c r="D86" s="140">
        <f>D83/5</f>
        <v>1008</v>
      </c>
      <c r="E86" s="140"/>
      <c r="F86" s="140"/>
      <c r="G86" s="140"/>
      <c r="H86" s="141"/>
    </row>
    <row r="87" spans="1:8" ht="60" customHeight="1" x14ac:dyDescent="0.2">
      <c r="A87" s="173" t="s">
        <v>71</v>
      </c>
      <c r="B87" s="174"/>
      <c r="C87" s="169"/>
      <c r="D87" s="140">
        <f>D83/6</f>
        <v>840</v>
      </c>
      <c r="E87" s="140"/>
      <c r="F87" s="140"/>
      <c r="G87" s="140"/>
      <c r="H87" s="141"/>
    </row>
    <row r="88" spans="1:8" ht="60" customHeight="1" x14ac:dyDescent="0.2">
      <c r="A88" s="173" t="s">
        <v>72</v>
      </c>
      <c r="B88" s="174"/>
      <c r="C88" s="169"/>
      <c r="D88" s="140">
        <f>D83/7</f>
        <v>720</v>
      </c>
      <c r="E88" s="140"/>
      <c r="F88" s="140"/>
      <c r="G88" s="140"/>
      <c r="H88" s="141"/>
    </row>
    <row r="89" spans="1:8" ht="60" customHeight="1" x14ac:dyDescent="0.2">
      <c r="A89" s="173" t="s">
        <v>73</v>
      </c>
      <c r="B89" s="174"/>
      <c r="C89" s="169"/>
      <c r="D89" s="140">
        <f>D83/8</f>
        <v>630</v>
      </c>
      <c r="E89" s="140"/>
      <c r="F89" s="140"/>
      <c r="G89" s="140"/>
      <c r="H89" s="141"/>
    </row>
    <row r="90" spans="1:8" ht="60" customHeight="1" x14ac:dyDescent="0.2">
      <c r="A90" s="173" t="s">
        <v>74</v>
      </c>
      <c r="B90" s="174"/>
      <c r="C90" s="169"/>
      <c r="D90" s="140">
        <f>D83/9</f>
        <v>560</v>
      </c>
      <c r="E90" s="140"/>
      <c r="F90" s="140"/>
      <c r="G90" s="140"/>
      <c r="H90" s="141"/>
    </row>
    <row r="91" spans="1:8" ht="60" customHeight="1" thickBot="1" x14ac:dyDescent="0.25">
      <c r="A91" s="173" t="s">
        <v>75</v>
      </c>
      <c r="B91" s="174"/>
      <c r="C91" s="175"/>
      <c r="D91" s="140">
        <f>D83/10</f>
        <v>504</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92" s="44">
        <v>5400</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"2ГИС.КОСТРОМА"</v>
      </c>
      <c r="D94" s="31">
        <v>4350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95" s="185">
        <v>3012</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96" s="36">
        <v>2478</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"2ГИС.КОСТРОМА"</v>
      </c>
      <c r="D97" s="36">
        <v>7374</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"2ГИС.КОСТРОМА"</v>
      </c>
      <c r="D98" s="36">
        <v>8848.7999999999993</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99" s="36">
        <v>2604</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0" s="36">
        <v>2478</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01" s="36">
        <v>3480</v>
      </c>
      <c r="E101" s="37"/>
      <c r="F101" s="37"/>
      <c r="G101" s="37"/>
      <c r="H101" s="38"/>
    </row>
    <row r="102" spans="1:8" ht="50.1" customHeight="1" x14ac:dyDescent="0.2">
      <c r="A102" s="143" t="s">
        <v>85</v>
      </c>
      <c r="B102" s="144"/>
      <c r="C102" s="188" t="str">
        <f>C95</f>
        <v>Электронный справочник на основе Справочника организаций "2ГИС.КОСТРОМА" (версия для ПК)</v>
      </c>
      <c r="D102" s="36">
        <v>3408</v>
      </c>
      <c r="E102" s="37"/>
      <c r="F102" s="37"/>
      <c r="G102" s="37"/>
      <c r="H102" s="38"/>
    </row>
    <row r="103" spans="1:8" ht="50.1" customHeight="1" x14ac:dyDescent="0.2">
      <c r="A103" s="143" t="s">
        <v>86</v>
      </c>
      <c r="B103" s="144"/>
      <c r="C103" s="184" t="s">
        <v>87</v>
      </c>
      <c r="D103" s="36">
        <v>534</v>
      </c>
      <c r="E103" s="37"/>
      <c r="F103" s="37"/>
      <c r="G103" s="37"/>
      <c r="H103" s="38"/>
    </row>
    <row r="104" spans="1:8" ht="66"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4" s="36">
        <v>1860</v>
      </c>
      <c r="E104" s="37"/>
      <c r="F104" s="37"/>
      <c r="G104" s="37"/>
      <c r="H104" s="38"/>
    </row>
    <row r="105" spans="1:8" ht="66"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5" s="36">
        <v>1488</v>
      </c>
      <c r="E105" s="37"/>
      <c r="F105" s="37"/>
      <c r="G105" s="37"/>
      <c r="H105" s="38"/>
    </row>
    <row r="106" spans="1:8" ht="66" customHeight="1" x14ac:dyDescent="0.2">
      <c r="A106" s="143" t="s">
        <v>90</v>
      </c>
      <c r="B106" s="144"/>
      <c r="C106" s="184"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6" s="36">
        <v>1242</v>
      </c>
      <c r="E106" s="37"/>
      <c r="F106" s="37"/>
      <c r="G106" s="37"/>
      <c r="H106" s="38"/>
    </row>
    <row r="107" spans="1:8" ht="66" customHeight="1" x14ac:dyDescent="0.2">
      <c r="A107" s="143" t="s">
        <v>91</v>
      </c>
      <c r="B107" s="144"/>
      <c r="C107" s="184"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7" s="36">
        <v>744</v>
      </c>
      <c r="E107" s="37"/>
      <c r="F107" s="37"/>
      <c r="G107" s="37"/>
      <c r="H107" s="38"/>
    </row>
    <row r="108" spans="1:8" ht="66"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8" s="36">
        <v>6822</v>
      </c>
      <c r="E108" s="37"/>
      <c r="F108" s="37"/>
      <c r="G108" s="37"/>
      <c r="H108" s="38"/>
    </row>
    <row r="109" spans="1:8" ht="66"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09" s="36">
        <v>2166</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0" s="36">
        <v>1476</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1" s="36">
        <v>810</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12" s="36">
        <v>3990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13" s="36">
        <v>3150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14" s="36">
        <v>3240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"2ГИС.КОСТРОМА"</v>
      </c>
      <c r="D115" s="36">
        <v>6120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16" s="36">
        <v>4320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"2ГИС.КОСТРОМА" (версия для ПК)</v>
      </c>
      <c r="D117" s="36">
        <v>3480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"2ГИС.КОСТРОМА"</v>
      </c>
      <c r="D118" s="36">
        <v>10440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"2ГИС.КОСТРОМА"</v>
      </c>
      <c r="D119" s="36">
        <v>12528</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"2ГИС.КОСТРОМА" (версия для ПК)</v>
      </c>
      <c r="D120" s="36">
        <v>3720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"2ГИС.КОСТРОМА" (версия для ПК)</v>
      </c>
      <c r="D121" s="36">
        <v>3480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"2ГИС.КОСТРОМА" (версия для ПК)</v>
      </c>
      <c r="D122" s="36">
        <v>4920</v>
      </c>
      <c r="E122" s="37"/>
      <c r="F122" s="37"/>
      <c r="G122" s="37"/>
      <c r="H122" s="38"/>
    </row>
    <row r="123" spans="1:8" ht="50.1" customHeight="1" x14ac:dyDescent="0.2">
      <c r="A123" s="143" t="s">
        <v>106</v>
      </c>
      <c r="B123" s="144"/>
      <c r="C123" s="184" t="s">
        <v>87</v>
      </c>
      <c r="D123" s="36">
        <v>840</v>
      </c>
      <c r="E123" s="37"/>
      <c r="F123" s="37"/>
      <c r="G123" s="37"/>
      <c r="H123" s="38"/>
    </row>
    <row r="124" spans="1:8" ht="66"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4" s="36">
        <v>9600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"2ГИС.КОСТРОМА" (версия для ПК)</v>
      </c>
      <c r="D125" s="44">
        <v>2160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27" s="36">
        <v>1620</v>
      </c>
      <c r="E127" s="37"/>
      <c r="F127" s="37"/>
      <c r="G127" s="37"/>
      <c r="H127" s="38"/>
    </row>
    <row r="128" spans="1:8" s="16" customFormat="1" ht="50.1" customHeight="1" x14ac:dyDescent="0.2">
      <c r="A128" s="143" t="s">
        <v>111</v>
      </c>
      <c r="B128" s="144"/>
      <c r="C128" s="194"/>
      <c r="D128" s="36">
        <v>1620</v>
      </c>
      <c r="E128" s="37"/>
      <c r="F128" s="37"/>
      <c r="G128" s="37"/>
      <c r="H128" s="38"/>
    </row>
    <row r="129" spans="1:8" s="16" customFormat="1" ht="50.1" customHeight="1" x14ac:dyDescent="0.2">
      <c r="A129" s="192" t="s">
        <v>112</v>
      </c>
      <c r="B129" s="193"/>
      <c r="C129" s="194"/>
      <c r="D129" s="325">
        <v>3000</v>
      </c>
      <c r="E129" s="140"/>
      <c r="F129" s="140"/>
      <c r="G129" s="140"/>
      <c r="H129" s="140"/>
    </row>
    <row r="130" spans="1:8" s="16" customFormat="1" ht="50.1" customHeight="1" x14ac:dyDescent="0.2">
      <c r="A130" s="192" t="s">
        <v>113</v>
      </c>
      <c r="B130" s="193"/>
      <c r="C130" s="194"/>
      <c r="D130" s="325">
        <v>300</v>
      </c>
      <c r="E130" s="140"/>
      <c r="F130" s="140"/>
      <c r="G130" s="140"/>
      <c r="H130" s="140"/>
    </row>
    <row r="131" spans="1:8" s="16" customFormat="1" ht="50.1" customHeight="1" thickBot="1" x14ac:dyDescent="0.25">
      <c r="A131" s="192" t="s">
        <v>114</v>
      </c>
      <c r="B131" s="193"/>
      <c r="C131" s="196"/>
      <c r="D131" s="78">
        <v>1050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3" s="198">
        <f>F133*1.2</f>
        <v>2412</v>
      </c>
      <c r="E133" s="199">
        <f>F133*1.1</f>
        <v>2211</v>
      </c>
      <c r="F133" s="199">
        <v>2010</v>
      </c>
      <c r="G133" s="199">
        <f>F133*0.75</f>
        <v>1507.5</v>
      </c>
      <c r="H133" s="200">
        <f>F133*0.5</f>
        <v>1005</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"2ГИС.КОСТРОМА"</v>
      </c>
      <c r="D134" s="36">
        <v>2358</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6">
        <v>3012</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36" s="198">
        <f>F136*1.2</f>
        <v>3456</v>
      </c>
      <c r="E136" s="199">
        <f>F136*1.1</f>
        <v>3168.0000000000005</v>
      </c>
      <c r="F136" s="199">
        <v>2880</v>
      </c>
      <c r="G136" s="199">
        <f>F136*0.75</f>
        <v>2160</v>
      </c>
      <c r="H136" s="200">
        <f>F136*0.5</f>
        <v>1440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"2ГИС.КОСТРОМА"</v>
      </c>
      <c r="D137" s="36">
        <v>3360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8" s="36">
        <v>4320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"2ГИС.КОСТРОМА"</v>
      </c>
      <c r="D139" s="198">
        <f>F139*1.2</f>
        <v>2412</v>
      </c>
      <c r="E139" s="199">
        <f>F139*1.1</f>
        <v>2211</v>
      </c>
      <c r="F139" s="199">
        <v>2010</v>
      </c>
      <c r="G139" s="199">
        <f>F139*0.75</f>
        <v>1507.5</v>
      </c>
      <c r="H139" s="200">
        <f>F139*0.5</f>
        <v>1005</v>
      </c>
    </row>
    <row r="140" spans="1:8" ht="50.1" customHeight="1" thickBot="1" x14ac:dyDescent="0.25">
      <c r="A140" s="298"/>
      <c r="B140" s="299"/>
      <c r="C140" s="180"/>
      <c r="D140" s="322"/>
      <c r="E140" s="322"/>
      <c r="F140" s="322"/>
      <c r="G140" s="322"/>
      <c r="H140" s="323"/>
    </row>
    <row r="141" spans="1:8" s="23" customFormat="1" ht="26.25" x14ac:dyDescent="0.2">
      <c r="A141" s="202"/>
      <c r="B141" s="203"/>
      <c r="C141" s="204"/>
      <c r="D141" s="203"/>
      <c r="E141" s="203"/>
      <c r="F141" s="203"/>
      <c r="G141" s="203"/>
      <c r="H141" s="205"/>
    </row>
    <row r="142" spans="1:8" s="16" customFormat="1" ht="21" x14ac:dyDescent="0.2">
      <c r="A142" s="206"/>
      <c r="B142" s="207" t="s">
        <v>123</v>
      </c>
      <c r="C142" s="208" t="s">
        <v>178</v>
      </c>
      <c r="D142" s="208"/>
      <c r="E142" s="209"/>
      <c r="F142" s="209"/>
      <c r="G142" s="209"/>
      <c r="H142" s="209"/>
    </row>
    <row r="143" spans="1:8" s="16" customFormat="1" ht="21" x14ac:dyDescent="0.2">
      <c r="A143" s="206"/>
      <c r="B143" s="209"/>
      <c r="C143" s="210" t="s">
        <v>179</v>
      </c>
      <c r="D143" s="210"/>
      <c r="E143" s="209"/>
      <c r="F143" s="209"/>
      <c r="G143" s="209"/>
      <c r="H143" s="209"/>
    </row>
    <row r="144" spans="1:8" s="16" customFormat="1" ht="21" x14ac:dyDescent="0.2">
      <c r="A144" s="206"/>
      <c r="B144" s="209"/>
      <c r="C144" s="208" t="s">
        <v>180</v>
      </c>
      <c r="D144" s="210"/>
      <c r="E144" s="209"/>
      <c r="F144" s="209"/>
      <c r="G144" s="209"/>
      <c r="H144" s="209"/>
    </row>
    <row r="145" spans="1:8" s="16" customFormat="1" ht="21" x14ac:dyDescent="0.2">
      <c r="A145" s="202"/>
      <c r="B145" s="203"/>
      <c r="C145" s="210"/>
      <c r="D145" s="210"/>
      <c r="E145" s="209"/>
      <c r="F145" s="209"/>
      <c r="G145" s="209"/>
      <c r="H145" s="203"/>
    </row>
    <row r="146" spans="1:8" s="16" customFormat="1" ht="26.25" x14ac:dyDescent="0.2">
      <c r="A146" s="213" t="str">
        <f>Абакан_юр!A147</f>
        <v>По соглашению сторон в качестве валюты платежа могут выступать украинские гривны, в этом случае курс следующий: 1 руб. = 0,3909 гривен</v>
      </c>
      <c r="B146" s="213"/>
      <c r="C146" s="213"/>
      <c r="D146" s="214"/>
      <c r="E146" s="214"/>
      <c r="F146" s="215"/>
      <c r="G146" s="216"/>
      <c r="H146" s="216"/>
    </row>
    <row r="147" spans="1:8" ht="26.25" x14ac:dyDescent="0.2">
      <c r="A147" s="213" t="str">
        <f>Абакан_юр!A148</f>
        <v>По соглашению сторон в качестве валюты платежа могут выступать дирхамы ОАЭ, в этом случае курс следующий: 1 руб. = 0,0394 дирхам</v>
      </c>
      <c r="B147" s="213"/>
      <c r="C147" s="213"/>
      <c r="D147" s="214"/>
      <c r="E147" s="214"/>
      <c r="F147" s="215"/>
      <c r="G147" s="218"/>
      <c r="H147" s="218"/>
    </row>
    <row r="148" spans="1:8" ht="26.25" x14ac:dyDescent="0.2">
      <c r="A148" s="213" t="str">
        <f>Абакан_юр!A149</f>
        <v>По соглашению сторон в качестве валюты платежа могут выступать доллары США, в этом случае курс следующий: 1 руб. = 0,0107 доллара</v>
      </c>
      <c r="B148" s="213"/>
      <c r="C148" s="213"/>
      <c r="D148" s="214"/>
      <c r="E148" s="214"/>
      <c r="F148" s="215"/>
      <c r="G148" s="218"/>
      <c r="H148" s="218"/>
    </row>
    <row r="149" spans="1:8" ht="26.25" x14ac:dyDescent="0.2">
      <c r="A149" s="213" t="str">
        <f>Абакан_юр!A150</f>
        <v>По соглашению сторон в качестве валюты платежа могут выступать евро, в этом случае курс следующий: 1 руб. = 0,0101 евро</v>
      </c>
      <c r="B149" s="213"/>
      <c r="C149" s="213"/>
      <c r="D149" s="214"/>
      <c r="E149" s="215"/>
      <c r="F149" s="215"/>
      <c r="G149" s="218"/>
      <c r="H149" s="218"/>
    </row>
    <row r="150" spans="1:8" ht="26.25" x14ac:dyDescent="0.2">
      <c r="A150" s="213" t="str">
        <f>Абакан_юр!A151</f>
        <v>По соглашению сторон в качестве валюты платежа могут выступать чешские кроны, в этом случае курс следующий: 1 руб. = 0,2496 крона</v>
      </c>
      <c r="B150" s="213"/>
      <c r="C150" s="213"/>
      <c r="D150" s="214"/>
      <c r="E150" s="215"/>
      <c r="F150" s="215"/>
      <c r="G150" s="218"/>
      <c r="H150" s="218"/>
    </row>
    <row r="151" spans="1:8" ht="26.25" x14ac:dyDescent="0.2">
      <c r="A151" s="213" t="str">
        <f>Абакан_юр!A152</f>
        <v>По соглашению сторон в качестве валюты платежа могут выступать киргизские сомы, в этом случае курс следующий: 1 руб. = 0,9546 сом</v>
      </c>
      <c r="B151" s="213"/>
      <c r="C151" s="213"/>
      <c r="D151" s="214"/>
      <c r="E151" s="214"/>
      <c r="F151" s="215"/>
      <c r="G151" s="218"/>
      <c r="H151" s="218"/>
    </row>
    <row r="152" spans="1:8" ht="26.25" x14ac:dyDescent="0.2">
      <c r="A152"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2" s="213"/>
      <c r="C152" s="213"/>
      <c r="D152" s="214"/>
      <c r="E152" s="214"/>
      <c r="F152" s="215"/>
      <c r="G152" s="218"/>
      <c r="H152" s="218"/>
    </row>
    <row r="153" spans="1:8" ht="26.25" customHeight="1" x14ac:dyDescent="0.2">
      <c r="A153" s="219"/>
      <c r="B153" s="219"/>
      <c r="C153" s="220"/>
      <c r="D153" s="221"/>
      <c r="E153" s="221"/>
      <c r="F153" s="222"/>
      <c r="G153" s="223"/>
      <c r="H153" s="223"/>
    </row>
    <row r="154" spans="1:8" ht="26.25" customHeight="1" x14ac:dyDescent="0.2">
      <c r="A154" s="225" t="s">
        <v>134</v>
      </c>
      <c r="B154" s="225"/>
      <c r="C154" s="225"/>
      <c r="D154" s="225"/>
      <c r="E154" s="225"/>
      <c r="F154" s="225"/>
      <c r="G154" s="225"/>
      <c r="H154" s="225"/>
    </row>
    <row r="155" spans="1:8" ht="26.25" customHeight="1" x14ac:dyDescent="0.2">
      <c r="A155" s="225" t="s">
        <v>135</v>
      </c>
      <c r="B155" s="225"/>
      <c r="C155" s="225"/>
      <c r="D155" s="225"/>
      <c r="E155" s="225"/>
      <c r="F155" s="225"/>
      <c r="G155" s="225"/>
      <c r="H155" s="225"/>
    </row>
    <row r="156" spans="1:8" ht="26.25" customHeight="1" x14ac:dyDescent="0.2">
      <c r="A156" s="219"/>
      <c r="B156" s="219"/>
      <c r="C156" s="220"/>
      <c r="D156" s="221"/>
      <c r="E156" s="221"/>
      <c r="F156" s="222"/>
      <c r="G156" s="223"/>
      <c r="H156" s="223"/>
    </row>
    <row r="157" spans="1:8" ht="26.25" customHeight="1" thickBot="1" x14ac:dyDescent="0.25">
      <c r="A157" s="226" t="s">
        <v>136</v>
      </c>
      <c r="B157" s="226"/>
      <c r="C157" s="226"/>
      <c r="D157" s="226"/>
      <c r="E157" s="226"/>
      <c r="F157" s="227"/>
      <c r="G157" s="217"/>
      <c r="H157" s="228"/>
    </row>
    <row r="158" spans="1:8" ht="26.25" customHeight="1" thickBot="1" x14ac:dyDescent="0.25">
      <c r="A158" s="229" t="s">
        <v>137</v>
      </c>
      <c r="B158" s="230"/>
      <c r="C158" s="230"/>
      <c r="D158" s="230"/>
      <c r="E158" s="231"/>
      <c r="F158" s="232"/>
      <c r="H158" s="233"/>
    </row>
    <row r="159" spans="1:8" ht="26.25" customHeight="1" thickBot="1" x14ac:dyDescent="0.25">
      <c r="A159" s="302" t="s">
        <v>138</v>
      </c>
      <c r="B159" s="303"/>
      <c r="C159" s="236" t="s">
        <v>139</v>
      </c>
      <c r="D159" s="326" t="s">
        <v>140</v>
      </c>
      <c r="E159" s="327"/>
      <c r="F159" s="238"/>
      <c r="G159" s="238"/>
      <c r="H159" s="238"/>
    </row>
    <row r="160" spans="1:8" ht="84" x14ac:dyDescent="0.2">
      <c r="A160" s="239" t="s">
        <v>141</v>
      </c>
      <c r="B160" s="240"/>
      <c r="C160" s="241" t="s">
        <v>142</v>
      </c>
      <c r="D160" s="242" t="s">
        <v>143</v>
      </c>
      <c r="E160" s="243"/>
      <c r="F160" s="238"/>
      <c r="G160" s="238"/>
      <c r="H160" s="238"/>
    </row>
    <row r="161" spans="1:8" ht="21" x14ac:dyDescent="0.2">
      <c r="A161" s="244" t="s">
        <v>144</v>
      </c>
      <c r="B161" s="245"/>
      <c r="C161" s="246" t="s">
        <v>145</v>
      </c>
      <c r="D161" s="247" t="s">
        <v>146</v>
      </c>
      <c r="E161" s="248"/>
      <c r="F161" s="238"/>
      <c r="G161" s="238"/>
      <c r="H161" s="238"/>
    </row>
    <row r="162" spans="1:8" ht="63.75" thickBot="1" x14ac:dyDescent="0.25">
      <c r="A162" s="328" t="s">
        <v>147</v>
      </c>
      <c r="B162" s="329"/>
      <c r="C162" s="330" t="s">
        <v>148</v>
      </c>
      <c r="D162" s="331" t="s">
        <v>146</v>
      </c>
      <c r="E162" s="332"/>
      <c r="F162" s="238"/>
      <c r="G162" s="238"/>
      <c r="H162" s="238"/>
    </row>
    <row r="163" spans="1:8" ht="42" x14ac:dyDescent="0.2">
      <c r="A163" s="244" t="s">
        <v>150</v>
      </c>
      <c r="B163" s="245"/>
      <c r="C163" s="333" t="s">
        <v>151</v>
      </c>
      <c r="D163" s="245" t="s">
        <v>146</v>
      </c>
      <c r="E163" s="334"/>
      <c r="F163" s="232"/>
      <c r="G163" s="232"/>
      <c r="H163" s="232"/>
    </row>
    <row r="164" spans="1:8" ht="50.1" customHeight="1" thickBot="1" x14ac:dyDescent="0.25">
      <c r="A164" s="335" t="s">
        <v>152</v>
      </c>
      <c r="B164" s="336"/>
      <c r="C164" s="330" t="s">
        <v>153</v>
      </c>
      <c r="D164" s="337" t="s">
        <v>146</v>
      </c>
      <c r="E164" s="338"/>
      <c r="F164" s="222"/>
      <c r="G164" s="223"/>
      <c r="H164" s="223"/>
    </row>
    <row r="165" spans="1:8" ht="50.1" customHeight="1" x14ac:dyDescent="0.2">
      <c r="A165" s="250" t="s">
        <v>154</v>
      </c>
      <c r="B165" s="250"/>
      <c r="C165" s="250"/>
      <c r="D165" s="250"/>
      <c r="E165" s="250"/>
      <c r="F165" s="250"/>
      <c r="G165" s="250"/>
      <c r="H165" s="250"/>
    </row>
    <row r="166" spans="1:8" ht="91.5" customHeight="1" x14ac:dyDescent="0.2">
      <c r="A166" s="250" t="s">
        <v>155</v>
      </c>
      <c r="B166" s="250"/>
      <c r="C166" s="250"/>
      <c r="D166" s="250"/>
      <c r="E166" s="250"/>
      <c r="F166" s="250"/>
      <c r="G166" s="250"/>
      <c r="H166" s="250"/>
    </row>
    <row r="167" spans="1:8" ht="171.75" customHeight="1" x14ac:dyDescent="0.2">
      <c r="A167"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67" s="225"/>
      <c r="C167" s="225"/>
      <c r="D167" s="225"/>
      <c r="E167" s="225"/>
      <c r="F167" s="225"/>
      <c r="G167" s="225"/>
      <c r="H167" s="225"/>
    </row>
    <row r="168" spans="1:8" ht="89.25" customHeight="1" x14ac:dyDescent="0.2">
      <c r="A168" s="225" t="s">
        <v>157</v>
      </c>
      <c r="B168" s="225"/>
      <c r="C168" s="225"/>
      <c r="D168" s="225"/>
      <c r="E168" s="225"/>
      <c r="F168" s="225"/>
      <c r="G168" s="225"/>
      <c r="H168" s="225"/>
    </row>
    <row r="169" spans="1:8" ht="66.75" customHeight="1" x14ac:dyDescent="0.2">
      <c r="A169" s="250" t="s">
        <v>158</v>
      </c>
      <c r="B169" s="250"/>
      <c r="C169" s="250"/>
      <c r="D169" s="250"/>
      <c r="E169" s="250"/>
      <c r="F169" s="250"/>
      <c r="G169" s="250"/>
      <c r="H169" s="250"/>
    </row>
    <row r="170" spans="1:8" s="203" customFormat="1" ht="15.75" customHeight="1" x14ac:dyDescent="0.2">
      <c r="A170" s="202"/>
      <c r="C170" s="204"/>
      <c r="H170" s="205"/>
    </row>
    <row r="171" spans="1:8" s="224" customFormat="1" ht="7.5" customHeight="1" x14ac:dyDescent="0.2">
      <c r="A171" s="202"/>
      <c r="B171" s="203"/>
      <c r="C171" s="204"/>
      <c r="D171" s="203"/>
      <c r="E171" s="203"/>
      <c r="F171" s="203"/>
      <c r="G171" s="203"/>
      <c r="H171" s="205"/>
    </row>
    <row r="172" spans="1:8" ht="109.5" customHeight="1" x14ac:dyDescent="0.2">
      <c r="A172" s="225" t="s">
        <v>159</v>
      </c>
      <c r="B172" s="225"/>
      <c r="C172" s="225"/>
      <c r="D172" s="225"/>
      <c r="E172" s="225"/>
      <c r="F172" s="225"/>
      <c r="G172" s="225"/>
      <c r="H172" s="225"/>
    </row>
    <row r="173" spans="1:8" ht="24.95" customHeight="1" x14ac:dyDescent="0.2"/>
    <row r="174" spans="1:8" ht="183" customHeight="1" x14ac:dyDescent="0.2"/>
    <row r="175" spans="1:8" ht="76.5" customHeight="1" x14ac:dyDescent="0.2"/>
    <row r="179" spans="1:8" s="252" customFormat="1" ht="114.75" customHeight="1" x14ac:dyDescent="0.2">
      <c r="A179" s="202"/>
      <c r="B179" s="203"/>
      <c r="C179" s="204"/>
      <c r="D179" s="203"/>
      <c r="E179" s="203"/>
      <c r="F179" s="203"/>
      <c r="G179" s="203"/>
      <c r="H179" s="205"/>
    </row>
  </sheetData>
  <sheetProtection selectLockedCells="1" selectUnlockedCells="1"/>
  <mergeCells count="275">
    <mergeCell ref="A167:H167"/>
    <mergeCell ref="A168:H168"/>
    <mergeCell ref="A169:H169"/>
    <mergeCell ref="A172:E172"/>
    <mergeCell ref="F172:H172"/>
    <mergeCell ref="A163:B163"/>
    <mergeCell ref="D163:E163"/>
    <mergeCell ref="A164:B164"/>
    <mergeCell ref="D164:E164"/>
    <mergeCell ref="A165:H165"/>
    <mergeCell ref="A166:H166"/>
    <mergeCell ref="A160:B160"/>
    <mergeCell ref="D160:E160"/>
    <mergeCell ref="A161:B161"/>
    <mergeCell ref="D161:E161"/>
    <mergeCell ref="A162:B162"/>
    <mergeCell ref="D162:E162"/>
    <mergeCell ref="A154:H154"/>
    <mergeCell ref="A155:H155"/>
    <mergeCell ref="A157:E157"/>
    <mergeCell ref="A158:E158"/>
    <mergeCell ref="A159:B159"/>
    <mergeCell ref="D159:E159"/>
    <mergeCell ref="A147:C147"/>
    <mergeCell ref="A148:C148"/>
    <mergeCell ref="A149:C149"/>
    <mergeCell ref="A150:C150"/>
    <mergeCell ref="A151:C151"/>
    <mergeCell ref="A152:C152"/>
    <mergeCell ref="C142:D142"/>
    <mergeCell ref="C143:D143"/>
    <mergeCell ref="C144:D144"/>
    <mergeCell ref="C145:D145"/>
    <mergeCell ref="A146:C146"/>
    <mergeCell ref="G146:H146"/>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view="pageBreakPreview" zoomScale="40" zoomScaleNormal="60" zoomScaleSheetLayoutView="40" workbookViewId="0">
      <pane ySplit="4" topLeftCell="A16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1">
        <f>F7*1.2</f>
        <v>6120</v>
      </c>
      <c r="E7" s="32">
        <f>F7*1.1</f>
        <v>5610</v>
      </c>
      <c r="F7" s="32">
        <v>5100</v>
      </c>
      <c r="G7" s="32">
        <f>F7*0.75</f>
        <v>3825</v>
      </c>
      <c r="H7" s="33">
        <f>F7*0.5</f>
        <v>2550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54">
        <f>F12*1.2</f>
        <v>10656</v>
      </c>
      <c r="E12" s="32">
        <f>F12*1.1</f>
        <v>9768</v>
      </c>
      <c r="F12" s="32">
        <v>8880</v>
      </c>
      <c r="G12" s="32">
        <f>F12*0.75</f>
        <v>6660</v>
      </c>
      <c r="H12" s="33">
        <f>F12*0.5</f>
        <v>4440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"2ГИС.КРАСНОДАР"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262">
        <v>360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1">
        <f>F27*1.2</f>
        <v>11016</v>
      </c>
      <c r="E27" s="32">
        <f>F27*1.1</f>
        <v>10098</v>
      </c>
      <c r="F27" s="32">
        <v>9180</v>
      </c>
      <c r="G27" s="32">
        <f>F27*0.75</f>
        <v>6885</v>
      </c>
      <c r="H27" s="33">
        <f>F27*0.5</f>
        <v>4590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54">
        <f>F32*1.2</f>
        <v>19180.8</v>
      </c>
      <c r="E32" s="32">
        <f>F32*1.1</f>
        <v>17582.400000000001</v>
      </c>
      <c r="F32" s="32">
        <v>15984</v>
      </c>
      <c r="G32" s="32">
        <f>F32*0.75</f>
        <v>11988</v>
      </c>
      <c r="H32" s="33">
        <f>F32*0.5</f>
        <v>7992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2280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"2ГИС.КРАСНОДАР"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90">
        <v>648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358">
        <f>F48*1.2</f>
        <v>360</v>
      </c>
      <c r="E48" s="358">
        <f>F48*1.1</f>
        <v>330</v>
      </c>
      <c r="F48" s="358">
        <v>300</v>
      </c>
      <c r="G48" s="358">
        <f>F48*0.75</f>
        <v>225</v>
      </c>
      <c r="H48" s="358">
        <f>F48*0.5</f>
        <v>150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"&amp;MIN(D56:D105)&amp;" до "&amp;MAX(D56:D105)</f>
        <v>от 1200 до 60000</v>
      </c>
      <c r="E55" s="122"/>
      <c r="F55" s="122"/>
      <c r="G55" s="122"/>
      <c r="H55" s="123"/>
    </row>
    <row r="56" spans="1:8" s="16" customFormat="1" ht="37.5" customHeight="1" outlineLevel="1" x14ac:dyDescent="0.2">
      <c r="A56" s="124" t="s">
        <v>32</v>
      </c>
      <c r="B56" s="125"/>
      <c r="C56" s="369"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56" s="127">
        <v>1200</v>
      </c>
      <c r="E56" s="128"/>
      <c r="F56" s="128"/>
      <c r="G56" s="128"/>
      <c r="H56" s="129"/>
    </row>
    <row r="57" spans="1:8" s="16" customFormat="1" ht="37.5" customHeight="1" outlineLevel="1" x14ac:dyDescent="0.2">
      <c r="A57" s="130" t="s">
        <v>33</v>
      </c>
      <c r="B57" s="131"/>
      <c r="C57" s="126"/>
      <c r="D57" s="36">
        <v>2400</v>
      </c>
      <c r="E57" s="37"/>
      <c r="F57" s="37"/>
      <c r="G57" s="37"/>
      <c r="H57" s="38"/>
    </row>
    <row r="58" spans="1:8" s="16" customFormat="1" ht="37.5" customHeight="1" outlineLevel="1" x14ac:dyDescent="0.2">
      <c r="A58" s="130" t="s">
        <v>34</v>
      </c>
      <c r="B58" s="131"/>
      <c r="C58" s="126"/>
      <c r="D58" s="36">
        <v>3600</v>
      </c>
      <c r="E58" s="37"/>
      <c r="F58" s="37"/>
      <c r="G58" s="37"/>
      <c r="H58" s="38"/>
    </row>
    <row r="59" spans="1:8" s="16" customFormat="1" ht="37.5" customHeight="1" outlineLevel="1" x14ac:dyDescent="0.2">
      <c r="A59" s="130" t="s">
        <v>35</v>
      </c>
      <c r="B59" s="131"/>
      <c r="C59" s="126"/>
      <c r="D59" s="36">
        <v>4800</v>
      </c>
      <c r="E59" s="37"/>
      <c r="F59" s="37"/>
      <c r="G59" s="37"/>
      <c r="H59" s="38"/>
    </row>
    <row r="60" spans="1:8" s="16" customFormat="1" ht="37.5" customHeight="1" outlineLevel="1" x14ac:dyDescent="0.2">
      <c r="A60" s="130" t="s">
        <v>36</v>
      </c>
      <c r="B60" s="131"/>
      <c r="C60" s="126"/>
      <c r="D60" s="36">
        <v>6000</v>
      </c>
      <c r="E60" s="37"/>
      <c r="F60" s="37"/>
      <c r="G60" s="37"/>
      <c r="H60" s="38"/>
    </row>
    <row r="61" spans="1:8" s="16" customFormat="1" ht="37.5" customHeight="1" outlineLevel="1" x14ac:dyDescent="0.2">
      <c r="A61" s="130" t="s">
        <v>37</v>
      </c>
      <c r="B61" s="131"/>
      <c r="C61" s="126"/>
      <c r="D61" s="36">
        <v>7200</v>
      </c>
      <c r="E61" s="37"/>
      <c r="F61" s="37"/>
      <c r="G61" s="37"/>
      <c r="H61" s="38"/>
    </row>
    <row r="62" spans="1:8" s="16" customFormat="1" ht="37.5" customHeight="1" outlineLevel="1" x14ac:dyDescent="0.2">
      <c r="A62" s="130" t="s">
        <v>38</v>
      </c>
      <c r="B62" s="131"/>
      <c r="C62" s="126"/>
      <c r="D62" s="36">
        <v>8400</v>
      </c>
      <c r="E62" s="37"/>
      <c r="F62" s="37"/>
      <c r="G62" s="37"/>
      <c r="H62" s="38"/>
    </row>
    <row r="63" spans="1:8" s="16" customFormat="1" ht="37.5" customHeight="1" outlineLevel="1" x14ac:dyDescent="0.2">
      <c r="A63" s="130" t="s">
        <v>39</v>
      </c>
      <c r="B63" s="131"/>
      <c r="C63" s="126"/>
      <c r="D63" s="36">
        <v>9600</v>
      </c>
      <c r="E63" s="37"/>
      <c r="F63" s="37"/>
      <c r="G63" s="37"/>
      <c r="H63" s="38"/>
    </row>
    <row r="64" spans="1:8" s="16" customFormat="1" ht="37.5" customHeight="1" outlineLevel="1" x14ac:dyDescent="0.2">
      <c r="A64" s="130" t="s">
        <v>40</v>
      </c>
      <c r="B64" s="131"/>
      <c r="C64" s="126"/>
      <c r="D64" s="36">
        <v>10800</v>
      </c>
      <c r="E64" s="37"/>
      <c r="F64" s="37"/>
      <c r="G64" s="37"/>
      <c r="H64" s="38"/>
    </row>
    <row r="65" spans="1:8" s="16" customFormat="1" ht="37.5" customHeight="1" outlineLevel="1" x14ac:dyDescent="0.2">
      <c r="A65" s="130" t="s">
        <v>41</v>
      </c>
      <c r="B65" s="131"/>
      <c r="C65" s="126"/>
      <c r="D65" s="36">
        <v>12000</v>
      </c>
      <c r="E65" s="37"/>
      <c r="F65" s="37"/>
      <c r="G65" s="37"/>
      <c r="H65" s="38"/>
    </row>
    <row r="66" spans="1:8" s="16" customFormat="1" ht="37.5" customHeight="1" outlineLevel="1" x14ac:dyDescent="0.2">
      <c r="A66" s="130" t="s">
        <v>42</v>
      </c>
      <c r="B66" s="131"/>
      <c r="C66" s="126"/>
      <c r="D66" s="36">
        <v>13200</v>
      </c>
      <c r="E66" s="37"/>
      <c r="F66" s="37"/>
      <c r="G66" s="37"/>
      <c r="H66" s="38"/>
    </row>
    <row r="67" spans="1:8" s="16" customFormat="1" ht="37.5" customHeight="1" outlineLevel="1" x14ac:dyDescent="0.2">
      <c r="A67" s="130" t="s">
        <v>43</v>
      </c>
      <c r="B67" s="131"/>
      <c r="C67" s="126"/>
      <c r="D67" s="36">
        <v>14400</v>
      </c>
      <c r="E67" s="37"/>
      <c r="F67" s="37"/>
      <c r="G67" s="37"/>
      <c r="H67" s="38"/>
    </row>
    <row r="68" spans="1:8" s="16" customFormat="1" ht="37.5" customHeight="1" outlineLevel="1" x14ac:dyDescent="0.2">
      <c r="A68" s="130" t="s">
        <v>44</v>
      </c>
      <c r="B68" s="131"/>
      <c r="C68" s="126"/>
      <c r="D68" s="36">
        <v>15600</v>
      </c>
      <c r="E68" s="37"/>
      <c r="F68" s="37"/>
      <c r="G68" s="37"/>
      <c r="H68" s="38"/>
    </row>
    <row r="69" spans="1:8" s="16" customFormat="1" ht="37.5" customHeight="1" outlineLevel="1" x14ac:dyDescent="0.2">
      <c r="A69" s="130" t="s">
        <v>45</v>
      </c>
      <c r="B69" s="131"/>
      <c r="C69" s="126"/>
      <c r="D69" s="36">
        <v>16800</v>
      </c>
      <c r="E69" s="37"/>
      <c r="F69" s="37"/>
      <c r="G69" s="37"/>
      <c r="H69" s="38"/>
    </row>
    <row r="70" spans="1:8" s="16" customFormat="1" ht="37.5" customHeight="1" outlineLevel="1" x14ac:dyDescent="0.2">
      <c r="A70" s="130" t="s">
        <v>46</v>
      </c>
      <c r="B70" s="131"/>
      <c r="C70" s="126"/>
      <c r="D70" s="36">
        <v>18000</v>
      </c>
      <c r="E70" s="37"/>
      <c r="F70" s="37"/>
      <c r="G70" s="37"/>
      <c r="H70" s="38"/>
    </row>
    <row r="71" spans="1:8" s="16" customFormat="1" ht="37.5" customHeight="1" outlineLevel="1" x14ac:dyDescent="0.2">
      <c r="A71" s="130" t="s">
        <v>47</v>
      </c>
      <c r="B71" s="131"/>
      <c r="C71" s="126"/>
      <c r="D71" s="36">
        <v>19200</v>
      </c>
      <c r="E71" s="37"/>
      <c r="F71" s="37"/>
      <c r="G71" s="37"/>
      <c r="H71" s="38"/>
    </row>
    <row r="72" spans="1:8" s="16" customFormat="1" ht="37.5" customHeight="1" outlineLevel="1" x14ac:dyDescent="0.2">
      <c r="A72" s="130" t="s">
        <v>48</v>
      </c>
      <c r="B72" s="131"/>
      <c r="C72" s="126"/>
      <c r="D72" s="36">
        <v>20400</v>
      </c>
      <c r="E72" s="37"/>
      <c r="F72" s="37"/>
      <c r="G72" s="37"/>
      <c r="H72" s="38"/>
    </row>
    <row r="73" spans="1:8" s="16" customFormat="1" ht="37.5" customHeight="1" outlineLevel="1" x14ac:dyDescent="0.2">
      <c r="A73" s="130" t="s">
        <v>49</v>
      </c>
      <c r="B73" s="131"/>
      <c r="C73" s="126"/>
      <c r="D73" s="36">
        <v>21600</v>
      </c>
      <c r="E73" s="37"/>
      <c r="F73" s="37"/>
      <c r="G73" s="37"/>
      <c r="H73" s="38"/>
    </row>
    <row r="74" spans="1:8" s="16" customFormat="1" ht="37.5" customHeight="1" outlineLevel="1" x14ac:dyDescent="0.2">
      <c r="A74" s="130" t="s">
        <v>50</v>
      </c>
      <c r="B74" s="131"/>
      <c r="C74" s="126"/>
      <c r="D74" s="36">
        <v>22800</v>
      </c>
      <c r="E74" s="37"/>
      <c r="F74" s="37"/>
      <c r="G74" s="37"/>
      <c r="H74" s="38"/>
    </row>
    <row r="75" spans="1:8" s="16" customFormat="1" ht="37.5" customHeight="1" outlineLevel="1" x14ac:dyDescent="0.2">
      <c r="A75" s="130" t="s">
        <v>51</v>
      </c>
      <c r="B75" s="131"/>
      <c r="C75" s="126"/>
      <c r="D75" s="36">
        <v>24000</v>
      </c>
      <c r="E75" s="37"/>
      <c r="F75" s="37"/>
      <c r="G75" s="37"/>
      <c r="H75" s="38"/>
    </row>
    <row r="76" spans="1:8" s="16" customFormat="1" ht="37.5" customHeight="1" outlineLevel="1" x14ac:dyDescent="0.2">
      <c r="A76" s="130" t="s">
        <v>196</v>
      </c>
      <c r="B76" s="131"/>
      <c r="C76" s="126"/>
      <c r="D76" s="36">
        <v>25200</v>
      </c>
      <c r="E76" s="37"/>
      <c r="F76" s="37"/>
      <c r="G76" s="37"/>
      <c r="H76" s="38"/>
    </row>
    <row r="77" spans="1:8" s="16" customFormat="1" ht="37.5" customHeight="1" outlineLevel="1" x14ac:dyDescent="0.2">
      <c r="A77" s="130" t="s">
        <v>197</v>
      </c>
      <c r="B77" s="131"/>
      <c r="C77" s="126"/>
      <c r="D77" s="36">
        <v>26400</v>
      </c>
      <c r="E77" s="37"/>
      <c r="F77" s="37"/>
      <c r="G77" s="37"/>
      <c r="H77" s="38"/>
    </row>
    <row r="78" spans="1:8" s="16" customFormat="1" ht="37.5" customHeight="1" outlineLevel="1" x14ac:dyDescent="0.2">
      <c r="A78" s="130" t="s">
        <v>198</v>
      </c>
      <c r="B78" s="131"/>
      <c r="C78" s="126"/>
      <c r="D78" s="36">
        <v>27600</v>
      </c>
      <c r="E78" s="37"/>
      <c r="F78" s="37"/>
      <c r="G78" s="37"/>
      <c r="H78" s="38"/>
    </row>
    <row r="79" spans="1:8" s="16" customFormat="1" ht="37.5" customHeight="1" outlineLevel="1" x14ac:dyDescent="0.2">
      <c r="A79" s="130" t="s">
        <v>199</v>
      </c>
      <c r="B79" s="131"/>
      <c r="C79" s="126"/>
      <c r="D79" s="36">
        <v>28800</v>
      </c>
      <c r="E79" s="37"/>
      <c r="F79" s="37"/>
      <c r="G79" s="37"/>
      <c r="H79" s="38"/>
    </row>
    <row r="80" spans="1:8" s="16" customFormat="1" ht="37.5" customHeight="1" outlineLevel="1" x14ac:dyDescent="0.2">
      <c r="A80" s="130" t="s">
        <v>200</v>
      </c>
      <c r="B80" s="131"/>
      <c r="C80" s="126"/>
      <c r="D80" s="36">
        <v>30000</v>
      </c>
      <c r="E80" s="37"/>
      <c r="F80" s="37"/>
      <c r="G80" s="37"/>
      <c r="H80" s="38"/>
    </row>
    <row r="81" spans="1:8" s="16" customFormat="1" ht="37.5" customHeight="1" outlineLevel="1" x14ac:dyDescent="0.2">
      <c r="A81" s="130" t="s">
        <v>201</v>
      </c>
      <c r="B81" s="131"/>
      <c r="C81" s="126"/>
      <c r="D81" s="36">
        <v>31200</v>
      </c>
      <c r="E81" s="37"/>
      <c r="F81" s="37"/>
      <c r="G81" s="37"/>
      <c r="H81" s="38"/>
    </row>
    <row r="82" spans="1:8" s="16" customFormat="1" ht="37.5" customHeight="1" outlineLevel="1" x14ac:dyDescent="0.2">
      <c r="A82" s="130" t="s">
        <v>202</v>
      </c>
      <c r="B82" s="131"/>
      <c r="C82" s="126"/>
      <c r="D82" s="36">
        <v>32400</v>
      </c>
      <c r="E82" s="37"/>
      <c r="F82" s="37"/>
      <c r="G82" s="37"/>
      <c r="H82" s="38"/>
    </row>
    <row r="83" spans="1:8" s="16" customFormat="1" ht="37.5" customHeight="1" outlineLevel="1" x14ac:dyDescent="0.2">
      <c r="A83" s="130" t="s">
        <v>203</v>
      </c>
      <c r="B83" s="131"/>
      <c r="C83" s="126"/>
      <c r="D83" s="36">
        <v>33600</v>
      </c>
      <c r="E83" s="37"/>
      <c r="F83" s="37"/>
      <c r="G83" s="37"/>
      <c r="H83" s="38"/>
    </row>
    <row r="84" spans="1:8" s="16" customFormat="1" ht="37.5" customHeight="1" outlineLevel="1" x14ac:dyDescent="0.2">
      <c r="A84" s="130" t="s">
        <v>204</v>
      </c>
      <c r="B84" s="131"/>
      <c r="C84" s="126"/>
      <c r="D84" s="36">
        <v>34800</v>
      </c>
      <c r="E84" s="37"/>
      <c r="F84" s="37"/>
      <c r="G84" s="37"/>
      <c r="H84" s="38"/>
    </row>
    <row r="85" spans="1:8" s="16" customFormat="1" ht="37.5" customHeight="1" outlineLevel="1" x14ac:dyDescent="0.2">
      <c r="A85" s="130" t="s">
        <v>205</v>
      </c>
      <c r="B85" s="131"/>
      <c r="C85" s="126"/>
      <c r="D85" s="36">
        <v>36000</v>
      </c>
      <c r="E85" s="37"/>
      <c r="F85" s="37"/>
      <c r="G85" s="37"/>
      <c r="H85" s="38"/>
    </row>
    <row r="86" spans="1:8" s="16" customFormat="1" ht="37.5" customHeight="1" outlineLevel="1" x14ac:dyDescent="0.2">
      <c r="A86" s="130" t="s">
        <v>215</v>
      </c>
      <c r="B86" s="131"/>
      <c r="C86" s="126"/>
      <c r="D86" s="36">
        <v>37200</v>
      </c>
      <c r="E86" s="37"/>
      <c r="F86" s="37"/>
      <c r="G86" s="37"/>
      <c r="H86" s="38"/>
    </row>
    <row r="87" spans="1:8" s="16" customFormat="1" ht="37.5" customHeight="1" outlineLevel="1" x14ac:dyDescent="0.2">
      <c r="A87" s="130" t="s">
        <v>216</v>
      </c>
      <c r="B87" s="131"/>
      <c r="C87" s="126"/>
      <c r="D87" s="36">
        <v>38400</v>
      </c>
      <c r="E87" s="37"/>
      <c r="F87" s="37"/>
      <c r="G87" s="37"/>
      <c r="H87" s="38"/>
    </row>
    <row r="88" spans="1:8" s="16" customFormat="1" ht="37.5" customHeight="1" outlineLevel="1" x14ac:dyDescent="0.2">
      <c r="A88" s="130" t="s">
        <v>217</v>
      </c>
      <c r="B88" s="131"/>
      <c r="C88" s="126"/>
      <c r="D88" s="36">
        <v>39600</v>
      </c>
      <c r="E88" s="37"/>
      <c r="F88" s="37"/>
      <c r="G88" s="37"/>
      <c r="H88" s="38"/>
    </row>
    <row r="89" spans="1:8" s="16" customFormat="1" ht="37.5" customHeight="1" outlineLevel="1" x14ac:dyDescent="0.2">
      <c r="A89" s="130" t="s">
        <v>218</v>
      </c>
      <c r="B89" s="131"/>
      <c r="C89" s="126"/>
      <c r="D89" s="36">
        <v>40800</v>
      </c>
      <c r="E89" s="37"/>
      <c r="F89" s="37"/>
      <c r="G89" s="37"/>
      <c r="H89" s="38"/>
    </row>
    <row r="90" spans="1:8" s="16" customFormat="1" ht="37.5" customHeight="1" outlineLevel="1" x14ac:dyDescent="0.2">
      <c r="A90" s="130" t="s">
        <v>219</v>
      </c>
      <c r="B90" s="131"/>
      <c r="C90" s="126"/>
      <c r="D90" s="36">
        <v>42000</v>
      </c>
      <c r="E90" s="37"/>
      <c r="F90" s="37"/>
      <c r="G90" s="37"/>
      <c r="H90" s="38"/>
    </row>
    <row r="91" spans="1:8" s="16" customFormat="1" ht="37.5" customHeight="1" outlineLevel="1" x14ac:dyDescent="0.2">
      <c r="A91" s="130" t="s">
        <v>220</v>
      </c>
      <c r="B91" s="131"/>
      <c r="C91" s="126"/>
      <c r="D91" s="36">
        <v>43200</v>
      </c>
      <c r="E91" s="37"/>
      <c r="F91" s="37"/>
      <c r="G91" s="37"/>
      <c r="H91" s="38"/>
    </row>
    <row r="92" spans="1:8" s="16" customFormat="1" ht="37.5" customHeight="1" outlineLevel="1" x14ac:dyDescent="0.2">
      <c r="A92" s="130" t="s">
        <v>221</v>
      </c>
      <c r="B92" s="131"/>
      <c r="C92" s="126"/>
      <c r="D92" s="36">
        <v>44400</v>
      </c>
      <c r="E92" s="37"/>
      <c r="F92" s="37"/>
      <c r="G92" s="37"/>
      <c r="H92" s="38"/>
    </row>
    <row r="93" spans="1:8" s="16" customFormat="1" ht="37.5" customHeight="1" outlineLevel="1" x14ac:dyDescent="0.2">
      <c r="A93" s="130" t="s">
        <v>222</v>
      </c>
      <c r="B93" s="131"/>
      <c r="C93" s="126"/>
      <c r="D93" s="36">
        <v>45600</v>
      </c>
      <c r="E93" s="37"/>
      <c r="F93" s="37"/>
      <c r="G93" s="37"/>
      <c r="H93" s="38"/>
    </row>
    <row r="94" spans="1:8" s="16" customFormat="1" ht="37.5" customHeight="1" outlineLevel="1" x14ac:dyDescent="0.2">
      <c r="A94" s="130" t="s">
        <v>223</v>
      </c>
      <c r="B94" s="131"/>
      <c r="C94" s="126"/>
      <c r="D94" s="36">
        <v>46800</v>
      </c>
      <c r="E94" s="37"/>
      <c r="F94" s="37"/>
      <c r="G94" s="37"/>
      <c r="H94" s="38"/>
    </row>
    <row r="95" spans="1:8" s="16" customFormat="1" ht="37.5" customHeight="1" outlineLevel="1" x14ac:dyDescent="0.2">
      <c r="A95" s="130" t="s">
        <v>224</v>
      </c>
      <c r="B95" s="131"/>
      <c r="C95" s="126"/>
      <c r="D95" s="36">
        <v>48000</v>
      </c>
      <c r="E95" s="37"/>
      <c r="F95" s="37"/>
      <c r="G95" s="37"/>
      <c r="H95" s="38"/>
    </row>
    <row r="96" spans="1:8" s="16" customFormat="1" ht="37.5" customHeight="1" outlineLevel="1" x14ac:dyDescent="0.2">
      <c r="A96" s="130" t="s">
        <v>291</v>
      </c>
      <c r="B96" s="131"/>
      <c r="C96" s="126"/>
      <c r="D96" s="36">
        <v>49200</v>
      </c>
      <c r="E96" s="37"/>
      <c r="F96" s="37"/>
      <c r="G96" s="37"/>
      <c r="H96" s="38"/>
    </row>
    <row r="97" spans="1:8" s="16" customFormat="1" ht="37.5" customHeight="1" outlineLevel="1" x14ac:dyDescent="0.2">
      <c r="A97" s="130" t="s">
        <v>292</v>
      </c>
      <c r="B97" s="131"/>
      <c r="C97" s="126"/>
      <c r="D97" s="36">
        <v>50400</v>
      </c>
      <c r="E97" s="37"/>
      <c r="F97" s="37"/>
      <c r="G97" s="37"/>
      <c r="H97" s="38"/>
    </row>
    <row r="98" spans="1:8" s="16" customFormat="1" ht="37.5" customHeight="1" outlineLevel="1" x14ac:dyDescent="0.2">
      <c r="A98" s="130" t="s">
        <v>293</v>
      </c>
      <c r="B98" s="131"/>
      <c r="C98" s="126"/>
      <c r="D98" s="36">
        <v>51600</v>
      </c>
      <c r="E98" s="37"/>
      <c r="F98" s="37"/>
      <c r="G98" s="37"/>
      <c r="H98" s="38"/>
    </row>
    <row r="99" spans="1:8" s="16" customFormat="1" ht="37.5" customHeight="1" outlineLevel="1" x14ac:dyDescent="0.2">
      <c r="A99" s="130" t="s">
        <v>294</v>
      </c>
      <c r="B99" s="131"/>
      <c r="C99" s="126"/>
      <c r="D99" s="36">
        <v>52800</v>
      </c>
      <c r="E99" s="37"/>
      <c r="F99" s="37"/>
      <c r="G99" s="37"/>
      <c r="H99" s="38"/>
    </row>
    <row r="100" spans="1:8" s="16" customFormat="1" ht="37.5" customHeight="1" outlineLevel="1" x14ac:dyDescent="0.2">
      <c r="A100" s="130" t="s">
        <v>295</v>
      </c>
      <c r="B100" s="131"/>
      <c r="C100" s="126"/>
      <c r="D100" s="36">
        <v>54000</v>
      </c>
      <c r="E100" s="37"/>
      <c r="F100" s="37"/>
      <c r="G100" s="37"/>
      <c r="H100" s="38"/>
    </row>
    <row r="101" spans="1:8" s="16" customFormat="1" ht="37.5" customHeight="1" outlineLevel="1" x14ac:dyDescent="0.2">
      <c r="A101" s="130" t="s">
        <v>296</v>
      </c>
      <c r="B101" s="131"/>
      <c r="C101" s="126"/>
      <c r="D101" s="36">
        <v>55200</v>
      </c>
      <c r="E101" s="37"/>
      <c r="F101" s="37"/>
      <c r="G101" s="37"/>
      <c r="H101" s="38"/>
    </row>
    <row r="102" spans="1:8" s="16" customFormat="1" ht="37.5" customHeight="1" outlineLevel="1" x14ac:dyDescent="0.2">
      <c r="A102" s="130" t="s">
        <v>297</v>
      </c>
      <c r="B102" s="131"/>
      <c r="C102" s="126"/>
      <c r="D102" s="36">
        <v>56400</v>
      </c>
      <c r="E102" s="37"/>
      <c r="F102" s="37"/>
      <c r="G102" s="37"/>
      <c r="H102" s="38"/>
    </row>
    <row r="103" spans="1:8" s="16" customFormat="1" ht="37.5" customHeight="1" outlineLevel="1" x14ac:dyDescent="0.2">
      <c r="A103" s="130" t="s">
        <v>298</v>
      </c>
      <c r="B103" s="131"/>
      <c r="C103" s="126"/>
      <c r="D103" s="36">
        <v>57600</v>
      </c>
      <c r="E103" s="37"/>
      <c r="F103" s="37"/>
      <c r="G103" s="37"/>
      <c r="H103" s="38"/>
    </row>
    <row r="104" spans="1:8" s="16" customFormat="1" ht="37.5" customHeight="1" outlineLevel="1" x14ac:dyDescent="0.2">
      <c r="A104" s="130" t="s">
        <v>299</v>
      </c>
      <c r="B104" s="131"/>
      <c r="C104" s="126"/>
      <c r="D104" s="36">
        <v>58800</v>
      </c>
      <c r="E104" s="37"/>
      <c r="F104" s="37"/>
      <c r="G104" s="37"/>
      <c r="H104" s="38"/>
    </row>
    <row r="105" spans="1:8" s="16" customFormat="1" ht="37.5" customHeight="1" outlineLevel="1" thickBot="1" x14ac:dyDescent="0.25">
      <c r="A105" s="130" t="s">
        <v>300</v>
      </c>
      <c r="B105" s="131"/>
      <c r="C105" s="126"/>
      <c r="D105" s="36">
        <v>60000</v>
      </c>
      <c r="E105" s="37"/>
      <c r="F105" s="37"/>
      <c r="G105" s="37"/>
      <c r="H105" s="38"/>
    </row>
    <row r="106" spans="1:8" s="16" customFormat="1" ht="50.1" customHeight="1" thickBot="1" x14ac:dyDescent="0.25">
      <c r="A106" s="119" t="s">
        <v>52</v>
      </c>
      <c r="B106" s="120"/>
      <c r="C106" s="120"/>
      <c r="D106" s="121" t="str">
        <f>"от "&amp;MIN(D107:D116)&amp;" до "&amp;MAX(D107:D116)</f>
        <v>от 90 до 7920</v>
      </c>
      <c r="E106" s="122"/>
      <c r="F106" s="122"/>
      <c r="G106" s="122"/>
      <c r="H106" s="123"/>
    </row>
    <row r="107" spans="1:8" s="16" customFormat="1" ht="149.25" customHeight="1" x14ac:dyDescent="0.2">
      <c r="A107" s="132" t="s">
        <v>53</v>
      </c>
      <c r="B107" s="133" t="s">
        <v>13</v>
      </c>
      <c r="C107" s="318"/>
      <c r="D107" s="127">
        <v>780</v>
      </c>
      <c r="E107" s="128"/>
      <c r="F107" s="128"/>
      <c r="G107" s="128"/>
      <c r="H107" s="129"/>
    </row>
    <row r="108" spans="1:8" s="16" customFormat="1" ht="37.5" customHeight="1" x14ac:dyDescent="0.2">
      <c r="A108" s="143" t="s">
        <v>54</v>
      </c>
      <c r="B108" s="457"/>
      <c r="C108" s="142"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08" s="36">
        <v>180</v>
      </c>
      <c r="E108" s="37"/>
      <c r="F108" s="37"/>
      <c r="G108" s="37"/>
      <c r="H108" s="38"/>
    </row>
    <row r="109" spans="1:8" s="16" customFormat="1" ht="37.5" customHeight="1" x14ac:dyDescent="0.2">
      <c r="A109" s="143" t="s">
        <v>55</v>
      </c>
      <c r="B109" s="457"/>
      <c r="C109" s="142"/>
      <c r="D109" s="36">
        <v>7920</v>
      </c>
      <c r="E109" s="37"/>
      <c r="F109" s="37"/>
      <c r="G109" s="37"/>
      <c r="H109" s="38"/>
    </row>
    <row r="110" spans="1:8" s="16" customFormat="1" ht="37.5" customHeight="1" thickBot="1" x14ac:dyDescent="0.25">
      <c r="A110" s="143" t="s">
        <v>56</v>
      </c>
      <c r="B110" s="457"/>
      <c r="C110" s="142"/>
      <c r="D110" s="36">
        <v>1560</v>
      </c>
      <c r="E110" s="37"/>
      <c r="F110" s="37"/>
      <c r="G110" s="37"/>
      <c r="H110" s="38"/>
    </row>
    <row r="111" spans="1:8" ht="62.25" customHeight="1" thickBot="1" x14ac:dyDescent="0.25">
      <c r="A111" s="547" t="s">
        <v>57</v>
      </c>
      <c r="B111" s="548"/>
      <c r="C111" s="142"/>
      <c r="D111" s="549"/>
      <c r="E111" s="550"/>
      <c r="F111" s="550"/>
      <c r="G111" s="550"/>
      <c r="H111" s="551"/>
    </row>
    <row r="112" spans="1:8" ht="62.45" customHeight="1" thickBot="1" x14ac:dyDescent="0.25">
      <c r="A112" s="552" t="s">
        <v>518</v>
      </c>
      <c r="B112" s="553"/>
      <c r="C112" s="142"/>
      <c r="D112" s="554">
        <v>90</v>
      </c>
      <c r="E112" s="555"/>
      <c r="F112" s="555"/>
      <c r="G112" s="555"/>
      <c r="H112" s="556"/>
    </row>
    <row r="113" spans="1:8" s="16" customFormat="1" ht="37.5" customHeight="1" x14ac:dyDescent="0.2">
      <c r="A113" s="143" t="s">
        <v>59</v>
      </c>
      <c r="B113" s="457"/>
      <c r="C113" s="142"/>
      <c r="D113" s="36">
        <v>300</v>
      </c>
      <c r="E113" s="37"/>
      <c r="F113" s="37"/>
      <c r="G113" s="37"/>
      <c r="H113" s="38"/>
    </row>
    <row r="114" spans="1:8" s="16" customFormat="1" ht="37.5" customHeight="1" x14ac:dyDescent="0.2">
      <c r="A114" s="143" t="s">
        <v>60</v>
      </c>
      <c r="B114" s="457"/>
      <c r="C114" s="142"/>
      <c r="D114" s="36">
        <v>600</v>
      </c>
      <c r="E114" s="37"/>
      <c r="F114" s="37"/>
      <c r="G114" s="37"/>
      <c r="H114" s="38"/>
    </row>
    <row r="115" spans="1:8" s="16" customFormat="1" ht="37.5" customHeight="1" x14ac:dyDescent="0.2">
      <c r="A115" s="143" t="s">
        <v>61</v>
      </c>
      <c r="B115" s="457"/>
      <c r="C115" s="142"/>
      <c r="D115" s="36">
        <v>900</v>
      </c>
      <c r="E115" s="37"/>
      <c r="F115" s="37"/>
      <c r="G115" s="37"/>
      <c r="H115" s="38"/>
    </row>
    <row r="116" spans="1:8" s="16" customFormat="1" ht="37.5" customHeight="1" thickBot="1" x14ac:dyDescent="0.25">
      <c r="A116" s="192" t="s">
        <v>62</v>
      </c>
      <c r="B116" s="458"/>
      <c r="C116" s="147"/>
      <c r="D116" s="185">
        <v>4440</v>
      </c>
      <c r="E116" s="186"/>
      <c r="F116" s="186"/>
      <c r="G116" s="186"/>
      <c r="H116" s="187"/>
    </row>
    <row r="117" spans="1:8" s="16" customFormat="1" ht="117.75" customHeight="1" thickBot="1" x14ac:dyDescent="0.25">
      <c r="A117" s="319" t="s">
        <v>64</v>
      </c>
      <c r="B117" s="320"/>
      <c r="C11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17" s="45">
        <v>180</v>
      </c>
      <c r="E117" s="45"/>
      <c r="F117" s="45"/>
      <c r="G117" s="45"/>
      <c r="H117" s="46"/>
    </row>
    <row r="118" spans="1:8" s="28" customFormat="1" ht="50.1" customHeight="1" thickBot="1" x14ac:dyDescent="0.25">
      <c r="A118" s="24" t="s">
        <v>65</v>
      </c>
      <c r="B118" s="25"/>
      <c r="C118" s="26"/>
      <c r="D118" s="156" t="str">
        <f>"от "&amp;MIN(D120,D131:H132,F170,D133:H147)&amp;" до "&amp;MAX(D120,D131:H132,F170,D133:H147)</f>
        <v>от 540 до 25800</v>
      </c>
      <c r="E118" s="156"/>
      <c r="F118" s="156"/>
      <c r="G118" s="156"/>
      <c r="H118" s="157"/>
    </row>
    <row r="119" spans="1:8" s="16" customFormat="1" ht="24.95" customHeight="1" thickBot="1" x14ac:dyDescent="0.25">
      <c r="A119" s="298"/>
      <c r="B119" s="299"/>
      <c r="C119" s="118"/>
      <c r="D119" s="322"/>
      <c r="E119" s="322"/>
      <c r="F119" s="322"/>
      <c r="G119" s="322"/>
      <c r="H119" s="323"/>
    </row>
    <row r="120" spans="1:8" s="16" customFormat="1" ht="74.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20" s="165">
        <v>7920</v>
      </c>
      <c r="E120" s="165"/>
      <c r="F120" s="165"/>
      <c r="G120" s="165"/>
      <c r="H120" s="166"/>
    </row>
    <row r="121" spans="1:8" s="16" customFormat="1" ht="74.25" customHeight="1" thickBot="1" x14ac:dyDescent="0.25">
      <c r="A121" s="167" t="s">
        <v>67</v>
      </c>
      <c r="B121" s="168"/>
      <c r="C121" s="169"/>
      <c r="D121" s="170" t="s">
        <v>68</v>
      </c>
      <c r="E121" s="171"/>
      <c r="F121" s="171"/>
      <c r="G121" s="171"/>
      <c r="H121" s="172"/>
    </row>
    <row r="122" spans="1:8" s="16" customFormat="1" ht="74.25" customHeight="1" x14ac:dyDescent="0.2">
      <c r="A122" s="173" t="s">
        <v>69</v>
      </c>
      <c r="B122" s="174"/>
      <c r="C122" s="169"/>
      <c r="D122" s="140">
        <f>D120/4</f>
        <v>1980</v>
      </c>
      <c r="E122" s="140"/>
      <c r="F122" s="140"/>
      <c r="G122" s="140"/>
      <c r="H122" s="141"/>
    </row>
    <row r="123" spans="1:8" s="16" customFormat="1" ht="74.25" customHeight="1" x14ac:dyDescent="0.2">
      <c r="A123" s="173" t="s">
        <v>70</v>
      </c>
      <c r="B123" s="174"/>
      <c r="C123" s="169"/>
      <c r="D123" s="140">
        <f>D120/5</f>
        <v>1584</v>
      </c>
      <c r="E123" s="140"/>
      <c r="F123" s="140"/>
      <c r="G123" s="140"/>
      <c r="H123" s="141"/>
    </row>
    <row r="124" spans="1:8" s="16" customFormat="1" ht="74.25" customHeight="1" x14ac:dyDescent="0.2">
      <c r="A124" s="173" t="s">
        <v>71</v>
      </c>
      <c r="B124" s="174"/>
      <c r="C124" s="169"/>
      <c r="D124" s="140">
        <f>D120/6</f>
        <v>1320</v>
      </c>
      <c r="E124" s="140"/>
      <c r="F124" s="140"/>
      <c r="G124" s="140"/>
      <c r="H124" s="141"/>
    </row>
    <row r="125" spans="1:8" s="16" customFormat="1" ht="74.25" customHeight="1" x14ac:dyDescent="0.2">
      <c r="A125" s="173" t="s">
        <v>72</v>
      </c>
      <c r="B125" s="174"/>
      <c r="C125" s="169"/>
      <c r="D125" s="140">
        <f>D120/7</f>
        <v>1131.4285714285713</v>
      </c>
      <c r="E125" s="140"/>
      <c r="F125" s="140"/>
      <c r="G125" s="140"/>
      <c r="H125" s="141"/>
    </row>
    <row r="126" spans="1:8" s="16" customFormat="1" ht="74.25" customHeight="1" x14ac:dyDescent="0.2">
      <c r="A126" s="173" t="s">
        <v>73</v>
      </c>
      <c r="B126" s="174"/>
      <c r="C126" s="169"/>
      <c r="D126" s="140">
        <f>D120/8</f>
        <v>990</v>
      </c>
      <c r="E126" s="140"/>
      <c r="F126" s="140"/>
      <c r="G126" s="140"/>
      <c r="H126" s="141"/>
    </row>
    <row r="127" spans="1:8" s="16" customFormat="1" ht="74.25" customHeight="1" x14ac:dyDescent="0.2">
      <c r="A127" s="173" t="s">
        <v>74</v>
      </c>
      <c r="B127" s="174"/>
      <c r="C127" s="169"/>
      <c r="D127" s="140">
        <f>D120/9</f>
        <v>880</v>
      </c>
      <c r="E127" s="140"/>
      <c r="F127" s="140"/>
      <c r="G127" s="140"/>
      <c r="H127" s="141"/>
    </row>
    <row r="128" spans="1:8" s="16" customFormat="1" ht="74.25" customHeight="1" thickBot="1" x14ac:dyDescent="0.25">
      <c r="A128" s="173" t="s">
        <v>75</v>
      </c>
      <c r="B128" s="174"/>
      <c r="C128" s="175"/>
      <c r="D128" s="140">
        <f>D120/10</f>
        <v>792</v>
      </c>
      <c r="E128" s="140"/>
      <c r="F128" s="140"/>
      <c r="G128" s="140"/>
      <c r="H128" s="141"/>
    </row>
    <row r="129" spans="1:8" s="16" customFormat="1" ht="62.45" customHeight="1" thickBot="1" x14ac:dyDescent="0.25">
      <c r="A129" s="176" t="s">
        <v>76</v>
      </c>
      <c r="B129" s="177"/>
      <c r="C12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29" s="44">
        <v>10008</v>
      </c>
      <c r="E129" s="45"/>
      <c r="F129" s="45"/>
      <c r="G129" s="45"/>
      <c r="H129" s="46"/>
    </row>
    <row r="130" spans="1:8" s="16" customFormat="1" ht="24.95" customHeight="1" thickBot="1" x14ac:dyDescent="0.25">
      <c r="A130" s="298"/>
      <c r="B130" s="299"/>
      <c r="C130" s="180"/>
      <c r="D130" s="322"/>
      <c r="E130" s="322"/>
      <c r="F130" s="322"/>
      <c r="G130" s="322"/>
      <c r="H130" s="323"/>
    </row>
    <row r="131" spans="1:8" s="16" customFormat="1" ht="50.1" customHeight="1" x14ac:dyDescent="0.2">
      <c r="A131" s="143" t="s">
        <v>77</v>
      </c>
      <c r="B131" s="144"/>
      <c r="C131" s="291" t="str">
        <f>"Интернет-площадка 2gis.ru на основе Cправочника организаций "&amp;$C$2&amp;""</f>
        <v>Интернет-площадка 2gis.ru на основе Cправочника организаций "2ГИС.КРАСНОДАР"</v>
      </c>
      <c r="D131" s="56">
        <v>7920</v>
      </c>
      <c r="E131" s="37"/>
      <c r="F131" s="37"/>
      <c r="G131" s="37"/>
      <c r="H131" s="38"/>
    </row>
    <row r="132" spans="1:8" s="16" customFormat="1" ht="50.1" customHeight="1" x14ac:dyDescent="0.2">
      <c r="A132" s="143" t="s">
        <v>78</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32" s="56">
        <v>11880</v>
      </c>
      <c r="E132" s="37"/>
      <c r="F132" s="37"/>
      <c r="G132" s="37"/>
      <c r="H132" s="38"/>
    </row>
    <row r="133" spans="1:8" s="16" customFormat="1" ht="50.1" customHeight="1" x14ac:dyDescent="0.2">
      <c r="A133" s="143" t="s">
        <v>79</v>
      </c>
      <c r="B133" s="144"/>
      <c r="C133"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33" s="56">
        <v>15840</v>
      </c>
      <c r="E133" s="37"/>
      <c r="F133" s="37"/>
      <c r="G133" s="37"/>
      <c r="H133" s="38"/>
    </row>
    <row r="134" spans="1:8" s="16" customFormat="1" ht="50.1" customHeight="1" x14ac:dyDescent="0.2">
      <c r="A134" s="143" t="s">
        <v>80</v>
      </c>
      <c r="B134" s="144"/>
      <c r="C134" s="188" t="str">
        <f>"Интернет-площадка 2gis.ru на основе Cправочника организаций "&amp;$C$2&amp;""</f>
        <v>Интернет-площадка 2gis.ru на основе Cправочника организаций "2ГИС.КРАСНОДАР"</v>
      </c>
      <c r="D134" s="56">
        <v>7920</v>
      </c>
      <c r="E134" s="37"/>
      <c r="F134" s="37"/>
      <c r="G134" s="37"/>
      <c r="H134" s="38"/>
    </row>
    <row r="135" spans="1:8" s="16" customFormat="1" ht="50.1" customHeight="1" x14ac:dyDescent="0.2">
      <c r="A135" s="143" t="s">
        <v>81</v>
      </c>
      <c r="B135" s="144"/>
      <c r="C135" s="188" t="str">
        <f>"Интернет-площадка 2gis.ru на основе Cправочника организаций "&amp;$C$2&amp;""</f>
        <v>Интернет-площадка 2gis.ru на основе Cправочника организаций "2ГИС.КРАСНОДАР"</v>
      </c>
      <c r="D135" s="56">
        <v>9504</v>
      </c>
      <c r="E135" s="37"/>
      <c r="F135" s="37"/>
      <c r="G135" s="37"/>
      <c r="H135" s="38"/>
    </row>
    <row r="136" spans="1:8" s="16" customFormat="1" ht="50.1" customHeight="1" x14ac:dyDescent="0.2">
      <c r="A136" s="143" t="s">
        <v>82</v>
      </c>
      <c r="B136" s="144"/>
      <c r="C136"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36" s="56">
        <v>3570</v>
      </c>
      <c r="E136" s="37"/>
      <c r="F136" s="37"/>
      <c r="G136" s="37"/>
      <c r="H136" s="38"/>
    </row>
    <row r="137" spans="1:8" s="16" customFormat="1" ht="50.1" customHeight="1" x14ac:dyDescent="0.2">
      <c r="A137" s="143" t="s">
        <v>83</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37" s="56">
        <v>5550</v>
      </c>
      <c r="E137" s="37"/>
      <c r="F137" s="37"/>
      <c r="G137" s="37"/>
      <c r="H137" s="38"/>
    </row>
    <row r="138" spans="1:8" s="16" customFormat="1" ht="50.1" customHeight="1" x14ac:dyDescent="0.2">
      <c r="A138" s="143" t="s">
        <v>84</v>
      </c>
      <c r="B138" s="144"/>
      <c r="C138"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38" s="56">
        <v>7950</v>
      </c>
      <c r="E138" s="37"/>
      <c r="F138" s="37"/>
      <c r="G138" s="37"/>
      <c r="H138" s="38"/>
    </row>
    <row r="139" spans="1:8" s="16" customFormat="1" ht="50.1" customHeight="1" x14ac:dyDescent="0.2">
      <c r="A139" s="143" t="s">
        <v>85</v>
      </c>
      <c r="B139" s="144"/>
      <c r="C139" s="188" t="str">
        <f>C170</f>
        <v>электронный справочник на основе Справочника организаций "2ГИС.КРАСНОДАР" (мобильная версия 2ГИС 4.0 и выше)</v>
      </c>
      <c r="D139" s="56">
        <v>17280</v>
      </c>
      <c r="E139" s="37"/>
      <c r="F139" s="37"/>
      <c r="G139" s="37"/>
      <c r="H139" s="38"/>
    </row>
    <row r="140" spans="1:8" s="16" customFormat="1" ht="50.1" customHeight="1" x14ac:dyDescent="0.2">
      <c r="A140" s="143" t="s">
        <v>86</v>
      </c>
      <c r="B140" s="144"/>
      <c r="C140" s="188" t="s">
        <v>87</v>
      </c>
      <c r="D140" s="56">
        <v>540</v>
      </c>
      <c r="E140" s="37"/>
      <c r="F140" s="37"/>
      <c r="G140" s="37"/>
      <c r="H140" s="38"/>
    </row>
    <row r="141" spans="1:8" s="16" customFormat="1" ht="70.5" customHeight="1" x14ac:dyDescent="0.2">
      <c r="A141" s="143" t="s">
        <v>88</v>
      </c>
      <c r="B141" s="144"/>
      <c r="C14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1" s="56">
        <v>5280</v>
      </c>
      <c r="E141" s="37"/>
      <c r="F141" s="37"/>
      <c r="G141" s="37"/>
      <c r="H141" s="38"/>
    </row>
    <row r="142" spans="1:8" s="16" customFormat="1" ht="70.5" customHeight="1" x14ac:dyDescent="0.2">
      <c r="A142" s="143" t="s">
        <v>89</v>
      </c>
      <c r="B142" s="144"/>
      <c r="C142" s="188" t="str">
        <f t="shared" ref="C142:C1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2" s="56">
        <v>4224</v>
      </c>
      <c r="E142" s="37"/>
      <c r="F142" s="37"/>
      <c r="G142" s="37"/>
      <c r="H142" s="38"/>
    </row>
    <row r="143" spans="1:8" s="16" customFormat="1" ht="70.5" customHeight="1" x14ac:dyDescent="0.2">
      <c r="A143" s="143" t="s">
        <v>90</v>
      </c>
      <c r="B143" s="144"/>
      <c r="C143" s="18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3" s="56">
        <v>4440</v>
      </c>
      <c r="E143" s="37"/>
      <c r="F143" s="37"/>
      <c r="G143" s="37"/>
      <c r="H143" s="38"/>
    </row>
    <row r="144" spans="1:8" s="16" customFormat="1" ht="70.5" customHeight="1" x14ac:dyDescent="0.2">
      <c r="A144" s="143" t="s">
        <v>91</v>
      </c>
      <c r="B144" s="144"/>
      <c r="C144" s="188"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4" s="56">
        <v>2112</v>
      </c>
      <c r="E144" s="37"/>
      <c r="F144" s="37"/>
      <c r="G144" s="37"/>
      <c r="H144" s="38"/>
    </row>
    <row r="145" spans="1:8" s="16" customFormat="1" ht="70.5" customHeight="1" x14ac:dyDescent="0.2">
      <c r="A145" s="143" t="s">
        <v>92</v>
      </c>
      <c r="B145" s="144" t="s">
        <v>92</v>
      </c>
      <c r="C14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5" s="56">
        <v>25800</v>
      </c>
      <c r="E145" s="37"/>
      <c r="F145" s="37"/>
      <c r="G145" s="37"/>
      <c r="H145" s="38"/>
    </row>
    <row r="146" spans="1:8" s="16" customFormat="1" ht="70.5" customHeight="1" x14ac:dyDescent="0.2">
      <c r="A146" s="143" t="s">
        <v>93</v>
      </c>
      <c r="B146" s="144" t="s">
        <v>93</v>
      </c>
      <c r="C14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46" s="56">
        <v>10008</v>
      </c>
      <c r="E146" s="37"/>
      <c r="F146" s="37"/>
      <c r="G146" s="37"/>
      <c r="H146" s="38"/>
    </row>
    <row r="147" spans="1:8" s="16" customFormat="1" ht="50.1" customHeight="1" thickBot="1" x14ac:dyDescent="0.25">
      <c r="A147" s="143" t="s">
        <v>94</v>
      </c>
      <c r="B147" s="144"/>
      <c r="C147"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47" s="56">
        <v>8760</v>
      </c>
      <c r="E147" s="37"/>
      <c r="F147" s="37"/>
      <c r="G147" s="37"/>
      <c r="H147" s="38"/>
    </row>
    <row r="148" spans="1:8" s="16" customFormat="1" ht="102" customHeight="1" thickBot="1" x14ac:dyDescent="0.25">
      <c r="A148" s="143" t="s">
        <v>16</v>
      </c>
      <c r="B148" s="144"/>
      <c r="C14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48" s="56">
        <v>510</v>
      </c>
      <c r="E148" s="37"/>
      <c r="F148" s="37"/>
      <c r="G148" s="37"/>
      <c r="H148" s="38"/>
    </row>
    <row r="149" spans="1:8" s="16" customFormat="1" ht="126" customHeight="1" x14ac:dyDescent="0.2">
      <c r="A149" s="143" t="s">
        <v>95</v>
      </c>
      <c r="B149" s="144"/>
      <c r="C14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9" s="56">
        <v>12000</v>
      </c>
      <c r="E149" s="37"/>
      <c r="F149" s="37"/>
      <c r="G149" s="37"/>
      <c r="H149" s="38"/>
    </row>
    <row r="150" spans="1:8" s="16" customFormat="1" ht="96" customHeight="1" x14ac:dyDescent="0.2">
      <c r="A150" s="137" t="s">
        <v>96</v>
      </c>
      <c r="B150" s="189"/>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50" s="56">
        <v>10005</v>
      </c>
      <c r="E150" s="37"/>
      <c r="F150" s="37"/>
      <c r="G150" s="37"/>
      <c r="H150" s="38"/>
    </row>
    <row r="151" spans="1:8" s="16" customFormat="1" ht="96" customHeight="1" x14ac:dyDescent="0.2">
      <c r="A151" s="137" t="s">
        <v>97</v>
      </c>
      <c r="B151" s="189"/>
      <c r="C15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51" s="56">
        <v>11004</v>
      </c>
      <c r="E151" s="37"/>
      <c r="F151" s="37"/>
      <c r="G151" s="37"/>
      <c r="H151" s="38"/>
    </row>
    <row r="152" spans="1:8" s="16" customFormat="1" ht="50.1" customHeight="1" x14ac:dyDescent="0.2">
      <c r="A152" s="143" t="s">
        <v>98</v>
      </c>
      <c r="B152" s="144"/>
      <c r="C152" s="188" t="str">
        <f>"Интернет-площадка 2gis.ru на основе Cправочника организаций "&amp;$C$2&amp;""</f>
        <v>Интернет-площадка 2gis.ru на основе Cправочника организаций "2ГИС.КРАСНОДАР"</v>
      </c>
      <c r="D152" s="56">
        <v>14280</v>
      </c>
      <c r="E152" s="37"/>
      <c r="F152" s="37"/>
      <c r="G152" s="37"/>
      <c r="H152" s="38"/>
    </row>
    <row r="153" spans="1:8" s="16" customFormat="1" ht="50.1" customHeight="1" x14ac:dyDescent="0.2">
      <c r="A153" s="143" t="s">
        <v>99</v>
      </c>
      <c r="B153" s="144"/>
      <c r="C153"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3" s="56">
        <v>21480</v>
      </c>
      <c r="E153" s="37"/>
      <c r="F153" s="37"/>
      <c r="G153" s="37"/>
      <c r="H153" s="38"/>
    </row>
    <row r="154" spans="1:8" s="16" customFormat="1" ht="50.1" customHeight="1" x14ac:dyDescent="0.2">
      <c r="A154" s="143" t="s">
        <v>100</v>
      </c>
      <c r="B154" s="144"/>
      <c r="C154"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4" s="56">
        <v>28560</v>
      </c>
      <c r="E154" s="37"/>
      <c r="F154" s="37"/>
      <c r="G154" s="37"/>
      <c r="H154" s="38"/>
    </row>
    <row r="155" spans="1:8" s="16" customFormat="1" ht="50.1" customHeight="1" x14ac:dyDescent="0.2">
      <c r="A155" s="143" t="s">
        <v>101</v>
      </c>
      <c r="B155" s="144"/>
      <c r="C155" s="188" t="str">
        <f>"Интернет-площадка 2gis.ru на основе Cправочника организаций "&amp;$C$2&amp;""</f>
        <v>Интернет-площадка 2gis.ru на основе Cправочника организаций "2ГИС.КРАСНОДАР"</v>
      </c>
      <c r="D155" s="56">
        <v>14280</v>
      </c>
      <c r="E155" s="37"/>
      <c r="F155" s="37"/>
      <c r="G155" s="37"/>
      <c r="H155" s="38"/>
    </row>
    <row r="156" spans="1:8" s="16" customFormat="1" ht="50.1" customHeight="1" x14ac:dyDescent="0.2">
      <c r="A156" s="143" t="s">
        <v>102</v>
      </c>
      <c r="B156" s="144"/>
      <c r="C156" s="188" t="str">
        <f>"Интернет-площадка 2gis.ru на основе Cправочника организаций "&amp;$C$2&amp;""</f>
        <v>Интернет-площадка 2gis.ru на основе Cправочника организаций "2ГИС.КРАСНОДАР"</v>
      </c>
      <c r="D156" s="56">
        <v>17136</v>
      </c>
      <c r="E156" s="37"/>
      <c r="F156" s="37"/>
      <c r="G156" s="37"/>
      <c r="H156" s="38"/>
    </row>
    <row r="157" spans="1:8" s="16" customFormat="1" ht="50.1" customHeight="1" x14ac:dyDescent="0.2">
      <c r="A157" s="143" t="s">
        <v>103</v>
      </c>
      <c r="B157" s="144"/>
      <c r="C157"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56">
        <v>6480</v>
      </c>
      <c r="E157" s="37"/>
      <c r="F157" s="37"/>
      <c r="G157" s="37"/>
      <c r="H157" s="38"/>
    </row>
    <row r="158" spans="1:8" s="16" customFormat="1" ht="50.1" customHeight="1" x14ac:dyDescent="0.2">
      <c r="A158" s="143" t="s">
        <v>104</v>
      </c>
      <c r="B158" s="144"/>
      <c r="C158"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56">
        <v>10080</v>
      </c>
      <c r="E158" s="37"/>
      <c r="F158" s="37"/>
      <c r="G158" s="37"/>
      <c r="H158" s="38"/>
    </row>
    <row r="159" spans="1:8" s="16" customFormat="1" ht="50.1" customHeight="1" x14ac:dyDescent="0.2">
      <c r="A159" s="143" t="s">
        <v>105</v>
      </c>
      <c r="B159" s="144"/>
      <c r="C159"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9" s="56">
        <v>14400</v>
      </c>
      <c r="E159" s="37"/>
      <c r="F159" s="37"/>
      <c r="G159" s="37"/>
      <c r="H159" s="38"/>
    </row>
    <row r="160" spans="1:8" s="16" customFormat="1" ht="50.1" customHeight="1" x14ac:dyDescent="0.2">
      <c r="A160" s="143" t="s">
        <v>106</v>
      </c>
      <c r="B160" s="144"/>
      <c r="C160" s="188" t="s">
        <v>87</v>
      </c>
      <c r="D160" s="56">
        <v>1080</v>
      </c>
      <c r="E160" s="37"/>
      <c r="F160" s="37"/>
      <c r="G160" s="37"/>
      <c r="H160" s="38"/>
    </row>
    <row r="161" spans="1:8" s="16" customFormat="1" ht="75" customHeight="1" x14ac:dyDescent="0.2">
      <c r="A161" s="143" t="s">
        <v>107</v>
      </c>
      <c r="B161" s="144"/>
      <c r="C16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1" s="56">
        <v>46440</v>
      </c>
      <c r="E161" s="37"/>
      <c r="F161" s="37"/>
      <c r="G161" s="37"/>
      <c r="H161" s="38"/>
    </row>
    <row r="162" spans="1:8" s="16" customFormat="1" ht="50.1" customHeight="1" thickBot="1" x14ac:dyDescent="0.25">
      <c r="A162" s="143" t="s">
        <v>108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56">
        <v>15840</v>
      </c>
      <c r="E162" s="37"/>
      <c r="F162" s="37"/>
      <c r="G162" s="37"/>
      <c r="H162" s="38"/>
    </row>
    <row r="163" spans="1:8" s="28" customFormat="1" ht="50.1" customHeight="1" thickBot="1" x14ac:dyDescent="0.25">
      <c r="A163" s="24" t="s">
        <v>109</v>
      </c>
      <c r="B163" s="25"/>
      <c r="C163" s="26"/>
      <c r="D163" s="156"/>
      <c r="E163" s="156"/>
      <c r="F163" s="156"/>
      <c r="G163" s="156"/>
      <c r="H163" s="157"/>
    </row>
    <row r="164" spans="1:8" s="16" customFormat="1" ht="50.1" customHeight="1" x14ac:dyDescent="0.2">
      <c r="A164" s="143" t="s">
        <v>110</v>
      </c>
      <c r="B164" s="144"/>
      <c r="C16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64" s="36">
        <v>10008</v>
      </c>
      <c r="E164" s="37"/>
      <c r="F164" s="37"/>
      <c r="G164" s="37"/>
      <c r="H164" s="38"/>
    </row>
    <row r="165" spans="1:8" s="16" customFormat="1" ht="50.1" customHeight="1" x14ac:dyDescent="0.2">
      <c r="A165" s="143" t="s">
        <v>111</v>
      </c>
      <c r="B165" s="144"/>
      <c r="C165" s="194"/>
      <c r="D165" s="36">
        <v>10008</v>
      </c>
      <c r="E165" s="37"/>
      <c r="F165" s="37"/>
      <c r="G165" s="37"/>
      <c r="H165" s="38"/>
    </row>
    <row r="166" spans="1:8" s="16" customFormat="1" ht="50.1" customHeight="1" x14ac:dyDescent="0.2">
      <c r="A166" s="192" t="s">
        <v>112</v>
      </c>
      <c r="B166" s="193"/>
      <c r="C166" s="194"/>
      <c r="D166" s="325">
        <v>3000</v>
      </c>
      <c r="E166" s="140"/>
      <c r="F166" s="140"/>
      <c r="G166" s="140"/>
      <c r="H166" s="140"/>
    </row>
    <row r="167" spans="1:8" s="16" customFormat="1" ht="50.1" customHeight="1" x14ac:dyDescent="0.2">
      <c r="A167" s="192" t="s">
        <v>113</v>
      </c>
      <c r="B167" s="193"/>
      <c r="C167" s="194"/>
      <c r="D167" s="325">
        <v>300</v>
      </c>
      <c r="E167" s="140"/>
      <c r="F167" s="140"/>
      <c r="G167" s="140"/>
      <c r="H167" s="140"/>
    </row>
    <row r="168" spans="1:8" s="16" customFormat="1" ht="50.1" customHeight="1" thickBot="1" x14ac:dyDescent="0.25">
      <c r="A168" s="192" t="s">
        <v>114</v>
      </c>
      <c r="B168" s="193"/>
      <c r="C168" s="196"/>
      <c r="D168" s="78">
        <v>1050</v>
      </c>
      <c r="E168" s="79"/>
      <c r="F168" s="79"/>
      <c r="G168" s="79"/>
      <c r="H168" s="79"/>
    </row>
    <row r="169" spans="1:8" s="16" customFormat="1" ht="50.1" customHeight="1" thickBot="1" x14ac:dyDescent="0.25">
      <c r="A169" s="24" t="s">
        <v>115</v>
      </c>
      <c r="B169" s="25"/>
      <c r="C169" s="26"/>
      <c r="D169" s="156"/>
      <c r="E169" s="156"/>
      <c r="F169" s="156"/>
      <c r="G169" s="156"/>
      <c r="H169" s="157"/>
    </row>
    <row r="170" spans="1:8" s="16" customFormat="1" ht="50.1" customHeight="1" x14ac:dyDescent="0.2">
      <c r="A170" s="143" t="s">
        <v>116</v>
      </c>
      <c r="B170" s="144"/>
      <c r="C17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0" s="198">
        <f>F170*1.2</f>
        <v>3600</v>
      </c>
      <c r="E170" s="199">
        <f>F170*1.1</f>
        <v>3300.0000000000005</v>
      </c>
      <c r="F170" s="199">
        <v>3000</v>
      </c>
      <c r="G170" s="199">
        <f>F170*0.75</f>
        <v>2250</v>
      </c>
      <c r="H170" s="200">
        <f>F170*0.5</f>
        <v>1500</v>
      </c>
    </row>
    <row r="171" spans="1:8" s="16" customFormat="1" ht="50.1" customHeight="1" x14ac:dyDescent="0.2">
      <c r="A171" s="143" t="s">
        <v>117</v>
      </c>
      <c r="B171" s="144"/>
      <c r="C171" s="188" t="str">
        <f>"Интернет-площадка 2gis.ru на основе Cправочника организаций "&amp;$C$2&amp;""</f>
        <v>Интернет-площадка 2gis.ru на основе Cправочника организаций "2ГИС.КРАСНОДАР"</v>
      </c>
      <c r="D171" s="36">
        <v>2550</v>
      </c>
      <c r="E171" s="37"/>
      <c r="F171" s="37"/>
      <c r="G171" s="37"/>
      <c r="H171" s="38"/>
    </row>
    <row r="172" spans="1:8" s="16" customFormat="1" ht="50.1" customHeight="1" x14ac:dyDescent="0.2">
      <c r="A172" s="143" t="s">
        <v>118</v>
      </c>
      <c r="B172" s="144"/>
      <c r="C172"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56">
        <v>2550</v>
      </c>
      <c r="E172" s="37"/>
      <c r="F172" s="37"/>
      <c r="G172" s="37"/>
      <c r="H172" s="38"/>
    </row>
    <row r="173" spans="1:8" s="16" customFormat="1" ht="50.1" customHeight="1" x14ac:dyDescent="0.2">
      <c r="A173" s="143" t="s">
        <v>286</v>
      </c>
      <c r="B173" s="144"/>
      <c r="C17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3" s="198">
        <f>F173*1.2</f>
        <v>6480</v>
      </c>
      <c r="E173" s="199">
        <f>F173*1.1</f>
        <v>5940.0000000000009</v>
      </c>
      <c r="F173" s="199">
        <v>5400</v>
      </c>
      <c r="G173" s="199">
        <f>F173*0.75</f>
        <v>4050</v>
      </c>
      <c r="H173" s="200">
        <f>F173*0.5</f>
        <v>2700</v>
      </c>
    </row>
    <row r="174" spans="1:8" s="16" customFormat="1" ht="50.1" customHeight="1" x14ac:dyDescent="0.2">
      <c r="A174" s="143" t="s">
        <v>163</v>
      </c>
      <c r="B174" s="144"/>
      <c r="C174" s="188" t="str">
        <f>"Интернет-площадка 2gis.ru на основе Cправочника организаций "&amp;$C$2&amp;""</f>
        <v>Интернет-площадка 2gis.ru на основе Cправочника организаций "2ГИС.КРАСНОДАР"</v>
      </c>
      <c r="D174" s="36">
        <v>4680</v>
      </c>
      <c r="E174" s="37"/>
      <c r="F174" s="37"/>
      <c r="G174" s="37"/>
      <c r="H174" s="38"/>
    </row>
    <row r="175" spans="1:8" s="16" customFormat="1" ht="50.1" customHeight="1" x14ac:dyDescent="0.2">
      <c r="A175" s="143" t="s">
        <v>121</v>
      </c>
      <c r="B175" s="144"/>
      <c r="C175" s="188"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5" s="36">
        <v>4680</v>
      </c>
      <c r="E175" s="37"/>
      <c r="F175" s="37"/>
      <c r="G175" s="37"/>
      <c r="H175" s="38"/>
    </row>
    <row r="176" spans="1:8" s="16" customFormat="1" ht="126" customHeight="1" thickBot="1" x14ac:dyDescent="0.25">
      <c r="A176" s="143" t="s">
        <v>122</v>
      </c>
      <c r="B176" s="144"/>
      <c r="C176" s="297" t="str">
        <f>C171</f>
        <v>Интернет-площадка 2gis.ru на основе Cправочника организаций "2ГИС.КРАСНОДАР"</v>
      </c>
      <c r="D176" s="56">
        <v>3000</v>
      </c>
      <c r="E176" s="37"/>
      <c r="F176" s="37"/>
      <c r="G176" s="37"/>
      <c r="H176" s="38"/>
    </row>
    <row r="177" spans="1:8" ht="50.1" customHeight="1" thickBot="1" x14ac:dyDescent="0.25">
      <c r="A177" s="24" t="s">
        <v>182</v>
      </c>
      <c r="B177" s="25"/>
      <c r="C177" s="26"/>
      <c r="D177" s="156"/>
      <c r="E177" s="156"/>
      <c r="F177" s="156"/>
      <c r="G177" s="156"/>
      <c r="H177" s="157"/>
    </row>
    <row r="178" spans="1:8" s="23" customFormat="1" ht="30" customHeight="1" thickBot="1" x14ac:dyDescent="0.25">
      <c r="A178" s="353"/>
      <c r="B178" s="353"/>
      <c r="C178" s="354"/>
      <c r="D178" s="353"/>
      <c r="E178" s="353"/>
      <c r="F178" s="353"/>
      <c r="G178" s="353"/>
      <c r="H178" s="355"/>
    </row>
    <row r="179" spans="1:8" s="16" customFormat="1" ht="83.25" customHeight="1" x14ac:dyDescent="0.2">
      <c r="A179" s="143" t="s">
        <v>183</v>
      </c>
      <c r="B179" s="144"/>
      <c r="C17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9" s="36">
        <v>13500</v>
      </c>
      <c r="E179" s="37"/>
      <c r="F179" s="37"/>
      <c r="G179" s="37"/>
      <c r="H179" s="38"/>
    </row>
    <row r="180" spans="1:8" s="16" customFormat="1" ht="83.25" customHeight="1" thickBot="1" x14ac:dyDescent="0.25">
      <c r="A180" s="143" t="s">
        <v>185</v>
      </c>
      <c r="B180" s="144"/>
      <c r="C180" s="194"/>
      <c r="D180" s="36">
        <v>13500</v>
      </c>
      <c r="E180" s="37"/>
      <c r="F180" s="37"/>
      <c r="G180" s="37"/>
      <c r="H180" s="38"/>
    </row>
    <row r="181" spans="1:8" s="28" customFormat="1" ht="50.1" customHeight="1" thickBot="1" x14ac:dyDescent="0.25">
      <c r="A181" s="298"/>
      <c r="B181" s="299"/>
      <c r="C181" s="180"/>
      <c r="D181" s="322"/>
      <c r="E181" s="322"/>
      <c r="F181" s="322"/>
      <c r="G181" s="322"/>
      <c r="H181" s="323"/>
    </row>
    <row r="182" spans="1:8" s="23" customFormat="1" ht="26.25" x14ac:dyDescent="0.2">
      <c r="A182" s="202"/>
      <c r="B182" s="203"/>
      <c r="C182" s="204"/>
      <c r="D182" s="203"/>
      <c r="E182" s="203"/>
      <c r="F182" s="203"/>
      <c r="G182" s="203"/>
      <c r="H182" s="205"/>
    </row>
    <row r="183" spans="1:8" s="16" customFormat="1" ht="21" x14ac:dyDescent="0.2">
      <c r="A183" s="206"/>
      <c r="B183" s="207" t="s">
        <v>123</v>
      </c>
      <c r="C183" s="208" t="s">
        <v>207</v>
      </c>
      <c r="D183" s="208"/>
      <c r="E183" s="209"/>
      <c r="F183" s="209"/>
      <c r="G183" s="209"/>
      <c r="H183" s="209"/>
    </row>
    <row r="184" spans="1:8" s="16" customFormat="1" ht="21" x14ac:dyDescent="0.2">
      <c r="A184" s="206"/>
      <c r="B184" s="209"/>
      <c r="C184" s="210" t="s">
        <v>208</v>
      </c>
      <c r="D184" s="210"/>
      <c r="E184" s="209"/>
      <c r="F184" s="209"/>
      <c r="G184" s="209"/>
      <c r="H184" s="209"/>
    </row>
    <row r="185" spans="1:8" s="16" customFormat="1" ht="21" x14ac:dyDescent="0.2">
      <c r="A185" s="206"/>
      <c r="B185" s="209"/>
      <c r="C185" s="210" t="s">
        <v>209</v>
      </c>
      <c r="D185" s="210"/>
      <c r="E185" s="209"/>
      <c r="F185" s="209"/>
      <c r="G185" s="209"/>
      <c r="H185" s="209"/>
    </row>
    <row r="186" spans="1:8" s="16" customFormat="1" ht="21" x14ac:dyDescent="0.2">
      <c r="A186" s="206"/>
      <c r="B186" s="209"/>
      <c r="C186" s="392"/>
      <c r="D186" s="392"/>
      <c r="E186" s="209"/>
      <c r="F186" s="209"/>
      <c r="G186" s="209"/>
      <c r="H186" s="209"/>
    </row>
    <row r="187" spans="1:8" s="16" customFormat="1" ht="21" x14ac:dyDescent="0.2">
      <c r="A187" s="211" t="s">
        <v>519</v>
      </c>
      <c r="B187" s="211"/>
      <c r="C187" s="211"/>
      <c r="D187" s="211"/>
      <c r="E187" s="211"/>
      <c r="F187" s="211"/>
      <c r="G187" s="211"/>
      <c r="H187" s="211"/>
    </row>
    <row r="188" spans="1:8" s="16" customFormat="1" ht="26.25" x14ac:dyDescent="0.2">
      <c r="A188" s="213" t="str">
        <f>Абакан_юр!A147</f>
        <v>По соглашению сторон в качестве валюты платежа могут выступать украинские гривны, в этом случае курс следующий: 1 руб. = 0,3909 гривен</v>
      </c>
      <c r="B188" s="213"/>
      <c r="C188" s="213"/>
      <c r="D188" s="214"/>
      <c r="E188" s="214"/>
      <c r="F188" s="215"/>
      <c r="G188" s="216"/>
      <c r="H188" s="216"/>
    </row>
    <row r="189" spans="1:8" ht="12.6" customHeight="1" x14ac:dyDescent="0.2">
      <c r="A189" s="213" t="str">
        <f>Абакан_юр!A148</f>
        <v>По соглашению сторон в качестве валюты платежа могут выступать дирхамы ОАЭ, в этом случае курс следующий: 1 руб. = 0,0394 дирхам</v>
      </c>
      <c r="B189" s="213"/>
      <c r="C189" s="213"/>
      <c r="D189" s="214"/>
      <c r="E189" s="214"/>
      <c r="F189" s="215"/>
      <c r="G189" s="218"/>
      <c r="H189" s="218"/>
    </row>
    <row r="190" spans="1:8" s="209" customFormat="1" ht="24.95" customHeight="1" x14ac:dyDescent="0.2">
      <c r="A190" s="213" t="str">
        <f>Абакан_юр!A149</f>
        <v>По соглашению сторон в качестве валюты платежа могут выступать доллары США, в этом случае курс следующий: 1 руб. = 0,0107 доллара</v>
      </c>
      <c r="B190" s="213"/>
      <c r="C190" s="213"/>
      <c r="D190" s="214"/>
      <c r="E190" s="214"/>
      <c r="F190" s="215"/>
      <c r="G190" s="218"/>
      <c r="H190" s="218"/>
    </row>
    <row r="191" spans="1:8" s="209" customFormat="1" ht="24.95" customHeight="1" x14ac:dyDescent="0.2">
      <c r="A191" s="213" t="str">
        <f>Абакан_юр!A150</f>
        <v>По соглашению сторон в качестве валюты платежа могут выступать евро, в этом случае курс следующий: 1 руб. = 0,0101 евро</v>
      </c>
      <c r="B191" s="213"/>
      <c r="C191" s="213"/>
      <c r="D191" s="214"/>
      <c r="E191" s="215"/>
      <c r="F191" s="215"/>
      <c r="G191" s="218"/>
      <c r="H191" s="218"/>
    </row>
    <row r="192" spans="1:8" s="209" customFormat="1" ht="24.95" customHeight="1" x14ac:dyDescent="0.2">
      <c r="A192" s="213" t="str">
        <f>Абакан_юр!A151</f>
        <v>По соглашению сторон в качестве валюты платежа могут выступать чешские кроны, в этом случае курс следующий: 1 руб. = 0,2496 крона</v>
      </c>
      <c r="B192" s="213"/>
      <c r="C192" s="213"/>
      <c r="D192" s="214"/>
      <c r="E192" s="215"/>
      <c r="F192" s="215"/>
      <c r="G192" s="218"/>
      <c r="H192" s="218"/>
    </row>
    <row r="193" spans="1:8" s="209" customFormat="1" ht="24.95" customHeight="1" x14ac:dyDescent="0.2">
      <c r="A193" s="213" t="str">
        <f>Абакан_юр!A152</f>
        <v>По соглашению сторон в качестве валюты платежа могут выступать киргизские сомы, в этом случае курс следующий: 1 руб. = 0,9546 сом</v>
      </c>
      <c r="B193" s="213"/>
      <c r="C193" s="213"/>
      <c r="D193" s="214"/>
      <c r="E193" s="214"/>
      <c r="F193" s="215"/>
      <c r="G193" s="218"/>
      <c r="H193" s="218"/>
    </row>
    <row r="194" spans="1:8" s="212" customFormat="1" ht="94.5" customHeight="1" x14ac:dyDescent="0.2">
      <c r="A194" s="213" t="str">
        <f>Абакан_юр!A153</f>
        <v>По соглашению сторон в качестве валюты платежа могут выступать казахстанские тенге, в этом случае курс следующий: 1 руб. = 5,1087 тенге</v>
      </c>
      <c r="B194" s="213"/>
      <c r="C194" s="213"/>
      <c r="D194" s="214"/>
      <c r="E194" s="214"/>
      <c r="F194" s="215"/>
      <c r="G194" s="218"/>
      <c r="H194" s="218"/>
    </row>
    <row r="195" spans="1:8" s="217" customFormat="1" ht="24.95" customHeight="1" x14ac:dyDescent="0.2">
      <c r="A195" s="219"/>
      <c r="B195" s="219"/>
      <c r="C195" s="220"/>
      <c r="D195" s="221"/>
      <c r="E195" s="221"/>
      <c r="F195" s="222"/>
      <c r="G195" s="223"/>
      <c r="H195" s="223"/>
    </row>
    <row r="196" spans="1:8" s="217" customFormat="1" ht="24.95" customHeight="1" x14ac:dyDescent="0.2">
      <c r="A196" s="225" t="s">
        <v>134</v>
      </c>
      <c r="B196" s="225"/>
      <c r="C196" s="225"/>
      <c r="D196" s="225"/>
      <c r="E196" s="225"/>
      <c r="F196" s="225"/>
      <c r="G196" s="225"/>
      <c r="H196" s="225"/>
    </row>
    <row r="197" spans="1:8" s="217" customFormat="1" ht="24.95" customHeight="1" x14ac:dyDescent="0.2">
      <c r="A197" s="225" t="s">
        <v>135</v>
      </c>
      <c r="B197" s="225"/>
      <c r="C197" s="225"/>
      <c r="D197" s="225"/>
      <c r="E197" s="225"/>
      <c r="F197" s="225"/>
      <c r="G197" s="225"/>
      <c r="H197" s="225"/>
    </row>
    <row r="198" spans="1:8" s="217" customFormat="1" ht="24.95" customHeight="1" x14ac:dyDescent="0.2">
      <c r="A198" s="219"/>
      <c r="B198" s="219"/>
      <c r="C198" s="220"/>
      <c r="D198" s="221"/>
      <c r="E198" s="221"/>
      <c r="F198" s="222"/>
      <c r="G198" s="223"/>
      <c r="H198" s="223"/>
    </row>
    <row r="199" spans="1:8" s="217" customFormat="1" ht="24.95" customHeight="1" thickBot="1" x14ac:dyDescent="0.25">
      <c r="A199" s="226" t="s">
        <v>136</v>
      </c>
      <c r="B199" s="226"/>
      <c r="C199" s="226"/>
      <c r="D199" s="226"/>
      <c r="E199" s="226"/>
      <c r="F199" s="227"/>
      <c r="H199" s="228"/>
    </row>
    <row r="200" spans="1:8" s="217" customFormat="1" ht="24.95" customHeight="1" thickBot="1" x14ac:dyDescent="0.25">
      <c r="A200" s="229" t="s">
        <v>137</v>
      </c>
      <c r="B200" s="230"/>
      <c r="C200" s="230"/>
      <c r="D200" s="230"/>
      <c r="E200" s="231"/>
      <c r="F200" s="232"/>
      <c r="G200" s="203"/>
      <c r="H200" s="233"/>
    </row>
    <row r="201" spans="1:8" s="217" customFormat="1" ht="24.95" customHeight="1" thickBot="1" x14ac:dyDescent="0.25">
      <c r="A201" s="302" t="s">
        <v>138</v>
      </c>
      <c r="B201" s="303"/>
      <c r="C201" s="236" t="s">
        <v>139</v>
      </c>
      <c r="D201" s="326" t="s">
        <v>140</v>
      </c>
      <c r="E201" s="327"/>
      <c r="F201" s="238"/>
      <c r="G201" s="238"/>
      <c r="H201" s="238"/>
    </row>
    <row r="202" spans="1:8" s="224" customFormat="1" ht="12" customHeight="1" x14ac:dyDescent="0.2">
      <c r="A202" s="239" t="s">
        <v>167</v>
      </c>
      <c r="B202" s="240"/>
      <c r="C202" s="242" t="s">
        <v>168</v>
      </c>
      <c r="D202" s="367">
        <v>2190</v>
      </c>
      <c r="E202" s="243"/>
      <c r="F202" s="238"/>
      <c r="G202" s="238"/>
      <c r="H202" s="238"/>
    </row>
    <row r="203" spans="1:8" ht="24.95" customHeight="1" x14ac:dyDescent="0.2">
      <c r="A203" s="244" t="s">
        <v>169</v>
      </c>
      <c r="B203" s="245"/>
      <c r="C203" s="247"/>
      <c r="D203" s="368">
        <v>1590</v>
      </c>
      <c r="E203" s="248"/>
      <c r="F203" s="238"/>
      <c r="G203" s="238"/>
      <c r="H203" s="238"/>
    </row>
    <row r="204" spans="1:8" ht="24.95" customHeight="1" x14ac:dyDescent="0.2">
      <c r="A204" s="244" t="s">
        <v>170</v>
      </c>
      <c r="B204" s="245"/>
      <c r="C204" s="247"/>
      <c r="D204" s="368">
        <v>1440</v>
      </c>
      <c r="E204" s="248"/>
      <c r="F204" s="238"/>
      <c r="G204" s="238"/>
      <c r="H204" s="238"/>
    </row>
    <row r="205" spans="1:8" s="224" customFormat="1" ht="12" customHeight="1" thickBot="1" x14ac:dyDescent="0.25">
      <c r="A205" s="244" t="s">
        <v>171</v>
      </c>
      <c r="B205" s="245"/>
      <c r="C205" s="247"/>
      <c r="D205" s="368">
        <v>1290</v>
      </c>
      <c r="E205" s="248"/>
      <c r="F205" s="238"/>
      <c r="G205" s="238"/>
      <c r="H205" s="238"/>
    </row>
    <row r="206" spans="1:8" s="228" customFormat="1" ht="50.1" customHeight="1" x14ac:dyDescent="0.2">
      <c r="A206" s="239" t="s">
        <v>141</v>
      </c>
      <c r="B206" s="240"/>
      <c r="C206" s="241" t="s">
        <v>142</v>
      </c>
      <c r="D206" s="242" t="s">
        <v>143</v>
      </c>
      <c r="E206" s="243"/>
      <c r="F206" s="238"/>
      <c r="G206" s="238"/>
      <c r="H206" s="238"/>
    </row>
    <row r="207" spans="1:8" s="233" customFormat="1" ht="50.1" customHeight="1" x14ac:dyDescent="0.2">
      <c r="A207" s="244" t="s">
        <v>144</v>
      </c>
      <c r="B207" s="245"/>
      <c r="C207" s="246" t="s">
        <v>145</v>
      </c>
      <c r="D207" s="247" t="s">
        <v>146</v>
      </c>
      <c r="E207" s="248"/>
      <c r="F207" s="238"/>
      <c r="G207" s="238"/>
      <c r="H207" s="238"/>
    </row>
    <row r="208" spans="1:8" ht="100.5" customHeight="1" thickBot="1" x14ac:dyDescent="0.25">
      <c r="A208" s="328" t="s">
        <v>147</v>
      </c>
      <c r="B208" s="329"/>
      <c r="C208" s="330" t="s">
        <v>148</v>
      </c>
      <c r="D208" s="331" t="s">
        <v>146</v>
      </c>
      <c r="E208" s="332"/>
      <c r="F208" s="238"/>
      <c r="G208" s="238"/>
      <c r="H208" s="238"/>
    </row>
    <row r="209" spans="1:8" ht="50.1" customHeight="1" x14ac:dyDescent="0.2">
      <c r="A209" s="244" t="s">
        <v>150</v>
      </c>
      <c r="B209" s="245"/>
      <c r="C209" s="333" t="s">
        <v>151</v>
      </c>
      <c r="D209" s="245" t="s">
        <v>146</v>
      </c>
      <c r="E209" s="334"/>
      <c r="F209" s="232"/>
      <c r="G209" s="232"/>
      <c r="H209" s="232"/>
    </row>
    <row r="210" spans="1:8" ht="50.1" customHeight="1" thickBot="1" x14ac:dyDescent="0.25">
      <c r="A210" s="335" t="s">
        <v>152</v>
      </c>
      <c r="B210" s="336"/>
      <c r="C210" s="330" t="s">
        <v>153</v>
      </c>
      <c r="D210" s="337" t="s">
        <v>146</v>
      </c>
      <c r="E210" s="338"/>
      <c r="F210" s="222"/>
      <c r="G210" s="223"/>
      <c r="H210" s="223"/>
    </row>
    <row r="211" spans="1:8" ht="50.1" customHeight="1" x14ac:dyDescent="0.2">
      <c r="A211" s="250" t="s">
        <v>154</v>
      </c>
      <c r="B211" s="250"/>
      <c r="C211" s="250"/>
      <c r="D211" s="250"/>
      <c r="E211" s="250"/>
      <c r="F211" s="250"/>
      <c r="G211" s="250"/>
      <c r="H211" s="250"/>
    </row>
    <row r="212" spans="1:8" ht="50.1" customHeight="1" x14ac:dyDescent="0.2">
      <c r="A212" s="250" t="s">
        <v>155</v>
      </c>
      <c r="B212" s="250"/>
      <c r="C212" s="250"/>
      <c r="D212" s="250"/>
      <c r="E212" s="250"/>
      <c r="F212" s="250"/>
      <c r="G212" s="250"/>
      <c r="H212" s="250"/>
    </row>
    <row r="213" spans="1:8" ht="175.5" customHeight="1" x14ac:dyDescent="0.2">
      <c r="A21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3" s="308"/>
      <c r="C213" s="308"/>
      <c r="D213" s="308"/>
      <c r="E213" s="308"/>
      <c r="F213" s="308"/>
      <c r="G213" s="308"/>
      <c r="H213" s="308"/>
    </row>
    <row r="214" spans="1:8" ht="75" customHeight="1" x14ac:dyDescent="0.2">
      <c r="A214" s="225" t="s">
        <v>157</v>
      </c>
      <c r="B214" s="225"/>
      <c r="C214" s="225"/>
      <c r="D214" s="225"/>
      <c r="E214" s="225"/>
      <c r="F214" s="225"/>
      <c r="G214" s="225"/>
      <c r="H214" s="225"/>
    </row>
    <row r="215" spans="1:8" ht="174.75" customHeight="1" x14ac:dyDescent="0.2">
      <c r="A215" s="250" t="s">
        <v>158</v>
      </c>
      <c r="B215" s="250"/>
      <c r="C215" s="250"/>
      <c r="D215" s="250"/>
      <c r="E215" s="250"/>
      <c r="F215" s="250"/>
      <c r="G215" s="250"/>
      <c r="H215" s="250"/>
    </row>
    <row r="216" spans="1:8" s="203" customFormat="1" ht="125.25" customHeight="1" x14ac:dyDescent="0.2">
      <c r="A216" s="225" t="s">
        <v>159</v>
      </c>
      <c r="B216" s="225"/>
      <c r="C216" s="225"/>
      <c r="D216" s="225"/>
      <c r="E216" s="225"/>
      <c r="F216" s="225"/>
      <c r="G216" s="225"/>
      <c r="H216" s="225"/>
    </row>
    <row r="217" spans="1:8" s="224" customFormat="1" ht="222.75" customHeight="1" x14ac:dyDescent="0.2">
      <c r="A217" s="202"/>
      <c r="B217" s="203"/>
      <c r="C217" s="204"/>
      <c r="D217" s="203"/>
      <c r="E217" s="203"/>
      <c r="F217" s="203"/>
      <c r="G217" s="203"/>
      <c r="H217" s="205"/>
    </row>
    <row r="218" spans="1:8" ht="24.95" customHeight="1" x14ac:dyDescent="0.2"/>
    <row r="219" spans="1:8" ht="24.95" customHeight="1" x14ac:dyDescent="0.2"/>
    <row r="220" spans="1:8" ht="180.75" customHeight="1" x14ac:dyDescent="0.2"/>
    <row r="221" spans="1:8" s="16" customFormat="1" ht="67.5" customHeight="1" x14ac:dyDescent="0.2">
      <c r="A221" s="202"/>
      <c r="B221" s="203"/>
      <c r="C221" s="204"/>
      <c r="D221" s="203"/>
      <c r="E221" s="203"/>
      <c r="F221" s="203"/>
      <c r="G221" s="203"/>
      <c r="H221" s="205"/>
    </row>
    <row r="222" spans="1:8" ht="24.95" customHeight="1" x14ac:dyDescent="0.2"/>
    <row r="223" spans="1:8" s="252" customFormat="1" ht="114.75" customHeight="1" x14ac:dyDescent="0.2">
      <c r="A223" s="202"/>
      <c r="B223" s="203"/>
      <c r="C223" s="204"/>
      <c r="D223" s="203"/>
      <c r="E223" s="203"/>
      <c r="F223" s="203"/>
      <c r="G223" s="203"/>
      <c r="H223" s="205"/>
    </row>
  </sheetData>
  <sheetProtection selectLockedCells="1" selectUnlockedCells="1"/>
  <mergeCells count="364">
    <mergeCell ref="A213:H213"/>
    <mergeCell ref="A214:H214"/>
    <mergeCell ref="A215:H215"/>
    <mergeCell ref="A216:E216"/>
    <mergeCell ref="F216:H216"/>
    <mergeCell ref="A209:B209"/>
    <mergeCell ref="D209:E209"/>
    <mergeCell ref="A210:B210"/>
    <mergeCell ref="D210:E210"/>
    <mergeCell ref="A211:H211"/>
    <mergeCell ref="A212:H212"/>
    <mergeCell ref="A206:B206"/>
    <mergeCell ref="D206:E206"/>
    <mergeCell ref="A207:B207"/>
    <mergeCell ref="D207:E207"/>
    <mergeCell ref="A208:B208"/>
    <mergeCell ref="D208:E208"/>
    <mergeCell ref="A202:B202"/>
    <mergeCell ref="C202:C205"/>
    <mergeCell ref="D202:E202"/>
    <mergeCell ref="A203:B203"/>
    <mergeCell ref="D203:E203"/>
    <mergeCell ref="A204:B204"/>
    <mergeCell ref="D204:E204"/>
    <mergeCell ref="A205:B205"/>
    <mergeCell ref="D205:E205"/>
    <mergeCell ref="A196:H196"/>
    <mergeCell ref="A197:H197"/>
    <mergeCell ref="A199:E199"/>
    <mergeCell ref="A200:E200"/>
    <mergeCell ref="A201:B201"/>
    <mergeCell ref="D201:E201"/>
    <mergeCell ref="A189:C189"/>
    <mergeCell ref="A190:C190"/>
    <mergeCell ref="A191:C191"/>
    <mergeCell ref="A192:C192"/>
    <mergeCell ref="A193:C193"/>
    <mergeCell ref="A194:C194"/>
    <mergeCell ref="C183:D183"/>
    <mergeCell ref="C184:D184"/>
    <mergeCell ref="C185:D185"/>
    <mergeCell ref="A187:H187"/>
    <mergeCell ref="A188:C188"/>
    <mergeCell ref="G188:H188"/>
    <mergeCell ref="A179:B179"/>
    <mergeCell ref="C179:C180"/>
    <mergeCell ref="D179:H179"/>
    <mergeCell ref="A180:B180"/>
    <mergeCell ref="D180:H180"/>
    <mergeCell ref="A181:B181"/>
    <mergeCell ref="D181:H181"/>
    <mergeCell ref="A176:B176"/>
    <mergeCell ref="D176:H176"/>
    <mergeCell ref="A177:B177"/>
    <mergeCell ref="D177:H177"/>
    <mergeCell ref="A178:C178"/>
    <mergeCell ref="D178:H178"/>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28"/>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91"/>
  <sheetViews>
    <sheetView view="pageBreakPreview" zoomScale="40" zoomScaleNormal="60" zoomScaleSheetLayoutView="40" workbookViewId="0">
      <pane ySplit="3" topLeftCell="A109"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520</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1">
        <f>F8*1.2</f>
        <v>11570.4</v>
      </c>
      <c r="E8" s="32">
        <f>F8*1.1</f>
        <v>10606.2</v>
      </c>
      <c r="F8" s="32">
        <v>9642</v>
      </c>
      <c r="G8" s="32">
        <f>F8*0.75</f>
        <v>7231.5</v>
      </c>
      <c r="H8" s="33">
        <f>F8*0.5</f>
        <v>4821</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54">
        <f>F13*1.2</f>
        <v>13294.8</v>
      </c>
      <c r="E13" s="32">
        <f>F13*1.1</f>
        <v>12186.900000000001</v>
      </c>
      <c r="F13" s="32">
        <v>11079</v>
      </c>
      <c r="G13" s="32">
        <f>F13*0.75</f>
        <v>8309.25</v>
      </c>
      <c r="H13" s="33">
        <f>F13*0.5</f>
        <v>5539.5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2280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"2ГИС.КРАСНОЯРСК"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262">
        <v>219</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1">
        <f>F28*1.2</f>
        <v>16200</v>
      </c>
      <c r="E28" s="32">
        <f>F28*1.1</f>
        <v>14850.000000000002</v>
      </c>
      <c r="F28" s="32">
        <v>13500</v>
      </c>
      <c r="G28" s="32">
        <f>F28*0.75</f>
        <v>10125</v>
      </c>
      <c r="H28" s="33">
        <f>F28*0.5</f>
        <v>6750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54">
        <f>F33*1.2</f>
        <v>18619.2</v>
      </c>
      <c r="E33" s="32">
        <f>F33*1.1</f>
        <v>17067.600000000002</v>
      </c>
      <c r="F33" s="32">
        <v>15516</v>
      </c>
      <c r="G33" s="32">
        <f>F33*0.75</f>
        <v>11637</v>
      </c>
      <c r="H33" s="33">
        <f>F33*0.5</f>
        <v>7758</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3240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"2ГИС.КРАСНОЯРСК"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78"/>
      <c r="E42" s="79"/>
      <c r="F42" s="79"/>
      <c r="G42" s="79"/>
      <c r="H42" s="80"/>
    </row>
    <row r="43" spans="1:8" s="16" customFormat="1" ht="24.95" customHeight="1" thickBot="1" x14ac:dyDescent="0.25">
      <c r="A43" s="81"/>
      <c r="B43" s="82"/>
      <c r="C43" s="83"/>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90">
        <v>312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"&amp;MIN(D50:D94)&amp;" до "&amp;MAX(D50:D94)</f>
        <v>от 2076 до 93420</v>
      </c>
      <c r="E49" s="122"/>
      <c r="F49" s="122"/>
      <c r="G49" s="122"/>
      <c r="H49" s="123"/>
    </row>
    <row r="50" spans="1:8" s="16" customFormat="1" ht="37.5" customHeight="1" outlineLevel="1" x14ac:dyDescent="0.2">
      <c r="A50" s="124" t="s">
        <v>32</v>
      </c>
      <c r="B50" s="125"/>
      <c r="C50" s="45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50" s="127">
        <v>2076</v>
      </c>
      <c r="E50" s="128"/>
      <c r="F50" s="128"/>
      <c r="G50" s="128"/>
      <c r="H50" s="129"/>
    </row>
    <row r="51" spans="1:8" s="16" customFormat="1" ht="37.5" customHeight="1" outlineLevel="1" x14ac:dyDescent="0.2">
      <c r="A51" s="130" t="s">
        <v>33</v>
      </c>
      <c r="B51" s="131"/>
      <c r="C51" s="455"/>
      <c r="D51" s="36">
        <v>4152</v>
      </c>
      <c r="E51" s="37"/>
      <c r="F51" s="37"/>
      <c r="G51" s="37"/>
      <c r="H51" s="38"/>
    </row>
    <row r="52" spans="1:8" s="16" customFormat="1" ht="37.5" customHeight="1" outlineLevel="1" x14ac:dyDescent="0.2">
      <c r="A52" s="130" t="s">
        <v>34</v>
      </c>
      <c r="B52" s="131"/>
      <c r="C52" s="455"/>
      <c r="D52" s="36">
        <v>6228</v>
      </c>
      <c r="E52" s="37"/>
      <c r="F52" s="37"/>
      <c r="G52" s="37"/>
      <c r="H52" s="38"/>
    </row>
    <row r="53" spans="1:8" s="16" customFormat="1" ht="37.5" customHeight="1" outlineLevel="1" x14ac:dyDescent="0.2">
      <c r="A53" s="130" t="s">
        <v>35</v>
      </c>
      <c r="B53" s="131"/>
      <c r="C53" s="455"/>
      <c r="D53" s="36">
        <v>8304</v>
      </c>
      <c r="E53" s="37"/>
      <c r="F53" s="37"/>
      <c r="G53" s="37"/>
      <c r="H53" s="38"/>
    </row>
    <row r="54" spans="1:8" s="16" customFormat="1" ht="37.5" customHeight="1" outlineLevel="1" x14ac:dyDescent="0.2">
      <c r="A54" s="130" t="s">
        <v>36</v>
      </c>
      <c r="B54" s="131"/>
      <c r="C54" s="455"/>
      <c r="D54" s="36">
        <v>10380</v>
      </c>
      <c r="E54" s="37"/>
      <c r="F54" s="37"/>
      <c r="G54" s="37"/>
      <c r="H54" s="38"/>
    </row>
    <row r="55" spans="1:8" s="16" customFormat="1" ht="37.5" customHeight="1" outlineLevel="1" x14ac:dyDescent="0.2">
      <c r="A55" s="130" t="s">
        <v>37</v>
      </c>
      <c r="B55" s="131"/>
      <c r="C55" s="455"/>
      <c r="D55" s="36">
        <v>12456</v>
      </c>
      <c r="E55" s="37"/>
      <c r="F55" s="37"/>
      <c r="G55" s="37"/>
      <c r="H55" s="38"/>
    </row>
    <row r="56" spans="1:8" s="16" customFormat="1" ht="37.5" customHeight="1" outlineLevel="1" x14ac:dyDescent="0.2">
      <c r="A56" s="130" t="s">
        <v>38</v>
      </c>
      <c r="B56" s="131"/>
      <c r="C56" s="455"/>
      <c r="D56" s="36">
        <v>14532</v>
      </c>
      <c r="E56" s="37"/>
      <c r="F56" s="37"/>
      <c r="G56" s="37"/>
      <c r="H56" s="38"/>
    </row>
    <row r="57" spans="1:8" s="16" customFormat="1" ht="37.5" customHeight="1" outlineLevel="1" x14ac:dyDescent="0.2">
      <c r="A57" s="130" t="s">
        <v>39</v>
      </c>
      <c r="B57" s="131"/>
      <c r="C57" s="455"/>
      <c r="D57" s="36">
        <v>16608</v>
      </c>
      <c r="E57" s="37"/>
      <c r="F57" s="37"/>
      <c r="G57" s="37"/>
      <c r="H57" s="38"/>
    </row>
    <row r="58" spans="1:8" s="16" customFormat="1" ht="37.5" customHeight="1" outlineLevel="1" x14ac:dyDescent="0.2">
      <c r="A58" s="130" t="s">
        <v>40</v>
      </c>
      <c r="B58" s="131"/>
      <c r="C58" s="455"/>
      <c r="D58" s="36">
        <v>18684</v>
      </c>
      <c r="E58" s="37"/>
      <c r="F58" s="37"/>
      <c r="G58" s="37"/>
      <c r="H58" s="38"/>
    </row>
    <row r="59" spans="1:8" s="16" customFormat="1" ht="37.5" customHeight="1" outlineLevel="1" x14ac:dyDescent="0.2">
      <c r="A59" s="130" t="s">
        <v>41</v>
      </c>
      <c r="B59" s="131"/>
      <c r="C59" s="455"/>
      <c r="D59" s="36">
        <v>20760</v>
      </c>
      <c r="E59" s="37"/>
      <c r="F59" s="37"/>
      <c r="G59" s="37"/>
      <c r="H59" s="38"/>
    </row>
    <row r="60" spans="1:8" s="16" customFormat="1" ht="37.5" customHeight="1" outlineLevel="1" x14ac:dyDescent="0.2">
      <c r="A60" s="130" t="s">
        <v>42</v>
      </c>
      <c r="B60" s="131"/>
      <c r="C60" s="455"/>
      <c r="D60" s="36">
        <v>22836</v>
      </c>
      <c r="E60" s="37"/>
      <c r="F60" s="37"/>
      <c r="G60" s="37"/>
      <c r="H60" s="38"/>
    </row>
    <row r="61" spans="1:8" s="16" customFormat="1" ht="37.5" customHeight="1" outlineLevel="1" x14ac:dyDescent="0.2">
      <c r="A61" s="130" t="s">
        <v>43</v>
      </c>
      <c r="B61" s="131"/>
      <c r="C61" s="455"/>
      <c r="D61" s="36">
        <v>24912</v>
      </c>
      <c r="E61" s="37"/>
      <c r="F61" s="37"/>
      <c r="G61" s="37"/>
      <c r="H61" s="38"/>
    </row>
    <row r="62" spans="1:8" s="16" customFormat="1" ht="37.5" customHeight="1" outlineLevel="1" x14ac:dyDescent="0.2">
      <c r="A62" s="130" t="s">
        <v>44</v>
      </c>
      <c r="B62" s="131"/>
      <c r="C62" s="455"/>
      <c r="D62" s="36">
        <v>26988</v>
      </c>
      <c r="E62" s="37"/>
      <c r="F62" s="37"/>
      <c r="G62" s="37"/>
      <c r="H62" s="38"/>
    </row>
    <row r="63" spans="1:8" s="16" customFormat="1" ht="37.5" customHeight="1" outlineLevel="1" x14ac:dyDescent="0.2">
      <c r="A63" s="130" t="s">
        <v>45</v>
      </c>
      <c r="B63" s="131"/>
      <c r="C63" s="455"/>
      <c r="D63" s="36">
        <v>29064</v>
      </c>
      <c r="E63" s="37"/>
      <c r="F63" s="37"/>
      <c r="G63" s="37"/>
      <c r="H63" s="38"/>
    </row>
    <row r="64" spans="1:8" s="16" customFormat="1" ht="37.5" customHeight="1" outlineLevel="1" x14ac:dyDescent="0.2">
      <c r="A64" s="130" t="s">
        <v>46</v>
      </c>
      <c r="B64" s="131"/>
      <c r="C64" s="455"/>
      <c r="D64" s="36">
        <v>31140</v>
      </c>
      <c r="E64" s="37"/>
      <c r="F64" s="37"/>
      <c r="G64" s="37"/>
      <c r="H64" s="38"/>
    </row>
    <row r="65" spans="1:8" s="16" customFormat="1" ht="37.5" customHeight="1" outlineLevel="1" x14ac:dyDescent="0.2">
      <c r="A65" s="130" t="s">
        <v>47</v>
      </c>
      <c r="B65" s="131"/>
      <c r="C65" s="455"/>
      <c r="D65" s="36">
        <v>33216</v>
      </c>
      <c r="E65" s="37"/>
      <c r="F65" s="37"/>
      <c r="G65" s="37"/>
      <c r="H65" s="38"/>
    </row>
    <row r="66" spans="1:8" s="16" customFormat="1" ht="37.5" customHeight="1" outlineLevel="1" x14ac:dyDescent="0.2">
      <c r="A66" s="130" t="s">
        <v>48</v>
      </c>
      <c r="B66" s="131"/>
      <c r="C66" s="455"/>
      <c r="D66" s="36">
        <v>35292</v>
      </c>
      <c r="E66" s="37"/>
      <c r="F66" s="37"/>
      <c r="G66" s="37"/>
      <c r="H66" s="38"/>
    </row>
    <row r="67" spans="1:8" s="16" customFormat="1" ht="37.5" customHeight="1" outlineLevel="1" x14ac:dyDescent="0.2">
      <c r="A67" s="130" t="s">
        <v>49</v>
      </c>
      <c r="B67" s="131"/>
      <c r="C67" s="455"/>
      <c r="D67" s="36">
        <v>37368</v>
      </c>
      <c r="E67" s="37"/>
      <c r="F67" s="37"/>
      <c r="G67" s="37"/>
      <c r="H67" s="38"/>
    </row>
    <row r="68" spans="1:8" s="16" customFormat="1" ht="37.5" customHeight="1" outlineLevel="1" x14ac:dyDescent="0.2">
      <c r="A68" s="130" t="s">
        <v>50</v>
      </c>
      <c r="B68" s="131"/>
      <c r="C68" s="455"/>
      <c r="D68" s="36">
        <v>39444</v>
      </c>
      <c r="E68" s="37"/>
      <c r="F68" s="37"/>
      <c r="G68" s="37"/>
      <c r="H68" s="38"/>
    </row>
    <row r="69" spans="1:8" s="16" customFormat="1" ht="37.5" customHeight="1" outlineLevel="1" x14ac:dyDescent="0.2">
      <c r="A69" s="130" t="s">
        <v>51</v>
      </c>
      <c r="B69" s="131"/>
      <c r="C69" s="455"/>
      <c r="D69" s="36">
        <v>41520</v>
      </c>
      <c r="E69" s="37"/>
      <c r="F69" s="37"/>
      <c r="G69" s="37"/>
      <c r="H69" s="38"/>
    </row>
    <row r="70" spans="1:8" s="16" customFormat="1" ht="37.5" customHeight="1" outlineLevel="1" x14ac:dyDescent="0.2">
      <c r="A70" s="130" t="s">
        <v>196</v>
      </c>
      <c r="B70" s="131"/>
      <c r="C70" s="455"/>
      <c r="D70" s="36">
        <v>43596</v>
      </c>
      <c r="E70" s="37"/>
      <c r="F70" s="37"/>
      <c r="G70" s="37"/>
      <c r="H70" s="38"/>
    </row>
    <row r="71" spans="1:8" s="16" customFormat="1" ht="37.5" customHeight="1" outlineLevel="1" x14ac:dyDescent="0.2">
      <c r="A71" s="130" t="s">
        <v>197</v>
      </c>
      <c r="B71" s="131"/>
      <c r="C71" s="455"/>
      <c r="D71" s="36">
        <v>45672</v>
      </c>
      <c r="E71" s="37"/>
      <c r="F71" s="37"/>
      <c r="G71" s="37"/>
      <c r="H71" s="38"/>
    </row>
    <row r="72" spans="1:8" s="16" customFormat="1" ht="37.5" customHeight="1" outlineLevel="1" x14ac:dyDescent="0.2">
      <c r="A72" s="130" t="s">
        <v>198</v>
      </c>
      <c r="B72" s="131"/>
      <c r="C72" s="455"/>
      <c r="D72" s="36">
        <v>47748</v>
      </c>
      <c r="E72" s="37"/>
      <c r="F72" s="37"/>
      <c r="G72" s="37"/>
      <c r="H72" s="38"/>
    </row>
    <row r="73" spans="1:8" s="16" customFormat="1" ht="37.5" customHeight="1" outlineLevel="1" x14ac:dyDescent="0.2">
      <c r="A73" s="130" t="s">
        <v>199</v>
      </c>
      <c r="B73" s="131"/>
      <c r="C73" s="455"/>
      <c r="D73" s="36">
        <v>49824</v>
      </c>
      <c r="E73" s="37"/>
      <c r="F73" s="37"/>
      <c r="G73" s="37"/>
      <c r="H73" s="38"/>
    </row>
    <row r="74" spans="1:8" s="16" customFormat="1" ht="37.5" customHeight="1" outlineLevel="1" x14ac:dyDescent="0.2">
      <c r="A74" s="130" t="s">
        <v>200</v>
      </c>
      <c r="B74" s="131"/>
      <c r="C74" s="455"/>
      <c r="D74" s="36">
        <v>51900</v>
      </c>
      <c r="E74" s="37"/>
      <c r="F74" s="37"/>
      <c r="G74" s="37"/>
      <c r="H74" s="38"/>
    </row>
    <row r="75" spans="1:8" s="16" customFormat="1" ht="37.5" customHeight="1" outlineLevel="1" x14ac:dyDescent="0.2">
      <c r="A75" s="130" t="s">
        <v>201</v>
      </c>
      <c r="B75" s="131"/>
      <c r="C75" s="455"/>
      <c r="D75" s="36">
        <v>53976</v>
      </c>
      <c r="E75" s="37"/>
      <c r="F75" s="37"/>
      <c r="G75" s="37"/>
      <c r="H75" s="38"/>
    </row>
    <row r="76" spans="1:8" s="16" customFormat="1" ht="37.5" customHeight="1" outlineLevel="1" x14ac:dyDescent="0.2">
      <c r="A76" s="130" t="s">
        <v>202</v>
      </c>
      <c r="B76" s="131"/>
      <c r="C76" s="455"/>
      <c r="D76" s="36">
        <v>56052</v>
      </c>
      <c r="E76" s="37"/>
      <c r="F76" s="37"/>
      <c r="G76" s="37"/>
      <c r="H76" s="38"/>
    </row>
    <row r="77" spans="1:8" s="16" customFormat="1" ht="37.5" customHeight="1" outlineLevel="1" x14ac:dyDescent="0.2">
      <c r="A77" s="130" t="s">
        <v>203</v>
      </c>
      <c r="B77" s="131"/>
      <c r="C77" s="455"/>
      <c r="D77" s="36">
        <v>58128</v>
      </c>
      <c r="E77" s="37"/>
      <c r="F77" s="37"/>
      <c r="G77" s="37"/>
      <c r="H77" s="38"/>
    </row>
    <row r="78" spans="1:8" s="16" customFormat="1" ht="37.5" customHeight="1" outlineLevel="1" x14ac:dyDescent="0.2">
      <c r="A78" s="130" t="s">
        <v>204</v>
      </c>
      <c r="B78" s="131"/>
      <c r="C78" s="455"/>
      <c r="D78" s="36">
        <v>60204</v>
      </c>
      <c r="E78" s="37"/>
      <c r="F78" s="37"/>
      <c r="G78" s="37"/>
      <c r="H78" s="38"/>
    </row>
    <row r="79" spans="1:8" s="16" customFormat="1" ht="37.5" customHeight="1" outlineLevel="1" x14ac:dyDescent="0.2">
      <c r="A79" s="130" t="s">
        <v>205</v>
      </c>
      <c r="B79" s="131"/>
      <c r="C79" s="455"/>
      <c r="D79" s="36">
        <v>62280</v>
      </c>
      <c r="E79" s="37"/>
      <c r="F79" s="37"/>
      <c r="G79" s="37"/>
      <c r="H79" s="38"/>
    </row>
    <row r="80" spans="1:8" s="16" customFormat="1" ht="37.5" customHeight="1" outlineLevel="1" x14ac:dyDescent="0.2">
      <c r="A80" s="130" t="s">
        <v>215</v>
      </c>
      <c r="B80" s="131"/>
      <c r="C80" s="455"/>
      <c r="D80" s="36">
        <v>64356</v>
      </c>
      <c r="E80" s="37"/>
      <c r="F80" s="37"/>
      <c r="G80" s="37"/>
      <c r="H80" s="38"/>
    </row>
    <row r="81" spans="1:8" s="16" customFormat="1" ht="37.5" customHeight="1" outlineLevel="1" x14ac:dyDescent="0.2">
      <c r="A81" s="130" t="s">
        <v>216</v>
      </c>
      <c r="B81" s="131"/>
      <c r="C81" s="455"/>
      <c r="D81" s="36">
        <v>66432</v>
      </c>
      <c r="E81" s="37"/>
      <c r="F81" s="37"/>
      <c r="G81" s="37"/>
      <c r="H81" s="38"/>
    </row>
    <row r="82" spans="1:8" s="16" customFormat="1" ht="37.5" customHeight="1" outlineLevel="1" x14ac:dyDescent="0.2">
      <c r="A82" s="130" t="s">
        <v>217</v>
      </c>
      <c r="B82" s="131"/>
      <c r="C82" s="455"/>
      <c r="D82" s="36">
        <v>68508</v>
      </c>
      <c r="E82" s="37"/>
      <c r="F82" s="37"/>
      <c r="G82" s="37"/>
      <c r="H82" s="38"/>
    </row>
    <row r="83" spans="1:8" s="16" customFormat="1" ht="37.5" customHeight="1" outlineLevel="1" x14ac:dyDescent="0.2">
      <c r="A83" s="130" t="s">
        <v>218</v>
      </c>
      <c r="B83" s="131"/>
      <c r="C83" s="455"/>
      <c r="D83" s="36">
        <v>70584</v>
      </c>
      <c r="E83" s="37"/>
      <c r="F83" s="37"/>
      <c r="G83" s="37"/>
      <c r="H83" s="38"/>
    </row>
    <row r="84" spans="1:8" s="16" customFormat="1" ht="37.5" customHeight="1" outlineLevel="1" x14ac:dyDescent="0.2">
      <c r="A84" s="130" t="s">
        <v>219</v>
      </c>
      <c r="B84" s="131"/>
      <c r="C84" s="455"/>
      <c r="D84" s="36">
        <v>72660</v>
      </c>
      <c r="E84" s="37"/>
      <c r="F84" s="37"/>
      <c r="G84" s="37"/>
      <c r="H84" s="38"/>
    </row>
    <row r="85" spans="1:8" s="16" customFormat="1" ht="37.5" customHeight="1" outlineLevel="1" x14ac:dyDescent="0.2">
      <c r="A85" s="130" t="s">
        <v>220</v>
      </c>
      <c r="B85" s="131"/>
      <c r="C85" s="455"/>
      <c r="D85" s="36">
        <v>74736</v>
      </c>
      <c r="E85" s="37"/>
      <c r="F85" s="37"/>
      <c r="G85" s="37"/>
      <c r="H85" s="38"/>
    </row>
    <row r="86" spans="1:8" s="16" customFormat="1" ht="37.5" customHeight="1" outlineLevel="1" x14ac:dyDescent="0.2">
      <c r="A86" s="130" t="s">
        <v>221</v>
      </c>
      <c r="B86" s="131"/>
      <c r="C86" s="455"/>
      <c r="D86" s="36">
        <v>76812</v>
      </c>
      <c r="E86" s="37"/>
      <c r="F86" s="37"/>
      <c r="G86" s="37"/>
      <c r="H86" s="38"/>
    </row>
    <row r="87" spans="1:8" s="16" customFormat="1" ht="37.5" customHeight="1" outlineLevel="1" x14ac:dyDescent="0.2">
      <c r="A87" s="130" t="s">
        <v>222</v>
      </c>
      <c r="B87" s="131"/>
      <c r="C87" s="455"/>
      <c r="D87" s="36">
        <v>78888</v>
      </c>
      <c r="E87" s="37"/>
      <c r="F87" s="37"/>
      <c r="G87" s="37"/>
      <c r="H87" s="38"/>
    </row>
    <row r="88" spans="1:8" s="16" customFormat="1" ht="37.5" customHeight="1" outlineLevel="1" x14ac:dyDescent="0.2">
      <c r="A88" s="130" t="s">
        <v>223</v>
      </c>
      <c r="B88" s="131"/>
      <c r="C88" s="455"/>
      <c r="D88" s="36">
        <v>80964</v>
      </c>
      <c r="E88" s="37"/>
      <c r="F88" s="37"/>
      <c r="G88" s="37"/>
      <c r="H88" s="38"/>
    </row>
    <row r="89" spans="1:8" s="16" customFormat="1" ht="37.5" customHeight="1" outlineLevel="1" x14ac:dyDescent="0.2">
      <c r="A89" s="130" t="s">
        <v>224</v>
      </c>
      <c r="B89" s="131"/>
      <c r="C89" s="455"/>
      <c r="D89" s="36">
        <v>83040</v>
      </c>
      <c r="E89" s="37"/>
      <c r="F89" s="37"/>
      <c r="G89" s="37"/>
      <c r="H89" s="38"/>
    </row>
    <row r="90" spans="1:8" s="16" customFormat="1" ht="37.5" customHeight="1" outlineLevel="1" x14ac:dyDescent="0.2">
      <c r="A90" s="130" t="s">
        <v>291</v>
      </c>
      <c r="B90" s="131"/>
      <c r="C90" s="455"/>
      <c r="D90" s="36">
        <v>85116</v>
      </c>
      <c r="E90" s="37"/>
      <c r="F90" s="37"/>
      <c r="G90" s="37"/>
      <c r="H90" s="38"/>
    </row>
    <row r="91" spans="1:8" s="16" customFormat="1" ht="37.5" customHeight="1" outlineLevel="1" x14ac:dyDescent="0.2">
      <c r="A91" s="130" t="s">
        <v>292</v>
      </c>
      <c r="B91" s="131"/>
      <c r="C91" s="455"/>
      <c r="D91" s="36">
        <v>87192</v>
      </c>
      <c r="E91" s="37"/>
      <c r="F91" s="37"/>
      <c r="G91" s="37"/>
      <c r="H91" s="38"/>
    </row>
    <row r="92" spans="1:8" s="16" customFormat="1" ht="37.5" customHeight="1" outlineLevel="1" x14ac:dyDescent="0.2">
      <c r="A92" s="130" t="s">
        <v>293</v>
      </c>
      <c r="B92" s="131"/>
      <c r="C92" s="455"/>
      <c r="D92" s="36">
        <v>89268</v>
      </c>
      <c r="E92" s="37"/>
      <c r="F92" s="37"/>
      <c r="G92" s="37"/>
      <c r="H92" s="38"/>
    </row>
    <row r="93" spans="1:8" s="16" customFormat="1" ht="37.5" customHeight="1" outlineLevel="1" x14ac:dyDescent="0.2">
      <c r="A93" s="130" t="s">
        <v>294</v>
      </c>
      <c r="B93" s="131"/>
      <c r="C93" s="455"/>
      <c r="D93" s="36">
        <v>91344</v>
      </c>
      <c r="E93" s="37"/>
      <c r="F93" s="37"/>
      <c r="G93" s="37"/>
      <c r="H93" s="38"/>
    </row>
    <row r="94" spans="1:8" s="16" customFormat="1" ht="37.5" customHeight="1" outlineLevel="1" x14ac:dyDescent="0.2">
      <c r="A94" s="130" t="s">
        <v>295</v>
      </c>
      <c r="B94" s="131"/>
      <c r="C94" s="455"/>
      <c r="D94" s="36">
        <v>93420</v>
      </c>
      <c r="E94" s="37"/>
      <c r="F94" s="37"/>
      <c r="G94" s="37"/>
      <c r="H94" s="38"/>
    </row>
    <row r="95" spans="1:8" s="16" customFormat="1" ht="37.5" customHeight="1" outlineLevel="1" x14ac:dyDescent="0.2">
      <c r="A95" s="130" t="s">
        <v>296</v>
      </c>
      <c r="B95" s="131"/>
      <c r="C95" s="455"/>
      <c r="D95" s="36">
        <v>95496</v>
      </c>
      <c r="E95" s="37"/>
      <c r="F95" s="37"/>
      <c r="G95" s="37"/>
      <c r="H95" s="38"/>
    </row>
    <row r="96" spans="1:8" s="16" customFormat="1" ht="37.5" customHeight="1" outlineLevel="1" x14ac:dyDescent="0.2">
      <c r="A96" s="130" t="s">
        <v>297</v>
      </c>
      <c r="B96" s="131"/>
      <c r="C96" s="455"/>
      <c r="D96" s="36">
        <v>97572</v>
      </c>
      <c r="E96" s="37"/>
      <c r="F96" s="37"/>
      <c r="G96" s="37"/>
      <c r="H96" s="38"/>
    </row>
    <row r="97" spans="1:8" s="16" customFormat="1" ht="37.5" customHeight="1" outlineLevel="1" x14ac:dyDescent="0.2">
      <c r="A97" s="130" t="s">
        <v>298</v>
      </c>
      <c r="B97" s="131"/>
      <c r="C97" s="455"/>
      <c r="D97" s="36">
        <v>99648</v>
      </c>
      <c r="E97" s="37"/>
      <c r="F97" s="37"/>
      <c r="G97" s="37"/>
      <c r="H97" s="38"/>
    </row>
    <row r="98" spans="1:8" s="16" customFormat="1" ht="37.5" customHeight="1" outlineLevel="1" x14ac:dyDescent="0.2">
      <c r="A98" s="130" t="s">
        <v>299</v>
      </c>
      <c r="B98" s="131"/>
      <c r="C98" s="455"/>
      <c r="D98" s="36">
        <v>101724</v>
      </c>
      <c r="E98" s="37"/>
      <c r="F98" s="37"/>
      <c r="G98" s="37"/>
      <c r="H98" s="38"/>
    </row>
    <row r="99" spans="1:8" s="16" customFormat="1" ht="37.5" customHeight="1" outlineLevel="1" x14ac:dyDescent="0.2">
      <c r="A99" s="130" t="s">
        <v>300</v>
      </c>
      <c r="B99" s="131"/>
      <c r="C99" s="455"/>
      <c r="D99" s="36">
        <v>103800</v>
      </c>
      <c r="E99" s="37"/>
      <c r="F99" s="37"/>
      <c r="G99" s="37"/>
      <c r="H99" s="38"/>
    </row>
    <row r="100" spans="1:8" s="16" customFormat="1" ht="37.5" customHeight="1" outlineLevel="1" x14ac:dyDescent="0.2">
      <c r="A100" s="130" t="s">
        <v>301</v>
      </c>
      <c r="B100" s="131"/>
      <c r="C100" s="455"/>
      <c r="D100" s="36">
        <v>105876</v>
      </c>
      <c r="E100" s="37"/>
      <c r="F100" s="37"/>
      <c r="G100" s="37"/>
      <c r="H100" s="38"/>
    </row>
    <row r="101" spans="1:8" s="16" customFormat="1" ht="37.5" customHeight="1" outlineLevel="1" x14ac:dyDescent="0.2">
      <c r="A101" s="130" t="s">
        <v>302</v>
      </c>
      <c r="B101" s="131"/>
      <c r="C101" s="455"/>
      <c r="D101" s="36">
        <v>107952</v>
      </c>
      <c r="E101" s="37"/>
      <c r="F101" s="37"/>
      <c r="G101" s="37"/>
      <c r="H101" s="38"/>
    </row>
    <row r="102" spans="1:8" s="16" customFormat="1" ht="37.5" customHeight="1" outlineLevel="1" x14ac:dyDescent="0.2">
      <c r="A102" s="130" t="s">
        <v>303</v>
      </c>
      <c r="B102" s="131"/>
      <c r="C102" s="455"/>
      <c r="D102" s="36">
        <v>110028</v>
      </c>
      <c r="E102" s="37"/>
      <c r="F102" s="37"/>
      <c r="G102" s="37"/>
      <c r="H102" s="38"/>
    </row>
    <row r="103" spans="1:8" s="16" customFormat="1" ht="37.5" customHeight="1" outlineLevel="1" x14ac:dyDescent="0.2">
      <c r="A103" s="130" t="s">
        <v>304</v>
      </c>
      <c r="B103" s="131"/>
      <c r="C103" s="455"/>
      <c r="D103" s="36">
        <v>112104</v>
      </c>
      <c r="E103" s="37"/>
      <c r="F103" s="37"/>
      <c r="G103" s="37"/>
      <c r="H103" s="38"/>
    </row>
    <row r="104" spans="1:8" s="16" customFormat="1" ht="37.5" customHeight="1" outlineLevel="1" x14ac:dyDescent="0.2">
      <c r="A104" s="130" t="s">
        <v>305</v>
      </c>
      <c r="B104" s="131"/>
      <c r="C104" s="455"/>
      <c r="D104" s="36">
        <v>114180</v>
      </c>
      <c r="E104" s="37"/>
      <c r="F104" s="37"/>
      <c r="G104" s="37"/>
      <c r="H104" s="38"/>
    </row>
    <row r="105" spans="1:8" s="16" customFormat="1" ht="37.5" customHeight="1" outlineLevel="1" x14ac:dyDescent="0.2">
      <c r="A105" s="130" t="s">
        <v>306</v>
      </c>
      <c r="B105" s="131"/>
      <c r="C105" s="455"/>
      <c r="D105" s="36">
        <v>116256</v>
      </c>
      <c r="E105" s="37"/>
      <c r="F105" s="37"/>
      <c r="G105" s="37"/>
      <c r="H105" s="38"/>
    </row>
    <row r="106" spans="1:8" s="16" customFormat="1" ht="37.5" customHeight="1" outlineLevel="1" x14ac:dyDescent="0.2">
      <c r="A106" s="130" t="s">
        <v>307</v>
      </c>
      <c r="B106" s="131"/>
      <c r="C106" s="455"/>
      <c r="D106" s="36">
        <v>118332</v>
      </c>
      <c r="E106" s="37"/>
      <c r="F106" s="37"/>
      <c r="G106" s="37"/>
      <c r="H106" s="38"/>
    </row>
    <row r="107" spans="1:8" s="16" customFormat="1" ht="37.5" customHeight="1" outlineLevel="1" x14ac:dyDescent="0.2">
      <c r="A107" s="130" t="s">
        <v>308</v>
      </c>
      <c r="B107" s="131"/>
      <c r="C107" s="455"/>
      <c r="D107" s="36">
        <v>120408</v>
      </c>
      <c r="E107" s="37"/>
      <c r="F107" s="37"/>
      <c r="G107" s="37"/>
      <c r="H107" s="38"/>
    </row>
    <row r="108" spans="1:8" s="16" customFormat="1" ht="37.5" customHeight="1" outlineLevel="1" x14ac:dyDescent="0.2">
      <c r="A108" s="130" t="s">
        <v>309</v>
      </c>
      <c r="B108" s="131"/>
      <c r="C108" s="455"/>
      <c r="D108" s="36">
        <v>122484</v>
      </c>
      <c r="E108" s="37"/>
      <c r="F108" s="37"/>
      <c r="G108" s="37"/>
      <c r="H108" s="38"/>
    </row>
    <row r="109" spans="1:8" s="16" customFormat="1" ht="37.5" customHeight="1" outlineLevel="1" x14ac:dyDescent="0.2">
      <c r="A109" s="130" t="s">
        <v>310</v>
      </c>
      <c r="B109" s="131"/>
      <c r="C109" s="455"/>
      <c r="D109" s="36">
        <v>124560</v>
      </c>
      <c r="E109" s="37"/>
      <c r="F109" s="37"/>
      <c r="G109" s="37"/>
      <c r="H109" s="38"/>
    </row>
    <row r="110" spans="1:8" s="16" customFormat="1" ht="37.5" customHeight="1" outlineLevel="1" x14ac:dyDescent="0.2">
      <c r="A110" s="130" t="s">
        <v>311</v>
      </c>
      <c r="B110" s="131"/>
      <c r="C110" s="455"/>
      <c r="D110" s="36">
        <v>126636</v>
      </c>
      <c r="E110" s="37"/>
      <c r="F110" s="37"/>
      <c r="G110" s="37"/>
      <c r="H110" s="38"/>
    </row>
    <row r="111" spans="1:8" s="16" customFormat="1" ht="37.5" customHeight="1" outlineLevel="1" x14ac:dyDescent="0.2">
      <c r="A111" s="130" t="s">
        <v>312</v>
      </c>
      <c r="B111" s="131"/>
      <c r="C111" s="455"/>
      <c r="D111" s="36">
        <v>128712</v>
      </c>
      <c r="E111" s="37"/>
      <c r="F111" s="37"/>
      <c r="G111" s="37"/>
      <c r="H111" s="38"/>
    </row>
    <row r="112" spans="1:8" s="16" customFormat="1" ht="37.5" customHeight="1" outlineLevel="1" x14ac:dyDescent="0.2">
      <c r="A112" s="130" t="s">
        <v>313</v>
      </c>
      <c r="B112" s="131"/>
      <c r="C112" s="455"/>
      <c r="D112" s="36">
        <v>130788</v>
      </c>
      <c r="E112" s="37"/>
      <c r="F112" s="37"/>
      <c r="G112" s="37"/>
      <c r="H112" s="38"/>
    </row>
    <row r="113" spans="1:8" s="16" customFormat="1" ht="37.5" customHeight="1" outlineLevel="1" x14ac:dyDescent="0.2">
      <c r="A113" s="130" t="s">
        <v>314</v>
      </c>
      <c r="B113" s="131"/>
      <c r="C113" s="455"/>
      <c r="D113" s="36">
        <v>132864</v>
      </c>
      <c r="E113" s="37"/>
      <c r="F113" s="37"/>
      <c r="G113" s="37"/>
      <c r="H113" s="38"/>
    </row>
    <row r="114" spans="1:8" s="16" customFormat="1" ht="37.5" customHeight="1" outlineLevel="1" x14ac:dyDescent="0.2">
      <c r="A114" s="130" t="s">
        <v>315</v>
      </c>
      <c r="B114" s="131"/>
      <c r="C114" s="455"/>
      <c r="D114" s="36">
        <v>134940</v>
      </c>
      <c r="E114" s="37"/>
      <c r="F114" s="37"/>
      <c r="G114" s="37"/>
      <c r="H114" s="38"/>
    </row>
    <row r="115" spans="1:8" s="16" customFormat="1" ht="37.5" customHeight="1" outlineLevel="1" x14ac:dyDescent="0.2">
      <c r="A115" s="130" t="s">
        <v>316</v>
      </c>
      <c r="B115" s="131"/>
      <c r="C115" s="455"/>
      <c r="D115" s="36">
        <v>137016</v>
      </c>
      <c r="E115" s="37"/>
      <c r="F115" s="37"/>
      <c r="G115" s="37"/>
      <c r="H115" s="38"/>
    </row>
    <row r="116" spans="1:8" s="16" customFormat="1" ht="37.5" customHeight="1" outlineLevel="1" x14ac:dyDescent="0.2">
      <c r="A116" s="130" t="s">
        <v>317</v>
      </c>
      <c r="B116" s="131"/>
      <c r="C116" s="455"/>
      <c r="D116" s="36">
        <v>139092</v>
      </c>
      <c r="E116" s="37"/>
      <c r="F116" s="37"/>
      <c r="G116" s="37"/>
      <c r="H116" s="38"/>
    </row>
    <row r="117" spans="1:8" s="16" customFormat="1" ht="37.5" customHeight="1" outlineLevel="1" x14ac:dyDescent="0.2">
      <c r="A117" s="130" t="s">
        <v>318</v>
      </c>
      <c r="B117" s="131"/>
      <c r="C117" s="455"/>
      <c r="D117" s="36">
        <v>141168</v>
      </c>
      <c r="E117" s="37"/>
      <c r="F117" s="37"/>
      <c r="G117" s="37"/>
      <c r="H117" s="38"/>
    </row>
    <row r="118" spans="1:8" s="16" customFormat="1" ht="37.5" customHeight="1" outlineLevel="1" x14ac:dyDescent="0.2">
      <c r="A118" s="130" t="s">
        <v>319</v>
      </c>
      <c r="B118" s="131"/>
      <c r="C118" s="455"/>
      <c r="D118" s="36">
        <v>143244</v>
      </c>
      <c r="E118" s="37"/>
      <c r="F118" s="37"/>
      <c r="G118" s="37"/>
      <c r="H118" s="38"/>
    </row>
    <row r="119" spans="1:8" s="16" customFormat="1" ht="37.5" customHeight="1" outlineLevel="1" x14ac:dyDescent="0.2">
      <c r="A119" s="130" t="s">
        <v>320</v>
      </c>
      <c r="B119" s="131"/>
      <c r="C119" s="455"/>
      <c r="D119" s="36">
        <v>145320</v>
      </c>
      <c r="E119" s="37"/>
      <c r="F119" s="37"/>
      <c r="G119" s="37"/>
      <c r="H119" s="38"/>
    </row>
    <row r="120" spans="1:8" s="16" customFormat="1" ht="37.5" customHeight="1" outlineLevel="1" x14ac:dyDescent="0.2">
      <c r="A120" s="130" t="s">
        <v>321</v>
      </c>
      <c r="B120" s="131"/>
      <c r="C120" s="455"/>
      <c r="D120" s="36">
        <v>147396</v>
      </c>
      <c r="E120" s="37"/>
      <c r="F120" s="37"/>
      <c r="G120" s="37"/>
      <c r="H120" s="38"/>
    </row>
    <row r="121" spans="1:8" s="16" customFormat="1" ht="37.5" customHeight="1" outlineLevel="1" x14ac:dyDescent="0.2">
      <c r="A121" s="130" t="s">
        <v>322</v>
      </c>
      <c r="B121" s="131"/>
      <c r="C121" s="455"/>
      <c r="D121" s="36">
        <v>149472</v>
      </c>
      <c r="E121" s="37"/>
      <c r="F121" s="37"/>
      <c r="G121" s="37"/>
      <c r="H121" s="38"/>
    </row>
    <row r="122" spans="1:8" s="16" customFormat="1" ht="37.5" customHeight="1" outlineLevel="1" x14ac:dyDescent="0.2">
      <c r="A122" s="130" t="s">
        <v>323</v>
      </c>
      <c r="B122" s="131"/>
      <c r="C122" s="455"/>
      <c r="D122" s="36">
        <v>151548</v>
      </c>
      <c r="E122" s="37"/>
      <c r="F122" s="37"/>
      <c r="G122" s="37"/>
      <c r="H122" s="38"/>
    </row>
    <row r="123" spans="1:8" s="16" customFormat="1" ht="37.5" customHeight="1" outlineLevel="1" x14ac:dyDescent="0.2">
      <c r="A123" s="130" t="s">
        <v>324</v>
      </c>
      <c r="B123" s="131"/>
      <c r="C123" s="455"/>
      <c r="D123" s="36">
        <v>153624</v>
      </c>
      <c r="E123" s="37"/>
      <c r="F123" s="37"/>
      <c r="G123" s="37"/>
      <c r="H123" s="38"/>
    </row>
    <row r="124" spans="1:8" s="16" customFormat="1" ht="37.5" customHeight="1" outlineLevel="1" x14ac:dyDescent="0.2">
      <c r="A124" s="130" t="s">
        <v>325</v>
      </c>
      <c r="B124" s="131"/>
      <c r="C124" s="455"/>
      <c r="D124" s="36">
        <v>155700</v>
      </c>
      <c r="E124" s="37"/>
      <c r="F124" s="37"/>
      <c r="G124" s="37"/>
      <c r="H124" s="38"/>
    </row>
    <row r="125" spans="1:8" s="16" customFormat="1" ht="37.5" customHeight="1" outlineLevel="1" x14ac:dyDescent="0.2">
      <c r="A125" s="130" t="s">
        <v>326</v>
      </c>
      <c r="B125" s="131"/>
      <c r="C125" s="455"/>
      <c r="D125" s="36">
        <v>157776</v>
      </c>
      <c r="E125" s="37"/>
      <c r="F125" s="37"/>
      <c r="G125" s="37"/>
      <c r="H125" s="38"/>
    </row>
    <row r="126" spans="1:8" s="16" customFormat="1" ht="37.5" customHeight="1" outlineLevel="1" x14ac:dyDescent="0.2">
      <c r="A126" s="130" t="s">
        <v>327</v>
      </c>
      <c r="B126" s="131"/>
      <c r="C126" s="455"/>
      <c r="D126" s="36">
        <v>159852</v>
      </c>
      <c r="E126" s="37"/>
      <c r="F126" s="37"/>
      <c r="G126" s="37"/>
      <c r="H126" s="38"/>
    </row>
    <row r="127" spans="1:8" s="16" customFormat="1" ht="37.5" customHeight="1" outlineLevel="1" x14ac:dyDescent="0.2">
      <c r="A127" s="130" t="s">
        <v>328</v>
      </c>
      <c r="B127" s="131"/>
      <c r="C127" s="455"/>
      <c r="D127" s="36">
        <v>161928</v>
      </c>
      <c r="E127" s="37"/>
      <c r="F127" s="37"/>
      <c r="G127" s="37"/>
      <c r="H127" s="38"/>
    </row>
    <row r="128" spans="1:8" s="16" customFormat="1" ht="37.5" customHeight="1" outlineLevel="1" x14ac:dyDescent="0.2">
      <c r="A128" s="130" t="s">
        <v>329</v>
      </c>
      <c r="B128" s="131"/>
      <c r="C128" s="455"/>
      <c r="D128" s="36">
        <v>164004</v>
      </c>
      <c r="E128" s="37"/>
      <c r="F128" s="37"/>
      <c r="G128" s="37"/>
      <c r="H128" s="38"/>
    </row>
    <row r="129" spans="1:8" s="16" customFormat="1" ht="37.5" customHeight="1" outlineLevel="1" x14ac:dyDescent="0.2">
      <c r="A129" s="130" t="s">
        <v>330</v>
      </c>
      <c r="B129" s="131"/>
      <c r="C129" s="455"/>
      <c r="D129" s="36">
        <v>166080</v>
      </c>
      <c r="E129" s="37"/>
      <c r="F129" s="37"/>
      <c r="G129" s="37"/>
      <c r="H129" s="38"/>
    </row>
    <row r="130" spans="1:8" s="16" customFormat="1" ht="37.5" customHeight="1" outlineLevel="1" x14ac:dyDescent="0.2">
      <c r="A130" s="130" t="s">
        <v>331</v>
      </c>
      <c r="B130" s="131"/>
      <c r="C130" s="455"/>
      <c r="D130" s="36">
        <v>168156</v>
      </c>
      <c r="E130" s="37"/>
      <c r="F130" s="37"/>
      <c r="G130" s="37"/>
      <c r="H130" s="38"/>
    </row>
    <row r="131" spans="1:8" s="16" customFormat="1" ht="37.5" customHeight="1" outlineLevel="1" x14ac:dyDescent="0.2">
      <c r="A131" s="130" t="s">
        <v>332</v>
      </c>
      <c r="B131" s="131"/>
      <c r="C131" s="455"/>
      <c r="D131" s="36">
        <v>170232</v>
      </c>
      <c r="E131" s="37"/>
      <c r="F131" s="37"/>
      <c r="G131" s="37"/>
      <c r="H131" s="38"/>
    </row>
    <row r="132" spans="1:8" s="16" customFormat="1" ht="37.5" customHeight="1" outlineLevel="1" x14ac:dyDescent="0.2">
      <c r="A132" s="130" t="s">
        <v>333</v>
      </c>
      <c r="B132" s="131"/>
      <c r="C132" s="455"/>
      <c r="D132" s="36">
        <v>172308</v>
      </c>
      <c r="E132" s="37"/>
      <c r="F132" s="37"/>
      <c r="G132" s="37"/>
      <c r="H132" s="38"/>
    </row>
    <row r="133" spans="1:8" s="16" customFormat="1" ht="37.5" customHeight="1" outlineLevel="1" x14ac:dyDescent="0.2">
      <c r="A133" s="130" t="s">
        <v>334</v>
      </c>
      <c r="B133" s="131"/>
      <c r="C133" s="455"/>
      <c r="D133" s="36">
        <v>174384</v>
      </c>
      <c r="E133" s="37"/>
      <c r="F133" s="37"/>
      <c r="G133" s="37"/>
      <c r="H133" s="38"/>
    </row>
    <row r="134" spans="1:8" s="16" customFormat="1" ht="37.5" customHeight="1" outlineLevel="1" x14ac:dyDescent="0.2">
      <c r="A134" s="130" t="s">
        <v>335</v>
      </c>
      <c r="B134" s="131"/>
      <c r="C134" s="455"/>
      <c r="D134" s="36">
        <v>176460</v>
      </c>
      <c r="E134" s="37"/>
      <c r="F134" s="37"/>
      <c r="G134" s="37"/>
      <c r="H134" s="38"/>
    </row>
    <row r="135" spans="1:8" s="16" customFormat="1" ht="37.5" customHeight="1" outlineLevel="1" x14ac:dyDescent="0.2">
      <c r="A135" s="130" t="s">
        <v>336</v>
      </c>
      <c r="B135" s="131"/>
      <c r="C135" s="455"/>
      <c r="D135" s="36">
        <v>178536</v>
      </c>
      <c r="E135" s="37"/>
      <c r="F135" s="37"/>
      <c r="G135" s="37"/>
      <c r="H135" s="38"/>
    </row>
    <row r="136" spans="1:8" s="16" customFormat="1" ht="37.5" customHeight="1" outlineLevel="1" x14ac:dyDescent="0.2">
      <c r="A136" s="130" t="s">
        <v>337</v>
      </c>
      <c r="B136" s="131"/>
      <c r="C136" s="455"/>
      <c r="D136" s="36">
        <v>180612</v>
      </c>
      <c r="E136" s="37"/>
      <c r="F136" s="37"/>
      <c r="G136" s="37"/>
      <c r="H136" s="38"/>
    </row>
    <row r="137" spans="1:8" s="16" customFormat="1" ht="37.5" customHeight="1" outlineLevel="1" x14ac:dyDescent="0.2">
      <c r="A137" s="130" t="s">
        <v>338</v>
      </c>
      <c r="B137" s="131"/>
      <c r="C137" s="455"/>
      <c r="D137" s="36">
        <v>182688</v>
      </c>
      <c r="E137" s="37"/>
      <c r="F137" s="37"/>
      <c r="G137" s="37"/>
      <c r="H137" s="38"/>
    </row>
    <row r="138" spans="1:8" s="16" customFormat="1" ht="37.5" customHeight="1" outlineLevel="1" x14ac:dyDescent="0.2">
      <c r="A138" s="130" t="s">
        <v>339</v>
      </c>
      <c r="B138" s="131"/>
      <c r="C138" s="455"/>
      <c r="D138" s="36">
        <v>184764</v>
      </c>
      <c r="E138" s="37"/>
      <c r="F138" s="37"/>
      <c r="G138" s="37"/>
      <c r="H138" s="38"/>
    </row>
    <row r="139" spans="1:8" s="16" customFormat="1" ht="37.5" customHeight="1" outlineLevel="1" x14ac:dyDescent="0.2">
      <c r="A139" s="130" t="s">
        <v>340</v>
      </c>
      <c r="B139" s="131"/>
      <c r="C139" s="455"/>
      <c r="D139" s="36">
        <v>186840</v>
      </c>
      <c r="E139" s="37"/>
      <c r="F139" s="37"/>
      <c r="G139" s="37"/>
      <c r="H139" s="38"/>
    </row>
    <row r="140" spans="1:8" s="16" customFormat="1" ht="37.5" customHeight="1" outlineLevel="1" x14ac:dyDescent="0.2">
      <c r="A140" s="130" t="s">
        <v>341</v>
      </c>
      <c r="B140" s="131"/>
      <c r="C140" s="455"/>
      <c r="D140" s="36">
        <v>188916</v>
      </c>
      <c r="E140" s="37"/>
      <c r="F140" s="37"/>
      <c r="G140" s="37"/>
      <c r="H140" s="38"/>
    </row>
    <row r="141" spans="1:8" s="16" customFormat="1" ht="37.5" customHeight="1" outlineLevel="1" x14ac:dyDescent="0.2">
      <c r="A141" s="130" t="s">
        <v>342</v>
      </c>
      <c r="B141" s="131"/>
      <c r="C141" s="455"/>
      <c r="D141" s="36">
        <v>190992</v>
      </c>
      <c r="E141" s="37"/>
      <c r="F141" s="37"/>
      <c r="G141" s="37"/>
      <c r="H141" s="38"/>
    </row>
    <row r="142" spans="1:8" s="16" customFormat="1" ht="37.5" customHeight="1" outlineLevel="1" x14ac:dyDescent="0.2">
      <c r="A142" s="130" t="s">
        <v>343</v>
      </c>
      <c r="B142" s="131"/>
      <c r="C142" s="455"/>
      <c r="D142" s="36">
        <v>193068</v>
      </c>
      <c r="E142" s="37"/>
      <c r="F142" s="37"/>
      <c r="G142" s="37"/>
      <c r="H142" s="38"/>
    </row>
    <row r="143" spans="1:8" s="16" customFormat="1" ht="37.5" customHeight="1" outlineLevel="1" x14ac:dyDescent="0.2">
      <c r="A143" s="130" t="s">
        <v>344</v>
      </c>
      <c r="B143" s="131"/>
      <c r="C143" s="455"/>
      <c r="D143" s="36">
        <v>195144</v>
      </c>
      <c r="E143" s="37"/>
      <c r="F143" s="37"/>
      <c r="G143" s="37"/>
      <c r="H143" s="38"/>
    </row>
    <row r="144" spans="1:8" s="16" customFormat="1" ht="37.5" customHeight="1" outlineLevel="1" x14ac:dyDescent="0.2">
      <c r="A144" s="130" t="s">
        <v>345</v>
      </c>
      <c r="B144" s="131"/>
      <c r="C144" s="455"/>
      <c r="D144" s="36">
        <v>197220</v>
      </c>
      <c r="E144" s="37"/>
      <c r="F144" s="37"/>
      <c r="G144" s="37"/>
      <c r="H144" s="38"/>
    </row>
    <row r="145" spans="1:8" s="16" customFormat="1" ht="37.5" customHeight="1" outlineLevel="1" x14ac:dyDescent="0.2">
      <c r="A145" s="130" t="s">
        <v>346</v>
      </c>
      <c r="B145" s="131"/>
      <c r="C145" s="455"/>
      <c r="D145" s="36">
        <v>199296</v>
      </c>
      <c r="E145" s="37"/>
      <c r="F145" s="37"/>
      <c r="G145" s="37"/>
      <c r="H145" s="38"/>
    </row>
    <row r="146" spans="1:8" s="16" customFormat="1" ht="37.5" customHeight="1" outlineLevel="1" x14ac:dyDescent="0.2">
      <c r="A146" s="130" t="s">
        <v>347</v>
      </c>
      <c r="B146" s="131"/>
      <c r="C146" s="455"/>
      <c r="D146" s="36">
        <v>201372</v>
      </c>
      <c r="E146" s="37"/>
      <c r="F146" s="37"/>
      <c r="G146" s="37"/>
      <c r="H146" s="38"/>
    </row>
    <row r="147" spans="1:8" s="16" customFormat="1" ht="37.5" customHeight="1" outlineLevel="1" x14ac:dyDescent="0.2">
      <c r="A147" s="130" t="s">
        <v>348</v>
      </c>
      <c r="B147" s="131"/>
      <c r="C147" s="455"/>
      <c r="D147" s="36">
        <v>203448</v>
      </c>
      <c r="E147" s="37"/>
      <c r="F147" s="37"/>
      <c r="G147" s="37"/>
      <c r="H147" s="38"/>
    </row>
    <row r="148" spans="1:8" s="16" customFormat="1" ht="37.5" customHeight="1" outlineLevel="1" x14ac:dyDescent="0.2">
      <c r="A148" s="130" t="s">
        <v>349</v>
      </c>
      <c r="B148" s="131"/>
      <c r="C148" s="455"/>
      <c r="D148" s="36">
        <v>205524</v>
      </c>
      <c r="E148" s="37"/>
      <c r="F148" s="37"/>
      <c r="G148" s="37"/>
      <c r="H148" s="38"/>
    </row>
    <row r="149" spans="1:8" s="16" customFormat="1" ht="37.5" customHeight="1" outlineLevel="1" thickBot="1" x14ac:dyDescent="0.25">
      <c r="A149" s="130" t="s">
        <v>350</v>
      </c>
      <c r="B149" s="131"/>
      <c r="C149" s="456"/>
      <c r="D149" s="36">
        <v>207600</v>
      </c>
      <c r="E149" s="37"/>
      <c r="F149" s="37"/>
      <c r="G149" s="37"/>
      <c r="H149" s="38"/>
    </row>
    <row r="150" spans="1:8" s="16" customFormat="1" ht="24.95" customHeight="1" thickBot="1" x14ac:dyDescent="0.25">
      <c r="A150" s="81"/>
      <c r="B150" s="466"/>
      <c r="C150" s="118"/>
      <c r="D150" s="467" t="s">
        <v>351</v>
      </c>
      <c r="E150" s="467"/>
      <c r="F150" s="467"/>
      <c r="G150" s="467"/>
      <c r="H150" s="468"/>
    </row>
    <row r="151" spans="1:8" s="16" customFormat="1" ht="24.95" customHeight="1" thickBot="1" x14ac:dyDescent="0.25">
      <c r="A151" s="469"/>
      <c r="B151" s="470"/>
      <c r="C151" s="180"/>
      <c r="D151" s="471" t="s">
        <v>173</v>
      </c>
      <c r="E151" s="472" t="s">
        <v>174</v>
      </c>
      <c r="F151" s="473" t="s">
        <v>175</v>
      </c>
      <c r="G151" s="472" t="s">
        <v>176</v>
      </c>
      <c r="H151" s="474" t="s">
        <v>177</v>
      </c>
    </row>
    <row r="152" spans="1:8" s="16" customFormat="1" ht="48" customHeight="1" x14ac:dyDescent="0.2">
      <c r="A152" s="29" t="s">
        <v>352</v>
      </c>
      <c r="B152" s="30" t="s">
        <v>27</v>
      </c>
      <c r="C15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2" s="31">
        <f>F152*1.2</f>
        <v>11570.4</v>
      </c>
      <c r="E152" s="32">
        <f>F152*1.1</f>
        <v>10606.2</v>
      </c>
      <c r="F152" s="32">
        <v>9642</v>
      </c>
      <c r="G152" s="32">
        <f>F152*0.75</f>
        <v>7231.5</v>
      </c>
      <c r="H152" s="33">
        <f>F152*0.5</f>
        <v>4821</v>
      </c>
    </row>
    <row r="153" spans="1:8" s="16" customFormat="1" ht="132" customHeight="1" x14ac:dyDescent="0.2">
      <c r="A153" s="34"/>
      <c r="B153" s="35"/>
      <c r="C153" s="35"/>
      <c r="D153" s="36"/>
      <c r="E153" s="37"/>
      <c r="F153" s="37"/>
      <c r="G153" s="37"/>
      <c r="H153" s="38"/>
    </row>
    <row r="154" spans="1:8" s="16" customFormat="1" ht="97.5" customHeight="1" x14ac:dyDescent="0.2">
      <c r="A154" s="34"/>
      <c r="B154" s="39" t="s">
        <v>12</v>
      </c>
      <c r="C15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4" s="36"/>
      <c r="E154" s="37"/>
      <c r="F154" s="37"/>
      <c r="G154" s="37"/>
      <c r="H154" s="38"/>
    </row>
    <row r="155" spans="1:8" s="16" customFormat="1" ht="166.5" customHeight="1" thickBot="1" x14ac:dyDescent="0.25">
      <c r="A155" s="41"/>
      <c r="B155" s="42" t="s">
        <v>13</v>
      </c>
      <c r="C15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55" s="44"/>
      <c r="E155" s="45"/>
      <c r="F155" s="45"/>
      <c r="G155" s="45"/>
      <c r="H155" s="46"/>
    </row>
    <row r="156" spans="1:8" s="16" customFormat="1" ht="24.95" customHeight="1" thickBot="1" x14ac:dyDescent="0.25">
      <c r="A156" s="47"/>
      <c r="B156" s="48"/>
      <c r="C156" s="49"/>
      <c r="D156" s="467" t="s">
        <v>351</v>
      </c>
      <c r="E156" s="467"/>
      <c r="F156" s="467"/>
      <c r="G156" s="467"/>
      <c r="H156" s="468"/>
    </row>
    <row r="157" spans="1:8" s="16" customFormat="1" ht="48" customHeight="1" x14ac:dyDescent="0.2">
      <c r="A157" s="53" t="s">
        <v>353</v>
      </c>
      <c r="B157" s="30" t="s">
        <v>27</v>
      </c>
      <c r="C15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7" s="54">
        <f>F157*1.2</f>
        <v>13294.8</v>
      </c>
      <c r="E157" s="32">
        <f>F157*1.1</f>
        <v>12186.900000000001</v>
      </c>
      <c r="F157" s="32">
        <v>11079</v>
      </c>
      <c r="G157" s="32">
        <f>F157*0.75</f>
        <v>8309.25</v>
      </c>
      <c r="H157" s="33">
        <f>F157*0.5</f>
        <v>5539.5</v>
      </c>
    </row>
    <row r="158" spans="1:8" s="16" customFormat="1" ht="132" customHeight="1" x14ac:dyDescent="0.2">
      <c r="A158" s="55"/>
      <c r="B158" s="35"/>
      <c r="C158" s="35"/>
      <c r="D158" s="56"/>
      <c r="E158" s="37"/>
      <c r="F158" s="37"/>
      <c r="G158" s="37"/>
      <c r="H158" s="38"/>
    </row>
    <row r="159" spans="1:8" s="16" customFormat="1" ht="97.5" customHeight="1" x14ac:dyDescent="0.2">
      <c r="A159" s="55"/>
      <c r="B159" s="39" t="s">
        <v>12</v>
      </c>
      <c r="C15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9" s="56"/>
      <c r="E159" s="37"/>
      <c r="F159" s="37"/>
      <c r="G159" s="37"/>
      <c r="H159" s="38"/>
    </row>
    <row r="160" spans="1:8" s="16" customFormat="1" ht="166.5" customHeight="1" x14ac:dyDescent="0.2">
      <c r="A160" s="55"/>
      <c r="B160" s="57" t="s">
        <v>13</v>
      </c>
      <c r="C16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0" s="56"/>
      <c r="E160" s="37"/>
      <c r="F160" s="37"/>
      <c r="G160" s="37"/>
      <c r="H160" s="38"/>
    </row>
    <row r="161" spans="1:8" s="16" customFormat="1" ht="92.25" customHeight="1" thickBot="1" x14ac:dyDescent="0.25">
      <c r="A161" s="59"/>
      <c r="B161" s="42" t="s">
        <v>16</v>
      </c>
      <c r="C16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1" s="61"/>
      <c r="E161" s="45"/>
      <c r="F161" s="45"/>
      <c r="G161" s="45"/>
      <c r="H161" s="46"/>
    </row>
    <row r="162" spans="1:8" s="16" customFormat="1" ht="24.95" customHeight="1" thickBot="1" x14ac:dyDescent="0.25">
      <c r="A162" s="81"/>
      <c r="B162" s="82"/>
      <c r="C162" s="83"/>
      <c r="D162" s="299"/>
      <c r="E162" s="299"/>
      <c r="F162" s="299"/>
      <c r="G162" s="299"/>
      <c r="H162" s="428"/>
    </row>
    <row r="163" spans="1:8" s="16" customFormat="1" ht="50.1" customHeight="1" x14ac:dyDescent="0.2">
      <c r="A163" s="65" t="s">
        <v>354</v>
      </c>
      <c r="B163" s="87" t="s">
        <v>23</v>
      </c>
      <c r="C16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3" s="262">
        <v>219</v>
      </c>
      <c r="E163" s="313"/>
      <c r="F163" s="313"/>
      <c r="G163" s="313"/>
      <c r="H163" s="314"/>
    </row>
    <row r="164" spans="1:8" s="16" customFormat="1" ht="94.5" customHeight="1" x14ac:dyDescent="0.2">
      <c r="A164" s="71"/>
      <c r="B164" s="92"/>
      <c r="C164" s="93"/>
      <c r="D164" s="94"/>
      <c r="E164" s="95"/>
      <c r="F164" s="95"/>
      <c r="G164" s="95"/>
      <c r="H164" s="315"/>
    </row>
    <row r="165" spans="1:8" s="16" customFormat="1" ht="163.5" customHeight="1" thickBot="1" x14ac:dyDescent="0.25">
      <c r="A165" s="77"/>
      <c r="B165" s="97" t="s">
        <v>13</v>
      </c>
      <c r="C16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5" s="263"/>
      <c r="E165" s="316"/>
      <c r="F165" s="316"/>
      <c r="G165" s="316"/>
      <c r="H165" s="317"/>
    </row>
    <row r="166" spans="1:8" s="16" customFormat="1" ht="24.95" customHeight="1" thickBot="1" x14ac:dyDescent="0.25">
      <c r="A166" s="81"/>
      <c r="B166" s="117"/>
      <c r="C166" s="118"/>
      <c r="D166" s="467" t="s">
        <v>351</v>
      </c>
      <c r="E166" s="467"/>
      <c r="F166" s="467"/>
      <c r="G166" s="467"/>
      <c r="H166" s="468"/>
    </row>
    <row r="167" spans="1:8" s="16" customFormat="1" ht="50.1" customHeight="1" thickBot="1" x14ac:dyDescent="0.25">
      <c r="A167" s="119" t="s">
        <v>31</v>
      </c>
      <c r="B167" s="120"/>
      <c r="C167" s="120"/>
      <c r="D167" s="451" t="str">
        <f>"от "&amp;MIN(D168:D186)&amp;" до "&amp;MAX(D168:D186)</f>
        <v>от 2076 до 39444</v>
      </c>
      <c r="E167" s="452"/>
      <c r="F167" s="452"/>
      <c r="G167" s="452"/>
      <c r="H167" s="453"/>
    </row>
    <row r="168" spans="1:8" s="16" customFormat="1" ht="37.5" customHeight="1" outlineLevel="1" x14ac:dyDescent="0.2">
      <c r="A168" s="124" t="s">
        <v>355</v>
      </c>
      <c r="B168" s="361"/>
      <c r="C168" s="30"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68" s="362">
        <v>2076</v>
      </c>
      <c r="E168" s="128"/>
      <c r="F168" s="128"/>
      <c r="G168" s="128"/>
      <c r="H168" s="129"/>
    </row>
    <row r="169" spans="1:8" s="16" customFormat="1" ht="37.5" customHeight="1" outlineLevel="1" x14ac:dyDescent="0.2">
      <c r="A169" s="499" t="s">
        <v>356</v>
      </c>
      <c r="B169" s="511"/>
      <c r="C169" s="364"/>
      <c r="D169" s="362">
        <v>4152</v>
      </c>
      <c r="E169" s="128"/>
      <c r="F169" s="128"/>
      <c r="G169" s="128"/>
      <c r="H169" s="129"/>
    </row>
    <row r="170" spans="1:8" s="16" customFormat="1" ht="37.5" customHeight="1" outlineLevel="1" x14ac:dyDescent="0.2">
      <c r="A170" s="499" t="s">
        <v>357</v>
      </c>
      <c r="B170" s="511"/>
      <c r="C170" s="364"/>
      <c r="D170" s="362">
        <v>6228</v>
      </c>
      <c r="E170" s="128"/>
      <c r="F170" s="128"/>
      <c r="G170" s="128"/>
      <c r="H170" s="129"/>
    </row>
    <row r="171" spans="1:8" s="16" customFormat="1" ht="37.5" customHeight="1" outlineLevel="1" x14ac:dyDescent="0.2">
      <c r="A171" s="499" t="s">
        <v>358</v>
      </c>
      <c r="B171" s="511"/>
      <c r="C171" s="364"/>
      <c r="D171" s="362">
        <v>8304</v>
      </c>
      <c r="E171" s="128"/>
      <c r="F171" s="128"/>
      <c r="G171" s="128"/>
      <c r="H171" s="129"/>
    </row>
    <row r="172" spans="1:8" s="16" customFormat="1" ht="37.5" customHeight="1" outlineLevel="1" x14ac:dyDescent="0.2">
      <c r="A172" s="499" t="s">
        <v>359</v>
      </c>
      <c r="B172" s="511"/>
      <c r="C172" s="364"/>
      <c r="D172" s="362">
        <v>10380</v>
      </c>
      <c r="E172" s="128"/>
      <c r="F172" s="128"/>
      <c r="G172" s="128"/>
      <c r="H172" s="129"/>
    </row>
    <row r="173" spans="1:8" s="16" customFormat="1" ht="37.5" customHeight="1" outlineLevel="1" x14ac:dyDescent="0.2">
      <c r="A173" s="499" t="s">
        <v>360</v>
      </c>
      <c r="B173" s="511"/>
      <c r="C173" s="364"/>
      <c r="D173" s="362">
        <v>12456</v>
      </c>
      <c r="E173" s="128"/>
      <c r="F173" s="128"/>
      <c r="G173" s="128"/>
      <c r="H173" s="129"/>
    </row>
    <row r="174" spans="1:8" s="16" customFormat="1" ht="37.5" customHeight="1" outlineLevel="1" x14ac:dyDescent="0.2">
      <c r="A174" s="499" t="s">
        <v>361</v>
      </c>
      <c r="B174" s="511"/>
      <c r="C174" s="364"/>
      <c r="D174" s="362">
        <v>14532</v>
      </c>
      <c r="E174" s="128"/>
      <c r="F174" s="128"/>
      <c r="G174" s="128"/>
      <c r="H174" s="129"/>
    </row>
    <row r="175" spans="1:8" s="16" customFormat="1" ht="37.5" customHeight="1" outlineLevel="1" x14ac:dyDescent="0.2">
      <c r="A175" s="499" t="s">
        <v>362</v>
      </c>
      <c r="B175" s="511"/>
      <c r="C175" s="364"/>
      <c r="D175" s="362">
        <v>16608</v>
      </c>
      <c r="E175" s="128"/>
      <c r="F175" s="128"/>
      <c r="G175" s="128"/>
      <c r="H175" s="129"/>
    </row>
    <row r="176" spans="1:8" s="16" customFormat="1" ht="37.5" customHeight="1" outlineLevel="1" x14ac:dyDescent="0.2">
      <c r="A176" s="499" t="s">
        <v>363</v>
      </c>
      <c r="B176" s="511"/>
      <c r="C176" s="364"/>
      <c r="D176" s="362">
        <v>18684</v>
      </c>
      <c r="E176" s="128"/>
      <c r="F176" s="128"/>
      <c r="G176" s="128"/>
      <c r="H176" s="129"/>
    </row>
    <row r="177" spans="1:8" s="16" customFormat="1" ht="37.5" customHeight="1" outlineLevel="1" x14ac:dyDescent="0.2">
      <c r="A177" s="499" t="s">
        <v>364</v>
      </c>
      <c r="B177" s="511"/>
      <c r="C177" s="364"/>
      <c r="D177" s="362">
        <v>20760</v>
      </c>
      <c r="E177" s="128"/>
      <c r="F177" s="128"/>
      <c r="G177" s="128"/>
      <c r="H177" s="129"/>
    </row>
    <row r="178" spans="1:8" s="16" customFormat="1" ht="37.5" customHeight="1" outlineLevel="1" x14ac:dyDescent="0.2">
      <c r="A178" s="499" t="s">
        <v>365</v>
      </c>
      <c r="B178" s="511"/>
      <c r="C178" s="364"/>
      <c r="D178" s="362">
        <v>22836</v>
      </c>
      <c r="E178" s="128"/>
      <c r="F178" s="128"/>
      <c r="G178" s="128"/>
      <c r="H178" s="129"/>
    </row>
    <row r="179" spans="1:8" s="16" customFormat="1" ht="37.5" customHeight="1" outlineLevel="1" x14ac:dyDescent="0.2">
      <c r="A179" s="499" t="s">
        <v>366</v>
      </c>
      <c r="B179" s="511"/>
      <c r="C179" s="364"/>
      <c r="D179" s="362">
        <v>24912</v>
      </c>
      <c r="E179" s="128"/>
      <c r="F179" s="128"/>
      <c r="G179" s="128"/>
      <c r="H179" s="129"/>
    </row>
    <row r="180" spans="1:8" s="16" customFormat="1" ht="37.5" customHeight="1" outlineLevel="1" x14ac:dyDescent="0.2">
      <c r="A180" s="499" t="s">
        <v>367</v>
      </c>
      <c r="B180" s="511"/>
      <c r="C180" s="364"/>
      <c r="D180" s="362">
        <v>26988</v>
      </c>
      <c r="E180" s="128"/>
      <c r="F180" s="128"/>
      <c r="G180" s="128"/>
      <c r="H180" s="129"/>
    </row>
    <row r="181" spans="1:8" s="16" customFormat="1" ht="37.5" customHeight="1" outlineLevel="1" x14ac:dyDescent="0.2">
      <c r="A181" s="499" t="s">
        <v>368</v>
      </c>
      <c r="B181" s="511"/>
      <c r="C181" s="364"/>
      <c r="D181" s="362">
        <v>29064</v>
      </c>
      <c r="E181" s="128"/>
      <c r="F181" s="128"/>
      <c r="G181" s="128"/>
      <c r="H181" s="129"/>
    </row>
    <row r="182" spans="1:8" s="16" customFormat="1" ht="37.5" customHeight="1" outlineLevel="1" x14ac:dyDescent="0.2">
      <c r="A182" s="499" t="s">
        <v>369</v>
      </c>
      <c r="B182" s="511"/>
      <c r="C182" s="364"/>
      <c r="D182" s="362">
        <v>31140</v>
      </c>
      <c r="E182" s="128"/>
      <c r="F182" s="128"/>
      <c r="G182" s="128"/>
      <c r="H182" s="129"/>
    </row>
    <row r="183" spans="1:8" s="16" customFormat="1" ht="37.5" customHeight="1" outlineLevel="1" x14ac:dyDescent="0.2">
      <c r="A183" s="499" t="s">
        <v>370</v>
      </c>
      <c r="B183" s="511"/>
      <c r="C183" s="364"/>
      <c r="D183" s="362">
        <v>33216</v>
      </c>
      <c r="E183" s="128"/>
      <c r="F183" s="128"/>
      <c r="G183" s="128"/>
      <c r="H183" s="129"/>
    </row>
    <row r="184" spans="1:8" s="16" customFormat="1" ht="37.5" customHeight="1" outlineLevel="1" x14ac:dyDescent="0.2">
      <c r="A184" s="499" t="s">
        <v>371</v>
      </c>
      <c r="B184" s="511"/>
      <c r="C184" s="364"/>
      <c r="D184" s="362">
        <v>35292</v>
      </c>
      <c r="E184" s="128"/>
      <c r="F184" s="128"/>
      <c r="G184" s="128"/>
      <c r="H184" s="129"/>
    </row>
    <row r="185" spans="1:8" s="16" customFormat="1" ht="37.5" customHeight="1" outlineLevel="1" x14ac:dyDescent="0.2">
      <c r="A185" s="499" t="s">
        <v>372</v>
      </c>
      <c r="B185" s="511"/>
      <c r="C185" s="364"/>
      <c r="D185" s="362">
        <v>37368</v>
      </c>
      <c r="E185" s="128"/>
      <c r="F185" s="128"/>
      <c r="G185" s="128"/>
      <c r="H185" s="129"/>
    </row>
    <row r="186" spans="1:8" s="16" customFormat="1" ht="37.5" customHeight="1" outlineLevel="1" x14ac:dyDescent="0.2">
      <c r="A186" s="499" t="s">
        <v>373</v>
      </c>
      <c r="B186" s="511"/>
      <c r="C186" s="364"/>
      <c r="D186" s="362">
        <v>39444</v>
      </c>
      <c r="E186" s="128"/>
      <c r="F186" s="128"/>
      <c r="G186" s="128"/>
      <c r="H186" s="129"/>
    </row>
    <row r="187" spans="1:8" s="16" customFormat="1" ht="37.5" customHeight="1" outlineLevel="1" x14ac:dyDescent="0.2">
      <c r="A187" s="130" t="s">
        <v>374</v>
      </c>
      <c r="B187" s="363"/>
      <c r="C187" s="364"/>
      <c r="D187" s="362">
        <v>41520</v>
      </c>
      <c r="E187" s="128"/>
      <c r="F187" s="128"/>
      <c r="G187" s="128"/>
      <c r="H187" s="129"/>
    </row>
    <row r="188" spans="1:8" s="16" customFormat="1" ht="37.5" customHeight="1" outlineLevel="1" x14ac:dyDescent="0.2">
      <c r="A188" s="130" t="s">
        <v>375</v>
      </c>
      <c r="B188" s="363"/>
      <c r="C188" s="364"/>
      <c r="D188" s="362">
        <v>43596</v>
      </c>
      <c r="E188" s="128"/>
      <c r="F188" s="128"/>
      <c r="G188" s="128"/>
      <c r="H188" s="129"/>
    </row>
    <row r="189" spans="1:8" s="16" customFormat="1" ht="37.5" customHeight="1" outlineLevel="1" x14ac:dyDescent="0.2">
      <c r="A189" s="130" t="s">
        <v>376</v>
      </c>
      <c r="B189" s="363"/>
      <c r="C189" s="364"/>
      <c r="D189" s="362">
        <v>45672</v>
      </c>
      <c r="E189" s="128"/>
      <c r="F189" s="128"/>
      <c r="G189" s="128"/>
      <c r="H189" s="129"/>
    </row>
    <row r="190" spans="1:8" s="16" customFormat="1" ht="37.5" customHeight="1" outlineLevel="1" x14ac:dyDescent="0.2">
      <c r="A190" s="130" t="s">
        <v>377</v>
      </c>
      <c r="B190" s="363"/>
      <c r="C190" s="364"/>
      <c r="D190" s="362">
        <v>47748</v>
      </c>
      <c r="E190" s="128"/>
      <c r="F190" s="128"/>
      <c r="G190" s="128"/>
      <c r="H190" s="129"/>
    </row>
    <row r="191" spans="1:8" s="16" customFormat="1" ht="37.5" customHeight="1" outlineLevel="1" x14ac:dyDescent="0.2">
      <c r="A191" s="130" t="s">
        <v>378</v>
      </c>
      <c r="B191" s="363"/>
      <c r="C191" s="364"/>
      <c r="D191" s="362">
        <v>49824</v>
      </c>
      <c r="E191" s="128"/>
      <c r="F191" s="128"/>
      <c r="G191" s="128"/>
      <c r="H191" s="129"/>
    </row>
    <row r="192" spans="1:8" s="16" customFormat="1" ht="37.5" customHeight="1" outlineLevel="1" x14ac:dyDescent="0.2">
      <c r="A192" s="130" t="s">
        <v>379</v>
      </c>
      <c r="B192" s="363"/>
      <c r="C192" s="364"/>
      <c r="D192" s="362">
        <v>51900</v>
      </c>
      <c r="E192" s="128"/>
      <c r="F192" s="128"/>
      <c r="G192" s="128"/>
      <c r="H192" s="129"/>
    </row>
    <row r="193" spans="1:8" s="16" customFormat="1" ht="37.5" customHeight="1" outlineLevel="1" x14ac:dyDescent="0.2">
      <c r="A193" s="130" t="s">
        <v>380</v>
      </c>
      <c r="B193" s="363"/>
      <c r="C193" s="364"/>
      <c r="D193" s="362">
        <v>53976</v>
      </c>
      <c r="E193" s="128"/>
      <c r="F193" s="128"/>
      <c r="G193" s="128"/>
      <c r="H193" s="129"/>
    </row>
    <row r="194" spans="1:8" s="16" customFormat="1" ht="37.5" customHeight="1" outlineLevel="1" x14ac:dyDescent="0.2">
      <c r="A194" s="130" t="s">
        <v>381</v>
      </c>
      <c r="B194" s="363"/>
      <c r="C194" s="364"/>
      <c r="D194" s="362">
        <v>56052</v>
      </c>
      <c r="E194" s="128"/>
      <c r="F194" s="128"/>
      <c r="G194" s="128"/>
      <c r="H194" s="129"/>
    </row>
    <row r="195" spans="1:8" s="16" customFormat="1" ht="37.5" customHeight="1" outlineLevel="1" x14ac:dyDescent="0.2">
      <c r="A195" s="130" t="s">
        <v>382</v>
      </c>
      <c r="B195" s="363"/>
      <c r="C195" s="364"/>
      <c r="D195" s="362">
        <v>58128</v>
      </c>
      <c r="E195" s="128"/>
      <c r="F195" s="128"/>
      <c r="G195" s="128"/>
      <c r="H195" s="129"/>
    </row>
    <row r="196" spans="1:8" s="16" customFormat="1" ht="37.5" customHeight="1" outlineLevel="1" x14ac:dyDescent="0.2">
      <c r="A196" s="130" t="s">
        <v>383</v>
      </c>
      <c r="B196" s="363"/>
      <c r="C196" s="364"/>
      <c r="D196" s="362">
        <v>60204</v>
      </c>
      <c r="E196" s="128"/>
      <c r="F196" s="128"/>
      <c r="G196" s="128"/>
      <c r="H196" s="129"/>
    </row>
    <row r="197" spans="1:8" s="16" customFormat="1" ht="37.5" customHeight="1" outlineLevel="1" x14ac:dyDescent="0.2">
      <c r="A197" s="130" t="s">
        <v>384</v>
      </c>
      <c r="B197" s="363"/>
      <c r="C197" s="364"/>
      <c r="D197" s="362">
        <v>62280</v>
      </c>
      <c r="E197" s="128"/>
      <c r="F197" s="128"/>
      <c r="G197" s="128"/>
      <c r="H197" s="129"/>
    </row>
    <row r="198" spans="1:8" s="16" customFormat="1" ht="37.5" customHeight="1" outlineLevel="1" x14ac:dyDescent="0.2">
      <c r="A198" s="130" t="s">
        <v>385</v>
      </c>
      <c r="B198" s="363"/>
      <c r="C198" s="364"/>
      <c r="D198" s="362">
        <v>64356</v>
      </c>
      <c r="E198" s="128"/>
      <c r="F198" s="128"/>
      <c r="G198" s="128"/>
      <c r="H198" s="129"/>
    </row>
    <row r="199" spans="1:8" s="16" customFormat="1" ht="37.5" customHeight="1" outlineLevel="1" x14ac:dyDescent="0.2">
      <c r="A199" s="130" t="s">
        <v>386</v>
      </c>
      <c r="B199" s="363"/>
      <c r="C199" s="364"/>
      <c r="D199" s="362">
        <v>66432</v>
      </c>
      <c r="E199" s="128"/>
      <c r="F199" s="128"/>
      <c r="G199" s="128"/>
      <c r="H199" s="129"/>
    </row>
    <row r="200" spans="1:8" s="16" customFormat="1" ht="37.5" customHeight="1" outlineLevel="1" x14ac:dyDescent="0.2">
      <c r="A200" s="130" t="s">
        <v>387</v>
      </c>
      <c r="B200" s="363"/>
      <c r="C200" s="364"/>
      <c r="D200" s="362">
        <v>68508</v>
      </c>
      <c r="E200" s="128"/>
      <c r="F200" s="128"/>
      <c r="G200" s="128"/>
      <c r="H200" s="129"/>
    </row>
    <row r="201" spans="1:8" s="16" customFormat="1" ht="37.5" customHeight="1" outlineLevel="1" x14ac:dyDescent="0.2">
      <c r="A201" s="130" t="s">
        <v>388</v>
      </c>
      <c r="B201" s="363"/>
      <c r="C201" s="364"/>
      <c r="D201" s="362">
        <v>70584</v>
      </c>
      <c r="E201" s="128"/>
      <c r="F201" s="128"/>
      <c r="G201" s="128"/>
      <c r="H201" s="129"/>
    </row>
    <row r="202" spans="1:8" s="16" customFormat="1" ht="37.5" customHeight="1" outlineLevel="1" x14ac:dyDescent="0.2">
      <c r="A202" s="130" t="s">
        <v>389</v>
      </c>
      <c r="B202" s="363"/>
      <c r="C202" s="364"/>
      <c r="D202" s="362">
        <v>72660</v>
      </c>
      <c r="E202" s="128"/>
      <c r="F202" s="128"/>
      <c r="G202" s="128"/>
      <c r="H202" s="129"/>
    </row>
    <row r="203" spans="1:8" s="16" customFormat="1" ht="37.5" customHeight="1" outlineLevel="1" x14ac:dyDescent="0.2">
      <c r="A203" s="130" t="s">
        <v>390</v>
      </c>
      <c r="B203" s="363"/>
      <c r="C203" s="364"/>
      <c r="D203" s="362">
        <v>74736</v>
      </c>
      <c r="E203" s="128"/>
      <c r="F203" s="128"/>
      <c r="G203" s="128"/>
      <c r="H203" s="129"/>
    </row>
    <row r="204" spans="1:8" s="16" customFormat="1" ht="37.5" customHeight="1" outlineLevel="1" x14ac:dyDescent="0.2">
      <c r="A204" s="130" t="s">
        <v>391</v>
      </c>
      <c r="B204" s="363"/>
      <c r="C204" s="364"/>
      <c r="D204" s="362">
        <v>76812</v>
      </c>
      <c r="E204" s="128"/>
      <c r="F204" s="128"/>
      <c r="G204" s="128"/>
      <c r="H204" s="129"/>
    </row>
    <row r="205" spans="1:8" s="16" customFormat="1" ht="37.5" customHeight="1" outlineLevel="1" x14ac:dyDescent="0.2">
      <c r="A205" s="130" t="s">
        <v>392</v>
      </c>
      <c r="B205" s="363"/>
      <c r="C205" s="364"/>
      <c r="D205" s="362">
        <v>78888</v>
      </c>
      <c r="E205" s="128"/>
      <c r="F205" s="128"/>
      <c r="G205" s="128"/>
      <c r="H205" s="129"/>
    </row>
    <row r="206" spans="1:8" s="16" customFormat="1" ht="37.5" customHeight="1" outlineLevel="1" x14ac:dyDescent="0.2">
      <c r="A206" s="130" t="s">
        <v>393</v>
      </c>
      <c r="B206" s="363"/>
      <c r="C206" s="364"/>
      <c r="D206" s="362">
        <v>80964</v>
      </c>
      <c r="E206" s="128"/>
      <c r="F206" s="128"/>
      <c r="G206" s="128"/>
      <c r="H206" s="129"/>
    </row>
    <row r="207" spans="1:8" s="16" customFormat="1" ht="37.5" customHeight="1" outlineLevel="1" x14ac:dyDescent="0.2">
      <c r="A207" s="130" t="s">
        <v>394</v>
      </c>
      <c r="B207" s="363"/>
      <c r="C207" s="364"/>
      <c r="D207" s="362">
        <v>83040</v>
      </c>
      <c r="E207" s="128"/>
      <c r="F207" s="128"/>
      <c r="G207" s="128"/>
      <c r="H207" s="129"/>
    </row>
    <row r="208" spans="1:8" s="16" customFormat="1" ht="37.5" customHeight="1" outlineLevel="1" x14ac:dyDescent="0.2">
      <c r="A208" s="130" t="s">
        <v>395</v>
      </c>
      <c r="B208" s="363"/>
      <c r="C208" s="364"/>
      <c r="D208" s="362">
        <v>85116</v>
      </c>
      <c r="E208" s="128"/>
      <c r="F208" s="128"/>
      <c r="G208" s="128"/>
      <c r="H208" s="129"/>
    </row>
    <row r="209" spans="1:8" s="16" customFormat="1" ht="37.5" customHeight="1" outlineLevel="1" x14ac:dyDescent="0.2">
      <c r="A209" s="130" t="s">
        <v>396</v>
      </c>
      <c r="B209" s="363"/>
      <c r="C209" s="364"/>
      <c r="D209" s="362">
        <v>87192</v>
      </c>
      <c r="E209" s="128"/>
      <c r="F209" s="128"/>
      <c r="G209" s="128"/>
      <c r="H209" s="129"/>
    </row>
    <row r="210" spans="1:8" s="16" customFormat="1" ht="37.5" customHeight="1" outlineLevel="1" x14ac:dyDescent="0.2">
      <c r="A210" s="130" t="s">
        <v>397</v>
      </c>
      <c r="B210" s="363"/>
      <c r="C210" s="364"/>
      <c r="D210" s="362">
        <v>89268</v>
      </c>
      <c r="E210" s="128"/>
      <c r="F210" s="128"/>
      <c r="G210" s="128"/>
      <c r="H210" s="129"/>
    </row>
    <row r="211" spans="1:8" s="16" customFormat="1" ht="37.5" customHeight="1" outlineLevel="1" x14ac:dyDescent="0.2">
      <c r="A211" s="130" t="s">
        <v>398</v>
      </c>
      <c r="B211" s="363"/>
      <c r="C211" s="364"/>
      <c r="D211" s="362">
        <v>91344</v>
      </c>
      <c r="E211" s="128"/>
      <c r="F211" s="128"/>
      <c r="G211" s="128"/>
      <c r="H211" s="129"/>
    </row>
    <row r="212" spans="1:8" s="16" customFormat="1" ht="37.5" customHeight="1" outlineLevel="1" x14ac:dyDescent="0.2">
      <c r="A212" s="130" t="s">
        <v>399</v>
      </c>
      <c r="B212" s="363"/>
      <c r="C212" s="364"/>
      <c r="D212" s="362">
        <v>93420</v>
      </c>
      <c r="E212" s="128"/>
      <c r="F212" s="128"/>
      <c r="G212" s="128"/>
      <c r="H212" s="129"/>
    </row>
    <row r="213" spans="1:8" s="16" customFormat="1" ht="37.5" customHeight="1" outlineLevel="1" x14ac:dyDescent="0.2">
      <c r="A213" s="130" t="s">
        <v>400</v>
      </c>
      <c r="B213" s="363"/>
      <c r="C213" s="364"/>
      <c r="D213" s="362">
        <v>95496</v>
      </c>
      <c r="E213" s="128"/>
      <c r="F213" s="128"/>
      <c r="G213" s="128"/>
      <c r="H213" s="129"/>
    </row>
    <row r="214" spans="1:8" s="16" customFormat="1" ht="37.5" customHeight="1" outlineLevel="1" x14ac:dyDescent="0.2">
      <c r="A214" s="130" t="s">
        <v>401</v>
      </c>
      <c r="B214" s="363"/>
      <c r="C214" s="364"/>
      <c r="D214" s="362">
        <v>97572</v>
      </c>
      <c r="E214" s="128"/>
      <c r="F214" s="128"/>
      <c r="G214" s="128"/>
      <c r="H214" s="129"/>
    </row>
    <row r="215" spans="1:8" s="16" customFormat="1" ht="37.5" customHeight="1" outlineLevel="1" x14ac:dyDescent="0.2">
      <c r="A215" s="130" t="s">
        <v>402</v>
      </c>
      <c r="B215" s="363"/>
      <c r="C215" s="364"/>
      <c r="D215" s="362">
        <v>99648</v>
      </c>
      <c r="E215" s="128"/>
      <c r="F215" s="128"/>
      <c r="G215" s="128"/>
      <c r="H215" s="129"/>
    </row>
    <row r="216" spans="1:8" s="16" customFormat="1" ht="37.5" customHeight="1" outlineLevel="1" x14ac:dyDescent="0.2">
      <c r="A216" s="130" t="s">
        <v>403</v>
      </c>
      <c r="B216" s="363"/>
      <c r="C216" s="364"/>
      <c r="D216" s="362">
        <v>101724</v>
      </c>
      <c r="E216" s="128"/>
      <c r="F216" s="128"/>
      <c r="G216" s="128"/>
      <c r="H216" s="129"/>
    </row>
    <row r="217" spans="1:8" s="16" customFormat="1" ht="37.5" customHeight="1" outlineLevel="1" x14ac:dyDescent="0.2">
      <c r="A217" s="130" t="s">
        <v>404</v>
      </c>
      <c r="B217" s="363"/>
      <c r="C217" s="364"/>
      <c r="D217" s="362">
        <v>103800</v>
      </c>
      <c r="E217" s="128"/>
      <c r="F217" s="128"/>
      <c r="G217" s="128"/>
      <c r="H217" s="129"/>
    </row>
    <row r="218" spans="1:8" s="16" customFormat="1" ht="37.5" customHeight="1" outlineLevel="1" x14ac:dyDescent="0.2">
      <c r="A218" s="130" t="s">
        <v>405</v>
      </c>
      <c r="B218" s="363"/>
      <c r="C218" s="364"/>
      <c r="D218" s="362">
        <v>105876</v>
      </c>
      <c r="E218" s="128"/>
      <c r="F218" s="128"/>
      <c r="G218" s="128"/>
      <c r="H218" s="129"/>
    </row>
    <row r="219" spans="1:8" s="16" customFormat="1" ht="37.5" customHeight="1" outlineLevel="1" x14ac:dyDescent="0.2">
      <c r="A219" s="130" t="s">
        <v>406</v>
      </c>
      <c r="B219" s="363"/>
      <c r="C219" s="364"/>
      <c r="D219" s="362">
        <v>107952</v>
      </c>
      <c r="E219" s="128"/>
      <c r="F219" s="128"/>
      <c r="G219" s="128"/>
      <c r="H219" s="129"/>
    </row>
    <row r="220" spans="1:8" s="16" customFormat="1" ht="37.5" customHeight="1" outlineLevel="1" x14ac:dyDescent="0.2">
      <c r="A220" s="130" t="s">
        <v>407</v>
      </c>
      <c r="B220" s="363"/>
      <c r="C220" s="364"/>
      <c r="D220" s="362">
        <v>110028</v>
      </c>
      <c r="E220" s="128"/>
      <c r="F220" s="128"/>
      <c r="G220" s="128"/>
      <c r="H220" s="129"/>
    </row>
    <row r="221" spans="1:8" s="16" customFormat="1" ht="37.5" customHeight="1" outlineLevel="1" x14ac:dyDescent="0.2">
      <c r="A221" s="130" t="s">
        <v>408</v>
      </c>
      <c r="B221" s="363"/>
      <c r="C221" s="364"/>
      <c r="D221" s="362">
        <v>112104</v>
      </c>
      <c r="E221" s="128"/>
      <c r="F221" s="128"/>
      <c r="G221" s="128"/>
      <c r="H221" s="129"/>
    </row>
    <row r="222" spans="1:8" s="16" customFormat="1" ht="37.5" customHeight="1" outlineLevel="1" x14ac:dyDescent="0.2">
      <c r="A222" s="130" t="s">
        <v>409</v>
      </c>
      <c r="B222" s="363"/>
      <c r="C222" s="364"/>
      <c r="D222" s="362">
        <v>114180</v>
      </c>
      <c r="E222" s="128"/>
      <c r="F222" s="128"/>
      <c r="G222" s="128"/>
      <c r="H222" s="129"/>
    </row>
    <row r="223" spans="1:8" s="16" customFormat="1" ht="37.5" customHeight="1" outlineLevel="1" x14ac:dyDescent="0.2">
      <c r="A223" s="130" t="s">
        <v>410</v>
      </c>
      <c r="B223" s="363"/>
      <c r="C223" s="364"/>
      <c r="D223" s="362">
        <v>116256</v>
      </c>
      <c r="E223" s="128"/>
      <c r="F223" s="128"/>
      <c r="G223" s="128"/>
      <c r="H223" s="129"/>
    </row>
    <row r="224" spans="1:8" s="16" customFormat="1" ht="37.5" customHeight="1" outlineLevel="1" x14ac:dyDescent="0.2">
      <c r="A224" s="130" t="s">
        <v>411</v>
      </c>
      <c r="B224" s="363"/>
      <c r="C224" s="364"/>
      <c r="D224" s="362">
        <v>118332</v>
      </c>
      <c r="E224" s="128"/>
      <c r="F224" s="128"/>
      <c r="G224" s="128"/>
      <c r="H224" s="129"/>
    </row>
    <row r="225" spans="1:8" s="16" customFormat="1" ht="37.5" customHeight="1" outlineLevel="1" x14ac:dyDescent="0.2">
      <c r="A225" s="130" t="s">
        <v>412</v>
      </c>
      <c r="B225" s="363"/>
      <c r="C225" s="364"/>
      <c r="D225" s="362">
        <v>120408</v>
      </c>
      <c r="E225" s="128"/>
      <c r="F225" s="128"/>
      <c r="G225" s="128"/>
      <c r="H225" s="129"/>
    </row>
    <row r="226" spans="1:8" s="16" customFormat="1" ht="37.5" customHeight="1" outlineLevel="1" x14ac:dyDescent="0.2">
      <c r="A226" s="130" t="s">
        <v>413</v>
      </c>
      <c r="B226" s="363"/>
      <c r="C226" s="364"/>
      <c r="D226" s="362">
        <v>122484</v>
      </c>
      <c r="E226" s="128"/>
      <c r="F226" s="128"/>
      <c r="G226" s="128"/>
      <c r="H226" s="129"/>
    </row>
    <row r="227" spans="1:8" s="16" customFormat="1" ht="37.5" customHeight="1" outlineLevel="1" x14ac:dyDescent="0.2">
      <c r="A227" s="130" t="s">
        <v>414</v>
      </c>
      <c r="B227" s="363"/>
      <c r="C227" s="364"/>
      <c r="D227" s="362">
        <v>124560</v>
      </c>
      <c r="E227" s="128"/>
      <c r="F227" s="128"/>
      <c r="G227" s="128"/>
      <c r="H227" s="129"/>
    </row>
    <row r="228" spans="1:8" s="16" customFormat="1" ht="37.5" customHeight="1" outlineLevel="1" x14ac:dyDescent="0.2">
      <c r="A228" s="130" t="s">
        <v>415</v>
      </c>
      <c r="B228" s="363"/>
      <c r="C228" s="364"/>
      <c r="D228" s="362">
        <v>126636</v>
      </c>
      <c r="E228" s="128"/>
      <c r="F228" s="128"/>
      <c r="G228" s="128"/>
      <c r="H228" s="129"/>
    </row>
    <row r="229" spans="1:8" s="16" customFormat="1" ht="37.5" customHeight="1" outlineLevel="1" x14ac:dyDescent="0.2">
      <c r="A229" s="130" t="s">
        <v>416</v>
      </c>
      <c r="B229" s="363"/>
      <c r="C229" s="364"/>
      <c r="D229" s="362">
        <v>128712</v>
      </c>
      <c r="E229" s="128"/>
      <c r="F229" s="128"/>
      <c r="G229" s="128"/>
      <c r="H229" s="129"/>
    </row>
    <row r="230" spans="1:8" s="16" customFormat="1" ht="37.5" customHeight="1" outlineLevel="1" x14ac:dyDescent="0.2">
      <c r="A230" s="130" t="s">
        <v>417</v>
      </c>
      <c r="B230" s="363"/>
      <c r="C230" s="364"/>
      <c r="D230" s="362">
        <v>130788</v>
      </c>
      <c r="E230" s="128"/>
      <c r="F230" s="128"/>
      <c r="G230" s="128"/>
      <c r="H230" s="129"/>
    </row>
    <row r="231" spans="1:8" s="16" customFormat="1" ht="37.5" customHeight="1" outlineLevel="1" x14ac:dyDescent="0.2">
      <c r="A231" s="130" t="s">
        <v>418</v>
      </c>
      <c r="B231" s="363"/>
      <c r="C231" s="364"/>
      <c r="D231" s="362">
        <v>132864</v>
      </c>
      <c r="E231" s="128"/>
      <c r="F231" s="128"/>
      <c r="G231" s="128"/>
      <c r="H231" s="129"/>
    </row>
    <row r="232" spans="1:8" s="16" customFormat="1" ht="37.5" customHeight="1" outlineLevel="1" x14ac:dyDescent="0.2">
      <c r="A232" s="130" t="s">
        <v>419</v>
      </c>
      <c r="B232" s="363"/>
      <c r="C232" s="364"/>
      <c r="D232" s="362">
        <v>134940</v>
      </c>
      <c r="E232" s="128"/>
      <c r="F232" s="128"/>
      <c r="G232" s="128"/>
      <c r="H232" s="129"/>
    </row>
    <row r="233" spans="1:8" s="16" customFormat="1" ht="37.5" customHeight="1" outlineLevel="1" x14ac:dyDescent="0.2">
      <c r="A233" s="130" t="s">
        <v>420</v>
      </c>
      <c r="B233" s="363"/>
      <c r="C233" s="364"/>
      <c r="D233" s="362">
        <v>137016</v>
      </c>
      <c r="E233" s="128"/>
      <c r="F233" s="128"/>
      <c r="G233" s="128"/>
      <c r="H233" s="129"/>
    </row>
    <row r="234" spans="1:8" s="16" customFormat="1" ht="37.5" customHeight="1" outlineLevel="1" x14ac:dyDescent="0.2">
      <c r="A234" s="130" t="s">
        <v>421</v>
      </c>
      <c r="B234" s="363"/>
      <c r="C234" s="364"/>
      <c r="D234" s="362">
        <v>139092</v>
      </c>
      <c r="E234" s="128"/>
      <c r="F234" s="128"/>
      <c r="G234" s="128"/>
      <c r="H234" s="129"/>
    </row>
    <row r="235" spans="1:8" s="16" customFormat="1" ht="37.5" customHeight="1" outlineLevel="1" x14ac:dyDescent="0.2">
      <c r="A235" s="130" t="s">
        <v>422</v>
      </c>
      <c r="B235" s="363"/>
      <c r="C235" s="364"/>
      <c r="D235" s="362">
        <v>141168</v>
      </c>
      <c r="E235" s="128"/>
      <c r="F235" s="128"/>
      <c r="G235" s="128"/>
      <c r="H235" s="129"/>
    </row>
    <row r="236" spans="1:8" s="16" customFormat="1" ht="37.5" customHeight="1" outlineLevel="1" x14ac:dyDescent="0.2">
      <c r="A236" s="130" t="s">
        <v>423</v>
      </c>
      <c r="B236" s="363"/>
      <c r="C236" s="364"/>
      <c r="D236" s="362">
        <v>143244</v>
      </c>
      <c r="E236" s="128"/>
      <c r="F236" s="128"/>
      <c r="G236" s="128"/>
      <c r="H236" s="129"/>
    </row>
    <row r="237" spans="1:8" s="16" customFormat="1" ht="37.5" customHeight="1" outlineLevel="1" x14ac:dyDescent="0.2">
      <c r="A237" s="130" t="s">
        <v>424</v>
      </c>
      <c r="B237" s="363"/>
      <c r="C237" s="364"/>
      <c r="D237" s="362">
        <v>145320</v>
      </c>
      <c r="E237" s="128"/>
      <c r="F237" s="128"/>
      <c r="G237" s="128"/>
      <c r="H237" s="129"/>
    </row>
    <row r="238" spans="1:8" s="16" customFormat="1" ht="37.5" customHeight="1" outlineLevel="1" x14ac:dyDescent="0.2">
      <c r="A238" s="130" t="s">
        <v>425</v>
      </c>
      <c r="B238" s="363"/>
      <c r="C238" s="364"/>
      <c r="D238" s="362">
        <v>147396</v>
      </c>
      <c r="E238" s="128"/>
      <c r="F238" s="128"/>
      <c r="G238" s="128"/>
      <c r="H238" s="129"/>
    </row>
    <row r="239" spans="1:8" s="16" customFormat="1" ht="37.5" customHeight="1" outlineLevel="1" x14ac:dyDescent="0.2">
      <c r="A239" s="130" t="s">
        <v>426</v>
      </c>
      <c r="B239" s="363"/>
      <c r="C239" s="364"/>
      <c r="D239" s="362">
        <v>149472</v>
      </c>
      <c r="E239" s="128"/>
      <c r="F239" s="128"/>
      <c r="G239" s="128"/>
      <c r="H239" s="129"/>
    </row>
    <row r="240" spans="1:8" s="16" customFormat="1" ht="37.5" customHeight="1" outlineLevel="1" x14ac:dyDescent="0.2">
      <c r="A240" s="130" t="s">
        <v>427</v>
      </c>
      <c r="B240" s="363"/>
      <c r="C240" s="364"/>
      <c r="D240" s="362">
        <v>151548</v>
      </c>
      <c r="E240" s="128"/>
      <c r="F240" s="128"/>
      <c r="G240" s="128"/>
      <c r="H240" s="129"/>
    </row>
    <row r="241" spans="1:8" s="16" customFormat="1" ht="37.5" customHeight="1" outlineLevel="1" x14ac:dyDescent="0.2">
      <c r="A241" s="130" t="s">
        <v>428</v>
      </c>
      <c r="B241" s="363"/>
      <c r="C241" s="364"/>
      <c r="D241" s="362">
        <v>153624</v>
      </c>
      <c r="E241" s="128"/>
      <c r="F241" s="128"/>
      <c r="G241" s="128"/>
      <c r="H241" s="129"/>
    </row>
    <row r="242" spans="1:8" s="16" customFormat="1" ht="37.5" customHeight="1" outlineLevel="1" x14ac:dyDescent="0.2">
      <c r="A242" s="130" t="s">
        <v>429</v>
      </c>
      <c r="B242" s="363"/>
      <c r="C242" s="364"/>
      <c r="D242" s="362">
        <v>155700</v>
      </c>
      <c r="E242" s="128"/>
      <c r="F242" s="128"/>
      <c r="G242" s="128"/>
      <c r="H242" s="129"/>
    </row>
    <row r="243" spans="1:8" s="16" customFormat="1" ht="37.5" customHeight="1" outlineLevel="1" x14ac:dyDescent="0.2">
      <c r="A243" s="130" t="s">
        <v>430</v>
      </c>
      <c r="B243" s="363"/>
      <c r="C243" s="364"/>
      <c r="D243" s="362">
        <v>157776</v>
      </c>
      <c r="E243" s="128"/>
      <c r="F243" s="128"/>
      <c r="G243" s="128"/>
      <c r="H243" s="129"/>
    </row>
    <row r="244" spans="1:8" s="16" customFormat="1" ht="37.5" customHeight="1" outlineLevel="1" x14ac:dyDescent="0.2">
      <c r="A244" s="130" t="s">
        <v>431</v>
      </c>
      <c r="B244" s="363"/>
      <c r="C244" s="364"/>
      <c r="D244" s="362">
        <v>159852</v>
      </c>
      <c r="E244" s="128"/>
      <c r="F244" s="128"/>
      <c r="G244" s="128"/>
      <c r="H244" s="129"/>
    </row>
    <row r="245" spans="1:8" s="16" customFormat="1" ht="37.5" customHeight="1" outlineLevel="1" x14ac:dyDescent="0.2">
      <c r="A245" s="130" t="s">
        <v>432</v>
      </c>
      <c r="B245" s="363"/>
      <c r="C245" s="364"/>
      <c r="D245" s="362">
        <v>161928</v>
      </c>
      <c r="E245" s="128"/>
      <c r="F245" s="128"/>
      <c r="G245" s="128"/>
      <c r="H245" s="129"/>
    </row>
    <row r="246" spans="1:8" s="16" customFormat="1" ht="37.5" customHeight="1" outlineLevel="1" x14ac:dyDescent="0.2">
      <c r="A246" s="130" t="s">
        <v>433</v>
      </c>
      <c r="B246" s="363"/>
      <c r="C246" s="364"/>
      <c r="D246" s="362">
        <v>164004</v>
      </c>
      <c r="E246" s="128"/>
      <c r="F246" s="128"/>
      <c r="G246" s="128"/>
      <c r="H246" s="129"/>
    </row>
    <row r="247" spans="1:8" s="16" customFormat="1" ht="37.5" customHeight="1" outlineLevel="1" x14ac:dyDescent="0.2">
      <c r="A247" s="130" t="s">
        <v>434</v>
      </c>
      <c r="B247" s="363"/>
      <c r="C247" s="364"/>
      <c r="D247" s="362">
        <v>166080</v>
      </c>
      <c r="E247" s="128"/>
      <c r="F247" s="128"/>
      <c r="G247" s="128"/>
      <c r="H247" s="129"/>
    </row>
    <row r="248" spans="1:8" s="16" customFormat="1" ht="37.5" customHeight="1" outlineLevel="1" x14ac:dyDescent="0.2">
      <c r="A248" s="130" t="s">
        <v>435</v>
      </c>
      <c r="B248" s="363"/>
      <c r="C248" s="364"/>
      <c r="D248" s="362">
        <v>168156</v>
      </c>
      <c r="E248" s="128"/>
      <c r="F248" s="128"/>
      <c r="G248" s="128"/>
      <c r="H248" s="129"/>
    </row>
    <row r="249" spans="1:8" s="16" customFormat="1" ht="37.5" customHeight="1" outlineLevel="1" x14ac:dyDescent="0.2">
      <c r="A249" s="130" t="s">
        <v>436</v>
      </c>
      <c r="B249" s="363"/>
      <c r="C249" s="364"/>
      <c r="D249" s="362">
        <v>170232</v>
      </c>
      <c r="E249" s="128"/>
      <c r="F249" s="128"/>
      <c r="G249" s="128"/>
      <c r="H249" s="129"/>
    </row>
    <row r="250" spans="1:8" s="16" customFormat="1" ht="37.5" customHeight="1" outlineLevel="1" x14ac:dyDescent="0.2">
      <c r="A250" s="130" t="s">
        <v>437</v>
      </c>
      <c r="B250" s="363"/>
      <c r="C250" s="364"/>
      <c r="D250" s="362">
        <v>172308</v>
      </c>
      <c r="E250" s="128"/>
      <c r="F250" s="128"/>
      <c r="G250" s="128"/>
      <c r="H250" s="129"/>
    </row>
    <row r="251" spans="1:8" s="16" customFormat="1" ht="37.5" customHeight="1" outlineLevel="1" x14ac:dyDescent="0.2">
      <c r="A251" s="130" t="s">
        <v>438</v>
      </c>
      <c r="B251" s="363"/>
      <c r="C251" s="364"/>
      <c r="D251" s="362">
        <v>174384</v>
      </c>
      <c r="E251" s="128"/>
      <c r="F251" s="128"/>
      <c r="G251" s="128"/>
      <c r="H251" s="129"/>
    </row>
    <row r="252" spans="1:8" s="16" customFormat="1" ht="37.5" customHeight="1" outlineLevel="1" x14ac:dyDescent="0.2">
      <c r="A252" s="130" t="s">
        <v>439</v>
      </c>
      <c r="B252" s="363"/>
      <c r="C252" s="364"/>
      <c r="D252" s="362">
        <v>176460</v>
      </c>
      <c r="E252" s="128"/>
      <c r="F252" s="128"/>
      <c r="G252" s="128"/>
      <c r="H252" s="129"/>
    </row>
    <row r="253" spans="1:8" s="16" customFormat="1" ht="37.5" customHeight="1" outlineLevel="1" x14ac:dyDescent="0.2">
      <c r="A253" s="130" t="s">
        <v>440</v>
      </c>
      <c r="B253" s="363"/>
      <c r="C253" s="364"/>
      <c r="D253" s="362">
        <v>178536</v>
      </c>
      <c r="E253" s="128"/>
      <c r="F253" s="128"/>
      <c r="G253" s="128"/>
      <c r="H253" s="129"/>
    </row>
    <row r="254" spans="1:8" s="16" customFormat="1" ht="37.5" customHeight="1" outlineLevel="1" x14ac:dyDescent="0.2">
      <c r="A254" s="130" t="s">
        <v>441</v>
      </c>
      <c r="B254" s="363"/>
      <c r="C254" s="364"/>
      <c r="D254" s="362">
        <v>180612</v>
      </c>
      <c r="E254" s="128"/>
      <c r="F254" s="128"/>
      <c r="G254" s="128"/>
      <c r="H254" s="129"/>
    </row>
    <row r="255" spans="1:8" s="16" customFormat="1" ht="37.5" customHeight="1" outlineLevel="1" x14ac:dyDescent="0.2">
      <c r="A255" s="130" t="s">
        <v>442</v>
      </c>
      <c r="B255" s="363"/>
      <c r="C255" s="364"/>
      <c r="D255" s="362">
        <v>182688</v>
      </c>
      <c r="E255" s="128"/>
      <c r="F255" s="128"/>
      <c r="G255" s="128"/>
      <c r="H255" s="129"/>
    </row>
    <row r="256" spans="1:8" s="16" customFormat="1" ht="37.5" customHeight="1" outlineLevel="1" x14ac:dyDescent="0.2">
      <c r="A256" s="130" t="s">
        <v>443</v>
      </c>
      <c r="B256" s="363"/>
      <c r="C256" s="364"/>
      <c r="D256" s="362">
        <v>184764</v>
      </c>
      <c r="E256" s="128"/>
      <c r="F256" s="128"/>
      <c r="G256" s="128"/>
      <c r="H256" s="129"/>
    </row>
    <row r="257" spans="1:8" s="16" customFormat="1" ht="37.5" customHeight="1" outlineLevel="1" x14ac:dyDescent="0.2">
      <c r="A257" s="130" t="s">
        <v>444</v>
      </c>
      <c r="B257" s="363"/>
      <c r="C257" s="364"/>
      <c r="D257" s="362">
        <v>186840</v>
      </c>
      <c r="E257" s="128"/>
      <c r="F257" s="128"/>
      <c r="G257" s="128"/>
      <c r="H257" s="129"/>
    </row>
    <row r="258" spans="1:8" s="16" customFormat="1" ht="37.5" customHeight="1" outlineLevel="1" x14ac:dyDescent="0.2">
      <c r="A258" s="130" t="s">
        <v>445</v>
      </c>
      <c r="B258" s="363"/>
      <c r="C258" s="364"/>
      <c r="D258" s="362">
        <v>188916</v>
      </c>
      <c r="E258" s="128"/>
      <c r="F258" s="128"/>
      <c r="G258" s="128"/>
      <c r="H258" s="129"/>
    </row>
    <row r="259" spans="1:8" s="16" customFormat="1" ht="37.5" customHeight="1" outlineLevel="1" x14ac:dyDescent="0.2">
      <c r="A259" s="130" t="s">
        <v>446</v>
      </c>
      <c r="B259" s="363"/>
      <c r="C259" s="364"/>
      <c r="D259" s="362">
        <v>190992</v>
      </c>
      <c r="E259" s="128"/>
      <c r="F259" s="128"/>
      <c r="G259" s="128"/>
      <c r="H259" s="129"/>
    </row>
    <row r="260" spans="1:8" s="16" customFormat="1" ht="37.5" customHeight="1" outlineLevel="1" x14ac:dyDescent="0.2">
      <c r="A260" s="130" t="s">
        <v>447</v>
      </c>
      <c r="B260" s="363"/>
      <c r="C260" s="364"/>
      <c r="D260" s="362">
        <v>193068</v>
      </c>
      <c r="E260" s="128"/>
      <c r="F260" s="128"/>
      <c r="G260" s="128"/>
      <c r="H260" s="129"/>
    </row>
    <row r="261" spans="1:8" s="16" customFormat="1" ht="37.5" customHeight="1" outlineLevel="1" x14ac:dyDescent="0.2">
      <c r="A261" s="130" t="s">
        <v>448</v>
      </c>
      <c r="B261" s="363"/>
      <c r="C261" s="364"/>
      <c r="D261" s="362">
        <v>195144</v>
      </c>
      <c r="E261" s="128"/>
      <c r="F261" s="128"/>
      <c r="G261" s="128"/>
      <c r="H261" s="129"/>
    </row>
    <row r="262" spans="1:8" s="16" customFormat="1" ht="37.5" customHeight="1" outlineLevel="1" x14ac:dyDescent="0.2">
      <c r="A262" s="130" t="s">
        <v>449</v>
      </c>
      <c r="B262" s="363"/>
      <c r="C262" s="364"/>
      <c r="D262" s="362">
        <v>197220</v>
      </c>
      <c r="E262" s="128"/>
      <c r="F262" s="128"/>
      <c r="G262" s="128"/>
      <c r="H262" s="129"/>
    </row>
    <row r="263" spans="1:8" s="16" customFormat="1" ht="37.5" customHeight="1" outlineLevel="1" x14ac:dyDescent="0.2">
      <c r="A263" s="130" t="s">
        <v>450</v>
      </c>
      <c r="B263" s="363"/>
      <c r="C263" s="364"/>
      <c r="D263" s="362">
        <v>199296</v>
      </c>
      <c r="E263" s="128"/>
      <c r="F263" s="128"/>
      <c r="G263" s="128"/>
      <c r="H263" s="129"/>
    </row>
    <row r="264" spans="1:8" s="16" customFormat="1" ht="37.5" customHeight="1" outlineLevel="1" x14ac:dyDescent="0.2">
      <c r="A264" s="130" t="s">
        <v>451</v>
      </c>
      <c r="B264" s="363"/>
      <c r="C264" s="364"/>
      <c r="D264" s="362">
        <v>201372</v>
      </c>
      <c r="E264" s="128"/>
      <c r="F264" s="128"/>
      <c r="G264" s="128"/>
      <c r="H264" s="129"/>
    </row>
    <row r="265" spans="1:8" s="16" customFormat="1" ht="37.5" customHeight="1" outlineLevel="1" x14ac:dyDescent="0.2">
      <c r="A265" s="130" t="s">
        <v>452</v>
      </c>
      <c r="B265" s="363"/>
      <c r="C265" s="364"/>
      <c r="D265" s="362">
        <v>203448</v>
      </c>
      <c r="E265" s="128"/>
      <c r="F265" s="128"/>
      <c r="G265" s="128"/>
      <c r="H265" s="129"/>
    </row>
    <row r="266" spans="1:8" s="16" customFormat="1" ht="37.5" customHeight="1" outlineLevel="1" x14ac:dyDescent="0.2">
      <c r="A266" s="130" t="s">
        <v>453</v>
      </c>
      <c r="B266" s="363"/>
      <c r="C266" s="364"/>
      <c r="D266" s="362">
        <v>205524</v>
      </c>
      <c r="E266" s="128"/>
      <c r="F266" s="128"/>
      <c r="G266" s="128"/>
      <c r="H266" s="129"/>
    </row>
    <row r="267" spans="1:8" s="16" customFormat="1" ht="37.5" customHeight="1" outlineLevel="1" thickBot="1" x14ac:dyDescent="0.25">
      <c r="A267" s="130" t="s">
        <v>454</v>
      </c>
      <c r="B267" s="363"/>
      <c r="C267" s="365"/>
      <c r="D267" s="362">
        <v>207600</v>
      </c>
      <c r="E267" s="128"/>
      <c r="F267" s="128"/>
      <c r="G267" s="128"/>
      <c r="H267" s="129"/>
    </row>
    <row r="268" spans="1:8" s="16" customFormat="1" ht="50.1" customHeight="1" thickBot="1" x14ac:dyDescent="0.25">
      <c r="A268" s="557" t="s">
        <v>52</v>
      </c>
      <c r="B268" s="558"/>
      <c r="C268" s="559"/>
      <c r="D268" s="121" t="str">
        <f>"от "&amp;MIN(D269:D278)&amp;" до "&amp;MAX(D269:D278)</f>
        <v>от 390 до 10290</v>
      </c>
      <c r="E268" s="122"/>
      <c r="F268" s="122"/>
      <c r="G268" s="122"/>
      <c r="H268" s="123"/>
    </row>
    <row r="269" spans="1:8" s="16" customFormat="1" ht="159" customHeight="1" x14ac:dyDescent="0.2">
      <c r="A269" s="421" t="s">
        <v>271</v>
      </c>
      <c r="B269" s="133" t="s">
        <v>272</v>
      </c>
      <c r="C2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9" s="509">
        <v>1434</v>
      </c>
      <c r="E269" s="509"/>
      <c r="F269" s="509"/>
      <c r="G269" s="509"/>
      <c r="H269" s="415"/>
    </row>
    <row r="270" spans="1:8" s="16" customFormat="1" ht="37.5" customHeight="1" x14ac:dyDescent="0.2">
      <c r="A270" s="143" t="s">
        <v>54</v>
      </c>
      <c r="B270" s="144"/>
      <c r="C270" s="139"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70" s="56">
        <v>900</v>
      </c>
      <c r="E270" s="37"/>
      <c r="F270" s="37"/>
      <c r="G270" s="37"/>
      <c r="H270" s="38"/>
    </row>
    <row r="271" spans="1:8" s="16" customFormat="1" ht="37.5" customHeight="1" x14ac:dyDescent="0.2">
      <c r="A271" s="143" t="s">
        <v>55</v>
      </c>
      <c r="B271" s="144"/>
      <c r="C271" s="142"/>
      <c r="D271" s="56">
        <v>10290</v>
      </c>
      <c r="E271" s="37"/>
      <c r="F271" s="37"/>
      <c r="G271" s="37"/>
      <c r="H271" s="38"/>
    </row>
    <row r="272" spans="1:8" s="16" customFormat="1" ht="37.5" customHeight="1" x14ac:dyDescent="0.2">
      <c r="A272" s="143" t="s">
        <v>56</v>
      </c>
      <c r="B272" s="144"/>
      <c r="C272" s="142"/>
      <c r="D272" s="56">
        <v>2190</v>
      </c>
      <c r="E272" s="37"/>
      <c r="F272" s="37"/>
      <c r="G272" s="37"/>
      <c r="H272" s="38"/>
    </row>
    <row r="273" spans="1:8" s="16" customFormat="1" ht="37.5" customHeight="1" x14ac:dyDescent="0.2">
      <c r="A273" s="143" t="s">
        <v>57</v>
      </c>
      <c r="B273" s="144"/>
      <c r="C273" s="142"/>
      <c r="D273" s="56">
        <v>6090</v>
      </c>
      <c r="E273" s="37"/>
      <c r="F273" s="37"/>
      <c r="G273" s="37"/>
      <c r="H273" s="38"/>
    </row>
    <row r="274" spans="1:8" s="16" customFormat="1" ht="37.5" customHeight="1" x14ac:dyDescent="0.2">
      <c r="A274" s="143" t="s">
        <v>58</v>
      </c>
      <c r="B274" s="144"/>
      <c r="C274" s="142"/>
      <c r="D274" s="56">
        <v>390</v>
      </c>
      <c r="E274" s="37"/>
      <c r="F274" s="37"/>
      <c r="G274" s="37"/>
      <c r="H274" s="38"/>
    </row>
    <row r="275" spans="1:8" s="16" customFormat="1" ht="37.5" customHeight="1" x14ac:dyDescent="0.2">
      <c r="A275" s="143" t="s">
        <v>59</v>
      </c>
      <c r="B275" s="144"/>
      <c r="C275" s="142"/>
      <c r="D275" s="56">
        <v>390</v>
      </c>
      <c r="E275" s="37"/>
      <c r="F275" s="37"/>
      <c r="G275" s="37"/>
      <c r="H275" s="38"/>
    </row>
    <row r="276" spans="1:8" s="16" customFormat="1" ht="37.5" customHeight="1" x14ac:dyDescent="0.2">
      <c r="A276" s="143" t="s">
        <v>60</v>
      </c>
      <c r="B276" s="144"/>
      <c r="C276" s="142"/>
      <c r="D276" s="56">
        <v>780</v>
      </c>
      <c r="E276" s="37"/>
      <c r="F276" s="37"/>
      <c r="G276" s="37"/>
      <c r="H276" s="38"/>
    </row>
    <row r="277" spans="1:8" s="16" customFormat="1" ht="37.5" customHeight="1" x14ac:dyDescent="0.2">
      <c r="A277" s="143" t="s">
        <v>61</v>
      </c>
      <c r="B277" s="144"/>
      <c r="C277" s="142"/>
      <c r="D277" s="56">
        <v>1170</v>
      </c>
      <c r="E277" s="37"/>
      <c r="F277" s="37"/>
      <c r="G277" s="37"/>
      <c r="H277" s="38"/>
    </row>
    <row r="278" spans="1:8" s="16" customFormat="1" ht="37.5" customHeight="1" thickBot="1" x14ac:dyDescent="0.25">
      <c r="A278" s="192" t="s">
        <v>62</v>
      </c>
      <c r="B278" s="193"/>
      <c r="C278" s="147"/>
      <c r="D278" s="56">
        <v>6390</v>
      </c>
      <c r="E278" s="37"/>
      <c r="F278" s="37"/>
      <c r="G278" s="37"/>
      <c r="H278" s="38"/>
    </row>
    <row r="279" spans="1:8" s="16" customFormat="1" ht="117.75" customHeight="1" thickBot="1" x14ac:dyDescent="0.25">
      <c r="A279" s="319" t="s">
        <v>64</v>
      </c>
      <c r="B279" s="320"/>
      <c r="C2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79" s="45">
        <v>30</v>
      </c>
      <c r="E279" s="45"/>
      <c r="F279" s="45"/>
      <c r="G279" s="45"/>
      <c r="H279" s="46"/>
    </row>
    <row r="280" spans="1:8" s="28" customFormat="1" ht="50.1" customHeight="1" thickBot="1" x14ac:dyDescent="0.25">
      <c r="A280" s="24" t="s">
        <v>65</v>
      </c>
      <c r="B280" s="25"/>
      <c r="C280" s="26"/>
      <c r="D280" s="156" t="str">
        <f>"от "&amp;MIN(D282,D293:D307)&amp;" до "&amp;MAX(D282,D293:D307)</f>
        <v>от 540 до 69690</v>
      </c>
      <c r="E280" s="156"/>
      <c r="F280" s="156"/>
      <c r="G280" s="156"/>
      <c r="H280" s="157"/>
    </row>
    <row r="281" spans="1:8" s="16" customFormat="1" ht="24.95" customHeight="1" thickBot="1" x14ac:dyDescent="0.25">
      <c r="A281" s="298"/>
      <c r="B281" s="299"/>
      <c r="C281" s="118"/>
      <c r="D281" s="322"/>
      <c r="E281" s="322"/>
      <c r="F281" s="322"/>
      <c r="G281" s="322"/>
      <c r="H281" s="323"/>
    </row>
    <row r="282" spans="1:8" s="16" customFormat="1" ht="61.5" customHeight="1" thickBot="1" x14ac:dyDescent="0.25">
      <c r="A282" s="162" t="s">
        <v>66</v>
      </c>
      <c r="B282" s="163"/>
      <c r="C2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82" s="165">
        <v>13104</v>
      </c>
      <c r="E282" s="165"/>
      <c r="F282" s="165"/>
      <c r="G282" s="165"/>
      <c r="H282" s="166"/>
    </row>
    <row r="283" spans="1:8" s="16" customFormat="1" ht="61.5" customHeight="1" thickBot="1" x14ac:dyDescent="0.25">
      <c r="A283" s="167" t="s">
        <v>67</v>
      </c>
      <c r="B283" s="168"/>
      <c r="C283" s="169"/>
      <c r="D283" s="170" t="s">
        <v>68</v>
      </c>
      <c r="E283" s="171"/>
      <c r="F283" s="171"/>
      <c r="G283" s="171"/>
      <c r="H283" s="172"/>
    </row>
    <row r="284" spans="1:8" s="16" customFormat="1" ht="61.5" customHeight="1" x14ac:dyDescent="0.2">
      <c r="A284" s="173" t="s">
        <v>69</v>
      </c>
      <c r="B284" s="174"/>
      <c r="C284" s="169"/>
      <c r="D284" s="140">
        <f>D282/4</f>
        <v>3276</v>
      </c>
      <c r="E284" s="140"/>
      <c r="F284" s="140"/>
      <c r="G284" s="140"/>
      <c r="H284" s="141"/>
    </row>
    <row r="285" spans="1:8" s="16" customFormat="1" ht="61.5" customHeight="1" x14ac:dyDescent="0.2">
      <c r="A285" s="173" t="s">
        <v>70</v>
      </c>
      <c r="B285" s="174"/>
      <c r="C285" s="169"/>
      <c r="D285" s="140">
        <f>D282/5</f>
        <v>2620.8000000000002</v>
      </c>
      <c r="E285" s="140"/>
      <c r="F285" s="140"/>
      <c r="G285" s="140"/>
      <c r="H285" s="141"/>
    </row>
    <row r="286" spans="1:8" s="16" customFormat="1" ht="61.5" customHeight="1" x14ac:dyDescent="0.2">
      <c r="A286" s="173" t="s">
        <v>71</v>
      </c>
      <c r="B286" s="174"/>
      <c r="C286" s="169"/>
      <c r="D286" s="140">
        <f>D282/6</f>
        <v>2184</v>
      </c>
      <c r="E286" s="140"/>
      <c r="F286" s="140"/>
      <c r="G286" s="140"/>
      <c r="H286" s="141"/>
    </row>
    <row r="287" spans="1:8" s="16" customFormat="1" ht="61.5" customHeight="1" x14ac:dyDescent="0.2">
      <c r="A287" s="173" t="s">
        <v>72</v>
      </c>
      <c r="B287" s="174"/>
      <c r="C287" s="169"/>
      <c r="D287" s="140">
        <f>D282/7</f>
        <v>1872</v>
      </c>
      <c r="E287" s="140"/>
      <c r="F287" s="140"/>
      <c r="G287" s="140"/>
      <c r="H287" s="141"/>
    </row>
    <row r="288" spans="1:8" s="16" customFormat="1" ht="61.5" customHeight="1" x14ac:dyDescent="0.2">
      <c r="A288" s="173" t="s">
        <v>73</v>
      </c>
      <c r="B288" s="174"/>
      <c r="C288" s="169"/>
      <c r="D288" s="140">
        <f>D282/8</f>
        <v>1638</v>
      </c>
      <c r="E288" s="140"/>
      <c r="F288" s="140"/>
      <c r="G288" s="140"/>
      <c r="H288" s="141"/>
    </row>
    <row r="289" spans="1:8" s="16" customFormat="1" ht="61.5" customHeight="1" x14ac:dyDescent="0.2">
      <c r="A289" s="173" t="s">
        <v>74</v>
      </c>
      <c r="B289" s="174"/>
      <c r="C289" s="169"/>
      <c r="D289" s="140">
        <f>D282/9</f>
        <v>1456</v>
      </c>
      <c r="E289" s="140"/>
      <c r="F289" s="140"/>
      <c r="G289" s="140"/>
      <c r="H289" s="141"/>
    </row>
    <row r="290" spans="1:8" s="16" customFormat="1" ht="61.5" customHeight="1" thickBot="1" x14ac:dyDescent="0.25">
      <c r="A290" s="173" t="s">
        <v>75</v>
      </c>
      <c r="B290" s="174"/>
      <c r="C290" s="175"/>
      <c r="D290" s="140">
        <f>D282/10</f>
        <v>1310.4000000000001</v>
      </c>
      <c r="E290" s="140"/>
      <c r="F290" s="140"/>
      <c r="G290" s="140"/>
      <c r="H290" s="141"/>
    </row>
    <row r="291" spans="1:8" s="16" customFormat="1" ht="62.45" customHeight="1" thickBot="1" x14ac:dyDescent="0.25">
      <c r="A291" s="176" t="s">
        <v>76</v>
      </c>
      <c r="B291" s="177"/>
      <c r="C2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91" s="44">
        <v>20004</v>
      </c>
      <c r="E291" s="45"/>
      <c r="F291" s="45"/>
      <c r="G291" s="45"/>
      <c r="H291" s="46"/>
    </row>
    <row r="292" spans="1:8" s="16" customFormat="1" ht="24.95" customHeight="1" thickBot="1" x14ac:dyDescent="0.25">
      <c r="A292" s="298"/>
      <c r="B292" s="299"/>
      <c r="C292" s="180"/>
      <c r="D292" s="322"/>
      <c r="E292" s="322"/>
      <c r="F292" s="322"/>
      <c r="G292" s="322"/>
      <c r="H292" s="323"/>
    </row>
    <row r="293" spans="1:8" s="16" customFormat="1" ht="50.1" customHeight="1" x14ac:dyDescent="0.2">
      <c r="A293" s="143" t="s">
        <v>77</v>
      </c>
      <c r="B293" s="144"/>
      <c r="C293" s="291" t="str">
        <f>"Интернет-площадка 2gis.ru на основе Cправочника организаций "&amp;$C$2&amp;""</f>
        <v>Интернет-площадка 2gis.ru на основе Cправочника организаций "2ГИС.КРАСНОЯРСК"</v>
      </c>
      <c r="D293" s="56">
        <v>25590</v>
      </c>
      <c r="E293" s="37"/>
      <c r="F293" s="37"/>
      <c r="G293" s="37"/>
      <c r="H293" s="38"/>
    </row>
    <row r="294" spans="1:8" s="16" customFormat="1" ht="50.1" customHeight="1" x14ac:dyDescent="0.2">
      <c r="A294" s="143" t="s">
        <v>78</v>
      </c>
      <c r="B294" s="144"/>
      <c r="C294"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94" s="56">
        <v>16290</v>
      </c>
      <c r="E294" s="37"/>
      <c r="F294" s="37"/>
      <c r="G294" s="37"/>
      <c r="H294" s="38"/>
    </row>
    <row r="295" spans="1:8" s="16" customFormat="1" ht="50.1" customHeight="1" x14ac:dyDescent="0.2">
      <c r="A295" s="143" t="s">
        <v>79</v>
      </c>
      <c r="B295" s="144"/>
      <c r="C295"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95" s="56">
        <v>10080</v>
      </c>
      <c r="E295" s="37"/>
      <c r="F295" s="37"/>
      <c r="G295" s="37"/>
      <c r="H295" s="38"/>
    </row>
    <row r="296" spans="1:8" s="16" customFormat="1" ht="50.1" customHeight="1" x14ac:dyDescent="0.2">
      <c r="A296" s="143" t="s">
        <v>80</v>
      </c>
      <c r="B296" s="144"/>
      <c r="C296" s="188" t="str">
        <f>"Интернет-площадка 2gis.ru на основе Cправочника организаций "&amp;$C$2&amp;""</f>
        <v>Интернет-площадка 2gis.ru на основе Cправочника организаций "2ГИС.КРАСНОЯРСК"</v>
      </c>
      <c r="D296" s="56">
        <v>13290</v>
      </c>
      <c r="E296" s="37"/>
      <c r="F296" s="37"/>
      <c r="G296" s="37"/>
      <c r="H296" s="38"/>
    </row>
    <row r="297" spans="1:8" s="16" customFormat="1" ht="50.1" customHeight="1" x14ac:dyDescent="0.2">
      <c r="A297" s="143" t="s">
        <v>81</v>
      </c>
      <c r="B297" s="144"/>
      <c r="C297" s="188" t="str">
        <f>"Интернет-площадка 2gis.ru на основе Cправочника организаций "&amp;$C$2&amp;""</f>
        <v>Интернет-площадка 2gis.ru на основе Cправочника организаций "2ГИС.КРАСНОЯРСК"</v>
      </c>
      <c r="D297" s="56">
        <v>15948</v>
      </c>
      <c r="E297" s="37"/>
      <c r="F297" s="37"/>
      <c r="G297" s="37"/>
      <c r="H297" s="38"/>
    </row>
    <row r="298" spans="1:8" s="16" customFormat="1" ht="50.1" customHeight="1" x14ac:dyDescent="0.2">
      <c r="A298" s="143" t="s">
        <v>82</v>
      </c>
      <c r="B298" s="144"/>
      <c r="C298"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98" s="56">
        <v>18090</v>
      </c>
      <c r="E298" s="37"/>
      <c r="F298" s="37"/>
      <c r="G298" s="37"/>
      <c r="H298" s="38"/>
    </row>
    <row r="299" spans="1:8" s="16" customFormat="1" ht="50.1" customHeight="1" x14ac:dyDescent="0.2">
      <c r="A299" s="143" t="s">
        <v>83</v>
      </c>
      <c r="B299" s="144"/>
      <c r="C299"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299" s="56">
        <v>23490</v>
      </c>
      <c r="E299" s="37"/>
      <c r="F299" s="37"/>
      <c r="G299" s="37"/>
      <c r="H299" s="38"/>
    </row>
    <row r="300" spans="1:8" s="16" customFormat="1" ht="50.1" customHeight="1" x14ac:dyDescent="0.2">
      <c r="A300" s="143" t="s">
        <v>84</v>
      </c>
      <c r="B300" s="144"/>
      <c r="C300"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0" s="56">
        <v>69690</v>
      </c>
      <c r="E300" s="37"/>
      <c r="F300" s="37"/>
      <c r="G300" s="37"/>
      <c r="H300" s="38"/>
    </row>
    <row r="301" spans="1:8" s="16" customFormat="1" ht="50.1" customHeight="1" x14ac:dyDescent="0.2">
      <c r="A301" s="143" t="s">
        <v>85</v>
      </c>
      <c r="B301" s="144"/>
      <c r="C301" s="188" t="str">
        <f>C331</f>
        <v>электронный справочник на основе Справочника организаций "2ГИС.КРАСНОЯРСК" (мобильная версия 2ГИС 4.0 и выше)</v>
      </c>
      <c r="D301" s="56">
        <v>29592</v>
      </c>
      <c r="E301" s="37"/>
      <c r="F301" s="37"/>
      <c r="G301" s="37"/>
      <c r="H301" s="38"/>
    </row>
    <row r="302" spans="1:8" s="16" customFormat="1" ht="50.1" customHeight="1" x14ac:dyDescent="0.2">
      <c r="A302" s="143" t="s">
        <v>86</v>
      </c>
      <c r="B302" s="144"/>
      <c r="C302" s="188" t="s">
        <v>87</v>
      </c>
      <c r="D302" s="56">
        <v>540</v>
      </c>
      <c r="E302" s="37"/>
      <c r="F302" s="37"/>
      <c r="G302" s="37"/>
      <c r="H302" s="38"/>
    </row>
    <row r="303" spans="1:8" s="16" customFormat="1" ht="64.5" customHeight="1" x14ac:dyDescent="0.2">
      <c r="A303" s="143" t="s">
        <v>88</v>
      </c>
      <c r="B303" s="144"/>
      <c r="C3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03" s="56">
        <v>13890</v>
      </c>
      <c r="E303" s="37"/>
      <c r="F303" s="37"/>
      <c r="G303" s="37"/>
      <c r="H303" s="38"/>
    </row>
    <row r="304" spans="1:8" s="16" customFormat="1" ht="64.5" customHeight="1" x14ac:dyDescent="0.2">
      <c r="A304" s="143" t="s">
        <v>89</v>
      </c>
      <c r="B304" s="144"/>
      <c r="C304" s="188" t="str">
        <f t="shared" ref="C304:C30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04" s="56">
        <v>11112</v>
      </c>
      <c r="E304" s="37"/>
      <c r="F304" s="37"/>
      <c r="G304" s="37"/>
      <c r="H304" s="38"/>
    </row>
    <row r="305" spans="1:8" s="16" customFormat="1" ht="64.5" customHeight="1" x14ac:dyDescent="0.2">
      <c r="A305" s="143" t="s">
        <v>90</v>
      </c>
      <c r="B305" s="144"/>
      <c r="C305" s="18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05" s="56">
        <v>11790</v>
      </c>
      <c r="E305" s="37"/>
      <c r="F305" s="37"/>
      <c r="G305" s="37"/>
      <c r="H305" s="38"/>
    </row>
    <row r="306" spans="1:8" s="16" customFormat="1" ht="64.5" customHeight="1" x14ac:dyDescent="0.2">
      <c r="A306" s="143" t="s">
        <v>91</v>
      </c>
      <c r="B306" s="144"/>
      <c r="C306" s="188"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06" s="56">
        <v>5556</v>
      </c>
      <c r="E306" s="37"/>
      <c r="F306" s="37"/>
      <c r="G306" s="37"/>
      <c r="H306" s="38"/>
    </row>
    <row r="307" spans="1:8" s="16" customFormat="1" ht="50.1" customHeight="1" thickBot="1" x14ac:dyDescent="0.25">
      <c r="A307" s="143" t="s">
        <v>94</v>
      </c>
      <c r="B307" s="144"/>
      <c r="C307" s="188"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07" s="56">
        <v>47490</v>
      </c>
      <c r="E307" s="37"/>
      <c r="F307" s="37"/>
      <c r="G307" s="37"/>
      <c r="H307" s="38"/>
    </row>
    <row r="308" spans="1:8" s="16" customFormat="1" ht="102" customHeight="1" thickBot="1" x14ac:dyDescent="0.25">
      <c r="A308" s="143" t="s">
        <v>16</v>
      </c>
      <c r="B308" s="144"/>
      <c r="C30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08" s="56">
        <v>1437</v>
      </c>
      <c r="E308" s="37"/>
      <c r="F308" s="37"/>
      <c r="G308" s="37"/>
      <c r="H308" s="38"/>
    </row>
    <row r="309" spans="1:8" s="16" customFormat="1" ht="126" customHeight="1" x14ac:dyDescent="0.2">
      <c r="A309" s="143" t="s">
        <v>95</v>
      </c>
      <c r="B309" s="144"/>
      <c r="C30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09" s="56">
        <v>16050</v>
      </c>
      <c r="E309" s="37"/>
      <c r="F309" s="37"/>
      <c r="G309" s="37"/>
      <c r="H309" s="38"/>
    </row>
    <row r="310" spans="1:8" s="16" customFormat="1" ht="96" customHeight="1" x14ac:dyDescent="0.2">
      <c r="A310" s="137" t="s">
        <v>96</v>
      </c>
      <c r="B310" s="189"/>
      <c r="C3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10" s="56">
        <v>10005</v>
      </c>
      <c r="E310" s="37"/>
      <c r="F310" s="37"/>
      <c r="G310" s="37"/>
      <c r="H310" s="38"/>
    </row>
    <row r="311" spans="1:8" s="16" customFormat="1" ht="96" customHeight="1" thickBot="1" x14ac:dyDescent="0.25">
      <c r="A311" s="137" t="s">
        <v>97</v>
      </c>
      <c r="B311" s="189"/>
      <c r="C31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11" s="56">
        <v>15001</v>
      </c>
      <c r="E311" s="37"/>
      <c r="F311" s="37"/>
      <c r="G311" s="37"/>
      <c r="H311" s="38"/>
    </row>
    <row r="312" spans="1:8" s="16" customFormat="1" ht="78" customHeight="1" thickBot="1" x14ac:dyDescent="0.25">
      <c r="A312" s="143" t="s">
        <v>92</v>
      </c>
      <c r="B312" s="144" t="s">
        <v>92</v>
      </c>
      <c r="C3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12" s="560">
        <v>15000</v>
      </c>
      <c r="E312" s="560"/>
      <c r="F312" s="560"/>
      <c r="G312" s="560"/>
      <c r="H312" s="561"/>
    </row>
    <row r="313" spans="1:8" s="16" customFormat="1" ht="78" customHeight="1" thickBot="1" x14ac:dyDescent="0.25">
      <c r="A313" s="143" t="s">
        <v>93</v>
      </c>
      <c r="B313" s="144" t="s">
        <v>93</v>
      </c>
      <c r="C3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13" s="560">
        <v>12000</v>
      </c>
      <c r="E313" s="560"/>
      <c r="F313" s="560"/>
      <c r="G313" s="560"/>
      <c r="H313" s="561"/>
    </row>
    <row r="314" spans="1:8" s="16" customFormat="1" ht="50.1" customHeight="1" x14ac:dyDescent="0.2">
      <c r="A314" s="143" t="s">
        <v>98</v>
      </c>
      <c r="B314" s="144"/>
      <c r="C314" s="188" t="str">
        <f>"Интернет-площадка 2gis.ru на основе Cправочника организаций "&amp;$C$2&amp;""</f>
        <v>Интернет-площадка 2gis.ru на основе Cправочника организаций "2ГИС.КРАСНОЯРСК"</v>
      </c>
      <c r="D314" s="56">
        <v>35880</v>
      </c>
      <c r="E314" s="37"/>
      <c r="F314" s="37"/>
      <c r="G314" s="37"/>
      <c r="H314" s="38"/>
    </row>
    <row r="315" spans="1:8" s="16" customFormat="1" ht="49.5" customHeight="1" x14ac:dyDescent="0.2">
      <c r="A315" s="143" t="s">
        <v>99</v>
      </c>
      <c r="B315" s="144"/>
      <c r="C315" s="188" t="str">
        <f t="shared" ref="C315:C323"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5" s="56">
        <v>22920</v>
      </c>
      <c r="E315" s="37"/>
      <c r="F315" s="37"/>
      <c r="G315" s="37"/>
      <c r="H315" s="38"/>
    </row>
    <row r="316" spans="1:8" s="16" customFormat="1" ht="50.1" customHeight="1" x14ac:dyDescent="0.2">
      <c r="A316" s="143" t="s">
        <v>100</v>
      </c>
      <c r="B316" s="144"/>
      <c r="C316" s="188" t="str">
        <f t="shared" si="1"/>
        <v>электронный справочник на основе Справочника организаций "2ГИС.КРАСНОЯРСК" (версия для ПК)</v>
      </c>
      <c r="D316" s="56">
        <v>14160</v>
      </c>
      <c r="E316" s="37"/>
      <c r="F316" s="37"/>
      <c r="G316" s="37"/>
      <c r="H316" s="38"/>
    </row>
    <row r="317" spans="1:8" s="16" customFormat="1" ht="50.1" customHeight="1" x14ac:dyDescent="0.2">
      <c r="A317" s="143" t="s">
        <v>101</v>
      </c>
      <c r="B317" s="144"/>
      <c r="C317" s="188" t="str">
        <f>"Интернет-площадка 2gis.ru на основе Cправочника организаций "&amp;$C$2&amp;""</f>
        <v>Интернет-площадка 2gis.ru на основе Cправочника организаций "2ГИС.КРАСНОЯРСК"</v>
      </c>
      <c r="D317" s="56">
        <v>18720</v>
      </c>
      <c r="E317" s="37"/>
      <c r="F317" s="37"/>
      <c r="G317" s="37"/>
      <c r="H317" s="38"/>
    </row>
    <row r="318" spans="1:8" s="16" customFormat="1" ht="50.1" customHeight="1" x14ac:dyDescent="0.2">
      <c r="A318" s="143" t="s">
        <v>102</v>
      </c>
      <c r="B318" s="144"/>
      <c r="C318" s="188" t="str">
        <f>"Интернет-площадка 2gis.ru на основе Cправочника организаций "&amp;$C$2&amp;""</f>
        <v>Интернет-площадка 2gis.ru на основе Cправочника организаций "2ГИС.КРАСНОЯРСК"</v>
      </c>
      <c r="D318" s="56">
        <v>22464</v>
      </c>
      <c r="E318" s="37"/>
      <c r="F318" s="37"/>
      <c r="G318" s="37"/>
      <c r="H318" s="38"/>
    </row>
    <row r="319" spans="1:8" s="16" customFormat="1" ht="50.1" customHeight="1" x14ac:dyDescent="0.2">
      <c r="A319" s="143" t="s">
        <v>103</v>
      </c>
      <c r="B319" s="144"/>
      <c r="C319" s="188" t="str">
        <f t="shared" si="1"/>
        <v>электронный справочник на основе Справочника организаций "2ГИС.КРАСНОЯРСК" (версия для ПК)</v>
      </c>
      <c r="D319" s="56">
        <v>25440</v>
      </c>
      <c r="E319" s="37"/>
      <c r="F319" s="37"/>
      <c r="G319" s="37"/>
      <c r="H319" s="38"/>
    </row>
    <row r="320" spans="1:8" s="16" customFormat="1" ht="50.1" customHeight="1" x14ac:dyDescent="0.2">
      <c r="A320" s="143" t="s">
        <v>104</v>
      </c>
      <c r="B320" s="144"/>
      <c r="C320" s="188" t="str">
        <f t="shared" si="1"/>
        <v>электронный справочник на основе Справочника организаций "2ГИС.КРАСНОЯРСК" (версия для ПК)</v>
      </c>
      <c r="D320" s="56">
        <v>33000</v>
      </c>
      <c r="E320" s="37"/>
      <c r="F320" s="37"/>
      <c r="G320" s="37"/>
      <c r="H320" s="38"/>
    </row>
    <row r="321" spans="1:8" s="16" customFormat="1" ht="50.1" customHeight="1" x14ac:dyDescent="0.2">
      <c r="A321" s="143" t="s">
        <v>105</v>
      </c>
      <c r="B321" s="144"/>
      <c r="C321" s="188" t="str">
        <f t="shared" si="1"/>
        <v>электронный справочник на основе Справочника организаций "2ГИС.КРАСНОЯРСК" (версия для ПК)</v>
      </c>
      <c r="D321" s="56">
        <v>97680</v>
      </c>
      <c r="E321" s="37"/>
      <c r="F321" s="37"/>
      <c r="G321" s="37"/>
      <c r="H321" s="38"/>
    </row>
    <row r="322" spans="1:8" s="16" customFormat="1" ht="50.1" customHeight="1" x14ac:dyDescent="0.2">
      <c r="A322" s="143" t="s">
        <v>106</v>
      </c>
      <c r="B322" s="144"/>
      <c r="C322" s="188" t="s">
        <v>87</v>
      </c>
      <c r="D322" s="56">
        <v>840</v>
      </c>
      <c r="E322" s="37"/>
      <c r="F322" s="37"/>
      <c r="G322" s="37"/>
      <c r="H322" s="38"/>
    </row>
    <row r="323" spans="1:8" s="16" customFormat="1" ht="50.1" customHeight="1" thickBot="1" x14ac:dyDescent="0.25">
      <c r="A323" s="143" t="s">
        <v>108</v>
      </c>
      <c r="B323" s="144"/>
      <c r="C323" s="188" t="str">
        <f t="shared" si="1"/>
        <v>электронный справочник на основе Справочника организаций "2ГИС.КРАСНОЯРСК" (версия для ПК)</v>
      </c>
      <c r="D323" s="56">
        <v>66600</v>
      </c>
      <c r="E323" s="37"/>
      <c r="F323" s="37"/>
      <c r="G323" s="37"/>
      <c r="H323" s="38"/>
    </row>
    <row r="324" spans="1:8" s="28" customFormat="1" ht="50.1" customHeight="1" thickBot="1" x14ac:dyDescent="0.25">
      <c r="A324" s="24" t="s">
        <v>109</v>
      </c>
      <c r="B324" s="25"/>
      <c r="C324" s="26"/>
      <c r="D324" s="156"/>
      <c r="E324" s="156"/>
      <c r="F324" s="156"/>
      <c r="G324" s="156"/>
      <c r="H324" s="157"/>
    </row>
    <row r="325" spans="1:8" s="16" customFormat="1" ht="50.1" customHeight="1" x14ac:dyDescent="0.2">
      <c r="A325" s="143" t="s">
        <v>110</v>
      </c>
      <c r="B325" s="144"/>
      <c r="C3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25" s="56">
        <v>10008</v>
      </c>
      <c r="E325" s="37"/>
      <c r="F325" s="37"/>
      <c r="G325" s="37"/>
      <c r="H325" s="38"/>
    </row>
    <row r="326" spans="1:8" s="16" customFormat="1" ht="50.1" customHeight="1" x14ac:dyDescent="0.2">
      <c r="A326" s="143" t="s">
        <v>111</v>
      </c>
      <c r="B326" s="144"/>
      <c r="C326" s="194"/>
      <c r="D326" s="56">
        <v>15000</v>
      </c>
      <c r="E326" s="37"/>
      <c r="F326" s="37"/>
      <c r="G326" s="37"/>
      <c r="H326" s="38"/>
    </row>
    <row r="327" spans="1:8" s="16" customFormat="1" ht="50.1" customHeight="1" x14ac:dyDescent="0.2">
      <c r="A327" s="192" t="s">
        <v>112</v>
      </c>
      <c r="B327" s="193"/>
      <c r="C327" s="194"/>
      <c r="D327" s="325">
        <v>3000</v>
      </c>
      <c r="E327" s="140"/>
      <c r="F327" s="140"/>
      <c r="G327" s="140"/>
      <c r="H327" s="140"/>
    </row>
    <row r="328" spans="1:8" s="16" customFormat="1" ht="50.1" customHeight="1" x14ac:dyDescent="0.2">
      <c r="A328" s="192" t="s">
        <v>113</v>
      </c>
      <c r="B328" s="193"/>
      <c r="C328" s="194"/>
      <c r="D328" s="325">
        <v>300</v>
      </c>
      <c r="E328" s="140"/>
      <c r="F328" s="140"/>
      <c r="G328" s="140"/>
      <c r="H328" s="140"/>
    </row>
    <row r="329" spans="1:8" s="16" customFormat="1" ht="50.1" customHeight="1" thickBot="1" x14ac:dyDescent="0.25">
      <c r="A329" s="192" t="s">
        <v>114</v>
      </c>
      <c r="B329" s="193"/>
      <c r="C329" s="196"/>
      <c r="D329" s="78">
        <v>1050</v>
      </c>
      <c r="E329" s="79"/>
      <c r="F329" s="79"/>
      <c r="G329" s="79"/>
      <c r="H329" s="79"/>
    </row>
    <row r="330" spans="1:8" s="16" customFormat="1" ht="50.1" customHeight="1" thickBot="1" x14ac:dyDescent="0.25">
      <c r="A330" s="24" t="s">
        <v>115</v>
      </c>
      <c r="B330" s="25"/>
      <c r="C330" s="26"/>
      <c r="D330" s="156"/>
      <c r="E330" s="156"/>
      <c r="F330" s="156"/>
      <c r="G330" s="156"/>
      <c r="H330" s="157"/>
    </row>
    <row r="331" spans="1:8" s="16" customFormat="1" ht="50.1" customHeight="1" x14ac:dyDescent="0.2">
      <c r="A331" s="143" t="s">
        <v>161</v>
      </c>
      <c r="B331" s="144"/>
      <c r="C33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1" s="56">
        <v>5190</v>
      </c>
      <c r="E331" s="37"/>
      <c r="F331" s="37"/>
      <c r="G331" s="37"/>
      <c r="H331" s="38"/>
    </row>
    <row r="332" spans="1:8" s="16" customFormat="1" ht="72" customHeight="1" x14ac:dyDescent="0.2">
      <c r="A332" s="143" t="s">
        <v>117</v>
      </c>
      <c r="B332" s="144" t="s">
        <v>455</v>
      </c>
      <c r="C33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32" s="56">
        <v>5490</v>
      </c>
      <c r="E332" s="37"/>
      <c r="F332" s="37"/>
      <c r="G332" s="37"/>
      <c r="H332" s="38"/>
    </row>
    <row r="333" spans="1:8" s="16" customFormat="1" ht="50.1" customHeight="1" x14ac:dyDescent="0.2">
      <c r="A333" s="143" t="s">
        <v>162</v>
      </c>
      <c r="B333" s="144"/>
      <c r="C33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3" s="56">
        <v>7320</v>
      </c>
      <c r="E333" s="37"/>
      <c r="F333" s="37"/>
      <c r="G333" s="37"/>
      <c r="H333" s="38"/>
    </row>
    <row r="334" spans="1:8" s="16" customFormat="1" ht="76.5" customHeight="1" x14ac:dyDescent="0.2">
      <c r="A334" s="143" t="s">
        <v>163</v>
      </c>
      <c r="B334" s="144" t="s">
        <v>455</v>
      </c>
      <c r="C33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34" s="56">
        <v>7800</v>
      </c>
      <c r="E334" s="37"/>
      <c r="F334" s="37"/>
      <c r="G334" s="37"/>
      <c r="H334" s="38"/>
    </row>
    <row r="335" spans="1:8" s="16" customFormat="1" ht="126" customHeight="1" thickBot="1" x14ac:dyDescent="0.25">
      <c r="A335" s="143" t="s">
        <v>122</v>
      </c>
      <c r="B335" s="144"/>
      <c r="C335" s="297" t="str">
        <f>C331</f>
        <v>электронный справочник на основе Справочника организаций "2ГИС.КРАСНОЯРСК" (мобильная версия 2ГИС 4.0 и выше)</v>
      </c>
      <c r="D335" s="56">
        <v>5490</v>
      </c>
      <c r="E335" s="37"/>
      <c r="F335" s="37"/>
      <c r="G335" s="37"/>
      <c r="H335" s="38"/>
    </row>
    <row r="336" spans="1:8" s="28" customFormat="1" ht="50.1" customHeight="1" thickBot="1" x14ac:dyDescent="0.25">
      <c r="A336" s="298"/>
      <c r="B336" s="299"/>
      <c r="C336" s="180"/>
      <c r="D336" s="322"/>
      <c r="E336" s="322"/>
      <c r="F336" s="322"/>
      <c r="G336" s="322"/>
      <c r="H336" s="323"/>
    </row>
    <row r="337" spans="1:8" s="23" customFormat="1" ht="26.25" x14ac:dyDescent="0.2">
      <c r="A337" s="202"/>
      <c r="B337" s="203"/>
      <c r="C337" s="204"/>
      <c r="D337" s="203"/>
      <c r="E337" s="203"/>
      <c r="F337" s="203"/>
      <c r="G337" s="203"/>
      <c r="H337" s="205"/>
    </row>
    <row r="338" spans="1:8" s="16" customFormat="1" ht="21" x14ac:dyDescent="0.2">
      <c r="A338" s="206"/>
      <c r="B338" s="207" t="s">
        <v>123</v>
      </c>
      <c r="C338" s="208" t="s">
        <v>178</v>
      </c>
      <c r="D338" s="208"/>
      <c r="E338" s="209"/>
      <c r="F338" s="209"/>
      <c r="G338" s="209"/>
      <c r="H338" s="209"/>
    </row>
    <row r="339" spans="1:8" s="16" customFormat="1" ht="21" x14ac:dyDescent="0.2">
      <c r="A339" s="206"/>
      <c r="B339" s="209"/>
      <c r="C339" s="210" t="s">
        <v>179</v>
      </c>
      <c r="D339" s="210"/>
      <c r="E339" s="209"/>
      <c r="F339" s="209"/>
      <c r="G339" s="209"/>
      <c r="H339" s="209"/>
    </row>
    <row r="340" spans="1:8" s="16" customFormat="1" ht="21" x14ac:dyDescent="0.2">
      <c r="A340" s="206"/>
      <c r="B340" s="209"/>
      <c r="C340" s="208" t="s">
        <v>180</v>
      </c>
      <c r="D340" s="210"/>
      <c r="E340" s="209"/>
      <c r="F340" s="209"/>
      <c r="G340" s="209"/>
      <c r="H340" s="209"/>
    </row>
    <row r="341" spans="1:8" s="16" customFormat="1" ht="21" x14ac:dyDescent="0.2">
      <c r="A341" s="202"/>
      <c r="B341" s="203"/>
      <c r="C341" s="210"/>
      <c r="D341" s="210"/>
      <c r="E341" s="209"/>
      <c r="F341" s="209"/>
      <c r="G341" s="209"/>
      <c r="H341" s="203"/>
    </row>
    <row r="342" spans="1:8" s="16" customFormat="1" ht="26.25" x14ac:dyDescent="0.2">
      <c r="A342" s="213" t="str">
        <f>Абакан_юр!A147</f>
        <v>По соглашению сторон в качестве валюты платежа могут выступать украинские гривны, в этом случае курс следующий: 1 руб. = 0,3909 гривен</v>
      </c>
      <c r="B342" s="213"/>
      <c r="C342" s="213"/>
      <c r="D342" s="214"/>
      <c r="E342" s="214"/>
      <c r="F342" s="215"/>
      <c r="G342" s="216"/>
      <c r="H342" s="216"/>
    </row>
    <row r="343" spans="1:8" s="16" customFormat="1" ht="21.75" customHeight="1" x14ac:dyDescent="0.2">
      <c r="A343" s="213" t="str">
        <f>Абакан_юр!A148</f>
        <v>По соглашению сторон в качестве валюты платежа могут выступать дирхамы ОАЭ, в этом случае курс следующий: 1 руб. = 0,0394 дирхам</v>
      </c>
      <c r="B343" s="213"/>
      <c r="C343" s="213"/>
      <c r="D343" s="214"/>
      <c r="E343" s="214"/>
      <c r="F343" s="215"/>
      <c r="G343" s="218"/>
      <c r="H343" s="218"/>
    </row>
    <row r="344" spans="1:8" ht="12.6" customHeight="1" x14ac:dyDescent="0.2">
      <c r="A344" s="213" t="str">
        <f>Абакан_юр!A149</f>
        <v>По соглашению сторон в качестве валюты платежа могут выступать доллары США, в этом случае курс следующий: 1 руб. = 0,0107 доллара</v>
      </c>
      <c r="B344" s="213"/>
      <c r="C344" s="213"/>
      <c r="D344" s="214"/>
      <c r="E344" s="214"/>
      <c r="F344" s="215"/>
      <c r="G344" s="218"/>
      <c r="H344" s="218"/>
    </row>
    <row r="345" spans="1:8" s="209" customFormat="1" ht="24.95" customHeight="1" x14ac:dyDescent="0.2">
      <c r="A345" s="213" t="str">
        <f>Абакан_юр!A150</f>
        <v>По соглашению сторон в качестве валюты платежа могут выступать евро, в этом случае курс следующий: 1 руб. = 0,0101 евро</v>
      </c>
      <c r="B345" s="213"/>
      <c r="C345" s="213"/>
      <c r="D345" s="214"/>
      <c r="E345" s="215"/>
      <c r="F345" s="215"/>
      <c r="G345" s="218"/>
      <c r="H345" s="218"/>
    </row>
    <row r="346" spans="1:8" s="209" customFormat="1" ht="24.95" customHeight="1" x14ac:dyDescent="0.2">
      <c r="A346" s="213" t="str">
        <f>Абакан_юр!A151</f>
        <v>По соглашению сторон в качестве валюты платежа могут выступать чешские кроны, в этом случае курс следующий: 1 руб. = 0,2496 крона</v>
      </c>
      <c r="B346" s="213"/>
      <c r="C346" s="213"/>
      <c r="D346" s="214"/>
      <c r="E346" s="215"/>
      <c r="F346" s="215"/>
      <c r="G346" s="218"/>
      <c r="H346" s="218"/>
    </row>
    <row r="347" spans="1:8" s="209" customFormat="1" ht="24.95" customHeight="1" x14ac:dyDescent="0.2">
      <c r="A347" s="213" t="str">
        <f>Абакан_юр!A152</f>
        <v>По соглашению сторон в качестве валюты платежа могут выступать киргизские сомы, в этом случае курс следующий: 1 руб. = 0,9546 сом</v>
      </c>
      <c r="B347" s="213"/>
      <c r="C347" s="213"/>
      <c r="D347" s="214"/>
      <c r="E347" s="214"/>
      <c r="F347" s="215"/>
      <c r="G347" s="218"/>
      <c r="H347" s="218"/>
    </row>
    <row r="348" spans="1:8" s="203" customFormat="1" ht="12" customHeight="1" x14ac:dyDescent="0.2">
      <c r="A348" s="213" t="str">
        <f>Абакан_юр!A153</f>
        <v>По соглашению сторон в качестве валюты платежа могут выступать казахстанские тенге, в этом случае курс следующий: 1 руб. = 5,1087 тенге</v>
      </c>
      <c r="B348" s="213"/>
      <c r="C348" s="213"/>
      <c r="D348" s="214"/>
      <c r="E348" s="214"/>
      <c r="F348" s="215"/>
      <c r="G348" s="218"/>
      <c r="H348" s="218"/>
    </row>
    <row r="349" spans="1:8" s="217" customFormat="1" ht="24.95" customHeight="1" x14ac:dyDescent="0.2">
      <c r="A349" s="219"/>
      <c r="B349" s="219"/>
      <c r="C349" s="220"/>
      <c r="D349" s="221"/>
      <c r="E349" s="221"/>
      <c r="F349" s="222"/>
      <c r="G349" s="223"/>
      <c r="H349" s="223"/>
    </row>
    <row r="350" spans="1:8" s="217" customFormat="1" ht="24.95" customHeight="1" x14ac:dyDescent="0.2">
      <c r="A350" s="225" t="s">
        <v>134</v>
      </c>
      <c r="B350" s="225"/>
      <c r="C350" s="225"/>
      <c r="D350" s="225"/>
      <c r="E350" s="225"/>
      <c r="F350" s="225"/>
      <c r="G350" s="225"/>
      <c r="H350" s="225"/>
    </row>
    <row r="351" spans="1:8" s="217" customFormat="1" ht="24.95" customHeight="1" x14ac:dyDescent="0.2">
      <c r="A351" s="225" t="s">
        <v>135</v>
      </c>
      <c r="B351" s="225"/>
      <c r="C351" s="225"/>
      <c r="D351" s="225"/>
      <c r="E351" s="225"/>
      <c r="F351" s="225"/>
      <c r="G351" s="225"/>
      <c r="H351" s="225"/>
    </row>
    <row r="352" spans="1:8" s="217" customFormat="1" ht="24.95" customHeight="1" x14ac:dyDescent="0.2">
      <c r="A352" s="213" t="s">
        <v>458</v>
      </c>
      <c r="B352" s="213"/>
      <c r="C352" s="213"/>
      <c r="D352" s="213"/>
      <c r="E352" s="213"/>
      <c r="F352" s="213"/>
      <c r="G352" s="213"/>
      <c r="H352" s="213"/>
    </row>
    <row r="353" spans="1:8" s="217" customFormat="1" ht="24.95" customHeight="1" thickBot="1" x14ac:dyDescent="0.25">
      <c r="A353" s="226" t="s">
        <v>136</v>
      </c>
      <c r="B353" s="226"/>
      <c r="C353" s="226"/>
      <c r="D353" s="226"/>
      <c r="E353" s="226"/>
      <c r="F353" s="227"/>
      <c r="H353" s="228"/>
    </row>
    <row r="354" spans="1:8" s="217" customFormat="1" ht="24.95" customHeight="1" thickBot="1" x14ac:dyDescent="0.25">
      <c r="A354" s="538" t="s">
        <v>137</v>
      </c>
      <c r="B354" s="539"/>
      <c r="C354" s="539"/>
      <c r="D354" s="539"/>
      <c r="E354" s="540"/>
      <c r="F354" s="232"/>
      <c r="G354" s="203"/>
      <c r="H354" s="233"/>
    </row>
    <row r="355" spans="1:8" s="217" customFormat="1" ht="24.95" customHeight="1" thickBot="1" x14ac:dyDescent="0.25">
      <c r="A355" s="302" t="s">
        <v>138</v>
      </c>
      <c r="B355" s="303"/>
      <c r="C355" s="236" t="s">
        <v>139</v>
      </c>
      <c r="D355" s="326" t="s">
        <v>140</v>
      </c>
      <c r="E355" s="327"/>
      <c r="F355" s="238"/>
      <c r="G355" s="238"/>
      <c r="H355" s="238"/>
    </row>
    <row r="356" spans="1:8" s="224" customFormat="1" ht="12" customHeight="1" x14ac:dyDescent="0.2">
      <c r="A356" s="239" t="s">
        <v>167</v>
      </c>
      <c r="B356" s="240"/>
      <c r="C356" s="242" t="s">
        <v>168</v>
      </c>
      <c r="D356" s="367">
        <v>2190</v>
      </c>
      <c r="E356" s="243"/>
      <c r="F356" s="238"/>
      <c r="G356" s="238"/>
      <c r="H356" s="238"/>
    </row>
    <row r="357" spans="1:8" ht="24.95" customHeight="1" x14ac:dyDescent="0.2">
      <c r="A357" s="244" t="s">
        <v>169</v>
      </c>
      <c r="B357" s="245"/>
      <c r="C357" s="247"/>
      <c r="D357" s="368">
        <v>1590</v>
      </c>
      <c r="E357" s="248"/>
      <c r="F357" s="238"/>
      <c r="G357" s="238"/>
      <c r="H357" s="238"/>
    </row>
    <row r="358" spans="1:8" ht="24.95" customHeight="1" x14ac:dyDescent="0.2">
      <c r="A358" s="244" t="s">
        <v>170</v>
      </c>
      <c r="B358" s="245"/>
      <c r="C358" s="247"/>
      <c r="D358" s="368">
        <v>1440</v>
      </c>
      <c r="E358" s="248"/>
      <c r="F358" s="238"/>
      <c r="G358" s="238"/>
      <c r="H358" s="238"/>
    </row>
    <row r="359" spans="1:8" s="203" customFormat="1" ht="38.25" customHeight="1" x14ac:dyDescent="0.2">
      <c r="A359" s="244" t="s">
        <v>171</v>
      </c>
      <c r="B359" s="245"/>
      <c r="C359" s="247"/>
      <c r="D359" s="368">
        <v>1290</v>
      </c>
      <c r="E359" s="248"/>
      <c r="F359" s="238"/>
      <c r="G359" s="238"/>
      <c r="H359" s="238"/>
    </row>
    <row r="360" spans="1:8" s="228" customFormat="1" ht="50.1" customHeight="1" x14ac:dyDescent="0.2">
      <c r="A360" s="244" t="s">
        <v>141</v>
      </c>
      <c r="B360" s="245"/>
      <c r="C360" s="246" t="s">
        <v>142</v>
      </c>
      <c r="D360" s="247" t="s">
        <v>143</v>
      </c>
      <c r="E360" s="248"/>
      <c r="F360" s="238"/>
      <c r="G360" s="238"/>
      <c r="H360" s="238"/>
    </row>
    <row r="361" spans="1:8" s="233" customFormat="1" ht="50.1" customHeight="1" x14ac:dyDescent="0.2">
      <c r="A361" s="244" t="s">
        <v>144</v>
      </c>
      <c r="B361" s="245"/>
      <c r="C361" s="246" t="s">
        <v>145</v>
      </c>
      <c r="D361" s="247" t="s">
        <v>146</v>
      </c>
      <c r="E361" s="248"/>
      <c r="F361" s="238"/>
      <c r="G361" s="238"/>
      <c r="H361" s="238"/>
    </row>
    <row r="362" spans="1:8" ht="93" customHeight="1" thickBot="1" x14ac:dyDescent="0.25">
      <c r="A362" s="328" t="s">
        <v>147</v>
      </c>
      <c r="B362" s="329"/>
      <c r="C362" s="330" t="s">
        <v>148</v>
      </c>
      <c r="D362" s="331" t="s">
        <v>146</v>
      </c>
      <c r="E362" s="332"/>
      <c r="F362" s="238"/>
      <c r="G362" s="238"/>
      <c r="H362" s="238"/>
    </row>
    <row r="363" spans="1:8" ht="50.1" customHeight="1" x14ac:dyDescent="0.2">
      <c r="A363" s="244" t="s">
        <v>150</v>
      </c>
      <c r="B363" s="245"/>
      <c r="C363" s="333" t="s">
        <v>151</v>
      </c>
      <c r="D363" s="245" t="s">
        <v>146</v>
      </c>
      <c r="E363" s="334"/>
      <c r="F363" s="232"/>
      <c r="G363" s="232"/>
      <c r="H363" s="232"/>
    </row>
    <row r="364" spans="1:8" ht="50.1" customHeight="1" thickBot="1" x14ac:dyDescent="0.25">
      <c r="A364" s="335" t="s">
        <v>152</v>
      </c>
      <c r="B364" s="336"/>
      <c r="C364" s="330" t="s">
        <v>153</v>
      </c>
      <c r="D364" s="337" t="s">
        <v>146</v>
      </c>
      <c r="E364" s="338"/>
      <c r="F364" s="222"/>
      <c r="G364" s="223"/>
      <c r="H364" s="223"/>
    </row>
    <row r="365" spans="1:8" ht="50.1" customHeight="1" x14ac:dyDescent="0.2">
      <c r="A365" s="250" t="s">
        <v>154</v>
      </c>
      <c r="B365" s="250"/>
      <c r="C365" s="250"/>
      <c r="D365" s="250"/>
      <c r="E365" s="250"/>
      <c r="F365" s="250"/>
      <c r="G365" s="250"/>
      <c r="H365" s="250"/>
    </row>
    <row r="366" spans="1:8" ht="50.1" customHeight="1" x14ac:dyDescent="0.2">
      <c r="A366" s="250" t="s">
        <v>155</v>
      </c>
      <c r="B366" s="250"/>
      <c r="C366" s="250"/>
      <c r="D366" s="250"/>
      <c r="E366" s="250"/>
      <c r="F366" s="250"/>
      <c r="G366" s="250"/>
      <c r="H366" s="250"/>
    </row>
    <row r="367" spans="1:8" ht="192" customHeight="1" x14ac:dyDescent="0.2">
      <c r="A367"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67" s="308"/>
      <c r="C367" s="308"/>
      <c r="D367" s="308"/>
      <c r="E367" s="308"/>
      <c r="F367" s="308"/>
      <c r="G367" s="308"/>
      <c r="H367" s="308"/>
    </row>
    <row r="368" spans="1:8" ht="75" customHeight="1" x14ac:dyDescent="0.2">
      <c r="A368" s="225" t="s">
        <v>157</v>
      </c>
      <c r="B368" s="225"/>
      <c r="C368" s="225"/>
      <c r="D368" s="225"/>
      <c r="E368" s="225"/>
      <c r="F368" s="225"/>
      <c r="G368" s="225"/>
      <c r="H368" s="225"/>
    </row>
    <row r="369" spans="1:8" ht="126" customHeight="1" x14ac:dyDescent="0.2">
      <c r="A369" s="250" t="s">
        <v>158</v>
      </c>
      <c r="B369" s="250"/>
      <c r="C369" s="250"/>
      <c r="D369" s="250"/>
      <c r="E369" s="250"/>
      <c r="F369" s="250"/>
      <c r="G369" s="250"/>
      <c r="H369" s="250"/>
    </row>
    <row r="370" spans="1:8" s="203" customFormat="1" ht="125.25" customHeight="1" x14ac:dyDescent="0.2">
      <c r="A370" s="486" t="s">
        <v>459</v>
      </c>
      <c r="B370" s="486"/>
      <c r="C370" s="486"/>
      <c r="D370" s="486"/>
      <c r="E370" s="486"/>
      <c r="F370" s="486"/>
      <c r="G370" s="486"/>
      <c r="H370" s="486"/>
    </row>
    <row r="371" spans="1:8" ht="25.5" x14ac:dyDescent="0.35">
      <c r="A371" s="487" t="s">
        <v>460</v>
      </c>
      <c r="B371" s="488"/>
      <c r="C371" s="489" t="s">
        <v>461</v>
      </c>
    </row>
    <row r="372" spans="1:8" ht="25.5" x14ac:dyDescent="0.35">
      <c r="A372" s="490" t="s">
        <v>462</v>
      </c>
      <c r="B372" s="491"/>
      <c r="C372" s="492">
        <v>1</v>
      </c>
    </row>
    <row r="373" spans="1:8" ht="25.5" x14ac:dyDescent="0.35">
      <c r="A373" s="490">
        <v>2</v>
      </c>
      <c r="B373" s="491"/>
      <c r="C373" s="492">
        <v>1.1000000000000001</v>
      </c>
    </row>
    <row r="374" spans="1:8" ht="25.5" x14ac:dyDescent="0.35">
      <c r="A374" s="490">
        <v>3</v>
      </c>
      <c r="B374" s="491"/>
      <c r="C374" s="492">
        <v>1.2</v>
      </c>
    </row>
    <row r="375" spans="1:8" ht="25.5" x14ac:dyDescent="0.35">
      <c r="A375" s="490" t="s">
        <v>463</v>
      </c>
      <c r="B375" s="491"/>
      <c r="C375" s="492">
        <v>1.25</v>
      </c>
    </row>
    <row r="376" spans="1:8" ht="25.5" x14ac:dyDescent="0.35">
      <c r="A376" s="490" t="s">
        <v>464</v>
      </c>
      <c r="B376" s="491"/>
      <c r="C376" s="492">
        <v>1.3</v>
      </c>
    </row>
    <row r="377" spans="1:8" ht="25.5" x14ac:dyDescent="0.35">
      <c r="A377" s="490" t="s">
        <v>465</v>
      </c>
      <c r="B377" s="491"/>
      <c r="C377" s="492">
        <v>1.35</v>
      </c>
    </row>
    <row r="378" spans="1:8" ht="25.5" x14ac:dyDescent="0.35">
      <c r="A378" s="490" t="s">
        <v>466</v>
      </c>
      <c r="B378" s="491"/>
      <c r="C378" s="492">
        <v>1.4</v>
      </c>
    </row>
    <row r="379" spans="1:8" ht="25.5" x14ac:dyDescent="0.35">
      <c r="A379" s="490" t="s">
        <v>467</v>
      </c>
      <c r="B379" s="491"/>
      <c r="C379" s="492">
        <v>1.45</v>
      </c>
    </row>
    <row r="380" spans="1:8" ht="25.5" x14ac:dyDescent="0.35">
      <c r="A380" s="490" t="s">
        <v>468</v>
      </c>
      <c r="B380" s="491"/>
      <c r="C380" s="492">
        <v>1.5</v>
      </c>
    </row>
    <row r="381" spans="1:8" ht="25.5" x14ac:dyDescent="0.35">
      <c r="A381" s="490" t="s">
        <v>469</v>
      </c>
      <c r="B381" s="491"/>
      <c r="C381" s="492">
        <v>2</v>
      </c>
    </row>
    <row r="382" spans="1:8" ht="23.25" x14ac:dyDescent="0.2">
      <c r="A382" s="250" t="s">
        <v>470</v>
      </c>
      <c r="B382" s="250"/>
      <c r="C382" s="250"/>
      <c r="D382" s="250"/>
      <c r="E382" s="250"/>
      <c r="F382" s="250"/>
      <c r="G382" s="250"/>
      <c r="H382" s="250"/>
    </row>
    <row r="385" spans="1:8" s="252" customFormat="1" ht="114.75" customHeight="1" x14ac:dyDescent="0.2">
      <c r="A385" s="225" t="s">
        <v>471</v>
      </c>
      <c r="B385" s="225"/>
      <c r="C385" s="225"/>
      <c r="D385" s="225"/>
      <c r="E385" s="225"/>
      <c r="F385" s="225"/>
      <c r="G385" s="225"/>
      <c r="H385" s="225"/>
    </row>
    <row r="389" spans="1:8" ht="23.25" customHeight="1" x14ac:dyDescent="0.2"/>
    <row r="390" spans="1:8" ht="23.25" customHeight="1" x14ac:dyDescent="0.2"/>
    <row r="391" spans="1:8" s="252" customFormat="1" ht="114.75" customHeight="1" x14ac:dyDescent="0.2">
      <c r="A391" s="202"/>
      <c r="B391" s="203"/>
      <c r="C391" s="204"/>
      <c r="D391" s="203"/>
      <c r="E391" s="203"/>
      <c r="F391" s="203"/>
      <c r="G391" s="203"/>
      <c r="H391" s="205"/>
    </row>
  </sheetData>
  <sheetProtection selectLockedCells="1" selectUnlockedCells="1"/>
  <mergeCells count="684">
    <mergeCell ref="A379:B379"/>
    <mergeCell ref="A380:B380"/>
    <mergeCell ref="A381:B381"/>
    <mergeCell ref="A382:H382"/>
    <mergeCell ref="A385:E385"/>
    <mergeCell ref="F385:H385"/>
    <mergeCell ref="A373:B373"/>
    <mergeCell ref="A374:B374"/>
    <mergeCell ref="A375:B375"/>
    <mergeCell ref="A376:B376"/>
    <mergeCell ref="A377:B377"/>
    <mergeCell ref="A378:B378"/>
    <mergeCell ref="A367:H367"/>
    <mergeCell ref="A368:H368"/>
    <mergeCell ref="A369:H369"/>
    <mergeCell ref="A370:H370"/>
    <mergeCell ref="A371:B371"/>
    <mergeCell ref="A372:B372"/>
    <mergeCell ref="A363:B363"/>
    <mergeCell ref="D363:E363"/>
    <mergeCell ref="A364:B364"/>
    <mergeCell ref="D364:E364"/>
    <mergeCell ref="A365:H365"/>
    <mergeCell ref="A366:H366"/>
    <mergeCell ref="A360:B360"/>
    <mergeCell ref="D360:E360"/>
    <mergeCell ref="A361:B361"/>
    <mergeCell ref="D361:E361"/>
    <mergeCell ref="A362:B362"/>
    <mergeCell ref="D362:E362"/>
    <mergeCell ref="A356:B356"/>
    <mergeCell ref="C356:C359"/>
    <mergeCell ref="D356:E356"/>
    <mergeCell ref="A357:B357"/>
    <mergeCell ref="D357:E357"/>
    <mergeCell ref="A358:B358"/>
    <mergeCell ref="D358:E358"/>
    <mergeCell ref="A359:B359"/>
    <mergeCell ref="D359:E359"/>
    <mergeCell ref="A350:H350"/>
    <mergeCell ref="A351:H351"/>
    <mergeCell ref="A352:H352"/>
    <mergeCell ref="A353:E353"/>
    <mergeCell ref="A354:E354"/>
    <mergeCell ref="A355:B355"/>
    <mergeCell ref="D355:E355"/>
    <mergeCell ref="A343:C343"/>
    <mergeCell ref="A344:C344"/>
    <mergeCell ref="A345:C345"/>
    <mergeCell ref="A346:C346"/>
    <mergeCell ref="A347:C347"/>
    <mergeCell ref="A348:C348"/>
    <mergeCell ref="C338:D338"/>
    <mergeCell ref="C339:D339"/>
    <mergeCell ref="C340:D340"/>
    <mergeCell ref="C341:D341"/>
    <mergeCell ref="A342:C342"/>
    <mergeCell ref="G342:H342"/>
    <mergeCell ref="A334:B334"/>
    <mergeCell ref="D334:H334"/>
    <mergeCell ref="A335:B335"/>
    <mergeCell ref="D335:H335"/>
    <mergeCell ref="A336:B336"/>
    <mergeCell ref="D336:H336"/>
    <mergeCell ref="A331:B331"/>
    <mergeCell ref="D331:H331"/>
    <mergeCell ref="A332:B332"/>
    <mergeCell ref="D332:H332"/>
    <mergeCell ref="A333:B333"/>
    <mergeCell ref="D333:H333"/>
    <mergeCell ref="D327:H327"/>
    <mergeCell ref="A328:B328"/>
    <mergeCell ref="D328:H328"/>
    <mergeCell ref="A329:B329"/>
    <mergeCell ref="D329:H329"/>
    <mergeCell ref="A330:B330"/>
    <mergeCell ref="D330:H330"/>
    <mergeCell ref="A323:B323"/>
    <mergeCell ref="D323:H323"/>
    <mergeCell ref="A324:B324"/>
    <mergeCell ref="D324:H324"/>
    <mergeCell ref="A325:B325"/>
    <mergeCell ref="C325:C329"/>
    <mergeCell ref="D325:H325"/>
    <mergeCell ref="A326:B326"/>
    <mergeCell ref="D326:H326"/>
    <mergeCell ref="A327:B327"/>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02:B302"/>
    <mergeCell ref="D302:H302"/>
    <mergeCell ref="A303:B303"/>
    <mergeCell ref="D303:H303"/>
    <mergeCell ref="A304:B304"/>
    <mergeCell ref="D304:H304"/>
    <mergeCell ref="A299:B299"/>
    <mergeCell ref="D299:H299"/>
    <mergeCell ref="A300:B300"/>
    <mergeCell ref="D300:H300"/>
    <mergeCell ref="A301:B301"/>
    <mergeCell ref="D301:H301"/>
    <mergeCell ref="A296:B296"/>
    <mergeCell ref="D296:H296"/>
    <mergeCell ref="A297:B297"/>
    <mergeCell ref="D297:H297"/>
    <mergeCell ref="A298:B298"/>
    <mergeCell ref="D298:H298"/>
    <mergeCell ref="A293:B293"/>
    <mergeCell ref="D293:H293"/>
    <mergeCell ref="A294:B294"/>
    <mergeCell ref="D294:H294"/>
    <mergeCell ref="A295:B295"/>
    <mergeCell ref="D295:H295"/>
    <mergeCell ref="A290:B290"/>
    <mergeCell ref="D290:H290"/>
    <mergeCell ref="A291:B291"/>
    <mergeCell ref="D291:H291"/>
    <mergeCell ref="A292:B292"/>
    <mergeCell ref="D292:H292"/>
    <mergeCell ref="D286:H286"/>
    <mergeCell ref="A287:B287"/>
    <mergeCell ref="D287:H287"/>
    <mergeCell ref="A288:B288"/>
    <mergeCell ref="D288:H288"/>
    <mergeCell ref="A289:B289"/>
    <mergeCell ref="D289:H289"/>
    <mergeCell ref="A282:B282"/>
    <mergeCell ref="C282:C290"/>
    <mergeCell ref="D282:H282"/>
    <mergeCell ref="A283:B283"/>
    <mergeCell ref="D283:H283"/>
    <mergeCell ref="A284:B284"/>
    <mergeCell ref="D284:H284"/>
    <mergeCell ref="A285:B285"/>
    <mergeCell ref="D285:H285"/>
    <mergeCell ref="A286:B286"/>
    <mergeCell ref="A279:B279"/>
    <mergeCell ref="D279:H279"/>
    <mergeCell ref="A280:B280"/>
    <mergeCell ref="D280:H280"/>
    <mergeCell ref="A281:B281"/>
    <mergeCell ref="D281:H281"/>
    <mergeCell ref="A276:B276"/>
    <mergeCell ref="D276:H276"/>
    <mergeCell ref="A277:B277"/>
    <mergeCell ref="D277:H277"/>
    <mergeCell ref="A278:B278"/>
    <mergeCell ref="D278:H278"/>
    <mergeCell ref="D272:H272"/>
    <mergeCell ref="A273:B273"/>
    <mergeCell ref="D273:H273"/>
    <mergeCell ref="A274:B274"/>
    <mergeCell ref="D274:H274"/>
    <mergeCell ref="A275:B275"/>
    <mergeCell ref="D275:H275"/>
    <mergeCell ref="A267:B267"/>
    <mergeCell ref="D267:H267"/>
    <mergeCell ref="D268:H268"/>
    <mergeCell ref="D269:H269"/>
    <mergeCell ref="A270:B270"/>
    <mergeCell ref="C270:C278"/>
    <mergeCell ref="D270:H270"/>
    <mergeCell ref="A271:B271"/>
    <mergeCell ref="D271:H271"/>
    <mergeCell ref="A272:B272"/>
    <mergeCell ref="A264:B264"/>
    <mergeCell ref="D264:H264"/>
    <mergeCell ref="A265:B265"/>
    <mergeCell ref="D265:H265"/>
    <mergeCell ref="A266:B266"/>
    <mergeCell ref="D266:H266"/>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6:H166"/>
    <mergeCell ref="A167:C167"/>
    <mergeCell ref="D167:H167"/>
    <mergeCell ref="A168:B168"/>
    <mergeCell ref="C168:C267"/>
    <mergeCell ref="D168:H168"/>
    <mergeCell ref="A169:B169"/>
    <mergeCell ref="D169:H169"/>
    <mergeCell ref="A170:B170"/>
    <mergeCell ref="D170:H170"/>
    <mergeCell ref="G157:G161"/>
    <mergeCell ref="H157:H161"/>
    <mergeCell ref="D162:H162"/>
    <mergeCell ref="A163:A165"/>
    <mergeCell ref="B163:B164"/>
    <mergeCell ref="C163:C164"/>
    <mergeCell ref="D163:H165"/>
    <mergeCell ref="F152:F155"/>
    <mergeCell ref="G152:G155"/>
    <mergeCell ref="H152:H155"/>
    <mergeCell ref="D156:H156"/>
    <mergeCell ref="A157:A161"/>
    <mergeCell ref="B157:B158"/>
    <mergeCell ref="C157:C158"/>
    <mergeCell ref="D157:D161"/>
    <mergeCell ref="E157:E161"/>
    <mergeCell ref="F157:F161"/>
    <mergeCell ref="A148:B148"/>
    <mergeCell ref="D148:H148"/>
    <mergeCell ref="A149:B149"/>
    <mergeCell ref="D149:H149"/>
    <mergeCell ref="D150:H150"/>
    <mergeCell ref="A152:A155"/>
    <mergeCell ref="B152:B153"/>
    <mergeCell ref="C152:C153"/>
    <mergeCell ref="D152:D155"/>
    <mergeCell ref="E152:E155"/>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14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zoomScale="40" zoomScaleNormal="40" zoomScaleSheetLayoutView="40" workbookViewId="0">
      <pane ySplit="4" topLeftCell="A10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1">
        <f>F7*1.2</f>
        <v>10224</v>
      </c>
      <c r="E7" s="32">
        <f>F7*1.1</f>
        <v>9372</v>
      </c>
      <c r="F7" s="32">
        <v>8520</v>
      </c>
      <c r="G7" s="32">
        <f>F7*0.75</f>
        <v>6390</v>
      </c>
      <c r="H7" s="33">
        <f>F7*0.5</f>
        <v>4260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54">
        <f>F12*1.2</f>
        <v>11916</v>
      </c>
      <c r="E12" s="32">
        <f>F12*1.1</f>
        <v>10923</v>
      </c>
      <c r="F12" s="32">
        <v>9930</v>
      </c>
      <c r="G12" s="32">
        <f>F12*0.75</f>
        <v>7447.5</v>
      </c>
      <c r="H12" s="33">
        <f>F12*0.5</f>
        <v>4965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"2ГИС.КУРГАН"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262">
        <v>330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1">
        <f>F27*1.2</f>
        <v>14313.6</v>
      </c>
      <c r="E27" s="32">
        <f>F27*1.1</f>
        <v>13120.800000000001</v>
      </c>
      <c r="F27" s="32">
        <v>11928</v>
      </c>
      <c r="G27" s="32">
        <f>F27*0.75</f>
        <v>8946</v>
      </c>
      <c r="H27" s="33">
        <f>F27*0.5</f>
        <v>5964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54">
        <f>F32*1.2</f>
        <v>16689.599999999999</v>
      </c>
      <c r="E32" s="32">
        <f>F32*1.1</f>
        <v>15298.800000000001</v>
      </c>
      <c r="F32" s="32">
        <v>13908</v>
      </c>
      <c r="G32" s="32">
        <f>F32*0.75</f>
        <v>10431</v>
      </c>
      <c r="H32" s="33">
        <f>F32*0.5</f>
        <v>6954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"2ГИС.КУРГАН"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358">
        <f>F48*1.2</f>
        <v>5328</v>
      </c>
      <c r="E48" s="358">
        <f>F48*1.1</f>
        <v>4884</v>
      </c>
      <c r="F48" s="358">
        <v>4440</v>
      </c>
      <c r="G48" s="358">
        <f>F48*0.75</f>
        <v>3330</v>
      </c>
      <c r="H48" s="358">
        <f>F48*0.5</f>
        <v>2220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6" s="362">
        <v>1800</v>
      </c>
      <c r="E56" s="128"/>
      <c r="F56" s="128"/>
      <c r="G56" s="128"/>
      <c r="H56" s="129"/>
    </row>
    <row r="57" spans="1:8" ht="37.5" customHeight="1" outlineLevel="1" x14ac:dyDescent="0.2">
      <c r="A57" s="130" t="s">
        <v>33</v>
      </c>
      <c r="B57" s="363"/>
      <c r="C57" s="364"/>
      <c r="D57" s="56">
        <v>3600</v>
      </c>
      <c r="E57" s="37"/>
      <c r="F57" s="37"/>
      <c r="G57" s="37"/>
      <c r="H57" s="38"/>
    </row>
    <row r="58" spans="1:8" ht="37.5" customHeight="1" outlineLevel="1" x14ac:dyDescent="0.2">
      <c r="A58" s="130" t="s">
        <v>34</v>
      </c>
      <c r="B58" s="363"/>
      <c r="C58" s="364"/>
      <c r="D58" s="56">
        <v>5400</v>
      </c>
      <c r="E58" s="37"/>
      <c r="F58" s="37"/>
      <c r="G58" s="37"/>
      <c r="H58" s="38"/>
    </row>
    <row r="59" spans="1:8" ht="37.5" customHeight="1" outlineLevel="1" x14ac:dyDescent="0.2">
      <c r="A59" s="130" t="s">
        <v>35</v>
      </c>
      <c r="B59" s="363"/>
      <c r="C59" s="364"/>
      <c r="D59" s="56">
        <v>7200</v>
      </c>
      <c r="E59" s="37"/>
      <c r="F59" s="37"/>
      <c r="G59" s="37"/>
      <c r="H59" s="38"/>
    </row>
    <row r="60" spans="1:8" ht="37.5" customHeight="1" outlineLevel="1" x14ac:dyDescent="0.2">
      <c r="A60" s="130" t="s">
        <v>36</v>
      </c>
      <c r="B60" s="363"/>
      <c r="C60" s="364"/>
      <c r="D60" s="56">
        <v>9000</v>
      </c>
      <c r="E60" s="37"/>
      <c r="F60" s="37"/>
      <c r="G60" s="37"/>
      <c r="H60" s="38"/>
    </row>
    <row r="61" spans="1:8" ht="37.5" customHeight="1" outlineLevel="1" x14ac:dyDescent="0.2">
      <c r="A61" s="130" t="s">
        <v>37</v>
      </c>
      <c r="B61" s="363"/>
      <c r="C61" s="364"/>
      <c r="D61" s="56">
        <v>10800</v>
      </c>
      <c r="E61" s="37"/>
      <c r="F61" s="37"/>
      <c r="G61" s="37"/>
      <c r="H61" s="38"/>
    </row>
    <row r="62" spans="1:8" ht="37.5" customHeight="1" outlineLevel="1" x14ac:dyDescent="0.2">
      <c r="A62" s="130" t="s">
        <v>38</v>
      </c>
      <c r="B62" s="363"/>
      <c r="C62" s="364"/>
      <c r="D62" s="56">
        <v>12600</v>
      </c>
      <c r="E62" s="37"/>
      <c r="F62" s="37"/>
      <c r="G62" s="37"/>
      <c r="H62" s="38"/>
    </row>
    <row r="63" spans="1:8" ht="37.5" customHeight="1" outlineLevel="1" x14ac:dyDescent="0.2">
      <c r="A63" s="130" t="s">
        <v>39</v>
      </c>
      <c r="B63" s="363"/>
      <c r="C63" s="364"/>
      <c r="D63" s="56">
        <v>14400</v>
      </c>
      <c r="E63" s="37"/>
      <c r="F63" s="37"/>
      <c r="G63" s="37"/>
      <c r="H63" s="38"/>
    </row>
    <row r="64" spans="1:8" ht="37.5" customHeight="1" outlineLevel="1" x14ac:dyDescent="0.2">
      <c r="A64" s="130" t="s">
        <v>40</v>
      </c>
      <c r="B64" s="363"/>
      <c r="C64" s="364"/>
      <c r="D64" s="56">
        <v>16200</v>
      </c>
      <c r="E64" s="37"/>
      <c r="F64" s="37"/>
      <c r="G64" s="37"/>
      <c r="H64" s="38"/>
    </row>
    <row r="65" spans="1:8" ht="37.5" customHeight="1" outlineLevel="1" x14ac:dyDescent="0.2">
      <c r="A65" s="130" t="s">
        <v>41</v>
      </c>
      <c r="B65" s="363"/>
      <c r="C65" s="364"/>
      <c r="D65" s="56">
        <v>18000</v>
      </c>
      <c r="E65" s="37"/>
      <c r="F65" s="37"/>
      <c r="G65" s="37"/>
      <c r="H65" s="38"/>
    </row>
    <row r="66" spans="1:8" ht="37.5" customHeight="1" outlineLevel="1" x14ac:dyDescent="0.2">
      <c r="A66" s="130" t="s">
        <v>42</v>
      </c>
      <c r="B66" s="363"/>
      <c r="C66" s="364"/>
      <c r="D66" s="56">
        <v>19800</v>
      </c>
      <c r="E66" s="37"/>
      <c r="F66" s="37"/>
      <c r="G66" s="37"/>
      <c r="H66" s="38"/>
    </row>
    <row r="67" spans="1:8" ht="37.5" customHeight="1" outlineLevel="1" x14ac:dyDescent="0.2">
      <c r="A67" s="130" t="s">
        <v>43</v>
      </c>
      <c r="B67" s="363"/>
      <c r="C67" s="364"/>
      <c r="D67" s="56">
        <v>21600</v>
      </c>
      <c r="E67" s="37"/>
      <c r="F67" s="37"/>
      <c r="G67" s="37"/>
      <c r="H67" s="38"/>
    </row>
    <row r="68" spans="1:8" ht="37.5" customHeight="1" outlineLevel="1" x14ac:dyDescent="0.2">
      <c r="A68" s="130" t="s">
        <v>44</v>
      </c>
      <c r="B68" s="363"/>
      <c r="C68" s="364"/>
      <c r="D68" s="56">
        <v>23400</v>
      </c>
      <c r="E68" s="37"/>
      <c r="F68" s="37"/>
      <c r="G68" s="37"/>
      <c r="H68" s="38"/>
    </row>
    <row r="69" spans="1:8" ht="37.5" customHeight="1" outlineLevel="1" x14ac:dyDescent="0.2">
      <c r="A69" s="130" t="s">
        <v>45</v>
      </c>
      <c r="B69" s="363"/>
      <c r="C69" s="364"/>
      <c r="D69" s="56">
        <v>25200</v>
      </c>
      <c r="E69" s="37"/>
      <c r="F69" s="37"/>
      <c r="G69" s="37"/>
      <c r="H69" s="38"/>
    </row>
    <row r="70" spans="1:8" ht="37.5" customHeight="1" outlineLevel="1" x14ac:dyDescent="0.2">
      <c r="A70" s="130" t="s">
        <v>46</v>
      </c>
      <c r="B70" s="363"/>
      <c r="C70" s="364"/>
      <c r="D70" s="56">
        <v>27000</v>
      </c>
      <c r="E70" s="37"/>
      <c r="F70" s="37"/>
      <c r="G70" s="37"/>
      <c r="H70" s="38"/>
    </row>
    <row r="71" spans="1:8" ht="37.5" customHeight="1" outlineLevel="1" x14ac:dyDescent="0.2">
      <c r="A71" s="130" t="s">
        <v>47</v>
      </c>
      <c r="B71" s="363"/>
      <c r="C71" s="364"/>
      <c r="D71" s="56">
        <v>28800</v>
      </c>
      <c r="E71" s="37"/>
      <c r="F71" s="37"/>
      <c r="G71" s="37"/>
      <c r="H71" s="38"/>
    </row>
    <row r="72" spans="1:8" ht="37.5" customHeight="1" outlineLevel="1" x14ac:dyDescent="0.2">
      <c r="A72" s="130" t="s">
        <v>48</v>
      </c>
      <c r="B72" s="363"/>
      <c r="C72" s="364"/>
      <c r="D72" s="56">
        <v>30600</v>
      </c>
      <c r="E72" s="37"/>
      <c r="F72" s="37"/>
      <c r="G72" s="37"/>
      <c r="H72" s="38"/>
    </row>
    <row r="73" spans="1:8" ht="37.5" customHeight="1" outlineLevel="1" x14ac:dyDescent="0.2">
      <c r="A73" s="130" t="s">
        <v>49</v>
      </c>
      <c r="B73" s="363"/>
      <c r="C73" s="364"/>
      <c r="D73" s="56">
        <v>32400</v>
      </c>
      <c r="E73" s="37"/>
      <c r="F73" s="37"/>
      <c r="G73" s="37"/>
      <c r="H73" s="38"/>
    </row>
    <row r="74" spans="1:8" ht="37.5" customHeight="1" outlineLevel="1" x14ac:dyDescent="0.2">
      <c r="A74" s="130" t="s">
        <v>50</v>
      </c>
      <c r="B74" s="363"/>
      <c r="C74" s="364"/>
      <c r="D74" s="56">
        <v>34200</v>
      </c>
      <c r="E74" s="37"/>
      <c r="F74" s="37"/>
      <c r="G74" s="37"/>
      <c r="H74" s="38"/>
    </row>
    <row r="75" spans="1:8" ht="37.5" customHeight="1" outlineLevel="1" x14ac:dyDescent="0.2">
      <c r="A75" s="130" t="s">
        <v>51</v>
      </c>
      <c r="B75" s="363"/>
      <c r="C75" s="364"/>
      <c r="D75" s="56">
        <v>36000</v>
      </c>
      <c r="E75" s="37"/>
      <c r="F75" s="37"/>
      <c r="G75" s="37"/>
      <c r="H75" s="38"/>
    </row>
    <row r="76" spans="1:8" ht="37.5" customHeight="1" outlineLevel="1" x14ac:dyDescent="0.2">
      <c r="A76" s="130" t="s">
        <v>196</v>
      </c>
      <c r="B76" s="131"/>
      <c r="C76" s="364"/>
      <c r="D76" s="56">
        <v>37800</v>
      </c>
      <c r="E76" s="37"/>
      <c r="F76" s="37"/>
      <c r="G76" s="37"/>
      <c r="H76" s="38"/>
    </row>
    <row r="77" spans="1:8" ht="37.5" customHeight="1" outlineLevel="1" x14ac:dyDescent="0.2">
      <c r="A77" s="130" t="s">
        <v>197</v>
      </c>
      <c r="B77" s="131"/>
      <c r="C77" s="364"/>
      <c r="D77" s="56">
        <v>39600</v>
      </c>
      <c r="E77" s="37"/>
      <c r="F77" s="37"/>
      <c r="G77" s="37"/>
      <c r="H77" s="38"/>
    </row>
    <row r="78" spans="1:8" ht="37.5" customHeight="1" outlineLevel="1" x14ac:dyDescent="0.2">
      <c r="A78" s="130" t="s">
        <v>198</v>
      </c>
      <c r="B78" s="131"/>
      <c r="C78" s="364"/>
      <c r="D78" s="56">
        <v>41400</v>
      </c>
      <c r="E78" s="37"/>
      <c r="F78" s="37"/>
      <c r="G78" s="37"/>
      <c r="H78" s="38"/>
    </row>
    <row r="79" spans="1:8" ht="37.5" customHeight="1" outlineLevel="1" x14ac:dyDescent="0.2">
      <c r="A79" s="130" t="s">
        <v>199</v>
      </c>
      <c r="B79" s="131"/>
      <c r="C79" s="364"/>
      <c r="D79" s="56">
        <v>43200</v>
      </c>
      <c r="E79" s="37"/>
      <c r="F79" s="37"/>
      <c r="G79" s="37"/>
      <c r="H79" s="38"/>
    </row>
    <row r="80" spans="1:8" ht="37.5" customHeight="1" outlineLevel="1" x14ac:dyDescent="0.2">
      <c r="A80" s="130" t="s">
        <v>200</v>
      </c>
      <c r="B80" s="131"/>
      <c r="C80" s="364"/>
      <c r="D80" s="56">
        <v>45000</v>
      </c>
      <c r="E80" s="37"/>
      <c r="F80" s="37"/>
      <c r="G80" s="37"/>
      <c r="H80" s="38"/>
    </row>
    <row r="81" spans="1:8" ht="37.5" customHeight="1" outlineLevel="1" x14ac:dyDescent="0.2">
      <c r="A81" s="130" t="s">
        <v>201</v>
      </c>
      <c r="B81" s="131"/>
      <c r="C81" s="364"/>
      <c r="D81" s="56">
        <v>46800</v>
      </c>
      <c r="E81" s="37"/>
      <c r="F81" s="37"/>
      <c r="G81" s="37"/>
      <c r="H81" s="38"/>
    </row>
    <row r="82" spans="1:8" ht="37.5" customHeight="1" outlineLevel="1" x14ac:dyDescent="0.2">
      <c r="A82" s="130" t="s">
        <v>202</v>
      </c>
      <c r="B82" s="131"/>
      <c r="C82" s="364"/>
      <c r="D82" s="56">
        <v>48600</v>
      </c>
      <c r="E82" s="37"/>
      <c r="F82" s="37"/>
      <c r="G82" s="37"/>
      <c r="H82" s="38"/>
    </row>
    <row r="83" spans="1:8" ht="37.5" customHeight="1" outlineLevel="1" x14ac:dyDescent="0.2">
      <c r="A83" s="130" t="s">
        <v>203</v>
      </c>
      <c r="B83" s="131"/>
      <c r="C83" s="364"/>
      <c r="D83" s="56">
        <v>50400</v>
      </c>
      <c r="E83" s="37"/>
      <c r="F83" s="37"/>
      <c r="G83" s="37"/>
      <c r="H83" s="38"/>
    </row>
    <row r="84" spans="1:8" ht="37.5" customHeight="1" outlineLevel="1" x14ac:dyDescent="0.2">
      <c r="A84" s="130" t="s">
        <v>204</v>
      </c>
      <c r="B84" s="131"/>
      <c r="C84" s="364"/>
      <c r="D84" s="56">
        <v>52200</v>
      </c>
      <c r="E84" s="37"/>
      <c r="F84" s="37"/>
      <c r="G84" s="37"/>
      <c r="H84" s="38"/>
    </row>
    <row r="85" spans="1:8" ht="37.5" customHeight="1" outlineLevel="1" x14ac:dyDescent="0.2">
      <c r="A85" s="130" t="s">
        <v>205</v>
      </c>
      <c r="B85" s="131"/>
      <c r="C85" s="364"/>
      <c r="D85" s="56">
        <v>54000</v>
      </c>
      <c r="E85" s="37"/>
      <c r="F85" s="37"/>
      <c r="G85" s="37"/>
      <c r="H85" s="38"/>
    </row>
    <row r="86" spans="1:8" ht="37.5" customHeight="1" outlineLevel="1" x14ac:dyDescent="0.2">
      <c r="A86" s="130" t="s">
        <v>215</v>
      </c>
      <c r="B86" s="131"/>
      <c r="C86" s="364"/>
      <c r="D86" s="56">
        <v>55800</v>
      </c>
      <c r="E86" s="37"/>
      <c r="F86" s="37"/>
      <c r="G86" s="37"/>
      <c r="H86" s="38"/>
    </row>
    <row r="87" spans="1:8" ht="37.5" customHeight="1" outlineLevel="1" x14ac:dyDescent="0.2">
      <c r="A87" s="130" t="s">
        <v>216</v>
      </c>
      <c r="B87" s="131"/>
      <c r="C87" s="364"/>
      <c r="D87" s="56">
        <v>57600</v>
      </c>
      <c r="E87" s="37"/>
      <c r="F87" s="37"/>
      <c r="G87" s="37"/>
      <c r="H87" s="38"/>
    </row>
    <row r="88" spans="1:8" ht="37.5" customHeight="1" outlineLevel="1" x14ac:dyDescent="0.2">
      <c r="A88" s="130" t="s">
        <v>217</v>
      </c>
      <c r="B88" s="131"/>
      <c r="C88" s="364"/>
      <c r="D88" s="56">
        <v>59400</v>
      </c>
      <c r="E88" s="37"/>
      <c r="F88" s="37"/>
      <c r="G88" s="37"/>
      <c r="H88" s="38"/>
    </row>
    <row r="89" spans="1:8" ht="37.5" customHeight="1" outlineLevel="1" x14ac:dyDescent="0.2">
      <c r="A89" s="130" t="s">
        <v>218</v>
      </c>
      <c r="B89" s="131"/>
      <c r="C89" s="364"/>
      <c r="D89" s="56">
        <v>61200</v>
      </c>
      <c r="E89" s="37"/>
      <c r="F89" s="37"/>
      <c r="G89" s="37"/>
      <c r="H89" s="38"/>
    </row>
    <row r="90" spans="1:8" ht="37.5" customHeight="1" outlineLevel="1" x14ac:dyDescent="0.2">
      <c r="A90" s="130" t="s">
        <v>219</v>
      </c>
      <c r="B90" s="131"/>
      <c r="C90" s="364"/>
      <c r="D90" s="56">
        <v>63000</v>
      </c>
      <c r="E90" s="37"/>
      <c r="F90" s="37"/>
      <c r="G90" s="37"/>
      <c r="H90" s="38"/>
    </row>
    <row r="91" spans="1:8" ht="37.5" customHeight="1" outlineLevel="1" x14ac:dyDescent="0.2">
      <c r="A91" s="130" t="s">
        <v>220</v>
      </c>
      <c r="B91" s="131"/>
      <c r="C91" s="364"/>
      <c r="D91" s="56">
        <v>64800</v>
      </c>
      <c r="E91" s="37"/>
      <c r="F91" s="37"/>
      <c r="G91" s="37"/>
      <c r="H91" s="38"/>
    </row>
    <row r="92" spans="1:8" ht="37.5" customHeight="1" outlineLevel="1" x14ac:dyDescent="0.2">
      <c r="A92" s="130" t="s">
        <v>221</v>
      </c>
      <c r="B92" s="131"/>
      <c r="C92" s="364"/>
      <c r="D92" s="56">
        <v>66600</v>
      </c>
      <c r="E92" s="37"/>
      <c r="F92" s="37"/>
      <c r="G92" s="37"/>
      <c r="H92" s="38"/>
    </row>
    <row r="93" spans="1:8" ht="37.5" customHeight="1" outlineLevel="1" x14ac:dyDescent="0.2">
      <c r="A93" s="130" t="s">
        <v>222</v>
      </c>
      <c r="B93" s="131"/>
      <c r="C93" s="364"/>
      <c r="D93" s="56">
        <v>68400</v>
      </c>
      <c r="E93" s="37"/>
      <c r="F93" s="37"/>
      <c r="G93" s="37"/>
      <c r="H93" s="38"/>
    </row>
    <row r="94" spans="1:8" ht="37.5" customHeight="1" outlineLevel="1" x14ac:dyDescent="0.2">
      <c r="A94" s="130" t="s">
        <v>223</v>
      </c>
      <c r="B94" s="131"/>
      <c r="C94" s="364"/>
      <c r="D94" s="56">
        <v>70200</v>
      </c>
      <c r="E94" s="37"/>
      <c r="F94" s="37"/>
      <c r="G94" s="37"/>
      <c r="H94" s="38"/>
    </row>
    <row r="95" spans="1:8" ht="37.5" customHeight="1" outlineLevel="1" thickBot="1" x14ac:dyDescent="0.25">
      <c r="A95" s="130" t="s">
        <v>224</v>
      </c>
      <c r="B95" s="131"/>
      <c r="C95" s="365"/>
      <c r="D95" s="56">
        <v>72000</v>
      </c>
      <c r="E95" s="37"/>
      <c r="F95" s="37"/>
      <c r="G95" s="37"/>
      <c r="H95" s="38"/>
    </row>
    <row r="96" spans="1:8" ht="50.1" customHeight="1" thickBot="1" x14ac:dyDescent="0.25">
      <c r="A96" s="119" t="s">
        <v>52</v>
      </c>
      <c r="B96" s="120"/>
      <c r="C96" s="120"/>
      <c r="D96" s="121" t="str">
        <f>"от "&amp;MIN(D97:D106)&amp;" до "&amp;MAX(D97:D106)</f>
        <v>от 63 до 5040</v>
      </c>
      <c r="E96" s="122"/>
      <c r="F96" s="122"/>
      <c r="G96" s="122"/>
      <c r="H96" s="123"/>
    </row>
    <row r="97" spans="1:8" ht="151.5" x14ac:dyDescent="0.2">
      <c r="A97" s="132" t="s">
        <v>53</v>
      </c>
      <c r="B97" s="133" t="s">
        <v>13</v>
      </c>
      <c r="C97" s="318"/>
      <c r="D97" s="127">
        <v>1140</v>
      </c>
      <c r="E97" s="128"/>
      <c r="F97" s="128"/>
      <c r="G97" s="128"/>
      <c r="H97" s="129"/>
    </row>
    <row r="98" spans="1:8" ht="37.5" customHeight="1" x14ac:dyDescent="0.2">
      <c r="A98" s="192" t="s">
        <v>54</v>
      </c>
      <c r="B98" s="193"/>
      <c r="C98" s="142"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98" s="36">
        <v>63</v>
      </c>
      <c r="E98" s="37"/>
      <c r="F98" s="37"/>
      <c r="G98" s="37"/>
      <c r="H98" s="38"/>
    </row>
    <row r="99" spans="1:8" ht="37.5" customHeight="1" x14ac:dyDescent="0.2">
      <c r="A99" s="347" t="s">
        <v>55</v>
      </c>
      <c r="B99" s="177"/>
      <c r="C99" s="142"/>
      <c r="D99" s="36">
        <v>5040</v>
      </c>
      <c r="E99" s="37"/>
      <c r="F99" s="37"/>
      <c r="G99" s="37"/>
      <c r="H99" s="38"/>
    </row>
    <row r="100" spans="1:8" ht="37.5" customHeight="1" x14ac:dyDescent="0.2">
      <c r="A100" s="476" t="s">
        <v>56</v>
      </c>
      <c r="B100" s="477"/>
      <c r="C100" s="142"/>
      <c r="D100" s="36">
        <v>1380</v>
      </c>
      <c r="E100" s="37"/>
      <c r="F100" s="37"/>
      <c r="G100" s="37"/>
      <c r="H100" s="38"/>
    </row>
    <row r="101" spans="1:8" ht="37.5" customHeight="1" x14ac:dyDescent="0.2">
      <c r="A101" s="143" t="s">
        <v>57</v>
      </c>
      <c r="B101" s="144"/>
      <c r="C101" s="142"/>
      <c r="D101" s="36">
        <v>4410</v>
      </c>
      <c r="E101" s="37"/>
      <c r="F101" s="37"/>
      <c r="G101" s="37"/>
      <c r="H101" s="38"/>
    </row>
    <row r="102" spans="1:8" ht="37.5" customHeight="1" x14ac:dyDescent="0.2">
      <c r="A102" s="143" t="s">
        <v>58</v>
      </c>
      <c r="B102" s="144"/>
      <c r="C102" s="142"/>
      <c r="D102" s="36">
        <v>255</v>
      </c>
      <c r="E102" s="37"/>
      <c r="F102" s="37"/>
      <c r="G102" s="37"/>
      <c r="H102" s="38"/>
    </row>
    <row r="103" spans="1:8" ht="37.5" customHeight="1" x14ac:dyDescent="0.2">
      <c r="A103" s="143" t="s">
        <v>59</v>
      </c>
      <c r="B103" s="144"/>
      <c r="C103" s="142"/>
      <c r="D103" s="36">
        <v>255</v>
      </c>
      <c r="E103" s="37"/>
      <c r="F103" s="37"/>
      <c r="G103" s="37"/>
      <c r="H103" s="38"/>
    </row>
    <row r="104" spans="1:8" ht="37.5" customHeight="1" x14ac:dyDescent="0.2">
      <c r="A104" s="143" t="s">
        <v>60</v>
      </c>
      <c r="B104" s="144"/>
      <c r="C104" s="142"/>
      <c r="D104" s="36">
        <v>510</v>
      </c>
      <c r="E104" s="37"/>
      <c r="F104" s="37"/>
      <c r="G104" s="37"/>
      <c r="H104" s="38"/>
    </row>
    <row r="105" spans="1:8" ht="37.5" customHeight="1" x14ac:dyDescent="0.2">
      <c r="A105" s="143" t="s">
        <v>61</v>
      </c>
      <c r="B105" s="144"/>
      <c r="C105" s="142"/>
      <c r="D105" s="36">
        <v>750</v>
      </c>
      <c r="E105" s="37"/>
      <c r="F105" s="37"/>
      <c r="G105" s="37"/>
      <c r="H105" s="38"/>
    </row>
    <row r="106" spans="1:8" ht="37.5" customHeight="1" thickBot="1" x14ac:dyDescent="0.25">
      <c r="A106" s="495" t="s">
        <v>62</v>
      </c>
      <c r="B106" s="496"/>
      <c r="C106" s="147"/>
      <c r="D106" s="185">
        <v>5040</v>
      </c>
      <c r="E106" s="186"/>
      <c r="F106" s="186"/>
      <c r="G106" s="186"/>
      <c r="H106" s="187"/>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07" s="45">
        <v>30</v>
      </c>
      <c r="E107" s="45"/>
      <c r="F107" s="45"/>
      <c r="G107" s="45"/>
      <c r="H107" s="46"/>
    </row>
    <row r="108" spans="1:8" ht="50.1" customHeight="1" thickBot="1" x14ac:dyDescent="0.25">
      <c r="A108" s="24" t="s">
        <v>65</v>
      </c>
      <c r="B108" s="25"/>
      <c r="C108" s="26"/>
      <c r="D108" s="156" t="str">
        <f>"от "&amp;MIN(D110,D121:H122,F160,D123:H137)&amp;" до "&amp;MAX(D110,D121:H122,F160,D123:H137)</f>
        <v>от 630 до 19170</v>
      </c>
      <c r="E108" s="156"/>
      <c r="F108" s="156"/>
      <c r="G108" s="156"/>
      <c r="H108" s="157"/>
    </row>
    <row r="109" spans="1:8" ht="21.75" thickBot="1" x14ac:dyDescent="0.25">
      <c r="A109" s="158"/>
      <c r="B109" s="159"/>
      <c r="C109" s="118"/>
      <c r="D109" s="160"/>
      <c r="E109" s="160"/>
      <c r="F109" s="160"/>
      <c r="G109" s="160"/>
      <c r="H109" s="161"/>
    </row>
    <row r="110" spans="1:8" ht="54"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10" s="165">
        <v>5100</v>
      </c>
      <c r="E110" s="165"/>
      <c r="F110" s="165"/>
      <c r="G110" s="165"/>
      <c r="H110" s="166"/>
    </row>
    <row r="111" spans="1:8" ht="54" customHeight="1" thickBot="1" x14ac:dyDescent="0.25">
      <c r="A111" s="167" t="s">
        <v>67</v>
      </c>
      <c r="B111" s="168"/>
      <c r="C111" s="169"/>
      <c r="D111" s="170" t="s">
        <v>68</v>
      </c>
      <c r="E111" s="171"/>
      <c r="F111" s="171"/>
      <c r="G111" s="171"/>
      <c r="H111" s="172"/>
    </row>
    <row r="112" spans="1:8" ht="54" customHeight="1" x14ac:dyDescent="0.2">
      <c r="A112" s="173" t="s">
        <v>69</v>
      </c>
      <c r="B112" s="174"/>
      <c r="C112" s="169"/>
      <c r="D112" s="140">
        <f>D110/4</f>
        <v>1275</v>
      </c>
      <c r="E112" s="140"/>
      <c r="F112" s="140"/>
      <c r="G112" s="140"/>
      <c r="H112" s="141"/>
    </row>
    <row r="113" spans="1:8" ht="54" customHeight="1" x14ac:dyDescent="0.2">
      <c r="A113" s="173" t="s">
        <v>70</v>
      </c>
      <c r="B113" s="174"/>
      <c r="C113" s="169"/>
      <c r="D113" s="140">
        <f>D110/5</f>
        <v>1020</v>
      </c>
      <c r="E113" s="140"/>
      <c r="F113" s="140"/>
      <c r="G113" s="140"/>
      <c r="H113" s="141"/>
    </row>
    <row r="114" spans="1:8" ht="54" customHeight="1" x14ac:dyDescent="0.2">
      <c r="A114" s="173" t="s">
        <v>71</v>
      </c>
      <c r="B114" s="174"/>
      <c r="C114" s="169"/>
      <c r="D114" s="140">
        <f>D110/6</f>
        <v>850</v>
      </c>
      <c r="E114" s="140"/>
      <c r="F114" s="140"/>
      <c r="G114" s="140"/>
      <c r="H114" s="141"/>
    </row>
    <row r="115" spans="1:8" ht="54" customHeight="1" x14ac:dyDescent="0.2">
      <c r="A115" s="173" t="s">
        <v>72</v>
      </c>
      <c r="B115" s="174"/>
      <c r="C115" s="169"/>
      <c r="D115" s="140">
        <f>D110/7</f>
        <v>728.57142857142856</v>
      </c>
      <c r="E115" s="140"/>
      <c r="F115" s="140"/>
      <c r="G115" s="140"/>
      <c r="H115" s="141"/>
    </row>
    <row r="116" spans="1:8" ht="54" customHeight="1" x14ac:dyDescent="0.2">
      <c r="A116" s="173" t="s">
        <v>73</v>
      </c>
      <c r="B116" s="174"/>
      <c r="C116" s="169"/>
      <c r="D116" s="140">
        <f>D110/8</f>
        <v>637.5</v>
      </c>
      <c r="E116" s="140"/>
      <c r="F116" s="140"/>
      <c r="G116" s="140"/>
      <c r="H116" s="141"/>
    </row>
    <row r="117" spans="1:8" ht="54" customHeight="1" x14ac:dyDescent="0.2">
      <c r="A117" s="173" t="s">
        <v>74</v>
      </c>
      <c r="B117" s="174"/>
      <c r="C117" s="169"/>
      <c r="D117" s="140">
        <f>D110/9</f>
        <v>566.66666666666663</v>
      </c>
      <c r="E117" s="140"/>
      <c r="F117" s="140"/>
      <c r="G117" s="140"/>
      <c r="H117" s="141"/>
    </row>
    <row r="118" spans="1:8" ht="54" customHeight="1" thickBot="1" x14ac:dyDescent="0.25">
      <c r="A118" s="173" t="s">
        <v>75</v>
      </c>
      <c r="B118" s="174"/>
      <c r="C118" s="175"/>
      <c r="D118" s="140">
        <f>D110/10</f>
        <v>510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19" s="44">
        <v>12030</v>
      </c>
      <c r="E119" s="45"/>
      <c r="F119" s="45"/>
      <c r="G119" s="45"/>
      <c r="H119" s="46"/>
    </row>
    <row r="120" spans="1:8" ht="21.75" thickBot="1" x14ac:dyDescent="0.25">
      <c r="A120" s="178"/>
      <c r="B120" s="179"/>
      <c r="C120" s="180"/>
      <c r="D120" s="181"/>
      <c r="E120" s="181"/>
      <c r="F120" s="181"/>
      <c r="G120" s="181"/>
      <c r="H120" s="182"/>
    </row>
    <row r="121" spans="1:8" ht="50.1" customHeight="1" x14ac:dyDescent="0.2">
      <c r="A121" s="506" t="s">
        <v>77</v>
      </c>
      <c r="B121" s="507"/>
      <c r="C121" s="291" t="str">
        <f>"Интернет-площадка 2gis.ru на основе Cправочника организаций "&amp;$C$2&amp;""</f>
        <v>Интернет-площадка 2gis.ru на основе Cправочника организаций "2ГИС.КУРГАН"</v>
      </c>
      <c r="D121" s="508">
        <v>6120</v>
      </c>
      <c r="E121" s="509"/>
      <c r="F121" s="509"/>
      <c r="G121" s="509"/>
      <c r="H121" s="415"/>
    </row>
    <row r="122" spans="1:8" ht="50.1" customHeight="1" x14ac:dyDescent="0.2">
      <c r="A122" s="137" t="s">
        <v>78</v>
      </c>
      <c r="B122" s="189"/>
      <c r="C122"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22" s="325">
        <v>4320</v>
      </c>
      <c r="E122" s="140"/>
      <c r="F122" s="140"/>
      <c r="G122" s="140"/>
      <c r="H122" s="141"/>
    </row>
    <row r="123" spans="1:8" ht="50.1" customHeight="1" x14ac:dyDescent="0.2">
      <c r="A123" s="137" t="s">
        <v>79</v>
      </c>
      <c r="B123" s="189"/>
      <c r="C123"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23" s="325">
        <v>10080</v>
      </c>
      <c r="E123" s="140"/>
      <c r="F123" s="140"/>
      <c r="G123" s="140"/>
      <c r="H123" s="141"/>
    </row>
    <row r="124" spans="1:8" ht="50.1" customHeight="1" x14ac:dyDescent="0.2">
      <c r="A124" s="137" t="s">
        <v>80</v>
      </c>
      <c r="B124" s="189"/>
      <c r="C124" s="188" t="str">
        <f>"Интернет-площадка 2gis.ru на основе Cправочника организаций "&amp;$C$2&amp;""</f>
        <v>Интернет-площадка 2gis.ru на основе Cправочника организаций "2ГИС.КУРГАН"</v>
      </c>
      <c r="D124" s="325">
        <v>6480</v>
      </c>
      <c r="E124" s="140"/>
      <c r="F124" s="140"/>
      <c r="G124" s="140"/>
      <c r="H124" s="141"/>
    </row>
    <row r="125" spans="1:8" ht="50.1" customHeight="1" x14ac:dyDescent="0.2">
      <c r="A125" s="137" t="s">
        <v>81</v>
      </c>
      <c r="B125" s="189"/>
      <c r="C125" s="188" t="str">
        <f>"Интернет-площадка 2gis.ru на основе Cправочника организаций "&amp;$C$2&amp;""</f>
        <v>Интернет-площадка 2gis.ru на основе Cправочника организаций "2ГИС.КУРГАН"</v>
      </c>
      <c r="D125" s="325">
        <v>7776</v>
      </c>
      <c r="E125" s="140"/>
      <c r="F125" s="140"/>
      <c r="G125" s="140"/>
      <c r="H125" s="141"/>
    </row>
    <row r="126" spans="1:8" ht="50.1" customHeight="1" x14ac:dyDescent="0.2">
      <c r="A126" s="137" t="s">
        <v>82</v>
      </c>
      <c r="B126" s="189"/>
      <c r="C126"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26" s="325">
        <v>5760</v>
      </c>
      <c r="E126" s="140"/>
      <c r="F126" s="140"/>
      <c r="G126" s="140"/>
      <c r="H126" s="141"/>
    </row>
    <row r="127" spans="1:8" ht="50.1" customHeight="1" x14ac:dyDescent="0.2">
      <c r="A127" s="137" t="s">
        <v>83</v>
      </c>
      <c r="B127" s="189"/>
      <c r="C127"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27" s="325">
        <v>6270</v>
      </c>
      <c r="E127" s="140"/>
      <c r="F127" s="140"/>
      <c r="G127" s="140"/>
      <c r="H127" s="141"/>
    </row>
    <row r="128" spans="1:8" ht="50.1" customHeight="1" x14ac:dyDescent="0.2">
      <c r="A128" s="137" t="s">
        <v>84</v>
      </c>
      <c r="B128" s="189"/>
      <c r="C128"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28" s="325">
        <v>12960</v>
      </c>
      <c r="E128" s="140"/>
      <c r="F128" s="140"/>
      <c r="G128" s="140"/>
      <c r="H128" s="141"/>
    </row>
    <row r="129" spans="1:8" ht="50.1" customHeight="1" x14ac:dyDescent="0.2">
      <c r="A129" s="143" t="s">
        <v>85</v>
      </c>
      <c r="B129" s="144"/>
      <c r="C129" s="188" t="str">
        <f>C160</f>
        <v>электронный справочник на основе Справочника организаций "2ГИС.КУРГАН" (мобильная версия 2ГИС 4.0 и выше)</v>
      </c>
      <c r="D129" s="325">
        <v>19170</v>
      </c>
      <c r="E129" s="140"/>
      <c r="F129" s="140"/>
      <c r="G129" s="140"/>
      <c r="H129" s="141"/>
    </row>
    <row r="130" spans="1:8" ht="50.1" customHeight="1" x14ac:dyDescent="0.2">
      <c r="A130" s="137" t="s">
        <v>86</v>
      </c>
      <c r="B130" s="189"/>
      <c r="C130" s="188" t="s">
        <v>87</v>
      </c>
      <c r="D130" s="325">
        <v>630</v>
      </c>
      <c r="E130" s="140"/>
      <c r="F130" s="140"/>
      <c r="G130" s="140"/>
      <c r="H130" s="141"/>
    </row>
    <row r="131" spans="1:8" ht="72"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1" s="325">
        <v>2610</v>
      </c>
      <c r="E131" s="140"/>
      <c r="F131" s="140"/>
      <c r="G131" s="140"/>
      <c r="H131" s="141"/>
    </row>
    <row r="132" spans="1:8" ht="72"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2" s="325">
        <v>1728</v>
      </c>
      <c r="E132" s="140"/>
      <c r="F132" s="140"/>
      <c r="G132" s="140"/>
      <c r="H132" s="141"/>
    </row>
    <row r="133" spans="1:8" ht="72" customHeight="1" x14ac:dyDescent="0.2">
      <c r="A133" s="143" t="s">
        <v>90</v>
      </c>
      <c r="B133" s="144"/>
      <c r="C133" s="18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3" s="325">
        <v>2160</v>
      </c>
      <c r="E133" s="140"/>
      <c r="F133" s="140"/>
      <c r="G133" s="140"/>
      <c r="H133" s="141"/>
    </row>
    <row r="134" spans="1:8" ht="72" customHeight="1" x14ac:dyDescent="0.2">
      <c r="A134" s="143" t="s">
        <v>91</v>
      </c>
      <c r="B134" s="144"/>
      <c r="C134" s="188"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4" s="325">
        <v>864</v>
      </c>
      <c r="E134" s="140"/>
      <c r="F134" s="140"/>
      <c r="G134" s="140"/>
      <c r="H134" s="141"/>
    </row>
    <row r="135" spans="1:8" ht="72"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5" s="325">
        <v>11520</v>
      </c>
      <c r="E135" s="140"/>
      <c r="F135" s="140"/>
      <c r="G135" s="140"/>
      <c r="H135" s="141"/>
    </row>
    <row r="136" spans="1:8" ht="72"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36" s="325">
        <v>5004</v>
      </c>
      <c r="E136" s="140"/>
      <c r="F136" s="140"/>
      <c r="G136" s="140"/>
      <c r="H136" s="141"/>
    </row>
    <row r="137" spans="1:8" ht="50.1" customHeight="1" thickBot="1" x14ac:dyDescent="0.25">
      <c r="A137" s="137" t="s">
        <v>94</v>
      </c>
      <c r="B137" s="189"/>
      <c r="C137"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37" s="325">
        <v>4320</v>
      </c>
      <c r="E137" s="140"/>
      <c r="F137" s="140"/>
      <c r="G137" s="140"/>
      <c r="H137" s="141"/>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38" s="325">
        <v>1440</v>
      </c>
      <c r="E138" s="140"/>
      <c r="F138" s="140"/>
      <c r="G138" s="140"/>
      <c r="H138" s="141"/>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39" s="325">
        <v>5400</v>
      </c>
      <c r="E139" s="140"/>
      <c r="F139" s="140"/>
      <c r="G139" s="140"/>
      <c r="H139" s="141"/>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0" s="325">
        <v>6030</v>
      </c>
      <c r="E140" s="140"/>
      <c r="F140" s="140"/>
      <c r="G140" s="140"/>
      <c r="H140" s="141"/>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41" s="325">
        <v>6030</v>
      </c>
      <c r="E141" s="140"/>
      <c r="F141" s="140"/>
      <c r="G141" s="140"/>
      <c r="H141" s="141"/>
    </row>
    <row r="142" spans="1:8" ht="50.1" customHeight="1" x14ac:dyDescent="0.2">
      <c r="A142" s="137" t="s">
        <v>98</v>
      </c>
      <c r="B142" s="189"/>
      <c r="C142" s="188" t="str">
        <f>"Интернет-площадка 2gis.ru на основе Cправочника организаций "&amp;$C$2&amp;""</f>
        <v>Интернет-площадка 2gis.ru на основе Cправочника организаций "2ГИС.КУРГАН"</v>
      </c>
      <c r="D142" s="325">
        <v>8640</v>
      </c>
      <c r="E142" s="140"/>
      <c r="F142" s="140"/>
      <c r="G142" s="140"/>
      <c r="H142" s="141"/>
    </row>
    <row r="143" spans="1:8" ht="50.1" customHeight="1" x14ac:dyDescent="0.2">
      <c r="A143" s="137" t="s">
        <v>99</v>
      </c>
      <c r="B143" s="189"/>
      <c r="C143" s="188"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43" s="325">
        <v>6120</v>
      </c>
      <c r="E143" s="140"/>
      <c r="F143" s="140"/>
      <c r="G143" s="140"/>
      <c r="H143" s="141"/>
    </row>
    <row r="144" spans="1:8" ht="50.1" customHeight="1" x14ac:dyDescent="0.2">
      <c r="A144" s="137" t="s">
        <v>100</v>
      </c>
      <c r="B144" s="189"/>
      <c r="C144"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4" s="325">
        <v>14160</v>
      </c>
      <c r="E144" s="140"/>
      <c r="F144" s="140"/>
      <c r="G144" s="140"/>
      <c r="H144" s="141"/>
    </row>
    <row r="145" spans="1:8" ht="50.1" customHeight="1" x14ac:dyDescent="0.2">
      <c r="A145" s="137" t="s">
        <v>101</v>
      </c>
      <c r="B145" s="189"/>
      <c r="C145" s="188" t="str">
        <f>"Интернет-площадка 2gis.ru на основе Cправочника организаций "&amp;$C$2&amp;""</f>
        <v>Интернет-площадка 2gis.ru на основе Cправочника организаций "2ГИС.КУРГАН"</v>
      </c>
      <c r="D145" s="325">
        <v>9120</v>
      </c>
      <c r="E145" s="140"/>
      <c r="F145" s="140"/>
      <c r="G145" s="140"/>
      <c r="H145" s="141"/>
    </row>
    <row r="146" spans="1:8" ht="50.1" customHeight="1" x14ac:dyDescent="0.2">
      <c r="A146" s="137" t="s">
        <v>102</v>
      </c>
      <c r="B146" s="189"/>
      <c r="C146" s="188" t="str">
        <f>"Интернет-площадка 2gis.ru на основе Cправочника организаций "&amp;$C$2&amp;""</f>
        <v>Интернет-площадка 2gis.ru на основе Cправочника организаций "2ГИС.КУРГАН"</v>
      </c>
      <c r="D146" s="325">
        <v>10944</v>
      </c>
      <c r="E146" s="140"/>
      <c r="F146" s="140"/>
      <c r="G146" s="140"/>
      <c r="H146" s="141"/>
    </row>
    <row r="147" spans="1:8" ht="50.1" customHeight="1" x14ac:dyDescent="0.2">
      <c r="A147" s="137" t="s">
        <v>103</v>
      </c>
      <c r="B147" s="189"/>
      <c r="C147"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325">
        <v>8160</v>
      </c>
      <c r="E147" s="140"/>
      <c r="F147" s="140"/>
      <c r="G147" s="140"/>
      <c r="H147" s="141"/>
    </row>
    <row r="148" spans="1:8" ht="50.1" customHeight="1" x14ac:dyDescent="0.2">
      <c r="A148" s="137" t="s">
        <v>104</v>
      </c>
      <c r="B148" s="189"/>
      <c r="C148"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325">
        <v>8880</v>
      </c>
      <c r="E148" s="140"/>
      <c r="F148" s="140"/>
      <c r="G148" s="140"/>
      <c r="H148" s="141"/>
    </row>
    <row r="149" spans="1:8" ht="50.1" customHeight="1" x14ac:dyDescent="0.2">
      <c r="A149" s="137" t="s">
        <v>105</v>
      </c>
      <c r="B149" s="189"/>
      <c r="C149"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9" s="325">
        <v>18240</v>
      </c>
      <c r="E149" s="140"/>
      <c r="F149" s="140"/>
      <c r="G149" s="140"/>
      <c r="H149" s="141"/>
    </row>
    <row r="150" spans="1:8" ht="50.1" customHeight="1" x14ac:dyDescent="0.2">
      <c r="A150" s="137" t="s">
        <v>106</v>
      </c>
      <c r="B150" s="189"/>
      <c r="C150" s="188" t="s">
        <v>87</v>
      </c>
      <c r="D150" s="325">
        <v>960</v>
      </c>
      <c r="E150" s="140"/>
      <c r="F150" s="140"/>
      <c r="G150" s="140"/>
      <c r="H150" s="141"/>
    </row>
    <row r="151" spans="1:8" ht="75" customHeight="1" x14ac:dyDescent="0.2">
      <c r="A151" s="137" t="s">
        <v>107</v>
      </c>
      <c r="B151" s="189"/>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1" s="325">
        <v>16200</v>
      </c>
      <c r="E151" s="140"/>
      <c r="F151" s="140"/>
      <c r="G151" s="140"/>
      <c r="H151" s="141"/>
    </row>
    <row r="152" spans="1:8" ht="50.1" customHeight="1" thickBot="1" x14ac:dyDescent="0.25">
      <c r="A152" s="145" t="s">
        <v>108</v>
      </c>
      <c r="B152" s="562"/>
      <c r="C152" s="18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356">
        <v>6120</v>
      </c>
      <c r="E152" s="148"/>
      <c r="F152" s="148"/>
      <c r="G152" s="148"/>
      <c r="H152" s="149"/>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54" s="508">
        <v>3600</v>
      </c>
      <c r="E154" s="509"/>
      <c r="F154" s="509"/>
      <c r="G154" s="509"/>
      <c r="H154" s="415"/>
    </row>
    <row r="155" spans="1:8" s="16" customFormat="1" ht="50.1" customHeight="1" x14ac:dyDescent="0.2">
      <c r="A155" s="143" t="s">
        <v>111</v>
      </c>
      <c r="B155" s="144"/>
      <c r="C155" s="194"/>
      <c r="D155" s="325">
        <v>4800</v>
      </c>
      <c r="E155" s="140"/>
      <c r="F155" s="140"/>
      <c r="G155" s="140"/>
      <c r="H155" s="141"/>
    </row>
    <row r="156" spans="1:8" s="16" customFormat="1" ht="50.1" customHeight="1" x14ac:dyDescent="0.2">
      <c r="A156" s="192" t="s">
        <v>112</v>
      </c>
      <c r="B156" s="193"/>
      <c r="C156" s="194"/>
      <c r="D156" s="325">
        <v>3600</v>
      </c>
      <c r="E156" s="140"/>
      <c r="F156" s="140"/>
      <c r="G156" s="140"/>
      <c r="H156" s="141"/>
    </row>
    <row r="157" spans="1:8" s="16" customFormat="1" ht="50.1" customHeight="1" x14ac:dyDescent="0.2">
      <c r="A157" s="192" t="s">
        <v>113</v>
      </c>
      <c r="B157" s="193"/>
      <c r="C157" s="194"/>
      <c r="D157" s="325">
        <v>360</v>
      </c>
      <c r="E157" s="140"/>
      <c r="F157" s="140"/>
      <c r="G157" s="140"/>
      <c r="H157" s="141"/>
    </row>
    <row r="158" spans="1:8" s="16" customFormat="1" ht="50.1" customHeight="1" thickBot="1" x14ac:dyDescent="0.25">
      <c r="A158" s="192" t="s">
        <v>114</v>
      </c>
      <c r="B158" s="193"/>
      <c r="C158" s="196"/>
      <c r="D158" s="78">
        <v>1260</v>
      </c>
      <c r="E158" s="79"/>
      <c r="F158" s="79"/>
      <c r="G158" s="79"/>
      <c r="H158" s="80"/>
    </row>
    <row r="159" spans="1:8" s="16" customFormat="1" ht="50.1" customHeight="1" thickBot="1" x14ac:dyDescent="0.25">
      <c r="A159" s="24" t="s">
        <v>115</v>
      </c>
      <c r="B159" s="25"/>
      <c r="C159" s="26"/>
      <c r="D159" s="156"/>
      <c r="E159" s="156"/>
      <c r="F159" s="156"/>
      <c r="G159" s="156"/>
      <c r="H159" s="157"/>
    </row>
    <row r="160" spans="1:8" ht="50.1" customHeight="1" x14ac:dyDescent="0.2">
      <c r="A160" s="137" t="s">
        <v>116</v>
      </c>
      <c r="B160" s="189"/>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0" s="198">
        <f>F160*1.2</f>
        <v>5184</v>
      </c>
      <c r="E160" s="199">
        <f>F160*1.1</f>
        <v>4752</v>
      </c>
      <c r="F160" s="199">
        <v>4320</v>
      </c>
      <c r="G160" s="199">
        <f>F160*0.75</f>
        <v>3240</v>
      </c>
      <c r="H160" s="200">
        <f>F160*0.5</f>
        <v>2160</v>
      </c>
    </row>
    <row r="161" spans="1:8" ht="50.1" customHeight="1" x14ac:dyDescent="0.2">
      <c r="A161" s="137" t="s">
        <v>117</v>
      </c>
      <c r="B161" s="189"/>
      <c r="C161" s="188" t="str">
        <f>"Интернет-площадка 2gis.ru на основе Cправочника организаций "&amp;$C$2&amp;""</f>
        <v>Интернет-площадка 2gis.ru на основе Cправочника организаций "2ГИС.КУРГАН"</v>
      </c>
      <c r="D161" s="325">
        <v>6060</v>
      </c>
      <c r="E161" s="140"/>
      <c r="F161" s="140"/>
      <c r="G161" s="140"/>
      <c r="H161" s="141"/>
    </row>
    <row r="162" spans="1:8" ht="50.1" customHeight="1" x14ac:dyDescent="0.2">
      <c r="A162" s="137" t="s">
        <v>286</v>
      </c>
      <c r="B162" s="189"/>
      <c r="C16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2" s="198">
        <f>F162*1.2</f>
        <v>7344</v>
      </c>
      <c r="E162" s="199">
        <f>F162*1.1</f>
        <v>6732.0000000000009</v>
      </c>
      <c r="F162" s="199">
        <v>6120</v>
      </c>
      <c r="G162" s="199">
        <f>F162*0.75</f>
        <v>4590</v>
      </c>
      <c r="H162" s="200">
        <f>F162*0.5</f>
        <v>3060</v>
      </c>
    </row>
    <row r="163" spans="1:8" ht="50.1" customHeight="1" x14ac:dyDescent="0.2">
      <c r="A163" s="137" t="s">
        <v>163</v>
      </c>
      <c r="B163" s="189"/>
      <c r="C163" s="188" t="str">
        <f>"Интернет-площадка 2gis.ru на основе Cправочника организаций "&amp;$C$2&amp;""</f>
        <v>Интернет-площадка 2gis.ru на основе Cправочника организаций "2ГИС.КУРГАН"</v>
      </c>
      <c r="D163" s="325">
        <v>8520</v>
      </c>
      <c r="E163" s="140"/>
      <c r="F163" s="140"/>
      <c r="G163" s="140"/>
      <c r="H163" s="141"/>
    </row>
    <row r="164" spans="1:8" s="16" customFormat="1" ht="126" customHeight="1" thickBot="1" x14ac:dyDescent="0.25">
      <c r="A164" s="143" t="s">
        <v>122</v>
      </c>
      <c r="B164" s="144"/>
      <c r="C164" s="201" t="str">
        <f>C163</f>
        <v>Интернет-площадка 2gis.ru на основе Cправочника организаций "2ГИС.КУРГАН"</v>
      </c>
      <c r="D164" s="198">
        <f>F164*1.2</f>
        <v>10908</v>
      </c>
      <c r="E164" s="199">
        <f>F164*1.1</f>
        <v>9999</v>
      </c>
      <c r="F164" s="199">
        <v>9090</v>
      </c>
      <c r="G164" s="199">
        <f>F164*0.75</f>
        <v>6817.5</v>
      </c>
      <c r="H164" s="200">
        <f>F164*0.5</f>
        <v>4545</v>
      </c>
    </row>
    <row r="165" spans="1:8" ht="50.1" customHeight="1" thickBot="1" x14ac:dyDescent="0.25">
      <c r="A165" s="24" t="s">
        <v>182</v>
      </c>
      <c r="B165" s="25"/>
      <c r="C165" s="26"/>
      <c r="D165" s="156"/>
      <c r="E165" s="156"/>
      <c r="F165" s="156"/>
      <c r="G165" s="156"/>
      <c r="H165" s="157"/>
    </row>
    <row r="166" spans="1:8" s="23" customFormat="1" ht="30" customHeight="1" thickBot="1" x14ac:dyDescent="0.25">
      <c r="A166" s="532"/>
      <c r="B166" s="353"/>
      <c r="C166" s="354"/>
      <c r="D166" s="353"/>
      <c r="E166" s="353"/>
      <c r="F166" s="353"/>
      <c r="G166" s="353"/>
      <c r="H166" s="355"/>
    </row>
    <row r="167" spans="1:8" s="16" customFormat="1" ht="185.25" customHeight="1" x14ac:dyDescent="0.2">
      <c r="A167" s="143" t="s">
        <v>183</v>
      </c>
      <c r="B167" s="144"/>
      <c r="C167"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7" s="31">
        <v>9441.6</v>
      </c>
      <c r="E167" s="32"/>
      <c r="F167" s="32"/>
      <c r="G167" s="32"/>
      <c r="H167" s="33"/>
    </row>
    <row r="168" spans="1:8" s="16" customFormat="1" ht="83.25" customHeight="1" x14ac:dyDescent="0.2">
      <c r="A168" s="143" t="s">
        <v>184</v>
      </c>
      <c r="B168" s="144"/>
      <c r="C168" s="194"/>
      <c r="D168" s="36">
        <v>18882</v>
      </c>
      <c r="E168" s="37"/>
      <c r="F168" s="37"/>
      <c r="G168" s="37"/>
      <c r="H168" s="38"/>
    </row>
    <row r="169" spans="1:8" s="16" customFormat="1" ht="83.25" customHeight="1" x14ac:dyDescent="0.2">
      <c r="A169" s="143" t="s">
        <v>185</v>
      </c>
      <c r="B169" s="144"/>
      <c r="C169" s="194"/>
      <c r="D169" s="36">
        <v>9441.6</v>
      </c>
      <c r="E169" s="37"/>
      <c r="F169" s="37"/>
      <c r="G169" s="37"/>
      <c r="H169" s="38"/>
    </row>
    <row r="170" spans="1:8" s="16" customFormat="1" ht="83.25" customHeight="1" thickBot="1" x14ac:dyDescent="0.25">
      <c r="A170" s="143" t="s">
        <v>186</v>
      </c>
      <c r="B170" s="144"/>
      <c r="C170" s="393"/>
      <c r="D170" s="36">
        <v>18882</v>
      </c>
      <c r="E170" s="37"/>
      <c r="F170" s="37"/>
      <c r="G170" s="37"/>
      <c r="H170" s="38"/>
    </row>
    <row r="171" spans="1:8" ht="21.75" thickBot="1" x14ac:dyDescent="0.25">
      <c r="A171" s="298"/>
      <c r="B171" s="299"/>
      <c r="C171" s="180"/>
      <c r="D171" s="322"/>
      <c r="E171" s="322"/>
      <c r="F171" s="322"/>
      <c r="G171" s="322"/>
      <c r="H171" s="323"/>
    </row>
    <row r="173" spans="1:8" ht="21" x14ac:dyDescent="0.2">
      <c r="A173" s="206"/>
      <c r="B173" s="207" t="s">
        <v>123</v>
      </c>
      <c r="C173" s="208" t="s">
        <v>522</v>
      </c>
      <c r="D173" s="208"/>
      <c r="E173" s="209"/>
      <c r="F173" s="209"/>
      <c r="G173" s="209"/>
      <c r="H173" s="209"/>
    </row>
    <row r="174" spans="1:8" ht="21" x14ac:dyDescent="0.2">
      <c r="A174" s="206"/>
      <c r="B174" s="209"/>
      <c r="C174" s="210" t="s">
        <v>523</v>
      </c>
      <c r="D174" s="210"/>
      <c r="E174" s="209"/>
      <c r="F174" s="209"/>
      <c r="G174" s="209"/>
      <c r="H174" s="209"/>
    </row>
    <row r="175" spans="1:8" ht="21" x14ac:dyDescent="0.2">
      <c r="A175" s="206"/>
      <c r="B175" s="209"/>
      <c r="C175" s="210" t="s">
        <v>524</v>
      </c>
      <c r="D175" s="210"/>
      <c r="E175" s="209"/>
      <c r="F175" s="209"/>
      <c r="G175" s="209"/>
      <c r="H175" s="209"/>
    </row>
    <row r="176" spans="1:8" ht="21" x14ac:dyDescent="0.2">
      <c r="C176" s="210"/>
      <c r="D176" s="210"/>
      <c r="E176" s="209"/>
      <c r="F176" s="209"/>
      <c r="G176" s="209"/>
      <c r="H176" s="203"/>
    </row>
    <row r="177" spans="1:8" ht="26.25" customHeight="1" x14ac:dyDescent="0.2">
      <c r="A177" s="213" t="str">
        <f>Абакан_юр!A147</f>
        <v>По соглашению сторон в качестве валюты платежа могут выступать украинские гривны, в этом случае курс следующий: 1 руб. = 0,3909 гривен</v>
      </c>
      <c r="B177" s="213"/>
      <c r="C177" s="213"/>
      <c r="D177" s="214"/>
      <c r="E177" s="214"/>
      <c r="F177" s="215"/>
      <c r="G177" s="216"/>
      <c r="H177" s="216"/>
    </row>
    <row r="178" spans="1:8" ht="26.25" customHeight="1" x14ac:dyDescent="0.2">
      <c r="A178" s="213" t="str">
        <f>Абакан_юр!A148</f>
        <v>По соглашению сторон в качестве валюты платежа могут выступать дирхамы ОАЭ, в этом случае курс следующий: 1 руб. = 0,0394 дирхам</v>
      </c>
      <c r="B178" s="213"/>
      <c r="C178" s="213"/>
      <c r="D178" s="214"/>
      <c r="E178" s="214"/>
      <c r="F178" s="215"/>
      <c r="G178" s="218"/>
      <c r="H178" s="218"/>
    </row>
    <row r="179" spans="1:8" ht="26.25" customHeight="1" x14ac:dyDescent="0.2">
      <c r="A179" s="213" t="str">
        <f>Абакан_юр!A149</f>
        <v>По соглашению сторон в качестве валюты платежа могут выступать доллары США, в этом случае курс следующий: 1 руб. = 0,0107 доллара</v>
      </c>
      <c r="B179" s="213"/>
      <c r="C179" s="213"/>
      <c r="D179" s="214"/>
      <c r="E179" s="214"/>
      <c r="F179" s="215"/>
      <c r="G179" s="218"/>
      <c r="H179" s="218"/>
    </row>
    <row r="180" spans="1:8" ht="26.25" customHeight="1" x14ac:dyDescent="0.2">
      <c r="A180" s="213" t="str">
        <f>Абакан_юр!A150</f>
        <v>По соглашению сторон в качестве валюты платежа могут выступать евро, в этом случае курс следующий: 1 руб. = 0,0101 евро</v>
      </c>
      <c r="B180" s="213"/>
      <c r="C180" s="213"/>
      <c r="D180" s="214"/>
      <c r="E180" s="215"/>
      <c r="F180" s="215"/>
      <c r="G180" s="218"/>
      <c r="H180" s="218"/>
    </row>
    <row r="181" spans="1:8" ht="26.25" customHeight="1" x14ac:dyDescent="0.2">
      <c r="A181" s="213" t="str">
        <f>Абакан_юр!A151</f>
        <v>По соглашению сторон в качестве валюты платежа могут выступать чешские кроны, в этом случае курс следующий: 1 руб. = 0,2496 крона</v>
      </c>
      <c r="B181" s="213"/>
      <c r="C181" s="213"/>
      <c r="D181" s="214"/>
      <c r="E181" s="215"/>
      <c r="F181" s="215"/>
      <c r="G181" s="218"/>
      <c r="H181" s="218"/>
    </row>
    <row r="182" spans="1:8" ht="26.25" customHeight="1" x14ac:dyDescent="0.2">
      <c r="A182" s="213" t="str">
        <f>Абакан_юр!A152</f>
        <v>По соглашению сторон в качестве валюты платежа могут выступать киргизские сомы, в этом случае курс следующий: 1 руб. = 0,9546 сом</v>
      </c>
      <c r="B182" s="213"/>
      <c r="C182" s="213"/>
      <c r="D182" s="214"/>
      <c r="E182" s="214"/>
      <c r="F182" s="215"/>
      <c r="G182" s="218"/>
      <c r="H182" s="218"/>
    </row>
    <row r="183" spans="1:8" ht="26.25" customHeight="1" x14ac:dyDescent="0.2">
      <c r="A18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3" s="213"/>
      <c r="C183" s="213"/>
      <c r="D183" s="214"/>
      <c r="E183" s="214"/>
      <c r="F183" s="215"/>
      <c r="G183" s="218"/>
      <c r="H183" s="218"/>
    </row>
    <row r="184" spans="1:8" ht="26.25" x14ac:dyDescent="0.2">
      <c r="A184" s="219"/>
      <c r="B184" s="219"/>
      <c r="C184" s="220"/>
      <c r="D184" s="221"/>
      <c r="E184" s="221"/>
      <c r="F184" s="222"/>
      <c r="G184" s="223"/>
      <c r="H184" s="223"/>
    </row>
    <row r="185" spans="1:8" ht="21" x14ac:dyDescent="0.2">
      <c r="A185" s="225" t="s">
        <v>134</v>
      </c>
      <c r="B185" s="225"/>
      <c r="C185" s="225"/>
      <c r="D185" s="225"/>
      <c r="E185" s="225"/>
      <c r="F185" s="225"/>
      <c r="G185" s="225"/>
      <c r="H185" s="225"/>
    </row>
    <row r="186" spans="1:8" ht="21" x14ac:dyDescent="0.2">
      <c r="A186" s="225" t="s">
        <v>135</v>
      </c>
      <c r="B186" s="225"/>
      <c r="C186" s="225"/>
      <c r="D186" s="225"/>
      <c r="E186" s="225"/>
      <c r="F186" s="225"/>
      <c r="G186" s="225"/>
      <c r="H186" s="225"/>
    </row>
    <row r="187" spans="1:8" ht="26.25" x14ac:dyDescent="0.2">
      <c r="A187" s="219"/>
      <c r="B187" s="219"/>
      <c r="C187" s="220"/>
      <c r="D187" s="221"/>
      <c r="E187" s="221"/>
      <c r="F187" s="222"/>
      <c r="G187" s="223"/>
      <c r="H187" s="223"/>
    </row>
    <row r="188" spans="1:8" ht="50.1" customHeight="1" thickBot="1" x14ac:dyDescent="0.25">
      <c r="A188" s="226" t="s">
        <v>136</v>
      </c>
      <c r="B188" s="226"/>
      <c r="C188" s="226"/>
      <c r="D188" s="226"/>
      <c r="E188" s="226"/>
      <c r="F188" s="227"/>
      <c r="G188" s="217"/>
      <c r="H188" s="228"/>
    </row>
    <row r="189" spans="1:8" ht="50.1" customHeight="1" thickBot="1" x14ac:dyDescent="0.25">
      <c r="A189" s="229" t="s">
        <v>137</v>
      </c>
      <c r="B189" s="230"/>
      <c r="C189" s="230"/>
      <c r="D189" s="230"/>
      <c r="E189" s="231"/>
      <c r="F189" s="232"/>
      <c r="H189" s="233"/>
    </row>
    <row r="190" spans="1:8" ht="112.5" customHeight="1" thickBot="1" x14ac:dyDescent="0.25">
      <c r="A190" s="302" t="s">
        <v>138</v>
      </c>
      <c r="B190" s="303"/>
      <c r="C190" s="236" t="s">
        <v>139</v>
      </c>
      <c r="D190" s="326" t="s">
        <v>140</v>
      </c>
      <c r="E190" s="327"/>
      <c r="F190" s="238"/>
      <c r="G190" s="238"/>
      <c r="H190" s="238"/>
    </row>
    <row r="191" spans="1:8" ht="97.5" customHeight="1" x14ac:dyDescent="0.2">
      <c r="A191" s="239" t="s">
        <v>141</v>
      </c>
      <c r="B191" s="240"/>
      <c r="C191" s="241" t="s">
        <v>142</v>
      </c>
      <c r="D191" s="242" t="s">
        <v>143</v>
      </c>
      <c r="E191" s="243"/>
      <c r="F191" s="238"/>
      <c r="G191" s="238"/>
      <c r="H191" s="238"/>
    </row>
    <row r="192" spans="1:8" ht="72" customHeight="1" x14ac:dyDescent="0.2">
      <c r="A192" s="244" t="s">
        <v>144</v>
      </c>
      <c r="B192" s="245"/>
      <c r="C192" s="246" t="s">
        <v>145</v>
      </c>
      <c r="D192" s="247" t="s">
        <v>146</v>
      </c>
      <c r="E192" s="248"/>
      <c r="F192" s="238"/>
      <c r="G192" s="238"/>
      <c r="H192" s="238"/>
    </row>
    <row r="193" spans="1:8" ht="135.75" customHeight="1" thickBot="1" x14ac:dyDescent="0.25">
      <c r="A193" s="328" t="s">
        <v>147</v>
      </c>
      <c r="B193" s="329"/>
      <c r="C193" s="330" t="s">
        <v>148</v>
      </c>
      <c r="D193" s="331" t="s">
        <v>146</v>
      </c>
      <c r="E193" s="332"/>
      <c r="F193" s="238"/>
      <c r="G193" s="238"/>
      <c r="H193" s="238"/>
    </row>
    <row r="194" spans="1:8" s="203" customFormat="1" ht="125.25" customHeight="1" x14ac:dyDescent="0.2">
      <c r="A194" s="244" t="s">
        <v>150</v>
      </c>
      <c r="B194" s="245"/>
      <c r="C194" s="333" t="s">
        <v>151</v>
      </c>
      <c r="D194" s="245" t="s">
        <v>146</v>
      </c>
      <c r="E194" s="334"/>
      <c r="F194" s="232"/>
      <c r="G194" s="232"/>
      <c r="H194" s="232"/>
    </row>
    <row r="195" spans="1:8" s="224" customFormat="1" ht="222.75" customHeight="1" thickBot="1" x14ac:dyDescent="0.25">
      <c r="A195" s="335" t="s">
        <v>152</v>
      </c>
      <c r="B195" s="336"/>
      <c r="C195" s="330" t="s">
        <v>153</v>
      </c>
      <c r="D195" s="337" t="s">
        <v>146</v>
      </c>
      <c r="E195" s="338"/>
      <c r="F195" s="222"/>
      <c r="G195" s="223"/>
      <c r="H195" s="223"/>
    </row>
    <row r="196" spans="1:8" ht="23.25" x14ac:dyDescent="0.2">
      <c r="A196" s="250" t="s">
        <v>154</v>
      </c>
      <c r="B196" s="250"/>
      <c r="C196" s="250"/>
      <c r="D196" s="250"/>
      <c r="E196" s="250"/>
      <c r="F196" s="250"/>
      <c r="G196" s="250"/>
      <c r="H196" s="250"/>
    </row>
    <row r="197" spans="1:8" ht="23.25" x14ac:dyDescent="0.2">
      <c r="A197" s="250" t="s">
        <v>155</v>
      </c>
      <c r="B197" s="250"/>
      <c r="C197" s="250"/>
      <c r="D197" s="250"/>
      <c r="E197" s="250"/>
      <c r="F197" s="250"/>
      <c r="G197" s="250"/>
      <c r="H197" s="250"/>
    </row>
    <row r="198" spans="1:8" ht="186" customHeight="1" x14ac:dyDescent="0.2">
      <c r="A198"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08"/>
      <c r="C198" s="308"/>
      <c r="D198" s="308"/>
      <c r="E198" s="308"/>
      <c r="F198" s="308"/>
      <c r="G198" s="308"/>
      <c r="H198" s="308"/>
    </row>
    <row r="199" spans="1:8" ht="79.5" customHeight="1" x14ac:dyDescent="0.2">
      <c r="A199" s="225" t="s">
        <v>157</v>
      </c>
      <c r="B199" s="225"/>
      <c r="C199" s="225"/>
      <c r="D199" s="225"/>
      <c r="E199" s="225"/>
      <c r="F199" s="225"/>
      <c r="G199" s="225"/>
      <c r="H199" s="225"/>
    </row>
    <row r="200" spans="1:8" ht="23.25" x14ac:dyDescent="0.2">
      <c r="A200" s="250" t="s">
        <v>158</v>
      </c>
      <c r="B200" s="250"/>
      <c r="C200" s="250"/>
      <c r="D200" s="250"/>
      <c r="E200" s="250"/>
      <c r="F200" s="250"/>
      <c r="G200" s="250"/>
      <c r="H200" s="250"/>
    </row>
    <row r="201" spans="1:8" s="252" customFormat="1" ht="114.75" customHeight="1" x14ac:dyDescent="0.2">
      <c r="A201" s="225" t="s">
        <v>159</v>
      </c>
      <c r="B201" s="225"/>
      <c r="C201" s="225"/>
      <c r="D201" s="225"/>
      <c r="E201" s="225"/>
      <c r="F201" s="225"/>
      <c r="G201" s="225"/>
      <c r="H201" s="225"/>
    </row>
  </sheetData>
  <sheetProtection selectLockedCells="1" selectUnlockedCells="1"/>
  <mergeCells count="334">
    <mergeCell ref="A198:H198"/>
    <mergeCell ref="A199:H199"/>
    <mergeCell ref="A200:H200"/>
    <mergeCell ref="A201:E201"/>
    <mergeCell ref="F201:H201"/>
    <mergeCell ref="A194:B194"/>
    <mergeCell ref="D194:E194"/>
    <mergeCell ref="A195:B195"/>
    <mergeCell ref="D195:E195"/>
    <mergeCell ref="A196:H196"/>
    <mergeCell ref="A197:H197"/>
    <mergeCell ref="A191:B191"/>
    <mergeCell ref="D191:E191"/>
    <mergeCell ref="A192:B192"/>
    <mergeCell ref="D192:E192"/>
    <mergeCell ref="A193:B193"/>
    <mergeCell ref="D193:E193"/>
    <mergeCell ref="A185:H185"/>
    <mergeCell ref="A186:H186"/>
    <mergeCell ref="A188:E188"/>
    <mergeCell ref="A189:E189"/>
    <mergeCell ref="A190:B190"/>
    <mergeCell ref="D190:E190"/>
    <mergeCell ref="A178:C178"/>
    <mergeCell ref="A179:C179"/>
    <mergeCell ref="A180:C180"/>
    <mergeCell ref="A181:C181"/>
    <mergeCell ref="A182:C182"/>
    <mergeCell ref="A183:C183"/>
    <mergeCell ref="C173:D173"/>
    <mergeCell ref="C174:D174"/>
    <mergeCell ref="C175:D175"/>
    <mergeCell ref="C176:D176"/>
    <mergeCell ref="A177:C177"/>
    <mergeCell ref="G177:H177"/>
    <mergeCell ref="A169:B169"/>
    <mergeCell ref="D169:H169"/>
    <mergeCell ref="A170:B170"/>
    <mergeCell ref="D170:H170"/>
    <mergeCell ref="A171:B171"/>
    <mergeCell ref="D171:H171"/>
    <mergeCell ref="A164:B164"/>
    <mergeCell ref="A165:B165"/>
    <mergeCell ref="D165:H165"/>
    <mergeCell ref="A166:C166"/>
    <mergeCell ref="D166:H166"/>
    <mergeCell ref="A167:B167"/>
    <mergeCell ref="C167:C170"/>
    <mergeCell ref="D167:H167"/>
    <mergeCell ref="A168:B168"/>
    <mergeCell ref="D168:H168"/>
    <mergeCell ref="A160:B160"/>
    <mergeCell ref="A161:B161"/>
    <mergeCell ref="D161:H161"/>
    <mergeCell ref="A162:B162"/>
    <mergeCell ref="A163:B163"/>
    <mergeCell ref="D163:H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80"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1">
        <f>F7*1.2</f>
        <v>6652.8</v>
      </c>
      <c r="E7" s="32">
        <f>F7*1.1</f>
        <v>6098.4000000000005</v>
      </c>
      <c r="F7" s="32">
        <v>5544</v>
      </c>
      <c r="G7" s="32">
        <f>F7*0.75</f>
        <v>4158</v>
      </c>
      <c r="H7" s="33">
        <f>F7*0.5</f>
        <v>2772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54">
        <f>F12*1.2</f>
        <v>7128</v>
      </c>
      <c r="E12" s="32">
        <f>F12*1.1</f>
        <v>6534.0000000000009</v>
      </c>
      <c r="F12" s="32">
        <v>5940</v>
      </c>
      <c r="G12" s="32">
        <f>F12*0.75</f>
        <v>4455</v>
      </c>
      <c r="H12" s="33">
        <f>F12*0.5</f>
        <v>2970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"2ГИС.КУРСК"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262">
        <v>84</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1">
        <f>F27*1.2</f>
        <v>9316.7999999999993</v>
      </c>
      <c r="E27" s="32">
        <f>F27*1.1</f>
        <v>8540.4000000000015</v>
      </c>
      <c r="F27" s="32">
        <v>7764</v>
      </c>
      <c r="G27" s="32">
        <f>F27*0.75</f>
        <v>5823</v>
      </c>
      <c r="H27" s="33">
        <f>F27*0.5</f>
        <v>3882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54">
        <f>F32*1.2</f>
        <v>9979.1999999999989</v>
      </c>
      <c r="E32" s="32">
        <f>F32*1.1</f>
        <v>9147.6</v>
      </c>
      <c r="F32" s="32">
        <v>8316</v>
      </c>
      <c r="G32" s="32">
        <f>F32*0.75</f>
        <v>6237</v>
      </c>
      <c r="H32" s="33">
        <f>F32*0.5</f>
        <v>4158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"2ГИС.КУРСК"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90">
        <v>120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358">
        <f>F48*1.2</f>
        <v>360</v>
      </c>
      <c r="E48" s="358">
        <f>F48*1.1</f>
        <v>330</v>
      </c>
      <c r="F48" s="358">
        <v>300</v>
      </c>
      <c r="G48" s="358">
        <f>F48*0.75</f>
        <v>225</v>
      </c>
      <c r="H48" s="358">
        <f>F48*0.5</f>
        <v>150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89">
        <v>600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414 до 15732</v>
      </c>
      <c r="E55" s="122"/>
      <c r="F55" s="122"/>
      <c r="G55" s="122"/>
      <c r="H55" s="123"/>
    </row>
    <row r="56" spans="1:8" ht="37.5" customHeight="1" outlineLevel="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6" s="127">
        <v>414</v>
      </c>
      <c r="E56" s="128"/>
      <c r="F56" s="128"/>
      <c r="G56" s="128"/>
      <c r="H56" s="129"/>
    </row>
    <row r="57" spans="1:8" ht="37.5" customHeight="1" outlineLevel="1" x14ac:dyDescent="0.2">
      <c r="A57" s="130" t="s">
        <v>33</v>
      </c>
      <c r="B57" s="131"/>
      <c r="C57" s="126"/>
      <c r="D57" s="36">
        <v>828</v>
      </c>
      <c r="E57" s="37"/>
      <c r="F57" s="37"/>
      <c r="G57" s="37"/>
      <c r="H57" s="38"/>
    </row>
    <row r="58" spans="1:8" ht="37.5" customHeight="1" outlineLevel="1" x14ac:dyDescent="0.2">
      <c r="A58" s="130" t="s">
        <v>34</v>
      </c>
      <c r="B58" s="131"/>
      <c r="C58" s="126"/>
      <c r="D58" s="36">
        <v>1656</v>
      </c>
      <c r="E58" s="37"/>
      <c r="F58" s="37"/>
      <c r="G58" s="37"/>
      <c r="H58" s="38"/>
    </row>
    <row r="59" spans="1:8" ht="37.5" customHeight="1" outlineLevel="1" x14ac:dyDescent="0.2">
      <c r="A59" s="130" t="s">
        <v>35</v>
      </c>
      <c r="B59" s="131"/>
      <c r="C59" s="126"/>
      <c r="D59" s="36">
        <v>2484</v>
      </c>
      <c r="E59" s="37"/>
      <c r="F59" s="37"/>
      <c r="G59" s="37"/>
      <c r="H59" s="38"/>
    </row>
    <row r="60" spans="1:8" ht="37.5" customHeight="1" outlineLevel="1" x14ac:dyDescent="0.2">
      <c r="A60" s="130" t="s">
        <v>36</v>
      </c>
      <c r="B60" s="131"/>
      <c r="C60" s="126"/>
      <c r="D60" s="36">
        <v>3312</v>
      </c>
      <c r="E60" s="37"/>
      <c r="F60" s="37"/>
      <c r="G60" s="37"/>
      <c r="H60" s="38"/>
    </row>
    <row r="61" spans="1:8" ht="37.5" customHeight="1" outlineLevel="1" x14ac:dyDescent="0.2">
      <c r="A61" s="130" t="s">
        <v>37</v>
      </c>
      <c r="B61" s="131"/>
      <c r="C61" s="126"/>
      <c r="D61" s="36">
        <v>4140</v>
      </c>
      <c r="E61" s="37"/>
      <c r="F61" s="37"/>
      <c r="G61" s="37"/>
      <c r="H61" s="38"/>
    </row>
    <row r="62" spans="1:8" ht="37.5" customHeight="1" outlineLevel="1" x14ac:dyDescent="0.2">
      <c r="A62" s="130" t="s">
        <v>38</v>
      </c>
      <c r="B62" s="131"/>
      <c r="C62" s="126"/>
      <c r="D62" s="36">
        <v>4968</v>
      </c>
      <c r="E62" s="37"/>
      <c r="F62" s="37"/>
      <c r="G62" s="37"/>
      <c r="H62" s="38"/>
    </row>
    <row r="63" spans="1:8" ht="37.5" customHeight="1" outlineLevel="1" x14ac:dyDescent="0.2">
      <c r="A63" s="130" t="s">
        <v>39</v>
      </c>
      <c r="B63" s="131"/>
      <c r="C63" s="126"/>
      <c r="D63" s="36">
        <v>5796</v>
      </c>
      <c r="E63" s="37"/>
      <c r="F63" s="37"/>
      <c r="G63" s="37"/>
      <c r="H63" s="38"/>
    </row>
    <row r="64" spans="1:8" ht="37.5" customHeight="1" outlineLevel="1" x14ac:dyDescent="0.2">
      <c r="A64" s="130" t="s">
        <v>40</v>
      </c>
      <c r="B64" s="131"/>
      <c r="C64" s="126"/>
      <c r="D64" s="36">
        <v>6624</v>
      </c>
      <c r="E64" s="37"/>
      <c r="F64" s="37"/>
      <c r="G64" s="37"/>
      <c r="H64" s="38"/>
    </row>
    <row r="65" spans="1:8" ht="37.5" customHeight="1" outlineLevel="1" x14ac:dyDescent="0.2">
      <c r="A65" s="130" t="s">
        <v>41</v>
      </c>
      <c r="B65" s="131"/>
      <c r="C65" s="126"/>
      <c r="D65" s="36">
        <v>7452</v>
      </c>
      <c r="E65" s="37"/>
      <c r="F65" s="37"/>
      <c r="G65" s="37"/>
      <c r="H65" s="38"/>
    </row>
    <row r="66" spans="1:8" ht="37.5" customHeight="1" outlineLevel="1" x14ac:dyDescent="0.2">
      <c r="A66" s="130" t="s">
        <v>42</v>
      </c>
      <c r="B66" s="131"/>
      <c r="C66" s="126"/>
      <c r="D66" s="36">
        <v>8280</v>
      </c>
      <c r="E66" s="37"/>
      <c r="F66" s="37"/>
      <c r="G66" s="37"/>
      <c r="H66" s="38"/>
    </row>
    <row r="67" spans="1:8" ht="37.5" customHeight="1" outlineLevel="1" x14ac:dyDescent="0.2">
      <c r="A67" s="130" t="s">
        <v>43</v>
      </c>
      <c r="B67" s="131"/>
      <c r="C67" s="126"/>
      <c r="D67" s="36">
        <v>9108</v>
      </c>
      <c r="E67" s="37"/>
      <c r="F67" s="37"/>
      <c r="G67" s="37"/>
      <c r="H67" s="38"/>
    </row>
    <row r="68" spans="1:8" ht="37.5" customHeight="1" outlineLevel="1" x14ac:dyDescent="0.2">
      <c r="A68" s="130" t="s">
        <v>44</v>
      </c>
      <c r="B68" s="131"/>
      <c r="C68" s="126"/>
      <c r="D68" s="36">
        <v>9936</v>
      </c>
      <c r="E68" s="37"/>
      <c r="F68" s="37"/>
      <c r="G68" s="37"/>
      <c r="H68" s="38"/>
    </row>
    <row r="69" spans="1:8" ht="37.5" customHeight="1" outlineLevel="1" x14ac:dyDescent="0.2">
      <c r="A69" s="130" t="s">
        <v>45</v>
      </c>
      <c r="B69" s="131"/>
      <c r="C69" s="126"/>
      <c r="D69" s="36">
        <v>10764</v>
      </c>
      <c r="E69" s="37"/>
      <c r="F69" s="37"/>
      <c r="G69" s="37"/>
      <c r="H69" s="38"/>
    </row>
    <row r="70" spans="1:8" ht="37.5" customHeight="1" outlineLevel="1" x14ac:dyDescent="0.2">
      <c r="A70" s="130" t="s">
        <v>46</v>
      </c>
      <c r="B70" s="131"/>
      <c r="C70" s="126"/>
      <c r="D70" s="36">
        <v>11592</v>
      </c>
      <c r="E70" s="37"/>
      <c r="F70" s="37"/>
      <c r="G70" s="37"/>
      <c r="H70" s="38"/>
    </row>
    <row r="71" spans="1:8" ht="37.5" customHeight="1" outlineLevel="1" x14ac:dyDescent="0.2">
      <c r="A71" s="130" t="s">
        <v>47</v>
      </c>
      <c r="B71" s="131"/>
      <c r="C71" s="126"/>
      <c r="D71" s="36">
        <v>12420</v>
      </c>
      <c r="E71" s="37"/>
      <c r="F71" s="37"/>
      <c r="G71" s="37"/>
      <c r="H71" s="38"/>
    </row>
    <row r="72" spans="1:8" ht="37.5" customHeight="1" outlineLevel="1" x14ac:dyDescent="0.2">
      <c r="A72" s="130" t="s">
        <v>48</v>
      </c>
      <c r="B72" s="131"/>
      <c r="C72" s="126"/>
      <c r="D72" s="36">
        <v>13248</v>
      </c>
      <c r="E72" s="37"/>
      <c r="F72" s="37"/>
      <c r="G72" s="37"/>
      <c r="H72" s="38"/>
    </row>
    <row r="73" spans="1:8" ht="37.5" customHeight="1" outlineLevel="1" x14ac:dyDescent="0.2">
      <c r="A73" s="130" t="s">
        <v>49</v>
      </c>
      <c r="B73" s="131"/>
      <c r="C73" s="126"/>
      <c r="D73" s="36">
        <v>14076</v>
      </c>
      <c r="E73" s="37"/>
      <c r="F73" s="37"/>
      <c r="G73" s="37"/>
      <c r="H73" s="38"/>
    </row>
    <row r="74" spans="1:8" ht="37.5" customHeight="1" outlineLevel="1" x14ac:dyDescent="0.2">
      <c r="A74" s="130" t="s">
        <v>50</v>
      </c>
      <c r="B74" s="131"/>
      <c r="C74" s="126"/>
      <c r="D74" s="36">
        <v>14904</v>
      </c>
      <c r="E74" s="37"/>
      <c r="F74" s="37"/>
      <c r="G74" s="37"/>
      <c r="H74" s="38"/>
    </row>
    <row r="75" spans="1:8" ht="37.5" customHeight="1" outlineLevel="1" thickBot="1" x14ac:dyDescent="0.25">
      <c r="A75" s="130" t="s">
        <v>51</v>
      </c>
      <c r="B75" s="131"/>
      <c r="C75" s="126"/>
      <c r="D75" s="36">
        <v>15732</v>
      </c>
      <c r="E75" s="37"/>
      <c r="F75" s="37"/>
      <c r="G75" s="37"/>
      <c r="H75" s="38"/>
    </row>
    <row r="76" spans="1:8" ht="50.1" customHeight="1" thickBot="1" x14ac:dyDescent="0.25">
      <c r="A76" s="119" t="s">
        <v>52</v>
      </c>
      <c r="B76" s="120"/>
      <c r="C76" s="120"/>
      <c r="D76" s="121" t="str">
        <f>"от "&amp;MIN(D77:D86)&amp;" до "&amp;MAX(D77:D86)</f>
        <v>от 150 до 2940</v>
      </c>
      <c r="E76" s="122"/>
      <c r="F76" s="122"/>
      <c r="G76" s="122"/>
      <c r="H76" s="123"/>
    </row>
    <row r="77" spans="1:8" ht="151.5" x14ac:dyDescent="0.2">
      <c r="A77" s="132" t="s">
        <v>53</v>
      </c>
      <c r="B77" s="133" t="s">
        <v>13</v>
      </c>
      <c r="C77" s="318"/>
      <c r="D77" s="135">
        <v>300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8" s="140">
        <v>150</v>
      </c>
      <c r="E78" s="140"/>
      <c r="F78" s="140"/>
      <c r="G78" s="140"/>
      <c r="H78" s="141"/>
    </row>
    <row r="79" spans="1:8" ht="37.5" customHeight="1" x14ac:dyDescent="0.2">
      <c r="A79" s="137" t="s">
        <v>55</v>
      </c>
      <c r="B79" s="138"/>
      <c r="C79" s="142"/>
      <c r="D79" s="140">
        <v>2940</v>
      </c>
      <c r="E79" s="140"/>
      <c r="F79" s="140"/>
      <c r="G79" s="140"/>
      <c r="H79" s="141"/>
    </row>
    <row r="80" spans="1:8" ht="37.5" customHeight="1" x14ac:dyDescent="0.2">
      <c r="A80" s="137" t="s">
        <v>56</v>
      </c>
      <c r="B80" s="138"/>
      <c r="C80" s="142"/>
      <c r="D80" s="140">
        <v>540</v>
      </c>
      <c r="E80" s="140"/>
      <c r="F80" s="140"/>
      <c r="G80" s="140"/>
      <c r="H80" s="141"/>
    </row>
    <row r="81" spans="1:8" ht="37.5" customHeight="1" x14ac:dyDescent="0.2">
      <c r="A81" s="143" t="s">
        <v>57</v>
      </c>
      <c r="B81" s="144"/>
      <c r="C81" s="142"/>
      <c r="D81" s="140">
        <v>2820</v>
      </c>
      <c r="E81" s="140"/>
      <c r="F81" s="140"/>
      <c r="G81" s="140"/>
      <c r="H81" s="141"/>
    </row>
    <row r="82" spans="1:8" ht="37.5" customHeight="1" x14ac:dyDescent="0.2">
      <c r="A82" s="137" t="s">
        <v>58</v>
      </c>
      <c r="B82" s="138"/>
      <c r="C82" s="142"/>
      <c r="D82" s="140">
        <v>300</v>
      </c>
      <c r="E82" s="140"/>
      <c r="F82" s="140"/>
      <c r="G82" s="140"/>
      <c r="H82" s="141"/>
    </row>
    <row r="83" spans="1:8" ht="37.5" customHeight="1" x14ac:dyDescent="0.2">
      <c r="A83" s="137" t="s">
        <v>59</v>
      </c>
      <c r="B83" s="138"/>
      <c r="C83" s="142"/>
      <c r="D83" s="140">
        <v>300</v>
      </c>
      <c r="E83" s="140"/>
      <c r="F83" s="140"/>
      <c r="G83" s="140"/>
      <c r="H83" s="141"/>
    </row>
    <row r="84" spans="1:8" ht="37.5" customHeight="1" x14ac:dyDescent="0.2">
      <c r="A84" s="137" t="s">
        <v>60</v>
      </c>
      <c r="B84" s="138"/>
      <c r="C84" s="142"/>
      <c r="D84" s="140">
        <v>600</v>
      </c>
      <c r="E84" s="140"/>
      <c r="F84" s="140"/>
      <c r="G84" s="140"/>
      <c r="H84" s="141"/>
    </row>
    <row r="85" spans="1:8" ht="37.5" customHeight="1" x14ac:dyDescent="0.2">
      <c r="A85" s="137" t="s">
        <v>61</v>
      </c>
      <c r="B85" s="138"/>
      <c r="C85" s="142"/>
      <c r="D85" s="140">
        <v>900</v>
      </c>
      <c r="E85" s="140"/>
      <c r="F85" s="140"/>
      <c r="G85" s="140"/>
      <c r="H85" s="141"/>
    </row>
    <row r="86" spans="1:8" ht="37.5" customHeight="1" thickBot="1" x14ac:dyDescent="0.25">
      <c r="A86" s="145" t="s">
        <v>62</v>
      </c>
      <c r="B86" s="146"/>
      <c r="C86" s="147"/>
      <c r="D86" s="148">
        <v>1800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510 до 6300</v>
      </c>
      <c r="E88" s="156"/>
      <c r="F88" s="156"/>
      <c r="G88" s="156"/>
      <c r="H88" s="157"/>
    </row>
    <row r="89" spans="1:8" ht="21.75" thickBot="1" x14ac:dyDescent="0.25">
      <c r="A89" s="298"/>
      <c r="B89" s="299"/>
      <c r="C89" s="118"/>
      <c r="D89" s="322"/>
      <c r="E89" s="322"/>
      <c r="F89" s="322"/>
      <c r="G89" s="322"/>
      <c r="H89" s="323"/>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90" s="165">
        <v>2100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525</v>
      </c>
      <c r="E92" s="140"/>
      <c r="F92" s="140"/>
      <c r="G92" s="140"/>
      <c r="H92" s="141"/>
    </row>
    <row r="93" spans="1:8" ht="63" customHeight="1" x14ac:dyDescent="0.2">
      <c r="A93" s="173" t="s">
        <v>70</v>
      </c>
      <c r="B93" s="174"/>
      <c r="C93" s="169"/>
      <c r="D93" s="140">
        <f>D90/5</f>
        <v>420</v>
      </c>
      <c r="E93" s="140"/>
      <c r="F93" s="140"/>
      <c r="G93" s="140"/>
      <c r="H93" s="141"/>
    </row>
    <row r="94" spans="1:8" ht="63" customHeight="1" x14ac:dyDescent="0.2">
      <c r="A94" s="173" t="s">
        <v>71</v>
      </c>
      <c r="B94" s="174"/>
      <c r="C94" s="169"/>
      <c r="D94" s="140">
        <f>D90/6</f>
        <v>350</v>
      </c>
      <c r="E94" s="140"/>
      <c r="F94" s="140"/>
      <c r="G94" s="140"/>
      <c r="H94" s="141"/>
    </row>
    <row r="95" spans="1:8" ht="63" customHeight="1" x14ac:dyDescent="0.2">
      <c r="A95" s="173" t="s">
        <v>72</v>
      </c>
      <c r="B95" s="174"/>
      <c r="C95" s="169"/>
      <c r="D95" s="140">
        <f>D90/7</f>
        <v>300</v>
      </c>
      <c r="E95" s="140"/>
      <c r="F95" s="140"/>
      <c r="G95" s="140"/>
      <c r="H95" s="141"/>
    </row>
    <row r="96" spans="1:8" ht="63" customHeight="1" x14ac:dyDescent="0.2">
      <c r="A96" s="173" t="s">
        <v>73</v>
      </c>
      <c r="B96" s="174"/>
      <c r="C96" s="169"/>
      <c r="D96" s="140">
        <f>D90/8</f>
        <v>262.5</v>
      </c>
      <c r="E96" s="140"/>
      <c r="F96" s="140"/>
      <c r="G96" s="140"/>
      <c r="H96" s="141"/>
    </row>
    <row r="97" spans="1:8" ht="63" customHeight="1" x14ac:dyDescent="0.2">
      <c r="A97" s="173" t="s">
        <v>74</v>
      </c>
      <c r="B97" s="174"/>
      <c r="C97" s="169"/>
      <c r="D97" s="140">
        <f>D90/9</f>
        <v>233.33333333333334</v>
      </c>
      <c r="E97" s="140"/>
      <c r="F97" s="140"/>
      <c r="G97" s="140"/>
      <c r="H97" s="141"/>
    </row>
    <row r="98" spans="1:8" ht="63" customHeight="1" thickBot="1" x14ac:dyDescent="0.25">
      <c r="A98" s="173" t="s">
        <v>75</v>
      </c>
      <c r="B98" s="174"/>
      <c r="C98" s="175"/>
      <c r="D98" s="140">
        <f>D90/10</f>
        <v>210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99" s="44">
        <v>5100</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"2ГИС.КУРСК"</v>
      </c>
      <c r="D101" s="31">
        <v>3000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02" s="185">
        <v>3180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03" s="36">
        <v>1800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"2ГИС.КУРСК"</v>
      </c>
      <c r="D104" s="36">
        <v>5250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"2ГИС.КУРСК"</v>
      </c>
      <c r="D105" s="36">
        <v>6300</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06" s="36">
        <v>1800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07" s="36">
        <v>3180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08" s="36">
        <v>1800</v>
      </c>
      <c r="E108" s="37"/>
      <c r="F108" s="37"/>
      <c r="G108" s="37"/>
      <c r="H108" s="38"/>
    </row>
    <row r="109" spans="1:8" ht="50.1" customHeight="1" x14ac:dyDescent="0.2">
      <c r="A109" s="143" t="s">
        <v>85</v>
      </c>
      <c r="B109" s="144"/>
      <c r="C109" s="188" t="str">
        <f>C102</f>
        <v>Электронный справочник на основе Справочника организаций "2ГИС.КУРСК" (версия для ПК)</v>
      </c>
      <c r="D109" s="36">
        <v>3000</v>
      </c>
      <c r="E109" s="37"/>
      <c r="F109" s="37"/>
      <c r="G109" s="37"/>
      <c r="H109" s="38"/>
    </row>
    <row r="110" spans="1:8" ht="50.1" customHeight="1" x14ac:dyDescent="0.2">
      <c r="A110" s="143" t="s">
        <v>86</v>
      </c>
      <c r="B110" s="144"/>
      <c r="C110" s="184" t="s">
        <v>87</v>
      </c>
      <c r="D110" s="36">
        <v>510</v>
      </c>
      <c r="E110" s="37"/>
      <c r="F110" s="37"/>
      <c r="G110" s="37"/>
      <c r="H110" s="38"/>
    </row>
    <row r="111" spans="1:8" ht="73.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1" s="36">
        <v>1800</v>
      </c>
      <c r="E111" s="37"/>
      <c r="F111" s="37"/>
      <c r="G111" s="37"/>
      <c r="H111" s="38"/>
    </row>
    <row r="112" spans="1:8" ht="73.5"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2" s="36">
        <v>1440</v>
      </c>
      <c r="E112" s="37"/>
      <c r="F112" s="37"/>
      <c r="G112" s="37"/>
      <c r="H112" s="38"/>
    </row>
    <row r="113" spans="1:8" ht="73.5" customHeight="1" x14ac:dyDescent="0.2">
      <c r="A113" s="143" t="s">
        <v>90</v>
      </c>
      <c r="B113" s="144"/>
      <c r="C113" s="184"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3" s="36">
        <v>1200</v>
      </c>
      <c r="E113" s="37"/>
      <c r="F113" s="37"/>
      <c r="G113" s="37"/>
      <c r="H113" s="38"/>
    </row>
    <row r="114" spans="1:8" ht="73.5" customHeight="1" x14ac:dyDescent="0.2">
      <c r="A114" s="143" t="s">
        <v>91</v>
      </c>
      <c r="B114" s="144"/>
      <c r="C114" s="184"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4" s="36">
        <v>720</v>
      </c>
      <c r="E114" s="37"/>
      <c r="F114" s="37"/>
      <c r="G114" s="37"/>
      <c r="H114" s="38"/>
    </row>
    <row r="115" spans="1:8" ht="73.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5" s="36">
        <v>6000</v>
      </c>
      <c r="E115" s="37"/>
      <c r="F115" s="37"/>
      <c r="G115" s="37"/>
      <c r="H115" s="38"/>
    </row>
    <row r="116" spans="1:8" ht="73.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16" s="36">
        <v>2004</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17" s="36">
        <v>1800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18" s="36">
        <v>360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19" s="36">
        <v>3000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0" s="36">
        <v>1500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21" s="36">
        <v>1200</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"2ГИС.КУРСК"</v>
      </c>
      <c r="D122" s="36">
        <v>4200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3" s="36">
        <v>4560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"2ГИС.КУРСК" (версия для ПК)</v>
      </c>
      <c r="D124" s="36">
        <v>2520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"2ГИС.КУРСК"</v>
      </c>
      <c r="D125" s="36">
        <v>7440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"2ГИС.КУРСК"</v>
      </c>
      <c r="D126" s="36">
        <v>8928</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"2ГИС.КУРСК" (версия для ПК)</v>
      </c>
      <c r="D127" s="36">
        <v>2520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"2ГИС.КУРСК" (версия для ПК)</v>
      </c>
      <c r="D128" s="36">
        <v>4560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"2ГИС.КУРСК" (версия для ПК)</v>
      </c>
      <c r="D129" s="36">
        <v>2520</v>
      </c>
      <c r="E129" s="37"/>
      <c r="F129" s="37"/>
      <c r="G129" s="37"/>
      <c r="H129" s="38"/>
    </row>
    <row r="130" spans="1:8" ht="50.1" customHeight="1" x14ac:dyDescent="0.2">
      <c r="A130" s="143" t="s">
        <v>106</v>
      </c>
      <c r="B130" s="144"/>
      <c r="C130" s="184" t="s">
        <v>87</v>
      </c>
      <c r="D130" s="36">
        <v>720</v>
      </c>
      <c r="E130" s="37"/>
      <c r="F130" s="37"/>
      <c r="G130" s="37"/>
      <c r="H130" s="38"/>
    </row>
    <row r="131" spans="1:8" ht="76.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1" s="36">
        <v>8400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"2ГИС.КУРСК" (версия для ПК)</v>
      </c>
      <c r="D132" s="44">
        <v>2520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34" s="36">
        <v>2400</v>
      </c>
      <c r="E134" s="37"/>
      <c r="F134" s="37"/>
      <c r="G134" s="37"/>
      <c r="H134" s="38"/>
    </row>
    <row r="135" spans="1:8" s="16" customFormat="1" ht="50.1" customHeight="1" x14ac:dyDescent="0.2">
      <c r="A135" s="143" t="s">
        <v>111</v>
      </c>
      <c r="B135" s="144"/>
      <c r="C135" s="194"/>
      <c r="D135" s="36">
        <v>1500</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0" s="198">
        <f>F140*1.2</f>
        <v>2520</v>
      </c>
      <c r="E140" s="199">
        <f>F140*1.1</f>
        <v>2310</v>
      </c>
      <c r="F140" s="199">
        <v>2100</v>
      </c>
      <c r="G140" s="199">
        <f>F140*0.75</f>
        <v>1575</v>
      </c>
      <c r="H140" s="200">
        <f>F140*0.5</f>
        <v>1050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"2ГИС.КУРСК"</v>
      </c>
      <c r="D141" s="36">
        <v>3180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6">
        <v>3180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3" s="198">
        <f>F143*1.2</f>
        <v>3600</v>
      </c>
      <c r="E143" s="199">
        <f>F143*1.1</f>
        <v>3300.0000000000005</v>
      </c>
      <c r="F143" s="199">
        <v>3000</v>
      </c>
      <c r="G143" s="199">
        <f>F143*0.75</f>
        <v>2250</v>
      </c>
      <c r="H143" s="200">
        <f>F143*0.5</f>
        <v>1500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"2ГИС.КУРСК"</v>
      </c>
      <c r="D144" s="36">
        <v>4560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5" s="36">
        <v>4560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"2ГИС.КУРСК"</v>
      </c>
      <c r="D146" s="198">
        <f>F146*1.2</f>
        <v>2520</v>
      </c>
      <c r="E146" s="199">
        <f>F146*1.1</f>
        <v>2310</v>
      </c>
      <c r="F146" s="199">
        <v>2100</v>
      </c>
      <c r="G146" s="199">
        <f>F146*0.75</f>
        <v>1575</v>
      </c>
      <c r="H146" s="200">
        <f>F146*0.5</f>
        <v>1050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532"/>
      <c r="B148" s="353"/>
      <c r="C148" s="354"/>
      <c r="D148" s="353"/>
      <c r="E148" s="353"/>
      <c r="F148" s="353"/>
      <c r="G148" s="353"/>
      <c r="H148" s="355"/>
    </row>
    <row r="149" spans="1:8" s="16" customFormat="1" ht="185.25" customHeight="1" x14ac:dyDescent="0.2">
      <c r="A149" s="143" t="s">
        <v>183</v>
      </c>
      <c r="B149" s="144"/>
      <c r="C149" s="390"/>
      <c r="D149" s="31">
        <v>5400</v>
      </c>
      <c r="E149" s="32"/>
      <c r="F149" s="32"/>
      <c r="G149" s="32"/>
      <c r="H149" s="33"/>
    </row>
    <row r="150" spans="1:8" s="16" customFormat="1" ht="83.25" customHeight="1" x14ac:dyDescent="0.2">
      <c r="A150" s="143" t="s">
        <v>184</v>
      </c>
      <c r="B150" s="144"/>
      <c r="C150" s="390"/>
      <c r="D150" s="36">
        <v>10800</v>
      </c>
      <c r="E150" s="37"/>
      <c r="F150" s="37"/>
      <c r="G150" s="37"/>
      <c r="H150" s="38"/>
    </row>
    <row r="151" spans="1:8" s="16" customFormat="1" ht="83.25" customHeight="1" x14ac:dyDescent="0.2">
      <c r="A151" s="143" t="s">
        <v>185</v>
      </c>
      <c r="B151" s="144"/>
      <c r="C151" s="391"/>
      <c r="D151" s="36">
        <v>5400</v>
      </c>
      <c r="E151" s="37"/>
      <c r="F151" s="37"/>
      <c r="G151" s="37"/>
      <c r="H151" s="38"/>
    </row>
    <row r="152" spans="1:8" s="16" customFormat="1" ht="83.25" customHeight="1" thickBot="1" x14ac:dyDescent="0.25">
      <c r="A152" s="143" t="s">
        <v>186</v>
      </c>
      <c r="B152" s="144"/>
      <c r="C152" s="563"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2" s="36">
        <v>10800</v>
      </c>
      <c r="E152" s="37"/>
      <c r="F152" s="37"/>
      <c r="G152" s="37"/>
      <c r="H152" s="38"/>
    </row>
    <row r="153" spans="1:8" ht="21.75" thickBot="1" x14ac:dyDescent="0.25">
      <c r="A153" s="298"/>
      <c r="B153" s="299"/>
      <c r="C153" s="180"/>
      <c r="D153" s="322"/>
      <c r="E153" s="322"/>
      <c r="F153" s="322"/>
      <c r="G153" s="322"/>
      <c r="H153" s="323"/>
    </row>
    <row r="155" spans="1:8" ht="21" x14ac:dyDescent="0.2">
      <c r="A155" s="206"/>
      <c r="B155" s="207" t="s">
        <v>123</v>
      </c>
      <c r="C155" s="208" t="s">
        <v>526</v>
      </c>
      <c r="D155" s="208"/>
      <c r="E155" s="209"/>
      <c r="F155" s="209"/>
      <c r="G155" s="209"/>
      <c r="H155" s="209"/>
    </row>
    <row r="156" spans="1:8" ht="21" x14ac:dyDescent="0.2">
      <c r="A156" s="206"/>
      <c r="B156" s="209"/>
      <c r="C156" s="210" t="s">
        <v>527</v>
      </c>
      <c r="D156" s="210"/>
      <c r="E156" s="209"/>
      <c r="F156" s="209"/>
      <c r="G156" s="209"/>
      <c r="H156" s="209"/>
    </row>
    <row r="157" spans="1:8" ht="21" x14ac:dyDescent="0.2">
      <c r="A157" s="206"/>
      <c r="B157" s="209"/>
      <c r="C157" s="210" t="s">
        <v>528</v>
      </c>
      <c r="D157" s="210"/>
      <c r="E157" s="209"/>
      <c r="F157" s="209"/>
      <c r="G157" s="209"/>
      <c r="H157" s="209"/>
    </row>
    <row r="158" spans="1:8" ht="21" x14ac:dyDescent="0.2">
      <c r="C158" s="210"/>
      <c r="D158" s="210"/>
      <c r="E158" s="209"/>
      <c r="F158" s="209"/>
      <c r="G158" s="209"/>
      <c r="H158" s="203"/>
    </row>
    <row r="159" spans="1:8" ht="26.25" customHeight="1"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ht="26.25" customHeight="1"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ht="26.25" customHeight="1"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ht="26.25" customHeight="1"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ht="26.25" customHeight="1"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ht="26.25" customHeight="1"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ht="26.25" customHeight="1"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ht="26.25" x14ac:dyDescent="0.2">
      <c r="A166" s="219"/>
      <c r="B166" s="219"/>
      <c r="C166" s="220"/>
      <c r="D166" s="221"/>
      <c r="E166" s="221"/>
      <c r="F166" s="222"/>
      <c r="G166" s="223"/>
      <c r="H166" s="223"/>
    </row>
    <row r="167" spans="1:8" ht="21" x14ac:dyDescent="0.2">
      <c r="A167" s="225" t="s">
        <v>134</v>
      </c>
      <c r="B167" s="225"/>
      <c r="C167" s="225"/>
      <c r="D167" s="225"/>
      <c r="E167" s="225"/>
      <c r="F167" s="225"/>
      <c r="G167" s="225"/>
      <c r="H167" s="225"/>
    </row>
    <row r="168" spans="1:8" ht="21" x14ac:dyDescent="0.2">
      <c r="A168" s="225" t="s">
        <v>135</v>
      </c>
      <c r="B168" s="225"/>
      <c r="C168" s="225"/>
      <c r="D168" s="225"/>
      <c r="E168" s="225"/>
      <c r="F168" s="225"/>
      <c r="G168" s="225"/>
      <c r="H168" s="225"/>
    </row>
    <row r="169" spans="1:8" ht="26.25" x14ac:dyDescent="0.2">
      <c r="A169" s="219"/>
      <c r="B169" s="219"/>
      <c r="C169" s="220"/>
      <c r="D169" s="221"/>
      <c r="E169" s="221"/>
      <c r="F169" s="222"/>
      <c r="G169" s="223"/>
      <c r="H169" s="223"/>
    </row>
    <row r="170" spans="1:8" ht="50.1" customHeight="1" thickBot="1" x14ac:dyDescent="0.25">
      <c r="A170" s="226" t="s">
        <v>136</v>
      </c>
      <c r="B170" s="226"/>
      <c r="C170" s="226"/>
      <c r="D170" s="226"/>
      <c r="E170" s="226"/>
      <c r="F170" s="227"/>
      <c r="G170" s="217"/>
      <c r="H170" s="228"/>
    </row>
    <row r="171" spans="1:8" ht="50.1" customHeight="1" thickBot="1" x14ac:dyDescent="0.25">
      <c r="A171" s="229" t="s">
        <v>137</v>
      </c>
      <c r="B171" s="230"/>
      <c r="C171" s="230"/>
      <c r="D171" s="230"/>
      <c r="E171" s="231"/>
      <c r="F171" s="232"/>
      <c r="H171" s="233"/>
    </row>
    <row r="172" spans="1:8" ht="96" customHeight="1" thickBot="1" x14ac:dyDescent="0.25">
      <c r="A172" s="302" t="s">
        <v>138</v>
      </c>
      <c r="B172" s="303"/>
      <c r="C172" s="236" t="s">
        <v>139</v>
      </c>
      <c r="D172" s="326" t="s">
        <v>140</v>
      </c>
      <c r="E172" s="327"/>
      <c r="F172" s="238"/>
      <c r="G172" s="238"/>
      <c r="H172" s="238"/>
    </row>
    <row r="173" spans="1:8" ht="119.25" customHeight="1" x14ac:dyDescent="0.2">
      <c r="A173" s="239" t="s">
        <v>141</v>
      </c>
      <c r="B173" s="240"/>
      <c r="C173" s="241" t="s">
        <v>142</v>
      </c>
      <c r="D173" s="242" t="s">
        <v>143</v>
      </c>
      <c r="E173" s="243"/>
      <c r="F173" s="238"/>
      <c r="G173" s="238"/>
      <c r="H173" s="238"/>
    </row>
    <row r="174" spans="1:8" ht="80.25" customHeight="1" x14ac:dyDescent="0.2">
      <c r="A174" s="244" t="s">
        <v>144</v>
      </c>
      <c r="B174" s="245"/>
      <c r="C174" s="246" t="s">
        <v>145</v>
      </c>
      <c r="D174" s="247" t="s">
        <v>146</v>
      </c>
      <c r="E174" s="248"/>
      <c r="F174" s="238"/>
      <c r="G174" s="238"/>
      <c r="H174" s="238"/>
    </row>
    <row r="175" spans="1:8" ht="176.25" customHeight="1" thickBot="1" x14ac:dyDescent="0.25">
      <c r="A175" s="328" t="s">
        <v>147</v>
      </c>
      <c r="B175" s="329"/>
      <c r="C175" s="330" t="s">
        <v>148</v>
      </c>
      <c r="D175" s="331" t="s">
        <v>146</v>
      </c>
      <c r="E175" s="332"/>
      <c r="F175" s="238"/>
      <c r="G175" s="238"/>
      <c r="H175" s="238"/>
    </row>
    <row r="176" spans="1:8" s="203" customFormat="1" ht="125.25" customHeight="1" x14ac:dyDescent="0.2">
      <c r="A176" s="244" t="s">
        <v>150</v>
      </c>
      <c r="B176" s="245"/>
      <c r="C176" s="333" t="s">
        <v>151</v>
      </c>
      <c r="D176" s="245" t="s">
        <v>146</v>
      </c>
      <c r="E176" s="334"/>
      <c r="F176" s="232"/>
      <c r="G176" s="232"/>
      <c r="H176" s="232"/>
    </row>
    <row r="177" spans="1:8" s="224" customFormat="1" ht="222.75" customHeight="1" thickBot="1" x14ac:dyDescent="0.25">
      <c r="A177" s="335" t="s">
        <v>152</v>
      </c>
      <c r="B177" s="336"/>
      <c r="C177" s="330" t="s">
        <v>153</v>
      </c>
      <c r="D177" s="337" t="s">
        <v>146</v>
      </c>
      <c r="E177" s="338"/>
      <c r="F177" s="222"/>
      <c r="G177" s="223"/>
      <c r="H177" s="223"/>
    </row>
    <row r="178" spans="1:8" ht="23.25" x14ac:dyDescent="0.2">
      <c r="A178" s="250" t="s">
        <v>154</v>
      </c>
      <c r="B178" s="250"/>
      <c r="C178" s="250"/>
      <c r="D178" s="250"/>
      <c r="E178" s="250"/>
      <c r="F178" s="250"/>
      <c r="G178" s="250"/>
      <c r="H178" s="250"/>
    </row>
    <row r="179" spans="1:8" ht="23.25" x14ac:dyDescent="0.2">
      <c r="A179" s="250" t="s">
        <v>155</v>
      </c>
      <c r="B179" s="250"/>
      <c r="C179" s="250"/>
      <c r="D179" s="250"/>
      <c r="E179" s="250"/>
      <c r="F179" s="250"/>
      <c r="G179" s="250"/>
      <c r="H179" s="250"/>
    </row>
    <row r="180" spans="1:8" ht="189" customHeight="1" x14ac:dyDescent="0.2">
      <c r="A18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5"/>
      <c r="C180" s="225"/>
      <c r="D180" s="225"/>
      <c r="E180" s="225"/>
      <c r="F180" s="225"/>
      <c r="G180" s="225"/>
      <c r="H180" s="225"/>
    </row>
    <row r="181" spans="1:8" ht="75" customHeight="1" x14ac:dyDescent="0.2">
      <c r="A181" s="225" t="s">
        <v>157</v>
      </c>
      <c r="B181" s="225"/>
      <c r="C181" s="225"/>
      <c r="D181" s="225"/>
      <c r="E181" s="225"/>
      <c r="F181" s="225"/>
      <c r="G181" s="225"/>
      <c r="H181" s="225"/>
    </row>
    <row r="182" spans="1:8" ht="23.25" x14ac:dyDescent="0.2">
      <c r="A182" s="250" t="s">
        <v>158</v>
      </c>
      <c r="B182" s="250"/>
      <c r="C182" s="250"/>
      <c r="D182" s="250"/>
      <c r="E182" s="250"/>
      <c r="F182" s="250"/>
      <c r="G182" s="250"/>
      <c r="H182" s="250"/>
    </row>
    <row r="183" spans="1:8" s="252" customFormat="1" ht="114.75" customHeight="1" x14ac:dyDescent="0.2">
      <c r="A183" s="225" t="s">
        <v>159</v>
      </c>
      <c r="B183" s="225"/>
      <c r="C183" s="225"/>
      <c r="D183" s="225"/>
      <c r="E183" s="225"/>
      <c r="F183" s="225"/>
      <c r="G183" s="225"/>
      <c r="H183" s="225"/>
    </row>
  </sheetData>
  <sheetProtection selectLockedCells="1" selectUnlockedCells="1"/>
  <mergeCells count="297">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50:B150"/>
    <mergeCell ref="D150:H150"/>
    <mergeCell ref="A151:B151"/>
    <mergeCell ref="D151:H151"/>
    <mergeCell ref="A152:B152"/>
    <mergeCell ref="D152:H152"/>
    <mergeCell ref="A146:B146"/>
    <mergeCell ref="A147:B147"/>
    <mergeCell ref="D147:H147"/>
    <mergeCell ref="A148:C148"/>
    <mergeCell ref="D148:H148"/>
    <mergeCell ref="A149:B149"/>
    <mergeCell ref="D149:H149"/>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88"/>
  <sheetViews>
    <sheetView view="pageBreakPreview" zoomScale="40" zoomScaleNormal="60" zoomScaleSheetLayoutView="40" workbookViewId="0">
      <pane ySplit="4" topLeftCell="A132"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79" t="s">
        <v>8</v>
      </c>
      <c r="E4" s="380"/>
      <c r="F4" s="380"/>
      <c r="G4" s="380"/>
      <c r="H4" s="381"/>
    </row>
    <row r="5" spans="1:8" s="28" customFormat="1" ht="49.5" customHeight="1" thickBot="1" x14ac:dyDescent="0.25">
      <c r="A5" s="24" t="s">
        <v>9</v>
      </c>
      <c r="B5" s="25"/>
      <c r="C5" s="26"/>
      <c r="D5" s="26"/>
      <c r="E5" s="26"/>
      <c r="F5" s="26"/>
      <c r="G5" s="26"/>
      <c r="H5" s="27"/>
    </row>
    <row r="6" spans="1:8" ht="31.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1">
        <f>F7*1.2</f>
        <v>5328</v>
      </c>
      <c r="E7" s="32">
        <f>F7*1.1</f>
        <v>4884</v>
      </c>
      <c r="F7" s="32">
        <v>4440</v>
      </c>
      <c r="G7" s="32">
        <f>F7*0.75</f>
        <v>3330</v>
      </c>
      <c r="H7" s="33">
        <f>F7*0.5</f>
        <v>2220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54">
        <f>F12*1.2</f>
        <v>6408</v>
      </c>
      <c r="E12" s="32">
        <f>F12*1.1</f>
        <v>5874.0000000000009</v>
      </c>
      <c r="F12" s="32">
        <v>5340</v>
      </c>
      <c r="G12" s="32">
        <f>F12*0.75</f>
        <v>4005</v>
      </c>
      <c r="H12" s="33">
        <f>F12*0.5</f>
        <v>2670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"2ГИС.ЛЕНИНСК-КУЗНЕЦКИЙ"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1">
        <f>F27*1.2</f>
        <v>7459.2</v>
      </c>
      <c r="E27" s="32">
        <f>F27*1.1</f>
        <v>6837.6</v>
      </c>
      <c r="F27" s="32">
        <v>6216</v>
      </c>
      <c r="G27" s="32">
        <f>F27*0.75</f>
        <v>4662</v>
      </c>
      <c r="H27" s="33">
        <f>F27*0.5</f>
        <v>3108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54">
        <f>F32*1.2</f>
        <v>8971.1999999999989</v>
      </c>
      <c r="E32" s="32">
        <f>F32*1.1</f>
        <v>8223.6</v>
      </c>
      <c r="F32" s="32">
        <v>7476</v>
      </c>
      <c r="G32" s="32">
        <f>F32*0.75</f>
        <v>5607</v>
      </c>
      <c r="H32" s="33">
        <f>F32*0.5</f>
        <v>3738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"2ГИС.ЛЕНИНСК-КУЗНЕЦКИЙ"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89">
        <v>120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358">
        <f>F48*1.2</f>
        <v>3312</v>
      </c>
      <c r="E48" s="358">
        <f>F48*1.1</f>
        <v>3036.0000000000005</v>
      </c>
      <c r="F48" s="358">
        <v>2760</v>
      </c>
      <c r="G48" s="358">
        <f>F48*0.75</f>
        <v>2070</v>
      </c>
      <c r="H48" s="358">
        <f>F48*0.5</f>
        <v>1380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12000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6" s="127">
        <v>600</v>
      </c>
      <c r="E56" s="128"/>
      <c r="F56" s="128"/>
      <c r="G56" s="128"/>
      <c r="H56" s="129"/>
    </row>
    <row r="57" spans="1:8" ht="37.5" customHeight="1" x14ac:dyDescent="0.2">
      <c r="A57" s="130" t="s">
        <v>33</v>
      </c>
      <c r="B57" s="131"/>
      <c r="C57" s="126"/>
      <c r="D57" s="36">
        <v>1200</v>
      </c>
      <c r="E57" s="37"/>
      <c r="F57" s="37"/>
      <c r="G57" s="37"/>
      <c r="H57" s="38"/>
    </row>
    <row r="58" spans="1:8" ht="37.5" customHeight="1" x14ac:dyDescent="0.2">
      <c r="A58" s="130" t="s">
        <v>34</v>
      </c>
      <c r="B58" s="131"/>
      <c r="C58" s="126"/>
      <c r="D58" s="36">
        <v>1800</v>
      </c>
      <c r="E58" s="37"/>
      <c r="F58" s="37"/>
      <c r="G58" s="37"/>
      <c r="H58" s="38"/>
    </row>
    <row r="59" spans="1:8" ht="37.5" customHeight="1" x14ac:dyDescent="0.2">
      <c r="A59" s="130" t="s">
        <v>35</v>
      </c>
      <c r="B59" s="131"/>
      <c r="C59" s="126"/>
      <c r="D59" s="36">
        <v>2400</v>
      </c>
      <c r="E59" s="37"/>
      <c r="F59" s="37"/>
      <c r="G59" s="37"/>
      <c r="H59" s="38"/>
    </row>
    <row r="60" spans="1:8" ht="37.5" customHeight="1" x14ac:dyDescent="0.2">
      <c r="A60" s="130" t="s">
        <v>36</v>
      </c>
      <c r="B60" s="131"/>
      <c r="C60" s="126"/>
      <c r="D60" s="36">
        <v>3000</v>
      </c>
      <c r="E60" s="37"/>
      <c r="F60" s="37"/>
      <c r="G60" s="37"/>
      <c r="H60" s="38"/>
    </row>
    <row r="61" spans="1:8" ht="37.5" customHeight="1" x14ac:dyDescent="0.2">
      <c r="A61" s="130" t="s">
        <v>37</v>
      </c>
      <c r="B61" s="131"/>
      <c r="C61" s="126"/>
      <c r="D61" s="36">
        <v>3600</v>
      </c>
      <c r="E61" s="37"/>
      <c r="F61" s="37"/>
      <c r="G61" s="37"/>
      <c r="H61" s="38"/>
    </row>
    <row r="62" spans="1:8" ht="37.5" customHeight="1" x14ac:dyDescent="0.2">
      <c r="A62" s="130" t="s">
        <v>38</v>
      </c>
      <c r="B62" s="131"/>
      <c r="C62" s="126"/>
      <c r="D62" s="36">
        <v>4200</v>
      </c>
      <c r="E62" s="37"/>
      <c r="F62" s="37"/>
      <c r="G62" s="37"/>
      <c r="H62" s="38"/>
    </row>
    <row r="63" spans="1:8" ht="37.5" customHeight="1" x14ac:dyDescent="0.2">
      <c r="A63" s="130" t="s">
        <v>39</v>
      </c>
      <c r="B63" s="131"/>
      <c r="C63" s="126"/>
      <c r="D63" s="36">
        <v>4800</v>
      </c>
      <c r="E63" s="37"/>
      <c r="F63" s="37"/>
      <c r="G63" s="37"/>
      <c r="H63" s="38"/>
    </row>
    <row r="64" spans="1:8" ht="37.5" customHeight="1" x14ac:dyDescent="0.2">
      <c r="A64" s="130" t="s">
        <v>40</v>
      </c>
      <c r="B64" s="131"/>
      <c r="C64" s="126"/>
      <c r="D64" s="36">
        <v>5400</v>
      </c>
      <c r="E64" s="37"/>
      <c r="F64" s="37"/>
      <c r="G64" s="37"/>
      <c r="H64" s="38"/>
    </row>
    <row r="65" spans="1:8" ht="37.5" customHeight="1" x14ac:dyDescent="0.2">
      <c r="A65" s="130" t="s">
        <v>41</v>
      </c>
      <c r="B65" s="131"/>
      <c r="C65" s="126"/>
      <c r="D65" s="36">
        <v>6000</v>
      </c>
      <c r="E65" s="37"/>
      <c r="F65" s="37"/>
      <c r="G65" s="37"/>
      <c r="H65" s="38"/>
    </row>
    <row r="66" spans="1:8" ht="37.5" customHeight="1" x14ac:dyDescent="0.2">
      <c r="A66" s="130" t="s">
        <v>42</v>
      </c>
      <c r="B66" s="131"/>
      <c r="C66" s="126"/>
      <c r="D66" s="36">
        <v>6600</v>
      </c>
      <c r="E66" s="37"/>
      <c r="F66" s="37"/>
      <c r="G66" s="37"/>
      <c r="H66" s="38"/>
    </row>
    <row r="67" spans="1:8" ht="37.5" customHeight="1" x14ac:dyDescent="0.2">
      <c r="A67" s="130" t="s">
        <v>43</v>
      </c>
      <c r="B67" s="131"/>
      <c r="C67" s="126"/>
      <c r="D67" s="36">
        <v>7200</v>
      </c>
      <c r="E67" s="37"/>
      <c r="F67" s="37"/>
      <c r="G67" s="37"/>
      <c r="H67" s="38"/>
    </row>
    <row r="68" spans="1:8" ht="37.5" customHeight="1" x14ac:dyDescent="0.2">
      <c r="A68" s="130" t="s">
        <v>44</v>
      </c>
      <c r="B68" s="131"/>
      <c r="C68" s="126"/>
      <c r="D68" s="36">
        <v>7800</v>
      </c>
      <c r="E68" s="37"/>
      <c r="F68" s="37"/>
      <c r="G68" s="37"/>
      <c r="H68" s="38"/>
    </row>
    <row r="69" spans="1:8" ht="37.5" customHeight="1" x14ac:dyDescent="0.2">
      <c r="A69" s="130" t="s">
        <v>45</v>
      </c>
      <c r="B69" s="131"/>
      <c r="C69" s="126"/>
      <c r="D69" s="36">
        <v>8400</v>
      </c>
      <c r="E69" s="37"/>
      <c r="F69" s="37"/>
      <c r="G69" s="37"/>
      <c r="H69" s="38"/>
    </row>
    <row r="70" spans="1:8" ht="37.5" customHeight="1" x14ac:dyDescent="0.2">
      <c r="A70" s="130" t="s">
        <v>46</v>
      </c>
      <c r="B70" s="131"/>
      <c r="C70" s="126"/>
      <c r="D70" s="36">
        <v>9000</v>
      </c>
      <c r="E70" s="37"/>
      <c r="F70" s="37"/>
      <c r="G70" s="37"/>
      <c r="H70" s="38"/>
    </row>
    <row r="71" spans="1:8" ht="37.5" customHeight="1" x14ac:dyDescent="0.2">
      <c r="A71" s="130" t="s">
        <v>47</v>
      </c>
      <c r="B71" s="131"/>
      <c r="C71" s="126"/>
      <c r="D71" s="36">
        <v>9600</v>
      </c>
      <c r="E71" s="37"/>
      <c r="F71" s="37"/>
      <c r="G71" s="37"/>
      <c r="H71" s="38"/>
    </row>
    <row r="72" spans="1:8" ht="37.5" customHeight="1" x14ac:dyDescent="0.2">
      <c r="A72" s="130" t="s">
        <v>48</v>
      </c>
      <c r="B72" s="131"/>
      <c r="C72" s="126"/>
      <c r="D72" s="36">
        <v>10200</v>
      </c>
      <c r="E72" s="37"/>
      <c r="F72" s="37"/>
      <c r="G72" s="37"/>
      <c r="H72" s="38"/>
    </row>
    <row r="73" spans="1:8" ht="37.5" customHeight="1" x14ac:dyDescent="0.2">
      <c r="A73" s="130" t="s">
        <v>49</v>
      </c>
      <c r="B73" s="131"/>
      <c r="C73" s="126"/>
      <c r="D73" s="36">
        <v>10800</v>
      </c>
      <c r="E73" s="37"/>
      <c r="F73" s="37"/>
      <c r="G73" s="37"/>
      <c r="H73" s="38"/>
    </row>
    <row r="74" spans="1:8" ht="37.5" customHeight="1" x14ac:dyDescent="0.2">
      <c r="A74" s="130" t="s">
        <v>50</v>
      </c>
      <c r="B74" s="131"/>
      <c r="C74" s="126"/>
      <c r="D74" s="36">
        <v>11400</v>
      </c>
      <c r="E74" s="37"/>
      <c r="F74" s="37"/>
      <c r="G74" s="37"/>
      <c r="H74" s="38"/>
    </row>
    <row r="75" spans="1:8" ht="37.5" customHeight="1" thickBot="1" x14ac:dyDescent="0.25">
      <c r="A75" s="130" t="s">
        <v>51</v>
      </c>
      <c r="B75" s="131"/>
      <c r="C75" s="126"/>
      <c r="D75" s="36">
        <v>12000</v>
      </c>
      <c r="E75" s="37"/>
      <c r="F75" s="37"/>
      <c r="G75" s="37"/>
      <c r="H75" s="38"/>
    </row>
    <row r="76" spans="1:8" ht="50.1" customHeight="1" thickBot="1" x14ac:dyDescent="0.25">
      <c r="A76" s="119" t="s">
        <v>52</v>
      </c>
      <c r="B76" s="120"/>
      <c r="C76" s="120"/>
      <c r="D76" s="121" t="str">
        <f>"от "&amp;MIN(D77:D86)&amp;" до "&amp;MAX(D77:D86)</f>
        <v>от 240 до 4200</v>
      </c>
      <c r="E76" s="122"/>
      <c r="F76" s="122"/>
      <c r="G76" s="122"/>
      <c r="H76" s="123"/>
    </row>
    <row r="77" spans="1:8" ht="151.5" x14ac:dyDescent="0.2">
      <c r="A77" s="132" t="s">
        <v>53</v>
      </c>
      <c r="B77" s="133" t="s">
        <v>13</v>
      </c>
      <c r="C77" s="318"/>
      <c r="D77" s="135">
        <v>660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8" s="140">
        <v>240</v>
      </c>
      <c r="E78" s="140"/>
      <c r="F78" s="140"/>
      <c r="G78" s="140"/>
      <c r="H78" s="141"/>
    </row>
    <row r="79" spans="1:8" ht="37.5" customHeight="1" x14ac:dyDescent="0.2">
      <c r="A79" s="137" t="s">
        <v>55</v>
      </c>
      <c r="B79" s="138"/>
      <c r="C79" s="142"/>
      <c r="D79" s="140">
        <v>4200</v>
      </c>
      <c r="E79" s="140"/>
      <c r="F79" s="140"/>
      <c r="G79" s="140"/>
      <c r="H79" s="141"/>
    </row>
    <row r="80" spans="1:8" ht="37.5" customHeight="1" x14ac:dyDescent="0.2">
      <c r="A80" s="137" t="s">
        <v>56</v>
      </c>
      <c r="B80" s="138"/>
      <c r="C80" s="142"/>
      <c r="D80" s="140">
        <v>960</v>
      </c>
      <c r="E80" s="140"/>
      <c r="F80" s="140"/>
      <c r="G80" s="140"/>
      <c r="H80" s="141"/>
    </row>
    <row r="81" spans="1:8" ht="37.5" customHeight="1" x14ac:dyDescent="0.2">
      <c r="A81" s="143" t="s">
        <v>57</v>
      </c>
      <c r="B81" s="144"/>
      <c r="C81" s="142"/>
      <c r="D81" s="140">
        <v>3000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3600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510 до 9120</v>
      </c>
      <c r="E88" s="156"/>
      <c r="F88" s="156"/>
      <c r="G88" s="156"/>
      <c r="H88" s="157"/>
    </row>
    <row r="89" spans="1:8" ht="21.75" thickBot="1" x14ac:dyDescent="0.25">
      <c r="A89" s="298"/>
      <c r="B89" s="299"/>
      <c r="C89" s="118"/>
      <c r="D89" s="322"/>
      <c r="E89" s="322"/>
      <c r="F89" s="322"/>
      <c r="G89" s="322"/>
      <c r="H89" s="323"/>
    </row>
    <row r="90" spans="1:8" ht="80.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90" s="165">
        <v>1200</v>
      </c>
      <c r="E90" s="165"/>
      <c r="F90" s="165"/>
      <c r="G90" s="165"/>
      <c r="H90" s="166"/>
    </row>
    <row r="91" spans="1:8" ht="80.25" customHeight="1" thickBot="1" x14ac:dyDescent="0.25">
      <c r="A91" s="167" t="s">
        <v>67</v>
      </c>
      <c r="B91" s="168"/>
      <c r="C91" s="169"/>
      <c r="D91" s="170" t="s">
        <v>68</v>
      </c>
      <c r="E91" s="171"/>
      <c r="F91" s="171"/>
      <c r="G91" s="171"/>
      <c r="H91" s="172"/>
    </row>
    <row r="92" spans="1:8" ht="80.25" customHeight="1" x14ac:dyDescent="0.2">
      <c r="A92" s="173" t="s">
        <v>69</v>
      </c>
      <c r="B92" s="174"/>
      <c r="C92" s="169"/>
      <c r="D92" s="140">
        <f>D90/4</f>
        <v>300</v>
      </c>
      <c r="E92" s="140"/>
      <c r="F92" s="140"/>
      <c r="G92" s="140"/>
      <c r="H92" s="141"/>
    </row>
    <row r="93" spans="1:8" ht="80.25" customHeight="1" x14ac:dyDescent="0.2">
      <c r="A93" s="173" t="s">
        <v>70</v>
      </c>
      <c r="B93" s="174"/>
      <c r="C93" s="169"/>
      <c r="D93" s="140">
        <f>D90/5</f>
        <v>240</v>
      </c>
      <c r="E93" s="140"/>
      <c r="F93" s="140"/>
      <c r="G93" s="140"/>
      <c r="H93" s="141"/>
    </row>
    <row r="94" spans="1:8" ht="80.25" customHeight="1" x14ac:dyDescent="0.2">
      <c r="A94" s="173" t="s">
        <v>71</v>
      </c>
      <c r="B94" s="174"/>
      <c r="C94" s="169"/>
      <c r="D94" s="140">
        <f>D90/6</f>
        <v>200</v>
      </c>
      <c r="E94" s="140"/>
      <c r="F94" s="140"/>
      <c r="G94" s="140"/>
      <c r="H94" s="141"/>
    </row>
    <row r="95" spans="1:8" ht="80.25" customHeight="1" x14ac:dyDescent="0.2">
      <c r="A95" s="173" t="s">
        <v>72</v>
      </c>
      <c r="B95" s="174"/>
      <c r="C95" s="169"/>
      <c r="D95" s="140">
        <f>D90/7</f>
        <v>171.42857142857142</v>
      </c>
      <c r="E95" s="140"/>
      <c r="F95" s="140"/>
      <c r="G95" s="140"/>
      <c r="H95" s="141"/>
    </row>
    <row r="96" spans="1:8" ht="80.25" customHeight="1" x14ac:dyDescent="0.2">
      <c r="A96" s="173" t="s">
        <v>73</v>
      </c>
      <c r="B96" s="174"/>
      <c r="C96" s="169"/>
      <c r="D96" s="140">
        <f>D90/8</f>
        <v>150</v>
      </c>
      <c r="E96" s="140"/>
      <c r="F96" s="140"/>
      <c r="G96" s="140"/>
      <c r="H96" s="141"/>
    </row>
    <row r="97" spans="1:8" ht="80.25" customHeight="1" x14ac:dyDescent="0.2">
      <c r="A97" s="173" t="s">
        <v>74</v>
      </c>
      <c r="B97" s="174"/>
      <c r="C97" s="169"/>
      <c r="D97" s="140">
        <f>D90/9</f>
        <v>133.33333333333334</v>
      </c>
      <c r="E97" s="140"/>
      <c r="F97" s="140"/>
      <c r="G97" s="140"/>
      <c r="H97" s="141"/>
    </row>
    <row r="98" spans="1:8" ht="80.25" customHeight="1" thickBot="1" x14ac:dyDescent="0.25">
      <c r="A98" s="173" t="s">
        <v>75</v>
      </c>
      <c r="B98" s="174"/>
      <c r="C98" s="175"/>
      <c r="D98" s="140">
        <f>D90/10</f>
        <v>120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99" s="44">
        <v>10008</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"2ГИС.ЛЕНИНСК-КУЗНЕЦКИЙ"</v>
      </c>
      <c r="D101" s="31">
        <v>2520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02" s="185">
        <v>3000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03" s="36">
        <v>3900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"2ГИС.ЛЕНИНСК-КУЗНЕЦКИЙ"</v>
      </c>
      <c r="D104" s="36">
        <v>2640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"2ГИС.ЛЕНИНСК-КУЗНЕЦКИЙ"</v>
      </c>
      <c r="D105" s="36">
        <v>3168</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06" s="36">
        <v>3000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07" s="36">
        <v>3000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08" s="36">
        <v>2760</v>
      </c>
      <c r="E108" s="37"/>
      <c r="F108" s="37"/>
      <c r="G108" s="37"/>
      <c r="H108" s="38"/>
    </row>
    <row r="109" spans="1:8" ht="50.1" customHeight="1" x14ac:dyDescent="0.2">
      <c r="A109" s="143" t="s">
        <v>85</v>
      </c>
      <c r="B109" s="144"/>
      <c r="C109" s="188" t="str">
        <f>C102</f>
        <v>Электронный справочник на основе Справочника организаций "2ГИС.ЛЕНИНСК-КУЗНЕЦКИЙ" (версия для ПК)</v>
      </c>
      <c r="D109" s="36">
        <v>3000</v>
      </c>
      <c r="E109" s="37"/>
      <c r="F109" s="37"/>
      <c r="G109" s="37"/>
      <c r="H109" s="38"/>
    </row>
    <row r="110" spans="1:8" ht="50.1" customHeight="1" x14ac:dyDescent="0.2">
      <c r="A110" s="143" t="s">
        <v>86</v>
      </c>
      <c r="B110" s="144"/>
      <c r="C110" s="184" t="s">
        <v>87</v>
      </c>
      <c r="D110" s="36">
        <v>510</v>
      </c>
      <c r="E110" s="37"/>
      <c r="F110" s="37"/>
      <c r="G110" s="37"/>
      <c r="H110" s="38"/>
    </row>
    <row r="111" spans="1:8" ht="69.7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1" s="36">
        <v>1920</v>
      </c>
      <c r="E111" s="37"/>
      <c r="F111" s="37"/>
      <c r="G111" s="37"/>
      <c r="H111" s="38"/>
    </row>
    <row r="112" spans="1:8" ht="69.75"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2" s="36">
        <v>1536</v>
      </c>
      <c r="E112" s="37"/>
      <c r="F112" s="37"/>
      <c r="G112" s="37"/>
      <c r="H112" s="38"/>
    </row>
    <row r="113" spans="1:8" ht="69.75" customHeight="1" x14ac:dyDescent="0.2">
      <c r="A113" s="143" t="s">
        <v>90</v>
      </c>
      <c r="B113" s="144"/>
      <c r="C113" s="184"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3" s="36">
        <v>1560</v>
      </c>
      <c r="E113" s="37"/>
      <c r="F113" s="37"/>
      <c r="G113" s="37"/>
      <c r="H113" s="38"/>
    </row>
    <row r="114" spans="1:8" ht="69.75" customHeight="1" x14ac:dyDescent="0.2">
      <c r="A114" s="143" t="s">
        <v>91</v>
      </c>
      <c r="B114" s="144"/>
      <c r="C114" s="184"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4" s="36">
        <v>768</v>
      </c>
      <c r="E114" s="37"/>
      <c r="F114" s="37"/>
      <c r="G114" s="37"/>
      <c r="H114" s="38"/>
    </row>
    <row r="115" spans="1:8" ht="69.7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5" s="36">
        <v>3300</v>
      </c>
      <c r="E115" s="37"/>
      <c r="F115" s="37"/>
      <c r="G115" s="37"/>
      <c r="H115" s="38"/>
    </row>
    <row r="116" spans="1:8" ht="69.7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16" s="36">
        <v>3000</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17" s="36">
        <v>9120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18" s="36">
        <v>900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19" s="36">
        <v>1800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0" s="36">
        <v>3000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21" s="36">
        <v>2502</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"2ГИС.ЛЕНИНСК-КУЗНЕЦКИЙ"</v>
      </c>
      <c r="D122" s="36">
        <v>3600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3" s="36">
        <v>4200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"2ГИС.ЛЕНИНСК-КУЗНЕЦКИЙ" (версия для ПК)</v>
      </c>
      <c r="D124" s="36">
        <v>5520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"2ГИС.ЛЕНИНСК-КУЗНЕЦКИЙ"</v>
      </c>
      <c r="D125" s="36">
        <v>3720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"2ГИС.ЛЕНИНСК-КУЗНЕЦКИЙ"</v>
      </c>
      <c r="D126" s="36">
        <v>4464</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"2ГИС.ЛЕНИНСК-КУЗНЕЦКИЙ" (версия для ПК)</v>
      </c>
      <c r="D127" s="36">
        <v>4200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"2ГИС.ЛЕНИНСК-КУЗНЕЦКИЙ" (версия для ПК)</v>
      </c>
      <c r="D128" s="36">
        <v>4200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"2ГИС.ЛЕНИНСК-КУЗНЕЦКИЙ" (версия для ПК)</v>
      </c>
      <c r="D129" s="36">
        <v>3960</v>
      </c>
      <c r="E129" s="37"/>
      <c r="F129" s="37"/>
      <c r="G129" s="37"/>
      <c r="H129" s="38"/>
    </row>
    <row r="130" spans="1:8" ht="50.1" customHeight="1" x14ac:dyDescent="0.2">
      <c r="A130" s="143" t="s">
        <v>106</v>
      </c>
      <c r="B130" s="144"/>
      <c r="C130" s="184" t="s">
        <v>87</v>
      </c>
      <c r="D130" s="36">
        <v>720</v>
      </c>
      <c r="E130" s="37"/>
      <c r="F130" s="37"/>
      <c r="G130" s="37"/>
      <c r="H130" s="38"/>
    </row>
    <row r="131" spans="1:8" ht="66.7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1" s="36">
        <v>4680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"2ГИС.ЛЕНИНСК-КУЗНЕЦКИЙ" (версия для ПК)</v>
      </c>
      <c r="D132" s="44">
        <v>12840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34" s="36">
        <v>2004</v>
      </c>
      <c r="E134" s="37"/>
      <c r="F134" s="37"/>
      <c r="G134" s="37"/>
      <c r="H134" s="38"/>
    </row>
    <row r="135" spans="1:8" s="16" customFormat="1" ht="50.1" customHeight="1" x14ac:dyDescent="0.2">
      <c r="A135" s="143" t="s">
        <v>111</v>
      </c>
      <c r="B135" s="144"/>
      <c r="C135" s="194"/>
      <c r="D135" s="36">
        <v>4002</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0" s="198">
        <f>F140*1.2</f>
        <v>2304</v>
      </c>
      <c r="E140" s="199">
        <f>F140*1.1</f>
        <v>2112</v>
      </c>
      <c r="F140" s="199">
        <v>1920</v>
      </c>
      <c r="G140" s="199">
        <f>F140*0.75</f>
        <v>1440</v>
      </c>
      <c r="H140" s="200">
        <f>F140*0.5</f>
        <v>960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"2ГИС.ЛЕНИНСК-КУЗНЕЦКИЙ"</v>
      </c>
      <c r="D141" s="36">
        <v>1800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2" s="36">
        <v>3000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3" s="198">
        <f>F143*1.2</f>
        <v>3312</v>
      </c>
      <c r="E143" s="199">
        <f>F143*1.1</f>
        <v>3036.0000000000005</v>
      </c>
      <c r="F143" s="199">
        <v>2760</v>
      </c>
      <c r="G143" s="199">
        <f>F143*0.75</f>
        <v>2070</v>
      </c>
      <c r="H143" s="200">
        <f>F143*0.5</f>
        <v>1380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"2ГИС.ЛЕНИНСК-КУЗНЕЦКИЙ"</v>
      </c>
      <c r="D144" s="36">
        <v>2520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5" s="36">
        <v>4200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"2ГИС.ЛЕНИНСК-КУЗНЕЦКИЙ"</v>
      </c>
      <c r="D146" s="198">
        <f>F146*1.2</f>
        <v>2304</v>
      </c>
      <c r="E146" s="199">
        <f>F146*1.1</f>
        <v>2112</v>
      </c>
      <c r="F146" s="199">
        <v>1920</v>
      </c>
      <c r="G146" s="199">
        <f>F146*0.75</f>
        <v>1440</v>
      </c>
      <c r="H146" s="200">
        <f>F146*0.5</f>
        <v>960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4"/>
      <c r="D148" s="353"/>
      <c r="E148" s="353"/>
      <c r="F148" s="353"/>
      <c r="G148" s="353"/>
      <c r="H148" s="355"/>
    </row>
    <row r="149" spans="1:8" s="16" customFormat="1" ht="83.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9" s="325">
        <v>7080</v>
      </c>
      <c r="E149" s="140"/>
      <c r="F149" s="140"/>
      <c r="G149" s="140"/>
      <c r="H149" s="140"/>
    </row>
    <row r="150" spans="1:8" s="16" customFormat="1" ht="83.25" customHeight="1" thickBot="1" x14ac:dyDescent="0.25">
      <c r="A150" s="143" t="s">
        <v>185</v>
      </c>
      <c r="B150" s="144"/>
      <c r="C150" s="194"/>
      <c r="D150" s="325">
        <v>7080</v>
      </c>
      <c r="E150" s="140"/>
      <c r="F150" s="140"/>
      <c r="G150" s="140"/>
      <c r="H150" s="140"/>
    </row>
    <row r="151" spans="1:8" ht="50.1" customHeight="1" thickBot="1" x14ac:dyDescent="0.25">
      <c r="A151" s="298"/>
      <c r="B151" s="299"/>
      <c r="C151" s="180"/>
      <c r="D151" s="322"/>
      <c r="E151" s="322"/>
      <c r="F151" s="322"/>
      <c r="G151" s="322"/>
      <c r="H151" s="323"/>
    </row>
    <row r="152" spans="1:8" s="23" customFormat="1" ht="26.25" x14ac:dyDescent="0.2">
      <c r="A152" s="202"/>
      <c r="B152" s="203"/>
      <c r="C152" s="204"/>
      <c r="D152" s="203"/>
      <c r="E152" s="203"/>
      <c r="F152" s="203"/>
      <c r="G152" s="203"/>
      <c r="H152" s="205"/>
    </row>
    <row r="153" spans="1:8" s="16" customFormat="1" ht="21" x14ac:dyDescent="0.2">
      <c r="A153" s="206"/>
      <c r="B153" s="207" t="s">
        <v>123</v>
      </c>
      <c r="C153" s="208" t="s">
        <v>530</v>
      </c>
      <c r="D153" s="208"/>
      <c r="E153" s="209"/>
      <c r="F153" s="209"/>
      <c r="G153" s="209"/>
      <c r="H153" s="209"/>
    </row>
    <row r="154" spans="1:8" s="16" customFormat="1" ht="21" x14ac:dyDescent="0.2">
      <c r="A154" s="206"/>
      <c r="B154" s="209"/>
      <c r="C154" s="210" t="s">
        <v>505</v>
      </c>
      <c r="D154" s="210"/>
      <c r="E154" s="209"/>
      <c r="F154" s="209"/>
      <c r="G154" s="209"/>
      <c r="H154" s="209"/>
    </row>
    <row r="155" spans="1:8" s="16" customFormat="1" ht="21" x14ac:dyDescent="0.2">
      <c r="A155" s="206"/>
      <c r="B155" s="209"/>
      <c r="C155" s="210" t="s">
        <v>506</v>
      </c>
      <c r="D155" s="210"/>
      <c r="E155" s="209"/>
      <c r="F155" s="209"/>
      <c r="G155" s="209"/>
      <c r="H155" s="209"/>
    </row>
    <row r="156" spans="1:8" s="16" customFormat="1" ht="21" x14ac:dyDescent="0.2">
      <c r="A156" s="202"/>
      <c r="B156" s="203"/>
      <c r="C156" s="210"/>
      <c r="D156" s="210"/>
      <c r="E156" s="209"/>
      <c r="F156" s="209"/>
      <c r="G156" s="209"/>
      <c r="H156" s="203"/>
    </row>
    <row r="157" spans="1:8" s="16" customFormat="1" ht="26.25"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14"/>
      <c r="F157" s="215"/>
      <c r="G157" s="216"/>
      <c r="H157" s="216"/>
    </row>
    <row r="158" spans="1:8" ht="26.25"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c r="E158" s="214"/>
      <c r="F158" s="215"/>
      <c r="G158" s="218"/>
      <c r="H158" s="218"/>
    </row>
    <row r="159" spans="1:8" ht="26.25"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c r="E159" s="214"/>
      <c r="F159" s="215"/>
      <c r="G159" s="218"/>
      <c r="H159" s="218"/>
    </row>
    <row r="160" spans="1:8" ht="26.25"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c r="E160" s="215"/>
      <c r="F160" s="215"/>
      <c r="G160" s="218"/>
      <c r="H160" s="218"/>
    </row>
    <row r="161" spans="1:8" ht="26.25"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c r="E161" s="215"/>
      <c r="F161" s="215"/>
      <c r="G161" s="218"/>
      <c r="H161" s="218"/>
    </row>
    <row r="162" spans="1:8" ht="26.25"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c r="E162" s="214"/>
      <c r="F162" s="215"/>
      <c r="G162" s="218"/>
      <c r="H162" s="218"/>
    </row>
    <row r="163" spans="1:8" ht="26.25"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c r="E163" s="214"/>
      <c r="F163" s="215"/>
      <c r="G163" s="218"/>
      <c r="H163" s="218"/>
    </row>
    <row r="164" spans="1:8" ht="26.25" customHeight="1" x14ac:dyDescent="0.2">
      <c r="A164" s="219"/>
      <c r="B164" s="219"/>
      <c r="C164" s="220"/>
      <c r="D164" s="221"/>
      <c r="E164" s="221"/>
      <c r="F164" s="222"/>
      <c r="G164" s="223"/>
      <c r="H164" s="223"/>
    </row>
    <row r="165" spans="1:8" ht="26.25" customHeight="1" x14ac:dyDescent="0.2">
      <c r="A165" s="225" t="s">
        <v>134</v>
      </c>
      <c r="B165" s="225"/>
      <c r="C165" s="225"/>
      <c r="D165" s="225"/>
      <c r="E165" s="225"/>
      <c r="F165" s="225"/>
      <c r="G165" s="225"/>
      <c r="H165" s="225"/>
    </row>
    <row r="166" spans="1:8" ht="26.25" customHeight="1" x14ac:dyDescent="0.2">
      <c r="A166" s="225" t="s">
        <v>135</v>
      </c>
      <c r="B166" s="225"/>
      <c r="C166" s="225"/>
      <c r="D166" s="225"/>
      <c r="E166" s="225"/>
      <c r="F166" s="225"/>
      <c r="G166" s="225"/>
      <c r="H166" s="225"/>
    </row>
    <row r="167" spans="1:8" ht="26.25" customHeight="1" x14ac:dyDescent="0.2">
      <c r="A167" s="219"/>
      <c r="B167" s="219"/>
      <c r="C167" s="220"/>
      <c r="D167" s="221"/>
      <c r="E167" s="221"/>
      <c r="F167" s="222"/>
      <c r="G167" s="223"/>
      <c r="H167" s="223"/>
    </row>
    <row r="168" spans="1:8" ht="26.25" customHeight="1" thickBot="1" x14ac:dyDescent="0.25">
      <c r="A168" s="226" t="s">
        <v>136</v>
      </c>
      <c r="B168" s="226"/>
      <c r="C168" s="226"/>
      <c r="D168" s="226"/>
      <c r="E168" s="226"/>
      <c r="F168" s="227"/>
      <c r="G168" s="217"/>
      <c r="H168" s="228"/>
    </row>
    <row r="169" spans="1:8" ht="26.25" customHeight="1" thickBot="1" x14ac:dyDescent="0.25">
      <c r="A169" s="229" t="s">
        <v>137</v>
      </c>
      <c r="B169" s="230"/>
      <c r="C169" s="230"/>
      <c r="D169" s="230"/>
      <c r="E169" s="231"/>
      <c r="F169" s="232"/>
      <c r="H169" s="233"/>
    </row>
    <row r="170" spans="1:8" ht="26.25" customHeight="1" thickBot="1" x14ac:dyDescent="0.25">
      <c r="A170" s="302" t="s">
        <v>138</v>
      </c>
      <c r="B170" s="303"/>
      <c r="C170" s="236" t="s">
        <v>139</v>
      </c>
      <c r="D170" s="326" t="s">
        <v>140</v>
      </c>
      <c r="E170" s="327"/>
      <c r="F170" s="238"/>
      <c r="G170" s="238"/>
      <c r="H170" s="238"/>
    </row>
    <row r="171" spans="1:8" ht="84" x14ac:dyDescent="0.2">
      <c r="A171" s="239" t="s">
        <v>141</v>
      </c>
      <c r="B171" s="240"/>
      <c r="C171" s="241" t="s">
        <v>142</v>
      </c>
      <c r="D171" s="242" t="s">
        <v>143</v>
      </c>
      <c r="E171" s="243"/>
      <c r="F171" s="238"/>
      <c r="G171" s="238"/>
      <c r="H171" s="238"/>
    </row>
    <row r="172" spans="1:8" ht="21" x14ac:dyDescent="0.2">
      <c r="A172" s="244" t="s">
        <v>144</v>
      </c>
      <c r="B172" s="245"/>
      <c r="C172" s="246" t="s">
        <v>145</v>
      </c>
      <c r="D172" s="247" t="s">
        <v>146</v>
      </c>
      <c r="E172" s="248"/>
      <c r="F172" s="238"/>
      <c r="G172" s="238"/>
      <c r="H172" s="238"/>
    </row>
    <row r="173" spans="1:8" ht="63.75" thickBot="1" x14ac:dyDescent="0.25">
      <c r="A173" s="328" t="s">
        <v>147</v>
      </c>
      <c r="B173" s="329"/>
      <c r="C173" s="330" t="s">
        <v>148</v>
      </c>
      <c r="D173" s="331" t="s">
        <v>146</v>
      </c>
      <c r="E173" s="332"/>
      <c r="F173" s="238"/>
      <c r="G173" s="238"/>
      <c r="H173" s="238"/>
    </row>
    <row r="174" spans="1:8" ht="42" x14ac:dyDescent="0.2">
      <c r="A174" s="244" t="s">
        <v>150</v>
      </c>
      <c r="B174" s="245"/>
      <c r="C174" s="333" t="s">
        <v>151</v>
      </c>
      <c r="D174" s="245" t="s">
        <v>146</v>
      </c>
      <c r="E174" s="334"/>
      <c r="F174" s="232"/>
      <c r="G174" s="232"/>
      <c r="H174" s="232"/>
    </row>
    <row r="175" spans="1:8" ht="50.1" customHeight="1" thickBot="1" x14ac:dyDescent="0.25">
      <c r="A175" s="335" t="s">
        <v>152</v>
      </c>
      <c r="B175" s="336"/>
      <c r="C175" s="330" t="s">
        <v>153</v>
      </c>
      <c r="D175" s="337" t="s">
        <v>146</v>
      </c>
      <c r="E175" s="338"/>
      <c r="F175" s="222"/>
      <c r="G175" s="223"/>
      <c r="H175" s="223"/>
    </row>
    <row r="176" spans="1:8" ht="50.1" customHeight="1" x14ac:dyDescent="0.2">
      <c r="A176" s="250" t="s">
        <v>154</v>
      </c>
      <c r="B176" s="250"/>
      <c r="C176" s="250"/>
      <c r="D176" s="250"/>
      <c r="E176" s="250"/>
      <c r="F176" s="250"/>
      <c r="G176" s="250"/>
      <c r="H176" s="250"/>
    </row>
    <row r="177" spans="1:8" ht="96" customHeight="1" x14ac:dyDescent="0.2">
      <c r="A177" s="250" t="s">
        <v>155</v>
      </c>
      <c r="B177" s="250"/>
      <c r="C177" s="250"/>
      <c r="D177" s="250"/>
      <c r="E177" s="250"/>
      <c r="F177" s="250"/>
      <c r="G177" s="250"/>
      <c r="H177" s="250"/>
    </row>
    <row r="178" spans="1:8" ht="176.25" customHeight="1" x14ac:dyDescent="0.2">
      <c r="A178"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225"/>
      <c r="C178" s="225"/>
      <c r="D178" s="225"/>
      <c r="E178" s="225"/>
      <c r="F178" s="225"/>
      <c r="G178" s="225"/>
      <c r="H178" s="225"/>
    </row>
    <row r="179" spans="1:8" ht="71.25" customHeight="1" x14ac:dyDescent="0.2">
      <c r="A179" s="225" t="s">
        <v>157</v>
      </c>
      <c r="B179" s="225"/>
      <c r="C179" s="225"/>
      <c r="D179" s="225"/>
      <c r="E179" s="225"/>
      <c r="F179" s="225"/>
      <c r="G179" s="225"/>
      <c r="H179" s="225"/>
    </row>
    <row r="180" spans="1:8" ht="132.75" customHeight="1" x14ac:dyDescent="0.2">
      <c r="A180" s="250" t="s">
        <v>158</v>
      </c>
      <c r="B180" s="250"/>
      <c r="C180" s="250"/>
      <c r="D180" s="250"/>
      <c r="E180" s="250"/>
      <c r="F180" s="250"/>
      <c r="G180" s="250"/>
      <c r="H180" s="250"/>
    </row>
    <row r="181" spans="1:8" s="203" customFormat="1" ht="125.25" customHeight="1" x14ac:dyDescent="0.2">
      <c r="A181" s="225" t="s">
        <v>159</v>
      </c>
      <c r="B181" s="225"/>
      <c r="C181" s="225"/>
      <c r="D181" s="225"/>
      <c r="E181" s="225"/>
      <c r="F181" s="225"/>
      <c r="G181" s="225"/>
      <c r="H181" s="225"/>
    </row>
    <row r="182" spans="1:8" s="224" customFormat="1" ht="222.75" customHeight="1" x14ac:dyDescent="0.2">
      <c r="A182" s="202"/>
      <c r="B182" s="203"/>
      <c r="C182" s="204"/>
      <c r="D182" s="203"/>
      <c r="E182" s="203"/>
      <c r="F182" s="203"/>
      <c r="G182" s="203"/>
      <c r="H182" s="205"/>
    </row>
    <row r="183" spans="1:8" ht="39" customHeight="1" x14ac:dyDescent="0.2"/>
    <row r="184" spans="1:8" ht="39" customHeight="1" x14ac:dyDescent="0.2"/>
    <row r="185" spans="1:8" ht="186.75" customHeight="1" x14ac:dyDescent="0.2"/>
    <row r="186" spans="1:8" ht="73.5" customHeight="1" x14ac:dyDescent="0.2"/>
    <row r="188" spans="1:8" s="252" customFormat="1" ht="114.75" customHeight="1" x14ac:dyDescent="0.2">
      <c r="A188" s="202"/>
      <c r="B188" s="203"/>
      <c r="C188" s="204"/>
      <c r="D188" s="203"/>
      <c r="E188" s="203"/>
      <c r="F188" s="203"/>
      <c r="G188" s="203"/>
      <c r="H188" s="205"/>
    </row>
  </sheetData>
  <sheetProtection selectLockedCells="1" selectUnlockedCells="1"/>
  <mergeCells count="294">
    <mergeCell ref="A176:H176"/>
    <mergeCell ref="A177:H177"/>
    <mergeCell ref="A178:H178"/>
    <mergeCell ref="A179:H179"/>
    <mergeCell ref="A180:H180"/>
    <mergeCell ref="A181:E181"/>
    <mergeCell ref="F181:H181"/>
    <mergeCell ref="A173:B173"/>
    <mergeCell ref="D173:E173"/>
    <mergeCell ref="A174:B174"/>
    <mergeCell ref="D174:E174"/>
    <mergeCell ref="A175:B175"/>
    <mergeCell ref="D175:E175"/>
    <mergeCell ref="A170:B170"/>
    <mergeCell ref="D170:E170"/>
    <mergeCell ref="A171:B171"/>
    <mergeCell ref="D171:E171"/>
    <mergeCell ref="A172:B172"/>
    <mergeCell ref="D172:E172"/>
    <mergeCell ref="A162:C162"/>
    <mergeCell ref="A163:C163"/>
    <mergeCell ref="A165:H165"/>
    <mergeCell ref="A166:H166"/>
    <mergeCell ref="A168:E168"/>
    <mergeCell ref="A169:E169"/>
    <mergeCell ref="A157:C157"/>
    <mergeCell ref="G157:H157"/>
    <mergeCell ref="A158:C158"/>
    <mergeCell ref="A159:C159"/>
    <mergeCell ref="A160:C160"/>
    <mergeCell ref="A161:C161"/>
    <mergeCell ref="A151:B151"/>
    <mergeCell ref="D151:H151"/>
    <mergeCell ref="C153:D153"/>
    <mergeCell ref="C154:D154"/>
    <mergeCell ref="C155:D155"/>
    <mergeCell ref="C156:D156"/>
    <mergeCell ref="A146:B146"/>
    <mergeCell ref="A147:B147"/>
    <mergeCell ref="D147:H147"/>
    <mergeCell ref="A148:C148"/>
    <mergeCell ref="D148:H148"/>
    <mergeCell ref="A149:B149"/>
    <mergeCell ref="C149:C150"/>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7"/>
  <sheetViews>
    <sheetView view="pageBreakPreview" zoomScale="40" zoomScaleNormal="60" zoomScaleSheetLayoutView="40" workbookViewId="0">
      <pane ySplit="4" topLeftCell="A13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181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59" customFormat="1" ht="24.9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1">
        <f>F7*1.2</f>
        <v>8280</v>
      </c>
      <c r="E7" s="32">
        <f>F7*1.1</f>
        <v>7590.0000000000009</v>
      </c>
      <c r="F7" s="32">
        <v>6900</v>
      </c>
      <c r="G7" s="32">
        <f>F7*0.75</f>
        <v>5175</v>
      </c>
      <c r="H7" s="33">
        <f>F7*0.5</f>
        <v>3450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54">
        <f>F12*1.2</f>
        <v>9122.4</v>
      </c>
      <c r="E12" s="32">
        <f>F12*1.1</f>
        <v>8362.2000000000007</v>
      </c>
      <c r="F12" s="32">
        <v>7602</v>
      </c>
      <c r="G12" s="32">
        <f>F12*0.75</f>
        <v>5701.5</v>
      </c>
      <c r="H12" s="33">
        <f>F12*0.5</f>
        <v>3801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"2ГИС.АРХАНГЕЛЬСК"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262">
        <v>639</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1">
        <f>F27*1.2</f>
        <v>11592</v>
      </c>
      <c r="E27" s="32">
        <f>F27*1.1</f>
        <v>10626</v>
      </c>
      <c r="F27" s="32">
        <v>9660</v>
      </c>
      <c r="G27" s="32">
        <f>F27*0.75</f>
        <v>7245</v>
      </c>
      <c r="H27" s="33">
        <f>F27*0.5</f>
        <v>4830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54">
        <f>F32*1.2</f>
        <v>12772.8</v>
      </c>
      <c r="E32" s="32">
        <f>F32*1.1</f>
        <v>11708.400000000001</v>
      </c>
      <c r="F32" s="32">
        <v>10644</v>
      </c>
      <c r="G32" s="32">
        <f>F32*0.75</f>
        <v>7983</v>
      </c>
      <c r="H32" s="33">
        <f>F32*0.5</f>
        <v>5322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"2ГИС.АРХАНГЕЛЬСК"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89">
        <v>639</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1044 до 20880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49" s="127">
        <v>1044</v>
      </c>
      <c r="E49" s="128"/>
      <c r="F49" s="128"/>
      <c r="G49" s="128"/>
      <c r="H49" s="129"/>
    </row>
    <row r="50" spans="1:8" ht="37.5" customHeight="1" outlineLevel="1" x14ac:dyDescent="0.2">
      <c r="A50" s="130" t="s">
        <v>33</v>
      </c>
      <c r="B50" s="131"/>
      <c r="C50" s="126"/>
      <c r="D50" s="36">
        <v>2088</v>
      </c>
      <c r="E50" s="37"/>
      <c r="F50" s="37"/>
      <c r="G50" s="37"/>
      <c r="H50" s="38"/>
    </row>
    <row r="51" spans="1:8" ht="37.5" customHeight="1" outlineLevel="1" x14ac:dyDescent="0.2">
      <c r="A51" s="130" t="s">
        <v>34</v>
      </c>
      <c r="B51" s="131"/>
      <c r="C51" s="126"/>
      <c r="D51" s="36">
        <v>3132</v>
      </c>
      <c r="E51" s="37"/>
      <c r="F51" s="37"/>
      <c r="G51" s="37"/>
      <c r="H51" s="38"/>
    </row>
    <row r="52" spans="1:8" ht="37.5" customHeight="1" outlineLevel="1" x14ac:dyDescent="0.2">
      <c r="A52" s="130" t="s">
        <v>35</v>
      </c>
      <c r="B52" s="131"/>
      <c r="C52" s="126"/>
      <c r="D52" s="36">
        <v>4176</v>
      </c>
      <c r="E52" s="37"/>
      <c r="F52" s="37"/>
      <c r="G52" s="37"/>
      <c r="H52" s="38"/>
    </row>
    <row r="53" spans="1:8" ht="37.5" customHeight="1" outlineLevel="1" x14ac:dyDescent="0.2">
      <c r="A53" s="130" t="s">
        <v>36</v>
      </c>
      <c r="B53" s="131"/>
      <c r="C53" s="126"/>
      <c r="D53" s="36">
        <v>5220</v>
      </c>
      <c r="E53" s="37"/>
      <c r="F53" s="37"/>
      <c r="G53" s="37"/>
      <c r="H53" s="38"/>
    </row>
    <row r="54" spans="1:8" ht="37.5" customHeight="1" outlineLevel="1" x14ac:dyDescent="0.2">
      <c r="A54" s="130" t="s">
        <v>37</v>
      </c>
      <c r="B54" s="131"/>
      <c r="C54" s="126"/>
      <c r="D54" s="36">
        <v>6264</v>
      </c>
      <c r="E54" s="37"/>
      <c r="F54" s="37"/>
      <c r="G54" s="37"/>
      <c r="H54" s="38"/>
    </row>
    <row r="55" spans="1:8" ht="37.5" customHeight="1" outlineLevel="1" x14ac:dyDescent="0.2">
      <c r="A55" s="130" t="s">
        <v>38</v>
      </c>
      <c r="B55" s="131"/>
      <c r="C55" s="126"/>
      <c r="D55" s="36">
        <v>7308</v>
      </c>
      <c r="E55" s="37"/>
      <c r="F55" s="37"/>
      <c r="G55" s="37"/>
      <c r="H55" s="38"/>
    </row>
    <row r="56" spans="1:8" ht="37.5" customHeight="1" outlineLevel="1" x14ac:dyDescent="0.2">
      <c r="A56" s="130" t="s">
        <v>39</v>
      </c>
      <c r="B56" s="131"/>
      <c r="C56" s="126"/>
      <c r="D56" s="36">
        <v>8352</v>
      </c>
      <c r="E56" s="37"/>
      <c r="F56" s="37"/>
      <c r="G56" s="37"/>
      <c r="H56" s="38"/>
    </row>
    <row r="57" spans="1:8" ht="37.5" customHeight="1" outlineLevel="1" x14ac:dyDescent="0.2">
      <c r="A57" s="130" t="s">
        <v>40</v>
      </c>
      <c r="B57" s="131"/>
      <c r="C57" s="126"/>
      <c r="D57" s="36">
        <v>9396</v>
      </c>
      <c r="E57" s="37"/>
      <c r="F57" s="37"/>
      <c r="G57" s="37"/>
      <c r="H57" s="38"/>
    </row>
    <row r="58" spans="1:8" ht="37.5" customHeight="1" outlineLevel="1" x14ac:dyDescent="0.2">
      <c r="A58" s="130" t="s">
        <v>41</v>
      </c>
      <c r="B58" s="131"/>
      <c r="C58" s="126"/>
      <c r="D58" s="36">
        <v>10440</v>
      </c>
      <c r="E58" s="37"/>
      <c r="F58" s="37"/>
      <c r="G58" s="37"/>
      <c r="H58" s="38"/>
    </row>
    <row r="59" spans="1:8" ht="37.5" customHeight="1" outlineLevel="1" x14ac:dyDescent="0.2">
      <c r="A59" s="130" t="s">
        <v>42</v>
      </c>
      <c r="B59" s="131"/>
      <c r="C59" s="126"/>
      <c r="D59" s="36">
        <v>11484</v>
      </c>
      <c r="E59" s="37"/>
      <c r="F59" s="37"/>
      <c r="G59" s="37"/>
      <c r="H59" s="38"/>
    </row>
    <row r="60" spans="1:8" ht="37.5" customHeight="1" outlineLevel="1" x14ac:dyDescent="0.2">
      <c r="A60" s="130" t="s">
        <v>43</v>
      </c>
      <c r="B60" s="131"/>
      <c r="C60" s="126"/>
      <c r="D60" s="36">
        <v>12528</v>
      </c>
      <c r="E60" s="37"/>
      <c r="F60" s="37"/>
      <c r="G60" s="37"/>
      <c r="H60" s="38"/>
    </row>
    <row r="61" spans="1:8" ht="37.5" customHeight="1" outlineLevel="1" x14ac:dyDescent="0.2">
      <c r="A61" s="130" t="s">
        <v>44</v>
      </c>
      <c r="B61" s="131"/>
      <c r="C61" s="126"/>
      <c r="D61" s="36">
        <v>13572</v>
      </c>
      <c r="E61" s="37"/>
      <c r="F61" s="37"/>
      <c r="G61" s="37"/>
      <c r="H61" s="38"/>
    </row>
    <row r="62" spans="1:8" ht="37.5" customHeight="1" outlineLevel="1" x14ac:dyDescent="0.2">
      <c r="A62" s="130" t="s">
        <v>45</v>
      </c>
      <c r="B62" s="131"/>
      <c r="C62" s="126"/>
      <c r="D62" s="36">
        <v>14616</v>
      </c>
      <c r="E62" s="37"/>
      <c r="F62" s="37"/>
      <c r="G62" s="37"/>
      <c r="H62" s="38"/>
    </row>
    <row r="63" spans="1:8" ht="37.5" customHeight="1" outlineLevel="1" x14ac:dyDescent="0.2">
      <c r="A63" s="130" t="s">
        <v>46</v>
      </c>
      <c r="B63" s="131"/>
      <c r="C63" s="126"/>
      <c r="D63" s="36">
        <v>15660</v>
      </c>
      <c r="E63" s="37"/>
      <c r="F63" s="37"/>
      <c r="G63" s="37"/>
      <c r="H63" s="38"/>
    </row>
    <row r="64" spans="1:8" ht="37.5" customHeight="1" outlineLevel="1" x14ac:dyDescent="0.2">
      <c r="A64" s="130" t="s">
        <v>47</v>
      </c>
      <c r="B64" s="131"/>
      <c r="C64" s="126"/>
      <c r="D64" s="36">
        <v>16704</v>
      </c>
      <c r="E64" s="37"/>
      <c r="F64" s="37"/>
      <c r="G64" s="37"/>
      <c r="H64" s="38"/>
    </row>
    <row r="65" spans="1:8" ht="37.5" customHeight="1" outlineLevel="1" x14ac:dyDescent="0.2">
      <c r="A65" s="130" t="s">
        <v>48</v>
      </c>
      <c r="B65" s="131"/>
      <c r="C65" s="126"/>
      <c r="D65" s="36">
        <v>17748</v>
      </c>
      <c r="E65" s="37"/>
      <c r="F65" s="37"/>
      <c r="G65" s="37"/>
      <c r="H65" s="38"/>
    </row>
    <row r="66" spans="1:8" ht="37.5" customHeight="1" outlineLevel="1" x14ac:dyDescent="0.2">
      <c r="A66" s="130" t="s">
        <v>49</v>
      </c>
      <c r="B66" s="131"/>
      <c r="C66" s="126"/>
      <c r="D66" s="36">
        <v>18792</v>
      </c>
      <c r="E66" s="37"/>
      <c r="F66" s="37"/>
      <c r="G66" s="37"/>
      <c r="H66" s="38"/>
    </row>
    <row r="67" spans="1:8" ht="37.5" customHeight="1" outlineLevel="1" x14ac:dyDescent="0.2">
      <c r="A67" s="130" t="s">
        <v>50</v>
      </c>
      <c r="B67" s="131"/>
      <c r="C67" s="126"/>
      <c r="D67" s="36">
        <v>19836</v>
      </c>
      <c r="E67" s="37"/>
      <c r="F67" s="37"/>
      <c r="G67" s="37"/>
      <c r="H67" s="38"/>
    </row>
    <row r="68" spans="1:8" ht="37.5" customHeight="1" outlineLevel="1" thickBot="1" x14ac:dyDescent="0.25">
      <c r="A68" s="130" t="s">
        <v>51</v>
      </c>
      <c r="B68" s="131"/>
      <c r="C68" s="126"/>
      <c r="D68" s="36">
        <v>20880</v>
      </c>
      <c r="E68" s="37"/>
      <c r="F68" s="37"/>
      <c r="G68" s="37"/>
      <c r="H68" s="38"/>
    </row>
    <row r="69" spans="1:8" ht="50.1" customHeight="1" thickBot="1" x14ac:dyDescent="0.25">
      <c r="A69" s="339" t="s">
        <v>52</v>
      </c>
      <c r="B69" s="340"/>
      <c r="C69" s="340"/>
      <c r="D69" s="341" t="str">
        <f>"от "&amp;MIN(D70:D79)&amp;" до "&amp;MAX(D70:D79)</f>
        <v>от 300 до 5250</v>
      </c>
      <c r="E69" s="342"/>
      <c r="F69" s="342"/>
      <c r="G69" s="342"/>
      <c r="H69" s="343"/>
    </row>
    <row r="70" spans="1:8" s="16" customFormat="1" ht="159" customHeight="1" x14ac:dyDescent="0.2">
      <c r="A70" s="344" t="s">
        <v>53</v>
      </c>
      <c r="B70" s="345" t="s">
        <v>13</v>
      </c>
      <c r="C70" s="346"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70" s="32">
        <v>498</v>
      </c>
      <c r="E70" s="32"/>
      <c r="F70" s="32"/>
      <c r="G70" s="32"/>
      <c r="H70" s="33"/>
    </row>
    <row r="71" spans="1:8" ht="37.5" customHeight="1" x14ac:dyDescent="0.2">
      <c r="A71" s="347" t="s">
        <v>54</v>
      </c>
      <c r="B71" s="176"/>
      <c r="C71" s="348"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71" s="37">
        <v>342</v>
      </c>
      <c r="E71" s="37"/>
      <c r="F71" s="37"/>
      <c r="G71" s="37"/>
      <c r="H71" s="38"/>
    </row>
    <row r="72" spans="1:8" ht="37.5" customHeight="1" x14ac:dyDescent="0.2">
      <c r="A72" s="347" t="s">
        <v>55</v>
      </c>
      <c r="B72" s="176"/>
      <c r="C72" s="348"/>
      <c r="D72" s="37">
        <v>5250</v>
      </c>
      <c r="E72" s="37"/>
      <c r="F72" s="37"/>
      <c r="G72" s="37"/>
      <c r="H72" s="38"/>
    </row>
    <row r="73" spans="1:8" ht="37.5" customHeight="1" x14ac:dyDescent="0.2">
      <c r="A73" s="347" t="s">
        <v>56</v>
      </c>
      <c r="B73" s="176"/>
      <c r="C73" s="348"/>
      <c r="D73" s="37">
        <v>1008</v>
      </c>
      <c r="E73" s="37"/>
      <c r="F73" s="37"/>
      <c r="G73" s="37"/>
      <c r="H73" s="38"/>
    </row>
    <row r="74" spans="1:8" ht="37.5" customHeight="1" x14ac:dyDescent="0.2">
      <c r="A74" s="347" t="s">
        <v>57</v>
      </c>
      <c r="B74" s="176"/>
      <c r="C74" s="348"/>
      <c r="D74" s="37">
        <v>4248</v>
      </c>
      <c r="E74" s="37"/>
      <c r="F74" s="37"/>
      <c r="G74" s="37"/>
      <c r="H74" s="38"/>
    </row>
    <row r="75" spans="1:8" ht="37.5" customHeight="1" x14ac:dyDescent="0.2">
      <c r="A75" s="347" t="s">
        <v>58</v>
      </c>
      <c r="B75" s="176"/>
      <c r="C75" s="348"/>
      <c r="D75" s="37">
        <v>300</v>
      </c>
      <c r="E75" s="37"/>
      <c r="F75" s="37"/>
      <c r="G75" s="37"/>
      <c r="H75" s="38"/>
    </row>
    <row r="76" spans="1:8" ht="37.5" customHeight="1" x14ac:dyDescent="0.2">
      <c r="A76" s="347" t="s">
        <v>59</v>
      </c>
      <c r="B76" s="176"/>
      <c r="C76" s="348"/>
      <c r="D76" s="37">
        <v>300</v>
      </c>
      <c r="E76" s="37"/>
      <c r="F76" s="37"/>
      <c r="G76" s="37"/>
      <c r="H76" s="38"/>
    </row>
    <row r="77" spans="1:8" ht="37.5" customHeight="1" x14ac:dyDescent="0.2">
      <c r="A77" s="347" t="s">
        <v>60</v>
      </c>
      <c r="B77" s="176"/>
      <c r="C77" s="348"/>
      <c r="D77" s="37">
        <v>600</v>
      </c>
      <c r="E77" s="37"/>
      <c r="F77" s="37"/>
      <c r="G77" s="37"/>
      <c r="H77" s="38"/>
    </row>
    <row r="78" spans="1:8" ht="37.5" customHeight="1" x14ac:dyDescent="0.2">
      <c r="A78" s="347" t="s">
        <v>61</v>
      </c>
      <c r="B78" s="176"/>
      <c r="C78" s="348"/>
      <c r="D78" s="37">
        <v>900</v>
      </c>
      <c r="E78" s="37"/>
      <c r="F78" s="37"/>
      <c r="G78" s="37"/>
      <c r="H78" s="38"/>
    </row>
    <row r="79" spans="1:8" ht="37.5" customHeight="1" x14ac:dyDescent="0.2">
      <c r="A79" s="347" t="s">
        <v>62</v>
      </c>
      <c r="B79" s="176"/>
      <c r="C79" s="348"/>
      <c r="D79" s="37">
        <v>4248</v>
      </c>
      <c r="E79" s="37"/>
      <c r="F79" s="37"/>
      <c r="G79" s="37"/>
      <c r="H79" s="38"/>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80" s="45">
        <v>30</v>
      </c>
      <c r="E80" s="45"/>
      <c r="F80" s="45"/>
      <c r="G80" s="45"/>
      <c r="H80" s="46"/>
    </row>
    <row r="81" spans="1:8" ht="50.1" customHeight="1" thickBot="1" x14ac:dyDescent="0.25">
      <c r="A81" s="349" t="s">
        <v>65</v>
      </c>
      <c r="B81" s="350"/>
      <c r="C81" s="197"/>
      <c r="D81" s="351" t="str">
        <f>"от "&amp;MIN(D83,D94:H95,F133,D96:H110)&amp;" до "&amp;MAX(D83,D94:H95,F133,D96:H110)</f>
        <v>от 504 до 9912</v>
      </c>
      <c r="E81" s="351"/>
      <c r="F81" s="351"/>
      <c r="G81" s="351"/>
      <c r="H81" s="352"/>
    </row>
    <row r="82" spans="1:8" ht="21.75" thickBot="1" x14ac:dyDescent="0.25">
      <c r="A82" s="298"/>
      <c r="B82" s="299"/>
      <c r="C82" s="118"/>
      <c r="D82" s="322"/>
      <c r="E82" s="322"/>
      <c r="F82" s="322"/>
      <c r="G82" s="322"/>
      <c r="H82" s="323"/>
    </row>
    <row r="83" spans="1:8" ht="60"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83" s="165">
        <v>3600</v>
      </c>
      <c r="E83" s="165"/>
      <c r="F83" s="165"/>
      <c r="G83" s="165"/>
      <c r="H83" s="166"/>
    </row>
    <row r="84" spans="1:8" ht="60" customHeight="1" thickBot="1" x14ac:dyDescent="0.25">
      <c r="A84" s="167" t="s">
        <v>67</v>
      </c>
      <c r="B84" s="168"/>
      <c r="C84" s="169"/>
      <c r="D84" s="170" t="s">
        <v>68</v>
      </c>
      <c r="E84" s="171"/>
      <c r="F84" s="171"/>
      <c r="G84" s="171"/>
      <c r="H84" s="172"/>
    </row>
    <row r="85" spans="1:8" ht="60" customHeight="1" x14ac:dyDescent="0.2">
      <c r="A85" s="173" t="s">
        <v>69</v>
      </c>
      <c r="B85" s="174"/>
      <c r="C85" s="169"/>
      <c r="D85" s="140">
        <f>D83/4</f>
        <v>900</v>
      </c>
      <c r="E85" s="140"/>
      <c r="F85" s="140"/>
      <c r="G85" s="140"/>
      <c r="H85" s="141"/>
    </row>
    <row r="86" spans="1:8" ht="60" customHeight="1" x14ac:dyDescent="0.2">
      <c r="A86" s="173" t="s">
        <v>70</v>
      </c>
      <c r="B86" s="174"/>
      <c r="C86" s="169"/>
      <c r="D86" s="140">
        <f>D83/5</f>
        <v>720</v>
      </c>
      <c r="E86" s="140"/>
      <c r="F86" s="140"/>
      <c r="G86" s="140"/>
      <c r="H86" s="141"/>
    </row>
    <row r="87" spans="1:8" ht="60" customHeight="1" x14ac:dyDescent="0.2">
      <c r="A87" s="173" t="s">
        <v>71</v>
      </c>
      <c r="B87" s="174"/>
      <c r="C87" s="169"/>
      <c r="D87" s="140">
        <f>D83/6</f>
        <v>600</v>
      </c>
      <c r="E87" s="140"/>
      <c r="F87" s="140"/>
      <c r="G87" s="140"/>
      <c r="H87" s="141"/>
    </row>
    <row r="88" spans="1:8" ht="60" customHeight="1" x14ac:dyDescent="0.2">
      <c r="A88" s="173" t="s">
        <v>72</v>
      </c>
      <c r="B88" s="174"/>
      <c r="C88" s="169"/>
      <c r="D88" s="140">
        <f>D83/7</f>
        <v>514.28571428571433</v>
      </c>
      <c r="E88" s="140"/>
      <c r="F88" s="140"/>
      <c r="G88" s="140"/>
      <c r="H88" s="141"/>
    </row>
    <row r="89" spans="1:8" ht="60" customHeight="1" x14ac:dyDescent="0.2">
      <c r="A89" s="173" t="s">
        <v>73</v>
      </c>
      <c r="B89" s="174"/>
      <c r="C89" s="169"/>
      <c r="D89" s="140">
        <f>D83/8</f>
        <v>450</v>
      </c>
      <c r="E89" s="140"/>
      <c r="F89" s="140"/>
      <c r="G89" s="140"/>
      <c r="H89" s="141"/>
    </row>
    <row r="90" spans="1:8" ht="60" customHeight="1" x14ac:dyDescent="0.2">
      <c r="A90" s="173" t="s">
        <v>74</v>
      </c>
      <c r="B90" s="174"/>
      <c r="C90" s="169"/>
      <c r="D90" s="140">
        <f>D83/9</f>
        <v>400</v>
      </c>
      <c r="E90" s="140"/>
      <c r="F90" s="140"/>
      <c r="G90" s="140"/>
      <c r="H90" s="141"/>
    </row>
    <row r="91" spans="1:8" ht="60" customHeight="1" thickBot="1" x14ac:dyDescent="0.25">
      <c r="A91" s="173" t="s">
        <v>75</v>
      </c>
      <c r="B91" s="174"/>
      <c r="C91" s="175"/>
      <c r="D91" s="140">
        <f>D83/10</f>
        <v>360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92" s="44">
        <v>10008</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"2ГИС.АРХАНГЕЛЬСК"</v>
      </c>
      <c r="D94" s="31">
        <v>2361</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95" s="185">
        <v>4020</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96" s="36">
        <v>4020</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"2ГИС.АРХАНГЕЛЬСК"</v>
      </c>
      <c r="D97" s="36">
        <v>7065</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"2ГИС.АРХАНГЕЛЬСК"</v>
      </c>
      <c r="D98" s="36">
        <v>8478</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99" s="36">
        <v>2478</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0" s="36">
        <v>3012</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01" s="36">
        <v>4488</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02" s="36">
        <v>6225</v>
      </c>
      <c r="E102" s="37"/>
      <c r="F102" s="37"/>
      <c r="G102" s="37"/>
      <c r="H102" s="38"/>
    </row>
    <row r="103" spans="1:8" ht="50.1" customHeight="1" x14ac:dyDescent="0.2">
      <c r="A103" s="143" t="s">
        <v>86</v>
      </c>
      <c r="B103" s="144"/>
      <c r="C103" s="184" t="s">
        <v>87</v>
      </c>
      <c r="D103" s="36">
        <v>504</v>
      </c>
      <c r="E103" s="37"/>
      <c r="F103" s="37"/>
      <c r="G103" s="37"/>
      <c r="H103" s="38"/>
    </row>
    <row r="104" spans="1:8" ht="69"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4" s="36">
        <v>2310</v>
      </c>
      <c r="E104" s="37"/>
      <c r="F104" s="37"/>
      <c r="G104" s="37"/>
      <c r="H104" s="38"/>
    </row>
    <row r="105" spans="1:8" ht="69"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5" s="36">
        <v>1848</v>
      </c>
      <c r="E105" s="37"/>
      <c r="F105" s="37"/>
      <c r="G105" s="37"/>
      <c r="H105" s="38"/>
    </row>
    <row r="106" spans="1:8" ht="69" customHeight="1" x14ac:dyDescent="0.2">
      <c r="A106" s="143" t="s">
        <v>90</v>
      </c>
      <c r="B106" s="144"/>
      <c r="C106" s="184"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6" s="36">
        <v>1818</v>
      </c>
      <c r="E106" s="37"/>
      <c r="F106" s="37"/>
      <c r="G106" s="37"/>
      <c r="H106" s="38"/>
    </row>
    <row r="107" spans="1:8" ht="69" customHeight="1" x14ac:dyDescent="0.2">
      <c r="A107" s="143" t="s">
        <v>91</v>
      </c>
      <c r="B107" s="144"/>
      <c r="C107" s="184"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7" s="36">
        <v>924</v>
      </c>
      <c r="E107" s="37"/>
      <c r="F107" s="37"/>
      <c r="G107" s="37"/>
      <c r="H107" s="38"/>
    </row>
    <row r="108" spans="1:8" ht="69"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8" s="36">
        <v>9912</v>
      </c>
      <c r="E108" s="37"/>
      <c r="F108" s="37"/>
      <c r="G108" s="37"/>
      <c r="H108" s="38"/>
    </row>
    <row r="109" spans="1:8" ht="69"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09" s="36">
        <v>5004</v>
      </c>
      <c r="E109" s="37"/>
      <c r="F109" s="37"/>
      <c r="G109" s="37"/>
      <c r="H109" s="38"/>
    </row>
    <row r="110" spans="1:8" ht="50.1" customHeight="1" x14ac:dyDescent="0.2">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0" s="325">
        <v>948</v>
      </c>
      <c r="E110" s="140"/>
      <c r="F110" s="140"/>
      <c r="G110" s="140"/>
      <c r="H110" s="141"/>
    </row>
    <row r="111" spans="1:8" s="16" customFormat="1" ht="102" customHeight="1" x14ac:dyDescent="0.2">
      <c r="A111" s="143" t="s">
        <v>16</v>
      </c>
      <c r="B111" s="144"/>
      <c r="C11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1" s="325">
        <v>630</v>
      </c>
      <c r="E111" s="140"/>
      <c r="F111" s="140"/>
      <c r="G111" s="140"/>
      <c r="H111" s="141"/>
    </row>
    <row r="112" spans="1:8" s="16" customFormat="1" ht="126" customHeight="1" x14ac:dyDescent="0.2">
      <c r="A112" s="143" t="s">
        <v>95</v>
      </c>
      <c r="B112" s="144"/>
      <c r="C11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12" s="36">
        <v>9510</v>
      </c>
      <c r="E112" s="37"/>
      <c r="F112" s="37"/>
      <c r="G112" s="37"/>
      <c r="H112" s="38"/>
    </row>
    <row r="113" spans="1:8" s="16" customFormat="1" ht="126" customHeight="1" x14ac:dyDescent="0.2">
      <c r="A113" s="143" t="s">
        <v>96</v>
      </c>
      <c r="B113" s="144"/>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13" s="36">
        <v>3510</v>
      </c>
      <c r="E113" s="37"/>
      <c r="F113" s="37"/>
      <c r="G113" s="37"/>
      <c r="H113" s="38"/>
    </row>
    <row r="114" spans="1:8" s="16" customFormat="1" ht="12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14" s="36">
        <v>5010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"2ГИС.АРХАНГЕЛЬСК"</v>
      </c>
      <c r="D115" s="36">
        <v>3360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16" s="36">
        <v>5640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"2ГИС.АРХАНГЕЛЬСК" (версия для ПК)</v>
      </c>
      <c r="D117" s="36">
        <v>5640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"2ГИС.АРХАНГЕЛЬСК"</v>
      </c>
      <c r="D118" s="36">
        <v>9960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"2ГИС.АРХАНГЕЛЬСК"</v>
      </c>
      <c r="D119" s="36">
        <v>11952</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"2ГИС.АРХАНГЕЛЬСК" (версия для ПК)</v>
      </c>
      <c r="D120" s="36">
        <v>3480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"2ГИС.АРХАНГЕЛЬСК" (версия для ПК)</v>
      </c>
      <c r="D121" s="36">
        <v>4320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"2ГИС.АРХАНГЕЛЬСК" (версия для ПК)</v>
      </c>
      <c r="D122" s="36">
        <v>6360</v>
      </c>
      <c r="E122" s="37"/>
      <c r="F122" s="37"/>
      <c r="G122" s="37"/>
      <c r="H122" s="38"/>
    </row>
    <row r="123" spans="1:8" ht="50.1" customHeight="1" x14ac:dyDescent="0.2">
      <c r="A123" s="143" t="s">
        <v>106</v>
      </c>
      <c r="B123" s="144"/>
      <c r="C123" s="184" t="s">
        <v>87</v>
      </c>
      <c r="D123" s="36">
        <v>720</v>
      </c>
      <c r="E123" s="37"/>
      <c r="F123" s="37"/>
      <c r="G123" s="37"/>
      <c r="H123" s="38"/>
    </row>
    <row r="124" spans="1:8" ht="72"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4" s="36">
        <v>13920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"2ГИС.АРХАНГЕЛЬСК" (версия для ПК)</v>
      </c>
      <c r="D125" s="44">
        <v>1440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27" s="36">
        <v>5004</v>
      </c>
      <c r="E127" s="37"/>
      <c r="F127" s="37"/>
      <c r="G127" s="37"/>
      <c r="H127" s="38"/>
    </row>
    <row r="128" spans="1:8" s="16" customFormat="1" ht="50.1" customHeight="1" x14ac:dyDescent="0.2">
      <c r="A128" s="143" t="s">
        <v>111</v>
      </c>
      <c r="B128" s="144"/>
      <c r="C128" s="194"/>
      <c r="D128" s="36">
        <v>3000</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3" s="198">
        <f>F133*1.2</f>
        <v>3751.2</v>
      </c>
      <c r="E133" s="199">
        <f>F133*1.1</f>
        <v>3438.6000000000004</v>
      </c>
      <c r="F133" s="199">
        <v>3126</v>
      </c>
      <c r="G133" s="199">
        <f>F133*0.75</f>
        <v>2344.5</v>
      </c>
      <c r="H133" s="200">
        <f>F133*0.5</f>
        <v>1563</v>
      </c>
    </row>
    <row r="134" spans="1:8" ht="49.5"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"2ГИС.АРХАНГЕЛЬСК"</v>
      </c>
      <c r="D134" s="36">
        <v>2316</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36">
        <v>2082</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36" s="198">
        <f>F136*1.2</f>
        <v>5328</v>
      </c>
      <c r="E136" s="199">
        <f>F136*1.1</f>
        <v>4884</v>
      </c>
      <c r="F136" s="199">
        <v>4440</v>
      </c>
      <c r="G136" s="199">
        <f>F136*0.75</f>
        <v>3330</v>
      </c>
      <c r="H136" s="200">
        <f>F136*0.5</f>
        <v>2220</v>
      </c>
    </row>
    <row r="137" spans="1:8" ht="49.5"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"2ГИС.АРХАНГЕЛЬСК"</v>
      </c>
      <c r="D137" s="36">
        <v>3360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8" s="36">
        <v>3000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"2ГИС.АРХАНГЕЛЬСК"</v>
      </c>
      <c r="D139" s="198">
        <f>F139*1.2</f>
        <v>3513.6</v>
      </c>
      <c r="E139" s="199">
        <f>F139*1.1</f>
        <v>3220.8</v>
      </c>
      <c r="F139" s="199">
        <v>2928</v>
      </c>
      <c r="G139" s="199">
        <f>F139*0.75</f>
        <v>2196</v>
      </c>
      <c r="H139" s="200">
        <f>F139*0.5</f>
        <v>1464</v>
      </c>
    </row>
    <row r="140" spans="1:8" ht="50.1" customHeight="1" thickBot="1" x14ac:dyDescent="0.25">
      <c r="A140" s="24" t="s">
        <v>182</v>
      </c>
      <c r="B140" s="25"/>
      <c r="C140" s="26"/>
      <c r="D140" s="156"/>
      <c r="E140" s="156"/>
      <c r="F140" s="156"/>
      <c r="G140" s="156"/>
      <c r="H140" s="157"/>
    </row>
    <row r="141" spans="1:8" s="23" customFormat="1" ht="30" customHeight="1" thickBot="1" x14ac:dyDescent="0.25">
      <c r="A141" s="353"/>
      <c r="B141" s="353"/>
      <c r="C141" s="354"/>
      <c r="D141" s="353"/>
      <c r="E141" s="353"/>
      <c r="F141" s="353"/>
      <c r="G141" s="353"/>
      <c r="H141" s="355"/>
    </row>
    <row r="142" spans="1:8" s="16" customFormat="1" ht="83.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42" s="31">
        <v>7602</v>
      </c>
      <c r="E142" s="32"/>
      <c r="F142" s="32"/>
      <c r="G142" s="32"/>
      <c r="H142" s="33"/>
    </row>
    <row r="143" spans="1:8" s="16" customFormat="1" ht="83.25" customHeight="1" x14ac:dyDescent="0.2">
      <c r="A143" s="143" t="s">
        <v>184</v>
      </c>
      <c r="B143" s="144"/>
      <c r="C143" s="194"/>
      <c r="D143" s="325">
        <v>15204</v>
      </c>
      <c r="E143" s="140"/>
      <c r="F143" s="140"/>
      <c r="G143" s="140"/>
      <c r="H143" s="141"/>
    </row>
    <row r="144" spans="1:8" s="16" customFormat="1" ht="83.25" customHeight="1" x14ac:dyDescent="0.2">
      <c r="A144" s="143" t="s">
        <v>185</v>
      </c>
      <c r="B144" s="144"/>
      <c r="C144" s="194"/>
      <c r="D144" s="325">
        <v>7602</v>
      </c>
      <c r="E144" s="140"/>
      <c r="F144" s="140"/>
      <c r="G144" s="140"/>
      <c r="H144" s="141"/>
    </row>
    <row r="145" spans="1:8" s="16" customFormat="1" ht="83.25" customHeight="1" thickBot="1" x14ac:dyDescent="0.25">
      <c r="A145" s="143" t="s">
        <v>186</v>
      </c>
      <c r="B145" s="144"/>
      <c r="C145" s="194"/>
      <c r="D145" s="356">
        <v>15204</v>
      </c>
      <c r="E145" s="148"/>
      <c r="F145" s="148"/>
      <c r="G145" s="148"/>
      <c r="H145" s="149"/>
    </row>
    <row r="146" spans="1:8" ht="21.75" thickBot="1" x14ac:dyDescent="0.25">
      <c r="A146" s="298"/>
      <c r="B146" s="299"/>
      <c r="C146" s="180"/>
      <c r="D146" s="322"/>
      <c r="E146" s="322"/>
      <c r="F146" s="322"/>
      <c r="G146" s="322"/>
      <c r="H146" s="323"/>
    </row>
    <row r="148" spans="1:8" ht="21" x14ac:dyDescent="0.2">
      <c r="A148" s="206"/>
      <c r="B148" s="207" t="s">
        <v>123</v>
      </c>
      <c r="C148" s="208" t="s">
        <v>187</v>
      </c>
      <c r="D148" s="208"/>
      <c r="E148" s="209"/>
      <c r="F148" s="209"/>
      <c r="G148" s="209"/>
      <c r="H148" s="209"/>
    </row>
    <row r="149" spans="1:8" ht="21" x14ac:dyDescent="0.2">
      <c r="A149" s="206"/>
      <c r="B149" s="209"/>
      <c r="C149" s="208" t="s">
        <v>188</v>
      </c>
      <c r="D149" s="210"/>
      <c r="E149" s="209"/>
      <c r="F149" s="209"/>
      <c r="G149" s="209"/>
      <c r="H149" s="209"/>
    </row>
    <row r="150" spans="1:8" ht="21" x14ac:dyDescent="0.2">
      <c r="A150" s="206"/>
      <c r="B150" s="209"/>
      <c r="C150" s="210" t="s">
        <v>189</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24"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82.5" customHeight="1" thickBot="1" x14ac:dyDescent="0.25">
      <c r="A165" s="234" t="s">
        <v>138</v>
      </c>
      <c r="B165" s="235"/>
      <c r="C165" s="236" t="s">
        <v>139</v>
      </c>
      <c r="D165" s="235" t="s">
        <v>140</v>
      </c>
      <c r="E165" s="237"/>
      <c r="F165" s="238"/>
      <c r="G165" s="238"/>
      <c r="H165" s="238"/>
    </row>
    <row r="166" spans="1:8" ht="106.5" customHeight="1" x14ac:dyDescent="0.2">
      <c r="A166" s="239" t="s">
        <v>141</v>
      </c>
      <c r="B166" s="240"/>
      <c r="C166" s="241" t="s">
        <v>142</v>
      </c>
      <c r="D166" s="242" t="s">
        <v>143</v>
      </c>
      <c r="E166" s="243"/>
      <c r="F166" s="238"/>
      <c r="G166" s="238"/>
      <c r="H166" s="238"/>
    </row>
    <row r="167" spans="1:8" ht="76.5" customHeight="1" x14ac:dyDescent="0.2">
      <c r="A167" s="244" t="s">
        <v>144</v>
      </c>
      <c r="B167" s="245"/>
      <c r="C167" s="246" t="s">
        <v>145</v>
      </c>
      <c r="D167" s="247" t="s">
        <v>146</v>
      </c>
      <c r="E167" s="248"/>
      <c r="F167" s="238"/>
      <c r="G167" s="238"/>
      <c r="H167" s="238"/>
    </row>
    <row r="168" spans="1:8" ht="180.75" customHeight="1" x14ac:dyDescent="0.2">
      <c r="A168" s="244" t="s">
        <v>147</v>
      </c>
      <c r="B168" s="245"/>
      <c r="C168" s="246" t="s">
        <v>148</v>
      </c>
      <c r="D168" s="247" t="s">
        <v>146</v>
      </c>
      <c r="E168" s="248"/>
      <c r="F168" s="238"/>
      <c r="G168" s="238"/>
      <c r="H168" s="238"/>
    </row>
    <row r="169" spans="1:8" ht="125.25" customHeight="1" x14ac:dyDescent="0.2">
      <c r="A169" s="249" t="s">
        <v>150</v>
      </c>
      <c r="B169" s="247"/>
      <c r="C169" s="246" t="s">
        <v>151</v>
      </c>
      <c r="D169" s="247" t="s">
        <v>146</v>
      </c>
      <c r="E169" s="248"/>
      <c r="F169" s="238"/>
      <c r="G169" s="238"/>
      <c r="H169" s="238"/>
    </row>
    <row r="170" spans="1:8" s="224" customFormat="1" ht="222.75" customHeight="1" x14ac:dyDescent="0.2">
      <c r="A170" s="244" t="s">
        <v>152</v>
      </c>
      <c r="B170" s="245"/>
      <c r="C170" s="246" t="s">
        <v>153</v>
      </c>
      <c r="D170" s="247" t="s">
        <v>146</v>
      </c>
      <c r="E170" s="248"/>
      <c r="F170" s="222"/>
      <c r="G170" s="223"/>
      <c r="H170" s="223"/>
    </row>
    <row r="171" spans="1:8" ht="24.95" customHeight="1" x14ac:dyDescent="0.2">
      <c r="A171" s="250" t="s">
        <v>154</v>
      </c>
      <c r="B171" s="250"/>
      <c r="C171" s="250"/>
      <c r="D171" s="250"/>
      <c r="E171" s="250"/>
      <c r="F171" s="250"/>
      <c r="G171" s="250"/>
      <c r="H171" s="250"/>
    </row>
    <row r="172" spans="1:8" ht="24.95" customHeight="1" x14ac:dyDescent="0.2">
      <c r="A172" s="250" t="s">
        <v>155</v>
      </c>
      <c r="B172" s="250"/>
      <c r="C172" s="250"/>
      <c r="D172" s="250"/>
      <c r="E172" s="250"/>
      <c r="F172" s="250"/>
      <c r="G172" s="250"/>
      <c r="H172" s="250"/>
    </row>
    <row r="173" spans="1:8" ht="177.75"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78"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7" spans="1:8" s="252" customFormat="1" ht="128.25" customHeight="1" x14ac:dyDescent="0.2">
      <c r="A177" s="225" t="s">
        <v>159</v>
      </c>
      <c r="B177" s="225"/>
      <c r="C177" s="225"/>
      <c r="D177" s="225"/>
      <c r="E177" s="225"/>
      <c r="F177" s="225"/>
      <c r="G177" s="225"/>
      <c r="H177" s="225"/>
    </row>
  </sheetData>
  <sheetProtection selectLockedCells="1" selectUnlockedCells="1"/>
  <mergeCells count="288">
    <mergeCell ref="A171:H171"/>
    <mergeCell ref="A172:H172"/>
    <mergeCell ref="A173:H173"/>
    <mergeCell ref="A174:H174"/>
    <mergeCell ref="A175:H175"/>
    <mergeCell ref="A177:E177"/>
    <mergeCell ref="F177:H177"/>
    <mergeCell ref="A168:B168"/>
    <mergeCell ref="D168:E168"/>
    <mergeCell ref="A169:B169"/>
    <mergeCell ref="D169:E169"/>
    <mergeCell ref="A170:B170"/>
    <mergeCell ref="D170:E170"/>
    <mergeCell ref="A164:E164"/>
    <mergeCell ref="A165:B165"/>
    <mergeCell ref="D165:E165"/>
    <mergeCell ref="A166:B166"/>
    <mergeCell ref="D166:E166"/>
    <mergeCell ref="A167:B167"/>
    <mergeCell ref="D167:E167"/>
    <mergeCell ref="A156:C156"/>
    <mergeCell ref="A157:C157"/>
    <mergeCell ref="A158:C158"/>
    <mergeCell ref="A160:H160"/>
    <mergeCell ref="A161:H161"/>
    <mergeCell ref="A163:E163"/>
    <mergeCell ref="C151:D151"/>
    <mergeCell ref="A152:C152"/>
    <mergeCell ref="G152:H152"/>
    <mergeCell ref="A153:C153"/>
    <mergeCell ref="A154:C154"/>
    <mergeCell ref="A155:C155"/>
    <mergeCell ref="D145:H145"/>
    <mergeCell ref="A146:B146"/>
    <mergeCell ref="D146:H146"/>
    <mergeCell ref="C148:D148"/>
    <mergeCell ref="C149:D149"/>
    <mergeCell ref="C150:D150"/>
    <mergeCell ref="A141:C141"/>
    <mergeCell ref="D141:H141"/>
    <mergeCell ref="A142:B142"/>
    <mergeCell ref="C142:C145"/>
    <mergeCell ref="D142:H142"/>
    <mergeCell ref="A143:B143"/>
    <mergeCell ref="D143:H143"/>
    <mergeCell ref="A144:B144"/>
    <mergeCell ref="D144:H144"/>
    <mergeCell ref="A145:B145"/>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76"/>
  <sheetViews>
    <sheetView view="pageBreakPreview" zoomScale="40" zoomScaleNormal="60" zoomScaleSheetLayoutView="40" workbookViewId="0">
      <pane ySplit="4" topLeftCell="A77"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35.2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1">
        <f>F7*1.2</f>
        <v>5760</v>
      </c>
      <c r="E7" s="32">
        <f>F7*1.1</f>
        <v>5280</v>
      </c>
      <c r="F7" s="32">
        <v>4800</v>
      </c>
      <c r="G7" s="32">
        <f>F7*0.75</f>
        <v>3600</v>
      </c>
      <c r="H7" s="33">
        <f>F7*0.5</f>
        <v>2400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54">
        <f>F12*1.2</f>
        <v>6904.8</v>
      </c>
      <c r="E12" s="32">
        <f>F12*1.1</f>
        <v>6329.4000000000005</v>
      </c>
      <c r="F12" s="32">
        <v>5754</v>
      </c>
      <c r="G12" s="32">
        <f>F12*0.75</f>
        <v>4315.5</v>
      </c>
      <c r="H12" s="33">
        <f>F12*0.5</f>
        <v>2877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"2ГИС.ЛИПЕЦК"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262">
        <v>150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1">
        <f>F27*1.2</f>
        <v>8064</v>
      </c>
      <c r="E27" s="32">
        <f>F27*1.1</f>
        <v>7392.0000000000009</v>
      </c>
      <c r="F27" s="32">
        <v>6720</v>
      </c>
      <c r="G27" s="32">
        <f>F27*0.75</f>
        <v>5040</v>
      </c>
      <c r="H27" s="33">
        <f>F27*0.5</f>
        <v>3360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54">
        <f>F32*1.2</f>
        <v>9676.7999999999993</v>
      </c>
      <c r="E32" s="32">
        <f>F32*1.1</f>
        <v>8870.4000000000015</v>
      </c>
      <c r="F32" s="32">
        <v>8064</v>
      </c>
      <c r="G32" s="32">
        <f>F32*0.75</f>
        <v>6048</v>
      </c>
      <c r="H32" s="33">
        <f>F32*0.5</f>
        <v>4032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"2ГИС.ЛИПЕЦК"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68">
        <v>216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1146 до 22920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49" s="127">
        <v>1146</v>
      </c>
      <c r="E49" s="128"/>
      <c r="F49" s="128"/>
      <c r="G49" s="128"/>
      <c r="H49" s="129"/>
    </row>
    <row r="50" spans="1:8" ht="37.5" customHeight="1" x14ac:dyDescent="0.2">
      <c r="A50" s="130" t="s">
        <v>33</v>
      </c>
      <c r="B50" s="131"/>
      <c r="C50" s="126"/>
      <c r="D50" s="36">
        <v>2292</v>
      </c>
      <c r="E50" s="37"/>
      <c r="F50" s="37"/>
      <c r="G50" s="37"/>
      <c r="H50" s="38"/>
    </row>
    <row r="51" spans="1:8" ht="37.5" customHeight="1" x14ac:dyDescent="0.2">
      <c r="A51" s="130" t="s">
        <v>34</v>
      </c>
      <c r="B51" s="131"/>
      <c r="C51" s="126"/>
      <c r="D51" s="36">
        <v>3438</v>
      </c>
      <c r="E51" s="37"/>
      <c r="F51" s="37"/>
      <c r="G51" s="37"/>
      <c r="H51" s="38"/>
    </row>
    <row r="52" spans="1:8" ht="37.5" customHeight="1" x14ac:dyDescent="0.2">
      <c r="A52" s="130" t="s">
        <v>35</v>
      </c>
      <c r="B52" s="131"/>
      <c r="C52" s="126"/>
      <c r="D52" s="36">
        <v>4584</v>
      </c>
      <c r="E52" s="37"/>
      <c r="F52" s="37"/>
      <c r="G52" s="37"/>
      <c r="H52" s="38"/>
    </row>
    <row r="53" spans="1:8" ht="37.5" customHeight="1" x14ac:dyDescent="0.2">
      <c r="A53" s="130" t="s">
        <v>36</v>
      </c>
      <c r="B53" s="131"/>
      <c r="C53" s="126"/>
      <c r="D53" s="36">
        <v>5730</v>
      </c>
      <c r="E53" s="37"/>
      <c r="F53" s="37"/>
      <c r="G53" s="37"/>
      <c r="H53" s="38"/>
    </row>
    <row r="54" spans="1:8" ht="37.5" customHeight="1" x14ac:dyDescent="0.2">
      <c r="A54" s="130" t="s">
        <v>37</v>
      </c>
      <c r="B54" s="131"/>
      <c r="C54" s="126"/>
      <c r="D54" s="36">
        <v>6876</v>
      </c>
      <c r="E54" s="37"/>
      <c r="F54" s="37"/>
      <c r="G54" s="37"/>
      <c r="H54" s="38"/>
    </row>
    <row r="55" spans="1:8" ht="37.5" customHeight="1" x14ac:dyDescent="0.2">
      <c r="A55" s="130" t="s">
        <v>38</v>
      </c>
      <c r="B55" s="131"/>
      <c r="C55" s="126"/>
      <c r="D55" s="36">
        <v>8022</v>
      </c>
      <c r="E55" s="37"/>
      <c r="F55" s="37"/>
      <c r="G55" s="37"/>
      <c r="H55" s="38"/>
    </row>
    <row r="56" spans="1:8" ht="37.5" customHeight="1" x14ac:dyDescent="0.2">
      <c r="A56" s="130" t="s">
        <v>39</v>
      </c>
      <c r="B56" s="131"/>
      <c r="C56" s="126"/>
      <c r="D56" s="36">
        <v>9168</v>
      </c>
      <c r="E56" s="37"/>
      <c r="F56" s="37"/>
      <c r="G56" s="37"/>
      <c r="H56" s="38"/>
    </row>
    <row r="57" spans="1:8" ht="37.5" customHeight="1" x14ac:dyDescent="0.2">
      <c r="A57" s="130" t="s">
        <v>40</v>
      </c>
      <c r="B57" s="131"/>
      <c r="C57" s="126"/>
      <c r="D57" s="36">
        <v>10314</v>
      </c>
      <c r="E57" s="37"/>
      <c r="F57" s="37"/>
      <c r="G57" s="37"/>
      <c r="H57" s="38"/>
    </row>
    <row r="58" spans="1:8" ht="37.5" customHeight="1" x14ac:dyDescent="0.2">
      <c r="A58" s="130" t="s">
        <v>41</v>
      </c>
      <c r="B58" s="131"/>
      <c r="C58" s="126"/>
      <c r="D58" s="36">
        <v>11460</v>
      </c>
      <c r="E58" s="37"/>
      <c r="F58" s="37"/>
      <c r="G58" s="37"/>
      <c r="H58" s="38"/>
    </row>
    <row r="59" spans="1:8" ht="37.5" customHeight="1" x14ac:dyDescent="0.2">
      <c r="A59" s="130" t="s">
        <v>42</v>
      </c>
      <c r="B59" s="131"/>
      <c r="C59" s="126"/>
      <c r="D59" s="36">
        <v>12606</v>
      </c>
      <c r="E59" s="37"/>
      <c r="F59" s="37"/>
      <c r="G59" s="37"/>
      <c r="H59" s="38"/>
    </row>
    <row r="60" spans="1:8" ht="37.5" customHeight="1" x14ac:dyDescent="0.2">
      <c r="A60" s="130" t="s">
        <v>43</v>
      </c>
      <c r="B60" s="131"/>
      <c r="C60" s="126"/>
      <c r="D60" s="36">
        <v>13752</v>
      </c>
      <c r="E60" s="37"/>
      <c r="F60" s="37"/>
      <c r="G60" s="37"/>
      <c r="H60" s="38"/>
    </row>
    <row r="61" spans="1:8" ht="37.5" customHeight="1" x14ac:dyDescent="0.2">
      <c r="A61" s="130" t="s">
        <v>44</v>
      </c>
      <c r="B61" s="131"/>
      <c r="C61" s="126"/>
      <c r="D61" s="36">
        <v>14898</v>
      </c>
      <c r="E61" s="37"/>
      <c r="F61" s="37"/>
      <c r="G61" s="37"/>
      <c r="H61" s="38"/>
    </row>
    <row r="62" spans="1:8" ht="37.5" customHeight="1" x14ac:dyDescent="0.2">
      <c r="A62" s="130" t="s">
        <v>45</v>
      </c>
      <c r="B62" s="131"/>
      <c r="C62" s="126"/>
      <c r="D62" s="36">
        <v>16044</v>
      </c>
      <c r="E62" s="37"/>
      <c r="F62" s="37"/>
      <c r="G62" s="37"/>
      <c r="H62" s="38"/>
    </row>
    <row r="63" spans="1:8" ht="37.5" customHeight="1" x14ac:dyDescent="0.2">
      <c r="A63" s="130" t="s">
        <v>46</v>
      </c>
      <c r="B63" s="131"/>
      <c r="C63" s="126"/>
      <c r="D63" s="36">
        <v>17190</v>
      </c>
      <c r="E63" s="37"/>
      <c r="F63" s="37"/>
      <c r="G63" s="37"/>
      <c r="H63" s="38"/>
    </row>
    <row r="64" spans="1:8" ht="37.5" customHeight="1" x14ac:dyDescent="0.2">
      <c r="A64" s="130" t="s">
        <v>47</v>
      </c>
      <c r="B64" s="131"/>
      <c r="C64" s="126"/>
      <c r="D64" s="36">
        <v>18336</v>
      </c>
      <c r="E64" s="37"/>
      <c r="F64" s="37"/>
      <c r="G64" s="37"/>
      <c r="H64" s="38"/>
    </row>
    <row r="65" spans="1:8" ht="37.5" customHeight="1" x14ac:dyDescent="0.2">
      <c r="A65" s="130" t="s">
        <v>48</v>
      </c>
      <c r="B65" s="131"/>
      <c r="C65" s="126"/>
      <c r="D65" s="36">
        <v>19482</v>
      </c>
      <c r="E65" s="37"/>
      <c r="F65" s="37"/>
      <c r="G65" s="37"/>
      <c r="H65" s="38"/>
    </row>
    <row r="66" spans="1:8" ht="37.5" customHeight="1" x14ac:dyDescent="0.2">
      <c r="A66" s="130" t="s">
        <v>49</v>
      </c>
      <c r="B66" s="131"/>
      <c r="C66" s="126"/>
      <c r="D66" s="36">
        <v>20628</v>
      </c>
      <c r="E66" s="37"/>
      <c r="F66" s="37"/>
      <c r="G66" s="37"/>
      <c r="H66" s="38"/>
    </row>
    <row r="67" spans="1:8" ht="37.5" customHeight="1" x14ac:dyDescent="0.2">
      <c r="A67" s="130" t="s">
        <v>50</v>
      </c>
      <c r="B67" s="131"/>
      <c r="C67" s="126"/>
      <c r="D67" s="36">
        <v>21774</v>
      </c>
      <c r="E67" s="37"/>
      <c r="F67" s="37"/>
      <c r="G67" s="37"/>
      <c r="H67" s="38"/>
    </row>
    <row r="68" spans="1:8" ht="37.5" customHeight="1" thickBot="1" x14ac:dyDescent="0.25">
      <c r="A68" s="130" t="s">
        <v>51</v>
      </c>
      <c r="B68" s="131"/>
      <c r="C68" s="126"/>
      <c r="D68" s="36">
        <v>22920</v>
      </c>
      <c r="E68" s="37"/>
      <c r="F68" s="37"/>
      <c r="G68" s="37"/>
      <c r="H68" s="38"/>
    </row>
    <row r="69" spans="1:8" ht="50.1" customHeight="1" thickBot="1" x14ac:dyDescent="0.25">
      <c r="A69" s="119" t="s">
        <v>52</v>
      </c>
      <c r="B69" s="120"/>
      <c r="C69" s="120"/>
      <c r="D69" s="121" t="str">
        <f>"от "&amp;MIN(D70:D79)&amp;" до "&amp;MAX(D70:D79)</f>
        <v>от 240 до 6252</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70" s="135">
        <v>768</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71" s="140">
        <v>354</v>
      </c>
      <c r="E71" s="140"/>
      <c r="F71" s="140"/>
      <c r="G71" s="140"/>
      <c r="H71" s="141"/>
    </row>
    <row r="72" spans="1:8" ht="37.5" customHeight="1" x14ac:dyDescent="0.2">
      <c r="A72" s="137" t="s">
        <v>55</v>
      </c>
      <c r="B72" s="138"/>
      <c r="C72" s="142"/>
      <c r="D72" s="140">
        <v>6252</v>
      </c>
      <c r="E72" s="140"/>
      <c r="F72" s="140"/>
      <c r="G72" s="140"/>
      <c r="H72" s="141"/>
    </row>
    <row r="73" spans="1:8" ht="37.5" customHeight="1" x14ac:dyDescent="0.2">
      <c r="A73" s="137" t="s">
        <v>56</v>
      </c>
      <c r="B73" s="138"/>
      <c r="C73" s="142"/>
      <c r="D73" s="140">
        <v>1242</v>
      </c>
      <c r="E73" s="140"/>
      <c r="F73" s="140"/>
      <c r="G73" s="140"/>
      <c r="H73" s="141"/>
    </row>
    <row r="74" spans="1:8" ht="37.5" customHeight="1" x14ac:dyDescent="0.2">
      <c r="A74" s="143" t="s">
        <v>57</v>
      </c>
      <c r="B74" s="144"/>
      <c r="C74" s="142"/>
      <c r="D74" s="140">
        <v>4020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4542</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504 до 7560</v>
      </c>
      <c r="E81" s="156"/>
      <c r="F81" s="156"/>
      <c r="G81" s="156"/>
      <c r="H81" s="157"/>
    </row>
    <row r="82" spans="1:8" ht="21.75" thickBot="1" x14ac:dyDescent="0.25">
      <c r="A82" s="158"/>
      <c r="B82" s="159"/>
      <c r="C82" s="118"/>
      <c r="D82" s="160"/>
      <c r="E82" s="160"/>
      <c r="F82" s="160"/>
      <c r="G82" s="160"/>
      <c r="H82" s="161"/>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83" s="165">
        <v>3684</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921</v>
      </c>
      <c r="E85" s="140"/>
      <c r="F85" s="140"/>
      <c r="G85" s="140"/>
      <c r="H85" s="141"/>
    </row>
    <row r="86" spans="1:8" ht="67.5" customHeight="1" x14ac:dyDescent="0.2">
      <c r="A86" s="173" t="s">
        <v>70</v>
      </c>
      <c r="B86" s="174"/>
      <c r="C86" s="169"/>
      <c r="D86" s="140">
        <f>D83/5</f>
        <v>736.8</v>
      </c>
      <c r="E86" s="140"/>
      <c r="F86" s="140"/>
      <c r="G86" s="140"/>
      <c r="H86" s="141"/>
    </row>
    <row r="87" spans="1:8" ht="67.5" customHeight="1" x14ac:dyDescent="0.2">
      <c r="A87" s="173" t="s">
        <v>71</v>
      </c>
      <c r="B87" s="174"/>
      <c r="C87" s="169"/>
      <c r="D87" s="140">
        <f>D83/6</f>
        <v>614</v>
      </c>
      <c r="E87" s="140"/>
      <c r="F87" s="140"/>
      <c r="G87" s="140"/>
      <c r="H87" s="141"/>
    </row>
    <row r="88" spans="1:8" ht="67.5" customHeight="1" x14ac:dyDescent="0.2">
      <c r="A88" s="173" t="s">
        <v>72</v>
      </c>
      <c r="B88" s="174"/>
      <c r="C88" s="169"/>
      <c r="D88" s="140">
        <f>D83/7</f>
        <v>526.28571428571433</v>
      </c>
      <c r="E88" s="140"/>
      <c r="F88" s="140"/>
      <c r="G88" s="140"/>
      <c r="H88" s="141"/>
    </row>
    <row r="89" spans="1:8" ht="67.5" customHeight="1" x14ac:dyDescent="0.2">
      <c r="A89" s="173" t="s">
        <v>73</v>
      </c>
      <c r="B89" s="174"/>
      <c r="C89" s="169"/>
      <c r="D89" s="140">
        <f>D83/8</f>
        <v>460.5</v>
      </c>
      <c r="E89" s="140"/>
      <c r="F89" s="140"/>
      <c r="G89" s="140"/>
      <c r="H89" s="141"/>
    </row>
    <row r="90" spans="1:8" ht="67.5" customHeight="1" x14ac:dyDescent="0.2">
      <c r="A90" s="173" t="s">
        <v>74</v>
      </c>
      <c r="B90" s="174"/>
      <c r="C90" s="169"/>
      <c r="D90" s="140">
        <f>D83/9</f>
        <v>409.33333333333331</v>
      </c>
      <c r="E90" s="140"/>
      <c r="F90" s="140"/>
      <c r="G90" s="140"/>
      <c r="H90" s="141"/>
    </row>
    <row r="91" spans="1:8" ht="67.5" customHeight="1" thickBot="1" x14ac:dyDescent="0.25">
      <c r="A91" s="173" t="s">
        <v>75</v>
      </c>
      <c r="B91" s="174"/>
      <c r="C91" s="175"/>
      <c r="D91" s="140">
        <f>D83/10</f>
        <v>368.4</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92" s="44">
        <v>10008</v>
      </c>
      <c r="E92" s="45"/>
      <c r="F92" s="45"/>
      <c r="G92" s="45"/>
      <c r="H92" s="46"/>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"2ГИС.ЛИПЕЦК"</v>
      </c>
      <c r="D94" s="31">
        <v>4986</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95" s="185">
        <v>3306</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96" s="36">
        <v>7464</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"2ГИС.ЛИПЕЦК"</v>
      </c>
      <c r="D97" s="36">
        <v>5904</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"2ГИС.ЛИПЕЦК"</v>
      </c>
      <c r="D98" s="36">
        <v>7084.8</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99" s="36">
        <v>2892</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0" s="36">
        <v>6726</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01" s="36">
        <v>7464</v>
      </c>
      <c r="E101" s="37"/>
      <c r="F101" s="37"/>
      <c r="G101" s="37"/>
      <c r="H101" s="38"/>
    </row>
    <row r="102" spans="1:8" ht="50.1" customHeight="1" x14ac:dyDescent="0.2">
      <c r="A102" s="143" t="s">
        <v>85</v>
      </c>
      <c r="B102" s="144"/>
      <c r="C102" s="188" t="str">
        <f>C95</f>
        <v>Электронный справочник на основе Справочника организаций "2ГИС.ЛИПЕЦК" (версия для ПК)</v>
      </c>
      <c r="D102" s="36">
        <v>4815</v>
      </c>
      <c r="E102" s="37"/>
      <c r="F102" s="37"/>
      <c r="G102" s="37"/>
      <c r="H102" s="38"/>
    </row>
    <row r="103" spans="1:8" ht="50.1" customHeight="1" x14ac:dyDescent="0.2">
      <c r="A103" s="143" t="s">
        <v>86</v>
      </c>
      <c r="B103" s="144"/>
      <c r="C103" s="184" t="s">
        <v>87</v>
      </c>
      <c r="D103" s="36">
        <v>504</v>
      </c>
      <c r="E103" s="37"/>
      <c r="F103" s="37"/>
      <c r="G103" s="37"/>
      <c r="H103" s="38"/>
    </row>
    <row r="104" spans="1:8" ht="63"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4" s="36">
        <v>1770</v>
      </c>
      <c r="E104" s="37"/>
      <c r="F104" s="37"/>
      <c r="G104" s="37"/>
      <c r="H104" s="38"/>
    </row>
    <row r="105" spans="1:8" ht="63"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5" s="36">
        <v>1416</v>
      </c>
      <c r="E105" s="37"/>
      <c r="F105" s="37"/>
      <c r="G105" s="37"/>
      <c r="H105" s="38"/>
    </row>
    <row r="106" spans="1:8" ht="63" customHeight="1" x14ac:dyDescent="0.2">
      <c r="A106" s="143" t="s">
        <v>90</v>
      </c>
      <c r="B106" s="144"/>
      <c r="C106" s="184"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6" s="36">
        <v>1302</v>
      </c>
      <c r="E106" s="37"/>
      <c r="F106" s="37"/>
      <c r="G106" s="37"/>
      <c r="H106" s="38"/>
    </row>
    <row r="107" spans="1:8" ht="63" customHeight="1" x14ac:dyDescent="0.2">
      <c r="A107" s="143" t="s">
        <v>91</v>
      </c>
      <c r="B107" s="144"/>
      <c r="C107" s="184"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7" s="36">
        <v>708</v>
      </c>
      <c r="E107" s="37"/>
      <c r="F107" s="37"/>
      <c r="G107" s="37"/>
      <c r="H107" s="38"/>
    </row>
    <row r="108" spans="1:8" ht="63"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8" s="36">
        <v>7560</v>
      </c>
      <c r="E108" s="37"/>
      <c r="F108" s="37"/>
      <c r="G108" s="37"/>
      <c r="H108" s="38"/>
    </row>
    <row r="109" spans="1:8" ht="63"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09" s="36">
        <v>2004</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0" s="36">
        <v>2070</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1" s="36">
        <v>768</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12" s="36">
        <v>6000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13" s="36">
        <v>5505</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14" s="36">
        <v>5904</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"2ГИС.ЛИПЕЦК"</v>
      </c>
      <c r="D115" s="36">
        <v>7080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16" s="36">
        <v>4680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"2ГИС.ЛИПЕЦК" (версия для ПК)</v>
      </c>
      <c r="D117" s="36">
        <v>10560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"2ГИС.ЛИПЕЦК"</v>
      </c>
      <c r="D118" s="36">
        <v>8280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"2ГИС.ЛИПЕЦК"</v>
      </c>
      <c r="D119" s="36">
        <v>9936</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"2ГИС.ЛИПЕЦК" (версия для ПК)</v>
      </c>
      <c r="D120" s="36">
        <v>4080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"2ГИС.ЛИПЕЦК" (версия для ПК)</v>
      </c>
      <c r="D121" s="36">
        <v>9480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"2ГИС.ЛИПЕЦК" (версия для ПК)</v>
      </c>
      <c r="D122" s="36">
        <v>10560</v>
      </c>
      <c r="E122" s="37"/>
      <c r="F122" s="37"/>
      <c r="G122" s="37"/>
      <c r="H122" s="38"/>
    </row>
    <row r="123" spans="1:8" ht="50.1" customHeight="1" x14ac:dyDescent="0.2">
      <c r="A123" s="143" t="s">
        <v>106</v>
      </c>
      <c r="B123" s="144"/>
      <c r="C123" s="184" t="s">
        <v>87</v>
      </c>
      <c r="D123" s="36">
        <v>720</v>
      </c>
      <c r="E123" s="37"/>
      <c r="F123" s="37"/>
      <c r="G123" s="37"/>
      <c r="H123" s="38"/>
    </row>
    <row r="124" spans="1:8" ht="62.2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4" s="36">
        <v>10680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"2ГИС.ЛИПЕЦК" (версия для ПК)</v>
      </c>
      <c r="D125" s="44">
        <v>3000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27" s="36">
        <v>4050</v>
      </c>
      <c r="E127" s="37"/>
      <c r="F127" s="37"/>
      <c r="G127" s="37"/>
      <c r="H127" s="38"/>
    </row>
    <row r="128" spans="1:8" s="16" customFormat="1" ht="50.1" customHeight="1" x14ac:dyDescent="0.2">
      <c r="A128" s="143" t="s">
        <v>111</v>
      </c>
      <c r="B128" s="144"/>
      <c r="C128" s="194"/>
      <c r="D128" s="36">
        <v>4002</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3" s="198">
        <f>F133*1.2</f>
        <v>3045.6</v>
      </c>
      <c r="E133" s="199">
        <f>F133*1.1</f>
        <v>2791.8</v>
      </c>
      <c r="F133" s="199">
        <v>2538</v>
      </c>
      <c r="G133" s="199">
        <f>F133*0.75</f>
        <v>1903.5</v>
      </c>
      <c r="H133" s="200">
        <f>F133*0.5</f>
        <v>1269</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"2ГИС.ЛИПЕЦК"</v>
      </c>
      <c r="D134" s="36">
        <v>1890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6">
        <v>4488</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36" s="198">
        <f>F136*1.2</f>
        <v>4320</v>
      </c>
      <c r="E136" s="199">
        <f>F136*1.1</f>
        <v>3960.0000000000005</v>
      </c>
      <c r="F136" s="199">
        <v>3600</v>
      </c>
      <c r="G136" s="199">
        <f>F136*0.75</f>
        <v>2700</v>
      </c>
      <c r="H136" s="200">
        <f>F136*0.5</f>
        <v>1800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"2ГИС.ЛИПЕЦК"</v>
      </c>
      <c r="D137" s="36">
        <v>2760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8" s="36">
        <v>6360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"2ГИС.ЛИПЕЦК"</v>
      </c>
      <c r="D139" s="36">
        <v>1890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390"/>
      <c r="D142" s="31">
        <v>5136</v>
      </c>
      <c r="E142" s="32"/>
      <c r="F142" s="32"/>
      <c r="G142" s="32"/>
      <c r="H142" s="33"/>
    </row>
    <row r="143" spans="1:8" s="16" customFormat="1" ht="83.25" customHeight="1" x14ac:dyDescent="0.2">
      <c r="A143" s="143" t="s">
        <v>184</v>
      </c>
      <c r="B143" s="144"/>
      <c r="C143" s="390"/>
      <c r="D143" s="36">
        <v>10272</v>
      </c>
      <c r="E143" s="37"/>
      <c r="F143" s="37"/>
      <c r="G143" s="37"/>
      <c r="H143" s="38"/>
    </row>
    <row r="144" spans="1:8" s="16" customFormat="1" ht="83.25" customHeight="1" x14ac:dyDescent="0.2">
      <c r="A144" s="143" t="s">
        <v>185</v>
      </c>
      <c r="B144" s="144"/>
      <c r="C144" s="391"/>
      <c r="D144" s="36">
        <v>5136</v>
      </c>
      <c r="E144" s="37"/>
      <c r="F144" s="37"/>
      <c r="G144" s="37"/>
      <c r="H144" s="38"/>
    </row>
    <row r="145" spans="1:8" s="16" customFormat="1" ht="83.25" customHeight="1" thickBot="1" x14ac:dyDescent="0.25">
      <c r="A145" s="143" t="s">
        <v>186</v>
      </c>
      <c r="B145" s="144"/>
      <c r="C145" s="391"/>
      <c r="D145" s="36">
        <v>10272</v>
      </c>
      <c r="E145" s="37"/>
      <c r="F145" s="37"/>
      <c r="G145" s="37"/>
      <c r="H145" s="38"/>
    </row>
    <row r="146" spans="1:8" ht="21.75" thickBot="1" x14ac:dyDescent="0.25">
      <c r="A146" s="298"/>
      <c r="B146" s="299"/>
      <c r="C146" s="180"/>
      <c r="D146" s="322"/>
      <c r="E146" s="322"/>
      <c r="F146" s="322"/>
      <c r="G146" s="322"/>
      <c r="H146" s="323"/>
    </row>
    <row r="148" spans="1:8" ht="21" x14ac:dyDescent="0.2">
      <c r="A148" s="206"/>
      <c r="B148" s="207" t="s">
        <v>123</v>
      </c>
      <c r="C148" s="564" t="s">
        <v>532</v>
      </c>
      <c r="D148" s="534"/>
      <c r="E148" s="209"/>
      <c r="F148" s="209"/>
      <c r="G148" s="209"/>
      <c r="H148" s="209"/>
    </row>
    <row r="149" spans="1:8" ht="21" x14ac:dyDescent="0.2">
      <c r="A149" s="206"/>
      <c r="B149" s="209"/>
      <c r="C149" s="565" t="s">
        <v>533</v>
      </c>
      <c r="D149" s="392"/>
      <c r="E149" s="209"/>
      <c r="F149" s="209"/>
      <c r="G149" s="209"/>
      <c r="H149" s="209"/>
    </row>
    <row r="150" spans="1:8" ht="21" x14ac:dyDescent="0.2">
      <c r="A150" s="206"/>
      <c r="B150" s="209"/>
      <c r="C150" s="565" t="s">
        <v>534</v>
      </c>
      <c r="D150" s="392"/>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16384" ht="21" x14ac:dyDescent="0.2">
      <c r="A161" s="225" t="s">
        <v>135</v>
      </c>
      <c r="B161" s="225"/>
      <c r="C161" s="225"/>
      <c r="D161" s="225"/>
      <c r="E161" s="225"/>
      <c r="F161" s="225"/>
      <c r="G161" s="225"/>
      <c r="H161" s="225"/>
    </row>
    <row r="162" spans="1:16384" ht="26.25" x14ac:dyDescent="0.2">
      <c r="A162" s="219"/>
      <c r="B162" s="219"/>
      <c r="C162" s="220"/>
      <c r="D162" s="221"/>
      <c r="E162" s="221"/>
      <c r="F162" s="222"/>
      <c r="G162" s="223"/>
      <c r="H162" s="223"/>
    </row>
    <row r="163" spans="1:16384" ht="50.1" customHeight="1" thickBot="1" x14ac:dyDescent="0.25">
      <c r="A163" s="226" t="s">
        <v>136</v>
      </c>
      <c r="B163" s="226"/>
      <c r="C163" s="226"/>
      <c r="D163" s="226"/>
      <c r="E163" s="226"/>
      <c r="F163" s="227"/>
      <c r="G163" s="217"/>
      <c r="H163" s="228"/>
    </row>
    <row r="164" spans="1:16384" ht="50.1" customHeight="1" thickBot="1" x14ac:dyDescent="0.25">
      <c r="A164" s="229" t="s">
        <v>137</v>
      </c>
      <c r="B164" s="230"/>
      <c r="C164" s="230"/>
      <c r="D164" s="230"/>
      <c r="E164" s="231"/>
      <c r="F164" s="232"/>
      <c r="H164" s="233"/>
    </row>
    <row r="165" spans="1:16384" ht="88.5" customHeight="1" thickBot="1" x14ac:dyDescent="0.25">
      <c r="A165" s="302" t="s">
        <v>138</v>
      </c>
      <c r="B165" s="303"/>
      <c r="C165" s="236" t="s">
        <v>139</v>
      </c>
      <c r="D165" s="326" t="s">
        <v>140</v>
      </c>
      <c r="E165" s="327"/>
      <c r="F165" s="238"/>
      <c r="G165" s="238"/>
      <c r="H165" s="238"/>
    </row>
    <row r="166" spans="1:16384" ht="84" x14ac:dyDescent="0.2">
      <c r="A166" s="239" t="s">
        <v>141</v>
      </c>
      <c r="B166" s="240"/>
      <c r="C166" s="241" t="s">
        <v>142</v>
      </c>
      <c r="D166" s="242" t="s">
        <v>143</v>
      </c>
      <c r="E166" s="243"/>
      <c r="F166" s="238"/>
      <c r="G166" s="238"/>
      <c r="H166" s="238"/>
    </row>
    <row r="167" spans="1:16384" ht="78" customHeight="1" x14ac:dyDescent="0.2">
      <c r="A167" s="244" t="s">
        <v>144</v>
      </c>
      <c r="B167" s="245"/>
      <c r="C167" s="246" t="s">
        <v>145</v>
      </c>
      <c r="D167" s="247" t="s">
        <v>146</v>
      </c>
      <c r="E167" s="248"/>
      <c r="F167" s="238"/>
      <c r="G167" s="238"/>
      <c r="H167" s="238"/>
    </row>
    <row r="168" spans="1:16384" ht="180" customHeight="1" thickBot="1" x14ac:dyDescent="0.25">
      <c r="A168" s="328" t="s">
        <v>147</v>
      </c>
      <c r="B168" s="329"/>
      <c r="C168" s="330" t="s">
        <v>148</v>
      </c>
      <c r="D168" s="331" t="s">
        <v>146</v>
      </c>
      <c r="E168" s="332"/>
      <c r="F168" s="238"/>
      <c r="G168" s="238"/>
      <c r="H168" s="238"/>
    </row>
    <row r="169" spans="1:16384" s="203" customFormat="1" ht="125.25" customHeight="1" x14ac:dyDescent="0.2">
      <c r="A169" s="244" t="s">
        <v>150</v>
      </c>
      <c r="B169" s="245"/>
      <c r="C169" s="333" t="s">
        <v>151</v>
      </c>
      <c r="D169" s="245" t="s">
        <v>146</v>
      </c>
      <c r="E169" s="334"/>
      <c r="F169" s="232"/>
      <c r="G169" s="232"/>
      <c r="H169" s="232"/>
    </row>
    <row r="170" spans="1:16384" s="224" customFormat="1" ht="222.75" customHeight="1" thickBot="1" x14ac:dyDescent="0.25">
      <c r="A170" s="335" t="s">
        <v>152</v>
      </c>
      <c r="B170" s="336"/>
      <c r="C170" s="330" t="s">
        <v>153</v>
      </c>
      <c r="D170" s="337" t="s">
        <v>146</v>
      </c>
      <c r="E170" s="338"/>
      <c r="F170" s="222"/>
      <c r="G170" s="223"/>
      <c r="H170" s="223"/>
    </row>
    <row r="171" spans="1:16384" ht="30.75" customHeight="1" x14ac:dyDescent="0.2">
      <c r="A171" s="250" t="s">
        <v>154</v>
      </c>
      <c r="B171" s="250"/>
      <c r="C171" s="250"/>
      <c r="D171" s="250"/>
      <c r="E171" s="250"/>
      <c r="F171" s="250"/>
      <c r="G171" s="250"/>
      <c r="H171" s="250"/>
    </row>
    <row r="172" spans="1:16384" ht="30.75" customHeight="1" x14ac:dyDescent="0.2">
      <c r="A172" s="250" t="s">
        <v>155</v>
      </c>
      <c r="B172" s="250"/>
      <c r="C172" s="250"/>
      <c r="D172" s="250"/>
      <c r="E172" s="250"/>
      <c r="F172" s="250"/>
      <c r="G172" s="250"/>
      <c r="H172" s="250"/>
      <c r="I172" s="250"/>
      <c r="J172" s="250"/>
      <c r="K172" s="250"/>
      <c r="L172" s="250"/>
      <c r="M172" s="250"/>
      <c r="N172" s="250"/>
      <c r="O172" s="250"/>
      <c r="P172" s="250"/>
      <c r="Q172" s="250"/>
      <c r="R172" s="250"/>
      <c r="S172" s="250"/>
      <c r="T172" s="250"/>
      <c r="U172" s="250"/>
      <c r="V172" s="250"/>
      <c r="W172" s="250"/>
      <c r="X172" s="250"/>
      <c r="Y172" s="250"/>
      <c r="Z172" s="250"/>
      <c r="AA172" s="250"/>
      <c r="AB172" s="250"/>
      <c r="AC172" s="250"/>
      <c r="AD172" s="250"/>
      <c r="AE172" s="250"/>
      <c r="AF172" s="250"/>
      <c r="AG172" s="250"/>
      <c r="AH172" s="250"/>
      <c r="AI172" s="250"/>
      <c r="AJ172" s="250"/>
      <c r="AK172" s="250"/>
      <c r="AL172" s="250"/>
      <c r="AM172" s="250"/>
      <c r="AN172" s="250"/>
      <c r="AO172" s="250"/>
      <c r="AP172" s="250"/>
      <c r="AQ172" s="250"/>
      <c r="AR172" s="250"/>
      <c r="AS172" s="250"/>
      <c r="AT172" s="250"/>
      <c r="AU172" s="250"/>
      <c r="AV172" s="250"/>
      <c r="AW172" s="250"/>
      <c r="AX172" s="250"/>
      <c r="AY172" s="250"/>
      <c r="AZ172" s="250"/>
      <c r="BA172" s="250"/>
      <c r="BB172" s="250"/>
      <c r="BC172" s="250"/>
      <c r="BD172" s="250"/>
      <c r="BE172" s="250"/>
      <c r="BF172" s="250"/>
      <c r="BG172" s="250"/>
      <c r="BH172" s="250"/>
      <c r="BI172" s="250"/>
      <c r="BJ172" s="250"/>
      <c r="BK172" s="250"/>
      <c r="BL172" s="250"/>
      <c r="BM172" s="250"/>
      <c r="BN172" s="250"/>
      <c r="BO172" s="250"/>
      <c r="BP172" s="250"/>
      <c r="BQ172" s="250"/>
      <c r="BR172" s="250"/>
      <c r="BS172" s="250"/>
      <c r="BT172" s="250"/>
      <c r="BU172" s="250"/>
      <c r="BV172" s="250"/>
      <c r="BW172" s="250"/>
      <c r="BX172" s="250"/>
      <c r="BY172" s="250"/>
      <c r="BZ172" s="250"/>
      <c r="CA172" s="250"/>
      <c r="CB172" s="250"/>
      <c r="CC172" s="250"/>
      <c r="CD172" s="250"/>
      <c r="CE172" s="250"/>
      <c r="CF172" s="250"/>
      <c r="CG172" s="250"/>
      <c r="CH172" s="250"/>
      <c r="CI172" s="250"/>
      <c r="CJ172" s="250"/>
      <c r="CK172" s="250"/>
      <c r="CL172" s="250"/>
      <c r="CM172" s="250"/>
      <c r="CN172" s="250"/>
      <c r="CO172" s="250"/>
      <c r="CP172" s="250"/>
      <c r="CQ172" s="250"/>
      <c r="CR172" s="250"/>
      <c r="CS172" s="250"/>
      <c r="CT172" s="250"/>
      <c r="CU172" s="250"/>
      <c r="CV172" s="250"/>
      <c r="CW172" s="250"/>
      <c r="CX172" s="250"/>
      <c r="CY172" s="250"/>
      <c r="CZ172" s="250"/>
      <c r="DA172" s="250"/>
      <c r="DB172" s="250"/>
      <c r="DC172" s="250"/>
      <c r="DD172" s="250"/>
      <c r="DE172" s="250"/>
      <c r="DF172" s="250"/>
      <c r="DG172" s="250"/>
      <c r="DH172" s="250"/>
      <c r="DI172" s="250"/>
      <c r="DJ172" s="250"/>
      <c r="DK172" s="250"/>
      <c r="DL172" s="250"/>
      <c r="DM172" s="250"/>
      <c r="DN172" s="250"/>
      <c r="DO172" s="250"/>
      <c r="DP172" s="250"/>
      <c r="DQ172" s="250"/>
      <c r="DR172" s="250"/>
      <c r="DS172" s="250"/>
      <c r="DT172" s="250"/>
      <c r="DU172" s="250"/>
      <c r="DV172" s="250"/>
      <c r="DW172" s="250"/>
      <c r="DX172" s="250"/>
      <c r="DY172" s="250"/>
      <c r="DZ172" s="250"/>
      <c r="EA172" s="250"/>
      <c r="EB172" s="250"/>
      <c r="EC172" s="250"/>
      <c r="ED172" s="250"/>
      <c r="EE172" s="250"/>
      <c r="EF172" s="250"/>
      <c r="EG172" s="250"/>
      <c r="EH172" s="250"/>
      <c r="EI172" s="250"/>
      <c r="EJ172" s="250"/>
      <c r="EK172" s="250"/>
      <c r="EL172" s="250"/>
      <c r="EM172" s="250"/>
      <c r="EN172" s="250"/>
      <c r="EO172" s="250"/>
      <c r="EP172" s="250"/>
      <c r="EQ172" s="250"/>
      <c r="ER172" s="250"/>
      <c r="ES172" s="250"/>
      <c r="ET172" s="250"/>
      <c r="EU172" s="250"/>
      <c r="EV172" s="250"/>
      <c r="EW172" s="250"/>
      <c r="EX172" s="250"/>
      <c r="EY172" s="250"/>
      <c r="EZ172" s="250"/>
      <c r="FA172" s="250"/>
      <c r="FB172" s="250"/>
      <c r="FC172" s="250"/>
      <c r="FD172" s="250"/>
      <c r="FE172" s="250"/>
      <c r="FF172" s="250"/>
      <c r="FG172" s="250"/>
      <c r="FH172" s="250"/>
      <c r="FI172" s="250"/>
      <c r="FJ172" s="250"/>
      <c r="FK172" s="250"/>
      <c r="FL172" s="250"/>
      <c r="FM172" s="250"/>
      <c r="FN172" s="250"/>
      <c r="FO172" s="250"/>
      <c r="FP172" s="250"/>
      <c r="FQ172" s="250"/>
      <c r="FR172" s="250"/>
      <c r="FS172" s="250"/>
      <c r="FT172" s="250"/>
      <c r="FU172" s="250"/>
      <c r="FV172" s="250"/>
      <c r="FW172" s="250"/>
      <c r="FX172" s="250"/>
      <c r="FY172" s="250"/>
      <c r="FZ172" s="250"/>
      <c r="GA172" s="250"/>
      <c r="GB172" s="250"/>
      <c r="GC172" s="250"/>
      <c r="GD172" s="250"/>
      <c r="GE172" s="250"/>
      <c r="GF172" s="250"/>
      <c r="GG172" s="250"/>
      <c r="GH172" s="250"/>
      <c r="GI172" s="250"/>
      <c r="GJ172" s="250"/>
      <c r="GK172" s="250"/>
      <c r="GL172" s="250"/>
      <c r="GM172" s="250"/>
      <c r="GN172" s="250"/>
      <c r="GO172" s="250"/>
      <c r="GP172" s="250"/>
      <c r="GQ172" s="250"/>
      <c r="GR172" s="250"/>
      <c r="GS172" s="250"/>
      <c r="GT172" s="250"/>
      <c r="GU172" s="250"/>
      <c r="GV172" s="250"/>
      <c r="GW172" s="250"/>
      <c r="GX172" s="250"/>
      <c r="GY172" s="250"/>
      <c r="GZ172" s="250"/>
      <c r="HA172" s="250"/>
      <c r="HB172" s="250"/>
      <c r="HC172" s="250"/>
      <c r="HD172" s="250"/>
      <c r="HE172" s="250"/>
      <c r="HF172" s="250"/>
      <c r="HG172" s="250"/>
      <c r="HH172" s="250"/>
      <c r="HI172" s="250"/>
      <c r="HJ172" s="250"/>
      <c r="HK172" s="250"/>
      <c r="HL172" s="250"/>
      <c r="HM172" s="250"/>
      <c r="HN172" s="250"/>
      <c r="HO172" s="250"/>
      <c r="HP172" s="250"/>
      <c r="HQ172" s="250"/>
      <c r="HR172" s="250"/>
      <c r="HS172" s="250"/>
      <c r="HT172" s="250"/>
      <c r="HU172" s="250"/>
      <c r="HV172" s="250"/>
      <c r="HW172" s="250"/>
      <c r="HX172" s="250"/>
      <c r="HY172" s="250"/>
      <c r="HZ172" s="250"/>
      <c r="IA172" s="250"/>
      <c r="IB172" s="250"/>
      <c r="IC172" s="250"/>
      <c r="ID172" s="250"/>
      <c r="IE172" s="250"/>
      <c r="IF172" s="250"/>
      <c r="IG172" s="250"/>
      <c r="IH172" s="250"/>
      <c r="II172" s="250"/>
      <c r="IJ172" s="250"/>
      <c r="IK172" s="250"/>
      <c r="IL172" s="250"/>
      <c r="IM172" s="250"/>
      <c r="IN172" s="250"/>
      <c r="IO172" s="250"/>
      <c r="IP172" s="250"/>
      <c r="IQ172" s="250"/>
      <c r="IR172" s="250"/>
      <c r="IS172" s="250"/>
      <c r="IT172" s="250"/>
      <c r="IU172" s="250"/>
      <c r="IV172" s="250"/>
      <c r="IW172" s="250"/>
      <c r="IX172" s="250"/>
      <c r="IY172" s="250"/>
      <c r="IZ172" s="250"/>
      <c r="JA172" s="250"/>
      <c r="JB172" s="250"/>
      <c r="JC172" s="250"/>
      <c r="JD172" s="250"/>
      <c r="JE172" s="250"/>
      <c r="JF172" s="250"/>
      <c r="JG172" s="250"/>
      <c r="JH172" s="250"/>
      <c r="JI172" s="250"/>
      <c r="JJ172" s="250"/>
      <c r="JK172" s="250"/>
      <c r="JL172" s="250"/>
      <c r="JM172" s="250"/>
      <c r="JN172" s="250"/>
      <c r="JO172" s="250"/>
      <c r="JP172" s="250"/>
      <c r="JQ172" s="250"/>
      <c r="JR172" s="250"/>
      <c r="JS172" s="250"/>
      <c r="JT172" s="250"/>
      <c r="JU172" s="250"/>
      <c r="JV172" s="250"/>
      <c r="JW172" s="250"/>
      <c r="JX172" s="250"/>
      <c r="JY172" s="250"/>
      <c r="JZ172" s="250"/>
      <c r="KA172" s="250"/>
      <c r="KB172" s="250"/>
      <c r="KC172" s="250"/>
      <c r="KD172" s="250"/>
      <c r="KE172" s="250"/>
      <c r="KF172" s="250"/>
      <c r="KG172" s="250"/>
      <c r="KH172" s="250"/>
      <c r="KI172" s="250"/>
      <c r="KJ172" s="250"/>
      <c r="KK172" s="250"/>
      <c r="KL172" s="250"/>
      <c r="KM172" s="250"/>
      <c r="KN172" s="250"/>
      <c r="KO172" s="250"/>
      <c r="KP172" s="250"/>
      <c r="KQ172" s="250"/>
      <c r="KR172" s="250"/>
      <c r="KS172" s="250"/>
      <c r="KT172" s="250"/>
      <c r="KU172" s="250"/>
      <c r="KV172" s="250"/>
      <c r="KW172" s="250"/>
      <c r="KX172" s="250"/>
      <c r="KY172" s="250"/>
      <c r="KZ172" s="250"/>
      <c r="LA172" s="250"/>
      <c r="LB172" s="250"/>
      <c r="LC172" s="250"/>
      <c r="LD172" s="250"/>
      <c r="LE172" s="250"/>
      <c r="LF172" s="250"/>
      <c r="LG172" s="250"/>
      <c r="LH172" s="250"/>
      <c r="LI172" s="250"/>
      <c r="LJ172" s="250"/>
      <c r="LK172" s="250"/>
      <c r="LL172" s="250"/>
      <c r="LM172" s="250"/>
      <c r="LN172" s="250"/>
      <c r="LO172" s="250"/>
      <c r="LP172" s="250"/>
      <c r="LQ172" s="250"/>
      <c r="LR172" s="250"/>
      <c r="LS172" s="250"/>
      <c r="LT172" s="250"/>
      <c r="LU172" s="250"/>
      <c r="LV172" s="250"/>
      <c r="LW172" s="250"/>
      <c r="LX172" s="250"/>
      <c r="LY172" s="250"/>
      <c r="LZ172" s="250"/>
      <c r="MA172" s="250"/>
      <c r="MB172" s="250"/>
      <c r="MC172" s="250"/>
      <c r="MD172" s="250"/>
      <c r="ME172" s="250"/>
      <c r="MF172" s="250"/>
      <c r="MG172" s="250"/>
      <c r="MH172" s="250"/>
      <c r="MI172" s="250"/>
      <c r="MJ172" s="250"/>
      <c r="MK172" s="250"/>
      <c r="ML172" s="250"/>
      <c r="MM172" s="250"/>
      <c r="MN172" s="250"/>
      <c r="MO172" s="250"/>
      <c r="MP172" s="250"/>
      <c r="MQ172" s="250"/>
      <c r="MR172" s="250"/>
      <c r="MS172" s="250"/>
      <c r="MT172" s="250"/>
      <c r="MU172" s="250"/>
      <c r="MV172" s="250"/>
      <c r="MW172" s="250"/>
      <c r="MX172" s="250"/>
      <c r="MY172" s="250"/>
      <c r="MZ172" s="250"/>
      <c r="NA172" s="250"/>
      <c r="NB172" s="250"/>
      <c r="NC172" s="250"/>
      <c r="ND172" s="250"/>
      <c r="NE172" s="250"/>
      <c r="NF172" s="250"/>
      <c r="NG172" s="250"/>
      <c r="NH172" s="250"/>
      <c r="NI172" s="250"/>
      <c r="NJ172" s="250"/>
      <c r="NK172" s="250"/>
      <c r="NL172" s="250"/>
      <c r="NM172" s="250"/>
      <c r="NN172" s="250"/>
      <c r="NO172" s="250"/>
      <c r="NP172" s="250"/>
      <c r="NQ172" s="250"/>
      <c r="NR172" s="250"/>
      <c r="NS172" s="250"/>
      <c r="NT172" s="250"/>
      <c r="NU172" s="250"/>
      <c r="NV172" s="250"/>
      <c r="NW172" s="250"/>
      <c r="NX172" s="250"/>
      <c r="NY172" s="250"/>
      <c r="NZ172" s="250"/>
      <c r="OA172" s="250"/>
      <c r="OB172" s="250"/>
      <c r="OC172" s="250"/>
      <c r="OD172" s="250"/>
      <c r="OE172" s="250"/>
      <c r="OF172" s="250"/>
      <c r="OG172" s="250"/>
      <c r="OH172" s="250"/>
      <c r="OI172" s="250"/>
      <c r="OJ172" s="250"/>
      <c r="OK172" s="250"/>
      <c r="OL172" s="250"/>
      <c r="OM172" s="250"/>
      <c r="ON172" s="250"/>
      <c r="OO172" s="250"/>
      <c r="OP172" s="250"/>
      <c r="OQ172" s="250"/>
      <c r="OR172" s="250"/>
      <c r="OS172" s="250"/>
      <c r="OT172" s="250"/>
      <c r="OU172" s="250"/>
      <c r="OV172" s="250"/>
      <c r="OW172" s="250"/>
      <c r="OX172" s="250"/>
      <c r="OY172" s="250"/>
      <c r="OZ172" s="250"/>
      <c r="PA172" s="250"/>
      <c r="PB172" s="250"/>
      <c r="PC172" s="250"/>
      <c r="PD172" s="250"/>
      <c r="PE172" s="250"/>
      <c r="PF172" s="250"/>
      <c r="PG172" s="250"/>
      <c r="PH172" s="250"/>
      <c r="PI172" s="250"/>
      <c r="PJ172" s="250"/>
      <c r="PK172" s="250"/>
      <c r="PL172" s="250"/>
      <c r="PM172" s="250"/>
      <c r="PN172" s="250"/>
      <c r="PO172" s="250"/>
      <c r="PP172" s="250"/>
      <c r="PQ172" s="250"/>
      <c r="PR172" s="250"/>
      <c r="PS172" s="250"/>
      <c r="PT172" s="250"/>
      <c r="PU172" s="250"/>
      <c r="PV172" s="250"/>
      <c r="PW172" s="250"/>
      <c r="PX172" s="250"/>
      <c r="PY172" s="250"/>
      <c r="PZ172" s="250"/>
      <c r="QA172" s="250"/>
      <c r="QB172" s="250"/>
      <c r="QC172" s="250"/>
      <c r="QD172" s="250"/>
      <c r="QE172" s="250"/>
      <c r="QF172" s="250"/>
      <c r="QG172" s="250"/>
      <c r="QH172" s="250"/>
      <c r="QI172" s="250"/>
      <c r="QJ172" s="250"/>
      <c r="QK172" s="250"/>
      <c r="QL172" s="250"/>
      <c r="QM172" s="250"/>
      <c r="QN172" s="250"/>
      <c r="QO172" s="250"/>
      <c r="QP172" s="250"/>
      <c r="QQ172" s="250"/>
      <c r="QR172" s="250"/>
      <c r="QS172" s="250"/>
      <c r="QT172" s="250"/>
      <c r="QU172" s="250"/>
      <c r="QV172" s="250"/>
      <c r="QW172" s="250"/>
      <c r="QX172" s="250"/>
      <c r="QY172" s="250"/>
      <c r="QZ172" s="250"/>
      <c r="RA172" s="250"/>
      <c r="RB172" s="250"/>
      <c r="RC172" s="250"/>
      <c r="RD172" s="250"/>
      <c r="RE172" s="250"/>
      <c r="RF172" s="250"/>
      <c r="RG172" s="250"/>
      <c r="RH172" s="250"/>
      <c r="RI172" s="250"/>
      <c r="RJ172" s="250"/>
      <c r="RK172" s="250"/>
      <c r="RL172" s="250"/>
      <c r="RM172" s="250"/>
      <c r="RN172" s="250"/>
      <c r="RO172" s="250"/>
      <c r="RP172" s="250"/>
      <c r="RQ172" s="250"/>
      <c r="RR172" s="250"/>
      <c r="RS172" s="250"/>
      <c r="RT172" s="250"/>
      <c r="RU172" s="250"/>
      <c r="RV172" s="250"/>
      <c r="RW172" s="250"/>
      <c r="RX172" s="250"/>
      <c r="RY172" s="250"/>
      <c r="RZ172" s="250"/>
      <c r="SA172" s="250"/>
      <c r="SB172" s="250"/>
      <c r="SC172" s="250"/>
      <c r="SD172" s="250"/>
      <c r="SE172" s="250"/>
      <c r="SF172" s="250"/>
      <c r="SG172" s="250"/>
      <c r="SH172" s="250"/>
      <c r="SI172" s="250"/>
      <c r="SJ172" s="250"/>
      <c r="SK172" s="250"/>
      <c r="SL172" s="250"/>
      <c r="SM172" s="250"/>
      <c r="SN172" s="250"/>
      <c r="SO172" s="250"/>
      <c r="SP172" s="250"/>
      <c r="SQ172" s="250"/>
      <c r="SR172" s="250"/>
      <c r="SS172" s="250"/>
      <c r="ST172" s="250"/>
      <c r="SU172" s="250"/>
      <c r="SV172" s="250"/>
      <c r="SW172" s="250"/>
      <c r="SX172" s="250"/>
      <c r="SY172" s="250"/>
      <c r="SZ172" s="250"/>
      <c r="TA172" s="250"/>
      <c r="TB172" s="250"/>
      <c r="TC172" s="250"/>
      <c r="TD172" s="250"/>
      <c r="TE172" s="250"/>
      <c r="TF172" s="250"/>
      <c r="TG172" s="250"/>
      <c r="TH172" s="250"/>
      <c r="TI172" s="250"/>
      <c r="TJ172" s="250"/>
      <c r="TK172" s="250"/>
      <c r="TL172" s="250"/>
      <c r="TM172" s="250"/>
      <c r="TN172" s="250"/>
      <c r="TO172" s="250"/>
      <c r="TP172" s="250"/>
      <c r="TQ172" s="250"/>
      <c r="TR172" s="250"/>
      <c r="TS172" s="250"/>
      <c r="TT172" s="250"/>
      <c r="TU172" s="250"/>
      <c r="TV172" s="250"/>
      <c r="TW172" s="250"/>
      <c r="TX172" s="250"/>
      <c r="TY172" s="250"/>
      <c r="TZ172" s="250"/>
      <c r="UA172" s="250"/>
      <c r="UB172" s="250"/>
      <c r="UC172" s="250"/>
      <c r="UD172" s="250"/>
      <c r="UE172" s="250"/>
      <c r="UF172" s="250"/>
      <c r="UG172" s="250"/>
      <c r="UH172" s="250"/>
      <c r="UI172" s="250"/>
      <c r="UJ172" s="250"/>
      <c r="UK172" s="250"/>
      <c r="UL172" s="250"/>
      <c r="UM172" s="250"/>
      <c r="UN172" s="250"/>
      <c r="UO172" s="250"/>
      <c r="UP172" s="250"/>
      <c r="UQ172" s="250"/>
      <c r="UR172" s="250"/>
      <c r="US172" s="250"/>
      <c r="UT172" s="250"/>
      <c r="UU172" s="250"/>
      <c r="UV172" s="250"/>
      <c r="UW172" s="250"/>
      <c r="UX172" s="250"/>
      <c r="UY172" s="250"/>
      <c r="UZ172" s="250"/>
      <c r="VA172" s="250"/>
      <c r="VB172" s="250"/>
      <c r="VC172" s="250"/>
      <c r="VD172" s="250"/>
      <c r="VE172" s="250"/>
      <c r="VF172" s="250"/>
      <c r="VG172" s="250"/>
      <c r="VH172" s="250"/>
      <c r="VI172" s="250"/>
      <c r="VJ172" s="250"/>
      <c r="VK172" s="250"/>
      <c r="VL172" s="250"/>
      <c r="VM172" s="250"/>
      <c r="VN172" s="250"/>
      <c r="VO172" s="250"/>
      <c r="VP172" s="250"/>
      <c r="VQ172" s="250"/>
      <c r="VR172" s="250"/>
      <c r="VS172" s="250"/>
      <c r="VT172" s="250"/>
      <c r="VU172" s="250"/>
      <c r="VV172" s="250"/>
      <c r="VW172" s="250"/>
      <c r="VX172" s="250"/>
      <c r="VY172" s="250"/>
      <c r="VZ172" s="250"/>
      <c r="WA172" s="250"/>
      <c r="WB172" s="250"/>
      <c r="WC172" s="250"/>
      <c r="WD172" s="250"/>
      <c r="WE172" s="250"/>
      <c r="WF172" s="250"/>
      <c r="WG172" s="250"/>
      <c r="WH172" s="250"/>
      <c r="WI172" s="250"/>
      <c r="WJ172" s="250"/>
      <c r="WK172" s="250"/>
      <c r="WL172" s="250"/>
      <c r="WM172" s="250"/>
      <c r="WN172" s="250"/>
      <c r="WO172" s="250"/>
      <c r="WP172" s="250"/>
      <c r="WQ172" s="250"/>
      <c r="WR172" s="250"/>
      <c r="WS172" s="250"/>
      <c r="WT172" s="250"/>
      <c r="WU172" s="250"/>
      <c r="WV172" s="250"/>
      <c r="WW172" s="250"/>
      <c r="WX172" s="250"/>
      <c r="WY172" s="250"/>
      <c r="WZ172" s="250"/>
      <c r="XA172" s="250"/>
      <c r="XB172" s="250"/>
      <c r="XC172" s="250"/>
      <c r="XD172" s="250"/>
      <c r="XE172" s="250"/>
      <c r="XF172" s="250"/>
      <c r="XG172" s="250"/>
      <c r="XH172" s="250"/>
      <c r="XI172" s="250"/>
      <c r="XJ172" s="250"/>
      <c r="XK172" s="250"/>
      <c r="XL172" s="250"/>
      <c r="XM172" s="250"/>
      <c r="XN172" s="250"/>
      <c r="XO172" s="250"/>
      <c r="XP172" s="250"/>
      <c r="XQ172" s="250"/>
      <c r="XR172" s="250"/>
      <c r="XS172" s="250"/>
      <c r="XT172" s="250"/>
      <c r="XU172" s="250"/>
      <c r="XV172" s="250"/>
      <c r="XW172" s="250"/>
      <c r="XX172" s="250"/>
      <c r="XY172" s="250"/>
      <c r="XZ172" s="250"/>
      <c r="YA172" s="250"/>
      <c r="YB172" s="250"/>
      <c r="YC172" s="250"/>
      <c r="YD172" s="250"/>
      <c r="YE172" s="250"/>
      <c r="YF172" s="250"/>
      <c r="YG172" s="250"/>
      <c r="YH172" s="250"/>
      <c r="YI172" s="250"/>
      <c r="YJ172" s="250"/>
      <c r="YK172" s="250"/>
      <c r="YL172" s="250"/>
      <c r="YM172" s="250"/>
      <c r="YN172" s="250"/>
      <c r="YO172" s="250"/>
      <c r="YP172" s="250"/>
      <c r="YQ172" s="250"/>
      <c r="YR172" s="250"/>
      <c r="YS172" s="250"/>
      <c r="YT172" s="250"/>
      <c r="YU172" s="250"/>
      <c r="YV172" s="250"/>
      <c r="YW172" s="250"/>
      <c r="YX172" s="250"/>
      <c r="YY172" s="250"/>
      <c r="YZ172" s="250"/>
      <c r="ZA172" s="250"/>
      <c r="ZB172" s="250"/>
      <c r="ZC172" s="250"/>
      <c r="ZD172" s="250"/>
      <c r="ZE172" s="250"/>
      <c r="ZF172" s="250"/>
      <c r="ZG172" s="250"/>
      <c r="ZH172" s="250"/>
      <c r="ZI172" s="250"/>
      <c r="ZJ172" s="250"/>
      <c r="ZK172" s="250"/>
      <c r="ZL172" s="250"/>
      <c r="ZM172" s="250"/>
      <c r="ZN172" s="250"/>
      <c r="ZO172" s="250"/>
      <c r="ZP172" s="250"/>
      <c r="ZQ172" s="250"/>
      <c r="ZR172" s="250"/>
      <c r="ZS172" s="250"/>
      <c r="ZT172" s="250"/>
      <c r="ZU172" s="250"/>
      <c r="ZV172" s="250"/>
      <c r="ZW172" s="250"/>
      <c r="ZX172" s="250"/>
      <c r="ZY172" s="250"/>
      <c r="ZZ172" s="250"/>
      <c r="AAA172" s="250"/>
      <c r="AAB172" s="250"/>
      <c r="AAC172" s="250"/>
      <c r="AAD172" s="250"/>
      <c r="AAE172" s="250"/>
      <c r="AAF172" s="250"/>
      <c r="AAG172" s="250"/>
      <c r="AAH172" s="250"/>
      <c r="AAI172" s="250"/>
      <c r="AAJ172" s="250"/>
      <c r="AAK172" s="250"/>
      <c r="AAL172" s="250"/>
      <c r="AAM172" s="250"/>
      <c r="AAN172" s="250"/>
      <c r="AAO172" s="250"/>
      <c r="AAP172" s="250"/>
      <c r="AAQ172" s="250"/>
      <c r="AAR172" s="250"/>
      <c r="AAS172" s="250"/>
      <c r="AAT172" s="250"/>
      <c r="AAU172" s="250"/>
      <c r="AAV172" s="250"/>
      <c r="AAW172" s="250"/>
      <c r="AAX172" s="250"/>
      <c r="AAY172" s="250"/>
      <c r="AAZ172" s="250"/>
      <c r="ABA172" s="250"/>
      <c r="ABB172" s="250"/>
      <c r="ABC172" s="250"/>
      <c r="ABD172" s="250"/>
      <c r="ABE172" s="250"/>
      <c r="ABF172" s="250"/>
      <c r="ABG172" s="250"/>
      <c r="ABH172" s="250"/>
      <c r="ABI172" s="250"/>
      <c r="ABJ172" s="250"/>
      <c r="ABK172" s="250"/>
      <c r="ABL172" s="250"/>
      <c r="ABM172" s="250"/>
      <c r="ABN172" s="250"/>
      <c r="ABO172" s="250"/>
      <c r="ABP172" s="250"/>
      <c r="ABQ172" s="250"/>
      <c r="ABR172" s="250"/>
      <c r="ABS172" s="250"/>
      <c r="ABT172" s="250"/>
      <c r="ABU172" s="250"/>
      <c r="ABV172" s="250"/>
      <c r="ABW172" s="250"/>
      <c r="ABX172" s="250"/>
      <c r="ABY172" s="250"/>
      <c r="ABZ172" s="250"/>
      <c r="ACA172" s="250"/>
      <c r="ACB172" s="250"/>
      <c r="ACC172" s="250"/>
      <c r="ACD172" s="250"/>
      <c r="ACE172" s="250"/>
      <c r="ACF172" s="250"/>
      <c r="ACG172" s="250"/>
      <c r="ACH172" s="250"/>
      <c r="ACI172" s="250"/>
      <c r="ACJ172" s="250"/>
      <c r="ACK172" s="250"/>
      <c r="ACL172" s="250"/>
      <c r="ACM172" s="250"/>
      <c r="ACN172" s="250"/>
      <c r="ACO172" s="250"/>
      <c r="ACP172" s="250"/>
      <c r="ACQ172" s="250"/>
      <c r="ACR172" s="250"/>
      <c r="ACS172" s="250"/>
      <c r="ACT172" s="250"/>
      <c r="ACU172" s="250"/>
      <c r="ACV172" s="250"/>
      <c r="ACW172" s="250"/>
      <c r="ACX172" s="250"/>
      <c r="ACY172" s="250"/>
      <c r="ACZ172" s="250"/>
      <c r="ADA172" s="250"/>
      <c r="ADB172" s="250"/>
      <c r="ADC172" s="250"/>
      <c r="ADD172" s="250"/>
      <c r="ADE172" s="250"/>
      <c r="ADF172" s="250"/>
      <c r="ADG172" s="250"/>
      <c r="ADH172" s="250"/>
      <c r="ADI172" s="250"/>
      <c r="ADJ172" s="250"/>
      <c r="ADK172" s="250"/>
      <c r="ADL172" s="250"/>
      <c r="ADM172" s="250"/>
      <c r="ADN172" s="250"/>
      <c r="ADO172" s="250"/>
      <c r="ADP172" s="250"/>
      <c r="ADQ172" s="250"/>
      <c r="ADR172" s="250"/>
      <c r="ADS172" s="250"/>
      <c r="ADT172" s="250"/>
      <c r="ADU172" s="250"/>
      <c r="ADV172" s="250"/>
      <c r="ADW172" s="250"/>
      <c r="ADX172" s="250"/>
      <c r="ADY172" s="250"/>
      <c r="ADZ172" s="250"/>
      <c r="AEA172" s="250"/>
      <c r="AEB172" s="250"/>
      <c r="AEC172" s="250"/>
      <c r="AED172" s="250"/>
      <c r="AEE172" s="250"/>
      <c r="AEF172" s="250"/>
      <c r="AEG172" s="250"/>
      <c r="AEH172" s="250"/>
      <c r="AEI172" s="250"/>
      <c r="AEJ172" s="250"/>
      <c r="AEK172" s="250"/>
      <c r="AEL172" s="250"/>
      <c r="AEM172" s="250"/>
      <c r="AEN172" s="250"/>
      <c r="AEO172" s="250"/>
      <c r="AEP172" s="250"/>
      <c r="AEQ172" s="250"/>
      <c r="AER172" s="250"/>
      <c r="AES172" s="250"/>
      <c r="AET172" s="250"/>
      <c r="AEU172" s="250"/>
      <c r="AEV172" s="250"/>
      <c r="AEW172" s="250"/>
      <c r="AEX172" s="250"/>
      <c r="AEY172" s="250"/>
      <c r="AEZ172" s="250"/>
      <c r="AFA172" s="250"/>
      <c r="AFB172" s="250"/>
      <c r="AFC172" s="250"/>
      <c r="AFD172" s="250"/>
      <c r="AFE172" s="250"/>
      <c r="AFF172" s="250"/>
      <c r="AFG172" s="250"/>
      <c r="AFH172" s="250"/>
      <c r="AFI172" s="250"/>
      <c r="AFJ172" s="250"/>
      <c r="AFK172" s="250"/>
      <c r="AFL172" s="250"/>
      <c r="AFM172" s="250"/>
      <c r="AFN172" s="250"/>
      <c r="AFO172" s="250"/>
      <c r="AFP172" s="250"/>
      <c r="AFQ172" s="250"/>
      <c r="AFR172" s="250"/>
      <c r="AFS172" s="250"/>
      <c r="AFT172" s="250"/>
      <c r="AFU172" s="250"/>
      <c r="AFV172" s="250"/>
      <c r="AFW172" s="250"/>
      <c r="AFX172" s="250"/>
      <c r="AFY172" s="250"/>
      <c r="AFZ172" s="250"/>
      <c r="AGA172" s="250"/>
      <c r="AGB172" s="250"/>
      <c r="AGC172" s="250"/>
      <c r="AGD172" s="250"/>
      <c r="AGE172" s="250"/>
      <c r="AGF172" s="250"/>
      <c r="AGG172" s="250"/>
      <c r="AGH172" s="250"/>
      <c r="AGI172" s="250"/>
      <c r="AGJ172" s="250"/>
      <c r="AGK172" s="250"/>
      <c r="AGL172" s="250"/>
      <c r="AGM172" s="250"/>
      <c r="AGN172" s="250"/>
      <c r="AGO172" s="250"/>
      <c r="AGP172" s="250"/>
      <c r="AGQ172" s="250"/>
      <c r="AGR172" s="250"/>
      <c r="AGS172" s="250"/>
      <c r="AGT172" s="250"/>
      <c r="AGU172" s="250"/>
      <c r="AGV172" s="250"/>
      <c r="AGW172" s="250"/>
      <c r="AGX172" s="250"/>
      <c r="AGY172" s="250"/>
      <c r="AGZ172" s="250"/>
      <c r="AHA172" s="250"/>
      <c r="AHB172" s="250"/>
      <c r="AHC172" s="250"/>
      <c r="AHD172" s="250"/>
      <c r="AHE172" s="250"/>
      <c r="AHF172" s="250"/>
      <c r="AHG172" s="250"/>
      <c r="AHH172" s="250"/>
      <c r="AHI172" s="250"/>
      <c r="AHJ172" s="250"/>
      <c r="AHK172" s="250"/>
      <c r="AHL172" s="250"/>
      <c r="AHM172" s="250"/>
      <c r="AHN172" s="250"/>
      <c r="AHO172" s="250"/>
      <c r="AHP172" s="250"/>
      <c r="AHQ172" s="250"/>
      <c r="AHR172" s="250"/>
      <c r="AHS172" s="250"/>
      <c r="AHT172" s="250"/>
      <c r="AHU172" s="250"/>
      <c r="AHV172" s="250"/>
      <c r="AHW172" s="250"/>
      <c r="AHX172" s="250"/>
      <c r="AHY172" s="250"/>
      <c r="AHZ172" s="250"/>
      <c r="AIA172" s="250"/>
      <c r="AIB172" s="250"/>
      <c r="AIC172" s="250"/>
      <c r="AID172" s="250"/>
      <c r="AIE172" s="250"/>
      <c r="AIF172" s="250"/>
      <c r="AIG172" s="250"/>
      <c r="AIH172" s="250"/>
      <c r="AII172" s="250"/>
      <c r="AIJ172" s="250"/>
      <c r="AIK172" s="250"/>
      <c r="AIL172" s="250"/>
      <c r="AIM172" s="250"/>
      <c r="AIN172" s="250"/>
      <c r="AIO172" s="250"/>
      <c r="AIP172" s="250"/>
      <c r="AIQ172" s="250"/>
      <c r="AIR172" s="250"/>
      <c r="AIS172" s="250"/>
      <c r="AIT172" s="250"/>
      <c r="AIU172" s="250"/>
      <c r="AIV172" s="250"/>
      <c r="AIW172" s="250"/>
      <c r="AIX172" s="250"/>
      <c r="AIY172" s="250"/>
      <c r="AIZ172" s="250"/>
      <c r="AJA172" s="250"/>
      <c r="AJB172" s="250"/>
      <c r="AJC172" s="250"/>
      <c r="AJD172" s="250"/>
      <c r="AJE172" s="250"/>
      <c r="AJF172" s="250"/>
      <c r="AJG172" s="250"/>
      <c r="AJH172" s="250"/>
      <c r="AJI172" s="250"/>
      <c r="AJJ172" s="250"/>
      <c r="AJK172" s="250"/>
      <c r="AJL172" s="250"/>
      <c r="AJM172" s="250"/>
      <c r="AJN172" s="250"/>
      <c r="AJO172" s="250"/>
      <c r="AJP172" s="250"/>
      <c r="AJQ172" s="250"/>
      <c r="AJR172" s="250"/>
      <c r="AJS172" s="250"/>
      <c r="AJT172" s="250"/>
      <c r="AJU172" s="250"/>
      <c r="AJV172" s="250"/>
      <c r="AJW172" s="250"/>
      <c r="AJX172" s="250"/>
      <c r="AJY172" s="250"/>
      <c r="AJZ172" s="250"/>
      <c r="AKA172" s="250"/>
      <c r="AKB172" s="250"/>
      <c r="AKC172" s="250"/>
      <c r="AKD172" s="250"/>
      <c r="AKE172" s="250"/>
      <c r="AKF172" s="250"/>
      <c r="AKG172" s="250"/>
      <c r="AKH172" s="250"/>
      <c r="AKI172" s="250"/>
      <c r="AKJ172" s="250"/>
      <c r="AKK172" s="250"/>
      <c r="AKL172" s="250"/>
      <c r="AKM172" s="250"/>
      <c r="AKN172" s="250"/>
      <c r="AKO172" s="250"/>
      <c r="AKP172" s="250"/>
      <c r="AKQ172" s="250"/>
      <c r="AKR172" s="250"/>
      <c r="AKS172" s="250"/>
      <c r="AKT172" s="250"/>
      <c r="AKU172" s="250"/>
      <c r="AKV172" s="250"/>
      <c r="AKW172" s="250"/>
      <c r="AKX172" s="250"/>
      <c r="AKY172" s="250"/>
      <c r="AKZ172" s="250"/>
      <c r="ALA172" s="250"/>
      <c r="ALB172" s="250"/>
      <c r="ALC172" s="250"/>
      <c r="ALD172" s="250"/>
      <c r="ALE172" s="250"/>
      <c r="ALF172" s="250"/>
      <c r="ALG172" s="250"/>
      <c r="ALH172" s="250"/>
      <c r="ALI172" s="250"/>
      <c r="ALJ172" s="250"/>
      <c r="ALK172" s="250"/>
      <c r="ALL172" s="250"/>
      <c r="ALM172" s="250"/>
      <c r="ALN172" s="250"/>
      <c r="ALO172" s="250"/>
      <c r="ALP172" s="250"/>
      <c r="ALQ172" s="250"/>
      <c r="ALR172" s="250"/>
      <c r="ALS172" s="250"/>
      <c r="ALT172" s="250"/>
      <c r="ALU172" s="250"/>
      <c r="ALV172" s="250"/>
      <c r="ALW172" s="250"/>
      <c r="ALX172" s="250"/>
      <c r="ALY172" s="250"/>
      <c r="ALZ172" s="250"/>
      <c r="AMA172" s="250"/>
      <c r="AMB172" s="250"/>
      <c r="AMC172" s="250"/>
      <c r="AMD172" s="250"/>
      <c r="AME172" s="250"/>
      <c r="AMF172" s="250"/>
      <c r="AMG172" s="250"/>
      <c r="AMH172" s="250"/>
      <c r="AMI172" s="250"/>
      <c r="AMJ172" s="250"/>
      <c r="AMK172" s="250"/>
      <c r="AML172" s="250"/>
      <c r="AMM172" s="250"/>
      <c r="AMN172" s="250"/>
      <c r="AMO172" s="250"/>
      <c r="AMP172" s="250"/>
      <c r="AMQ172" s="250"/>
      <c r="AMR172" s="250"/>
      <c r="AMS172" s="250"/>
      <c r="AMT172" s="250"/>
      <c r="AMU172" s="250"/>
      <c r="AMV172" s="250"/>
      <c r="AMW172" s="250"/>
      <c r="AMX172" s="250"/>
      <c r="AMY172" s="250"/>
      <c r="AMZ172" s="250"/>
      <c r="ANA172" s="250"/>
      <c r="ANB172" s="250"/>
      <c r="ANC172" s="250"/>
      <c r="AND172" s="250"/>
      <c r="ANE172" s="250"/>
      <c r="ANF172" s="250"/>
      <c r="ANG172" s="250"/>
      <c r="ANH172" s="250"/>
      <c r="ANI172" s="250"/>
      <c r="ANJ172" s="250"/>
      <c r="ANK172" s="250"/>
      <c r="ANL172" s="250"/>
      <c r="ANM172" s="250"/>
      <c r="ANN172" s="250"/>
      <c r="ANO172" s="250"/>
      <c r="ANP172" s="250"/>
      <c r="ANQ172" s="250"/>
      <c r="ANR172" s="250"/>
      <c r="ANS172" s="250"/>
      <c r="ANT172" s="250"/>
      <c r="ANU172" s="250"/>
      <c r="ANV172" s="250"/>
      <c r="ANW172" s="250"/>
      <c r="ANX172" s="250"/>
      <c r="ANY172" s="250"/>
      <c r="ANZ172" s="250"/>
      <c r="AOA172" s="250"/>
      <c r="AOB172" s="250"/>
      <c r="AOC172" s="250"/>
      <c r="AOD172" s="250"/>
      <c r="AOE172" s="250"/>
      <c r="AOF172" s="250"/>
      <c r="AOG172" s="250"/>
      <c r="AOH172" s="250"/>
      <c r="AOI172" s="250"/>
      <c r="AOJ172" s="250"/>
      <c r="AOK172" s="250"/>
      <c r="AOL172" s="250"/>
      <c r="AOM172" s="250"/>
      <c r="AON172" s="250"/>
      <c r="AOO172" s="250"/>
      <c r="AOP172" s="250"/>
      <c r="AOQ172" s="250"/>
      <c r="AOR172" s="250"/>
      <c r="AOS172" s="250"/>
      <c r="AOT172" s="250"/>
      <c r="AOU172" s="250"/>
      <c r="AOV172" s="250"/>
      <c r="AOW172" s="250"/>
      <c r="AOX172" s="250"/>
      <c r="AOY172" s="250"/>
      <c r="AOZ172" s="250"/>
      <c r="APA172" s="250"/>
      <c r="APB172" s="250"/>
      <c r="APC172" s="250"/>
      <c r="APD172" s="250"/>
      <c r="APE172" s="250"/>
      <c r="APF172" s="250"/>
      <c r="APG172" s="250"/>
      <c r="APH172" s="250"/>
      <c r="API172" s="250"/>
      <c r="APJ172" s="250"/>
      <c r="APK172" s="250"/>
      <c r="APL172" s="250"/>
      <c r="APM172" s="250"/>
      <c r="APN172" s="250"/>
      <c r="APO172" s="250"/>
      <c r="APP172" s="250"/>
      <c r="APQ172" s="250"/>
      <c r="APR172" s="250"/>
      <c r="APS172" s="250"/>
      <c r="APT172" s="250"/>
      <c r="APU172" s="250"/>
      <c r="APV172" s="250"/>
      <c r="APW172" s="250"/>
      <c r="APX172" s="250"/>
      <c r="APY172" s="250"/>
      <c r="APZ172" s="250"/>
      <c r="AQA172" s="250"/>
      <c r="AQB172" s="250"/>
      <c r="AQC172" s="250"/>
      <c r="AQD172" s="250"/>
      <c r="AQE172" s="250"/>
      <c r="AQF172" s="250"/>
      <c r="AQG172" s="250"/>
      <c r="AQH172" s="250"/>
      <c r="AQI172" s="250"/>
      <c r="AQJ172" s="250"/>
      <c r="AQK172" s="250"/>
      <c r="AQL172" s="250"/>
      <c r="AQM172" s="250"/>
      <c r="AQN172" s="250"/>
      <c r="AQO172" s="250"/>
      <c r="AQP172" s="250"/>
      <c r="AQQ172" s="250"/>
      <c r="AQR172" s="250"/>
      <c r="AQS172" s="250"/>
      <c r="AQT172" s="250"/>
      <c r="AQU172" s="250"/>
      <c r="AQV172" s="250"/>
      <c r="AQW172" s="250"/>
      <c r="AQX172" s="250"/>
      <c r="AQY172" s="250"/>
      <c r="AQZ172" s="250"/>
      <c r="ARA172" s="250"/>
      <c r="ARB172" s="250"/>
      <c r="ARC172" s="250"/>
      <c r="ARD172" s="250"/>
      <c r="ARE172" s="250"/>
      <c r="ARF172" s="250"/>
      <c r="ARG172" s="250"/>
      <c r="ARH172" s="250"/>
      <c r="ARI172" s="250"/>
      <c r="ARJ172" s="250"/>
      <c r="ARK172" s="250"/>
      <c r="ARL172" s="250"/>
      <c r="ARM172" s="250"/>
      <c r="ARN172" s="250"/>
      <c r="ARO172" s="250"/>
      <c r="ARP172" s="250"/>
      <c r="ARQ172" s="250"/>
      <c r="ARR172" s="250"/>
      <c r="ARS172" s="250"/>
      <c r="ART172" s="250"/>
      <c r="ARU172" s="250"/>
      <c r="ARV172" s="250"/>
      <c r="ARW172" s="250"/>
      <c r="ARX172" s="250"/>
      <c r="ARY172" s="250"/>
      <c r="ARZ172" s="250"/>
      <c r="ASA172" s="250"/>
      <c r="ASB172" s="250"/>
      <c r="ASC172" s="250"/>
      <c r="ASD172" s="250"/>
      <c r="ASE172" s="250"/>
      <c r="ASF172" s="250"/>
      <c r="ASG172" s="250"/>
      <c r="ASH172" s="250"/>
      <c r="ASI172" s="250"/>
      <c r="ASJ172" s="250"/>
      <c r="ASK172" s="250"/>
      <c r="ASL172" s="250"/>
      <c r="ASM172" s="250"/>
      <c r="ASN172" s="250"/>
      <c r="ASO172" s="250"/>
      <c r="ASP172" s="250"/>
      <c r="ASQ172" s="250"/>
      <c r="ASR172" s="250"/>
      <c r="ASS172" s="250"/>
      <c r="AST172" s="250"/>
      <c r="ASU172" s="250"/>
      <c r="ASV172" s="250"/>
      <c r="ASW172" s="250"/>
      <c r="ASX172" s="250"/>
      <c r="ASY172" s="250"/>
      <c r="ASZ172" s="250"/>
      <c r="ATA172" s="250"/>
      <c r="ATB172" s="250"/>
      <c r="ATC172" s="250"/>
      <c r="ATD172" s="250"/>
      <c r="ATE172" s="250"/>
      <c r="ATF172" s="250"/>
      <c r="ATG172" s="250"/>
      <c r="ATH172" s="250"/>
      <c r="ATI172" s="250"/>
      <c r="ATJ172" s="250"/>
      <c r="ATK172" s="250"/>
      <c r="ATL172" s="250"/>
      <c r="ATM172" s="250"/>
      <c r="ATN172" s="250"/>
      <c r="ATO172" s="250"/>
      <c r="ATP172" s="250"/>
      <c r="ATQ172" s="250"/>
      <c r="ATR172" s="250"/>
      <c r="ATS172" s="250"/>
      <c r="ATT172" s="250"/>
      <c r="ATU172" s="250"/>
      <c r="ATV172" s="250"/>
      <c r="ATW172" s="250"/>
      <c r="ATX172" s="250"/>
      <c r="ATY172" s="250"/>
      <c r="ATZ172" s="250"/>
      <c r="AUA172" s="250"/>
      <c r="AUB172" s="250"/>
      <c r="AUC172" s="250"/>
      <c r="AUD172" s="250"/>
      <c r="AUE172" s="250"/>
      <c r="AUF172" s="250"/>
      <c r="AUG172" s="250"/>
      <c r="AUH172" s="250"/>
      <c r="AUI172" s="250"/>
      <c r="AUJ172" s="250"/>
      <c r="AUK172" s="250"/>
      <c r="AUL172" s="250"/>
      <c r="AUM172" s="250"/>
      <c r="AUN172" s="250"/>
      <c r="AUO172" s="250"/>
      <c r="AUP172" s="250"/>
      <c r="AUQ172" s="250"/>
      <c r="AUR172" s="250"/>
      <c r="AUS172" s="250"/>
      <c r="AUT172" s="250"/>
      <c r="AUU172" s="250"/>
      <c r="AUV172" s="250"/>
      <c r="AUW172" s="250"/>
      <c r="AUX172" s="250"/>
      <c r="AUY172" s="250"/>
      <c r="AUZ172" s="250"/>
      <c r="AVA172" s="250"/>
      <c r="AVB172" s="250"/>
      <c r="AVC172" s="250"/>
      <c r="AVD172" s="250"/>
      <c r="AVE172" s="250"/>
      <c r="AVF172" s="250"/>
      <c r="AVG172" s="250"/>
      <c r="AVH172" s="250"/>
      <c r="AVI172" s="250"/>
      <c r="AVJ172" s="250"/>
      <c r="AVK172" s="250"/>
      <c r="AVL172" s="250"/>
      <c r="AVM172" s="250"/>
      <c r="AVN172" s="250"/>
      <c r="AVO172" s="250"/>
      <c r="AVP172" s="250"/>
      <c r="AVQ172" s="250"/>
      <c r="AVR172" s="250"/>
      <c r="AVS172" s="250"/>
      <c r="AVT172" s="250"/>
      <c r="AVU172" s="250"/>
      <c r="AVV172" s="250"/>
      <c r="AVW172" s="250"/>
      <c r="AVX172" s="250"/>
      <c r="AVY172" s="250"/>
      <c r="AVZ172" s="250"/>
      <c r="AWA172" s="250"/>
      <c r="AWB172" s="250"/>
      <c r="AWC172" s="250"/>
      <c r="AWD172" s="250"/>
      <c r="AWE172" s="250"/>
      <c r="AWF172" s="250"/>
      <c r="AWG172" s="250"/>
      <c r="AWH172" s="250"/>
      <c r="AWI172" s="250"/>
      <c r="AWJ172" s="250"/>
      <c r="AWK172" s="250"/>
      <c r="AWL172" s="250"/>
      <c r="AWM172" s="250"/>
      <c r="AWN172" s="250"/>
      <c r="AWO172" s="250"/>
      <c r="AWP172" s="250"/>
      <c r="AWQ172" s="250"/>
      <c r="AWR172" s="250"/>
      <c r="AWS172" s="250"/>
      <c r="AWT172" s="250"/>
      <c r="AWU172" s="250"/>
      <c r="AWV172" s="250"/>
      <c r="AWW172" s="250"/>
      <c r="AWX172" s="250"/>
      <c r="AWY172" s="250"/>
      <c r="AWZ172" s="250"/>
      <c r="AXA172" s="250"/>
      <c r="AXB172" s="250"/>
      <c r="AXC172" s="250"/>
      <c r="AXD172" s="250"/>
      <c r="AXE172" s="250"/>
      <c r="AXF172" s="250"/>
      <c r="AXG172" s="250"/>
      <c r="AXH172" s="250"/>
      <c r="AXI172" s="250"/>
      <c r="AXJ172" s="250"/>
      <c r="AXK172" s="250"/>
      <c r="AXL172" s="250"/>
      <c r="AXM172" s="250"/>
      <c r="AXN172" s="250"/>
      <c r="AXO172" s="250"/>
      <c r="AXP172" s="250"/>
      <c r="AXQ172" s="250"/>
      <c r="AXR172" s="250"/>
      <c r="AXS172" s="250"/>
      <c r="AXT172" s="250"/>
      <c r="AXU172" s="250"/>
      <c r="AXV172" s="250"/>
      <c r="AXW172" s="250"/>
      <c r="AXX172" s="250"/>
      <c r="AXY172" s="250"/>
      <c r="AXZ172" s="250"/>
      <c r="AYA172" s="250"/>
      <c r="AYB172" s="250"/>
      <c r="AYC172" s="250"/>
      <c r="AYD172" s="250"/>
      <c r="AYE172" s="250"/>
      <c r="AYF172" s="250"/>
      <c r="AYG172" s="250"/>
      <c r="AYH172" s="250"/>
      <c r="AYI172" s="250"/>
      <c r="AYJ172" s="250"/>
      <c r="AYK172" s="250"/>
      <c r="AYL172" s="250"/>
      <c r="AYM172" s="250"/>
      <c r="AYN172" s="250"/>
      <c r="AYO172" s="250"/>
      <c r="AYP172" s="250"/>
      <c r="AYQ172" s="250"/>
      <c r="AYR172" s="250"/>
      <c r="AYS172" s="250"/>
      <c r="AYT172" s="250"/>
      <c r="AYU172" s="250"/>
      <c r="AYV172" s="250"/>
      <c r="AYW172" s="250"/>
      <c r="AYX172" s="250"/>
      <c r="AYY172" s="250"/>
      <c r="AYZ172" s="250"/>
      <c r="AZA172" s="250"/>
      <c r="AZB172" s="250"/>
      <c r="AZC172" s="250"/>
      <c r="AZD172" s="250"/>
      <c r="AZE172" s="250"/>
      <c r="AZF172" s="250"/>
      <c r="AZG172" s="250"/>
      <c r="AZH172" s="250"/>
      <c r="AZI172" s="250"/>
      <c r="AZJ172" s="250"/>
      <c r="AZK172" s="250"/>
      <c r="AZL172" s="250"/>
      <c r="AZM172" s="250"/>
      <c r="AZN172" s="250"/>
      <c r="AZO172" s="250"/>
      <c r="AZP172" s="250"/>
      <c r="AZQ172" s="250"/>
      <c r="AZR172" s="250"/>
      <c r="AZS172" s="250"/>
      <c r="AZT172" s="250"/>
      <c r="AZU172" s="250"/>
      <c r="AZV172" s="250"/>
      <c r="AZW172" s="250"/>
      <c r="AZX172" s="250"/>
      <c r="AZY172" s="250"/>
      <c r="AZZ172" s="250"/>
      <c r="BAA172" s="250"/>
      <c r="BAB172" s="250"/>
      <c r="BAC172" s="250"/>
      <c r="BAD172" s="250"/>
      <c r="BAE172" s="250"/>
      <c r="BAF172" s="250"/>
      <c r="BAG172" s="250"/>
      <c r="BAH172" s="250"/>
      <c r="BAI172" s="250"/>
      <c r="BAJ172" s="250"/>
      <c r="BAK172" s="250"/>
      <c r="BAL172" s="250"/>
      <c r="BAM172" s="250"/>
      <c r="BAN172" s="250"/>
      <c r="BAO172" s="250"/>
      <c r="BAP172" s="250"/>
      <c r="BAQ172" s="250"/>
      <c r="BAR172" s="250"/>
      <c r="BAS172" s="250"/>
      <c r="BAT172" s="250"/>
      <c r="BAU172" s="250"/>
      <c r="BAV172" s="250"/>
      <c r="BAW172" s="250"/>
      <c r="BAX172" s="250"/>
      <c r="BAY172" s="250"/>
      <c r="BAZ172" s="250"/>
      <c r="BBA172" s="250"/>
      <c r="BBB172" s="250"/>
      <c r="BBC172" s="250"/>
      <c r="BBD172" s="250"/>
      <c r="BBE172" s="250"/>
      <c r="BBF172" s="250"/>
      <c r="BBG172" s="250"/>
      <c r="BBH172" s="250"/>
      <c r="BBI172" s="250"/>
      <c r="BBJ172" s="250"/>
      <c r="BBK172" s="250"/>
      <c r="BBL172" s="250"/>
      <c r="BBM172" s="250"/>
      <c r="BBN172" s="250"/>
      <c r="BBO172" s="250"/>
      <c r="BBP172" s="250"/>
      <c r="BBQ172" s="250"/>
      <c r="BBR172" s="250"/>
      <c r="BBS172" s="250"/>
      <c r="BBT172" s="250"/>
      <c r="BBU172" s="250"/>
      <c r="BBV172" s="250"/>
      <c r="BBW172" s="250"/>
      <c r="BBX172" s="250"/>
      <c r="BBY172" s="250"/>
      <c r="BBZ172" s="250"/>
      <c r="BCA172" s="250"/>
      <c r="BCB172" s="250"/>
      <c r="BCC172" s="250"/>
      <c r="BCD172" s="250"/>
      <c r="BCE172" s="250"/>
      <c r="BCF172" s="250"/>
      <c r="BCG172" s="250"/>
      <c r="BCH172" s="250"/>
      <c r="BCI172" s="250"/>
      <c r="BCJ172" s="250"/>
      <c r="BCK172" s="250"/>
      <c r="BCL172" s="250"/>
      <c r="BCM172" s="250"/>
      <c r="BCN172" s="250"/>
      <c r="BCO172" s="250"/>
      <c r="BCP172" s="250"/>
      <c r="BCQ172" s="250"/>
      <c r="BCR172" s="250"/>
      <c r="BCS172" s="250"/>
      <c r="BCT172" s="250"/>
      <c r="BCU172" s="250"/>
      <c r="BCV172" s="250"/>
      <c r="BCW172" s="250"/>
      <c r="BCX172" s="250"/>
      <c r="BCY172" s="250"/>
      <c r="BCZ172" s="250"/>
      <c r="BDA172" s="250"/>
      <c r="BDB172" s="250"/>
      <c r="BDC172" s="250"/>
      <c r="BDD172" s="250"/>
      <c r="BDE172" s="250"/>
      <c r="BDF172" s="250"/>
      <c r="BDG172" s="250"/>
      <c r="BDH172" s="250"/>
      <c r="BDI172" s="250"/>
      <c r="BDJ172" s="250"/>
      <c r="BDK172" s="250"/>
      <c r="BDL172" s="250"/>
      <c r="BDM172" s="250"/>
      <c r="BDN172" s="250"/>
      <c r="BDO172" s="250"/>
      <c r="BDP172" s="250"/>
      <c r="BDQ172" s="250"/>
      <c r="BDR172" s="250"/>
      <c r="BDS172" s="250"/>
      <c r="BDT172" s="250"/>
      <c r="BDU172" s="250"/>
      <c r="BDV172" s="250"/>
      <c r="BDW172" s="250"/>
      <c r="BDX172" s="250"/>
      <c r="BDY172" s="250"/>
      <c r="BDZ172" s="250"/>
      <c r="BEA172" s="250"/>
      <c r="BEB172" s="250"/>
      <c r="BEC172" s="250"/>
      <c r="BED172" s="250"/>
      <c r="BEE172" s="250"/>
      <c r="BEF172" s="250"/>
      <c r="BEG172" s="250"/>
      <c r="BEH172" s="250"/>
      <c r="BEI172" s="250"/>
      <c r="BEJ172" s="250"/>
      <c r="BEK172" s="250"/>
      <c r="BEL172" s="250"/>
      <c r="BEM172" s="250"/>
      <c r="BEN172" s="250"/>
      <c r="BEO172" s="250"/>
      <c r="BEP172" s="250"/>
      <c r="BEQ172" s="250"/>
      <c r="BER172" s="250"/>
      <c r="BES172" s="250"/>
      <c r="BET172" s="250"/>
      <c r="BEU172" s="250"/>
      <c r="BEV172" s="250"/>
      <c r="BEW172" s="250"/>
      <c r="BEX172" s="250"/>
      <c r="BEY172" s="250"/>
      <c r="BEZ172" s="250"/>
      <c r="BFA172" s="250"/>
      <c r="BFB172" s="250"/>
      <c r="BFC172" s="250"/>
      <c r="BFD172" s="250"/>
      <c r="BFE172" s="250"/>
      <c r="BFF172" s="250"/>
      <c r="BFG172" s="250"/>
      <c r="BFH172" s="250"/>
      <c r="BFI172" s="250"/>
      <c r="BFJ172" s="250"/>
      <c r="BFK172" s="250"/>
      <c r="BFL172" s="250"/>
      <c r="BFM172" s="250"/>
      <c r="BFN172" s="250"/>
      <c r="BFO172" s="250"/>
      <c r="BFP172" s="250"/>
      <c r="BFQ172" s="250"/>
      <c r="BFR172" s="250"/>
      <c r="BFS172" s="250"/>
      <c r="BFT172" s="250"/>
      <c r="BFU172" s="250"/>
      <c r="BFV172" s="250"/>
      <c r="BFW172" s="250"/>
      <c r="BFX172" s="250"/>
      <c r="BFY172" s="250"/>
      <c r="BFZ172" s="250"/>
      <c r="BGA172" s="250"/>
      <c r="BGB172" s="250"/>
      <c r="BGC172" s="250"/>
      <c r="BGD172" s="250"/>
      <c r="BGE172" s="250"/>
      <c r="BGF172" s="250"/>
      <c r="BGG172" s="250"/>
      <c r="BGH172" s="250"/>
      <c r="BGI172" s="250"/>
      <c r="BGJ172" s="250"/>
      <c r="BGK172" s="250"/>
      <c r="BGL172" s="250"/>
      <c r="BGM172" s="250"/>
      <c r="BGN172" s="250"/>
      <c r="BGO172" s="250"/>
      <c r="BGP172" s="250"/>
      <c r="BGQ172" s="250"/>
      <c r="BGR172" s="250"/>
      <c r="BGS172" s="250"/>
      <c r="BGT172" s="250"/>
      <c r="BGU172" s="250"/>
      <c r="BGV172" s="250"/>
      <c r="BGW172" s="250"/>
      <c r="BGX172" s="250"/>
      <c r="BGY172" s="250"/>
      <c r="BGZ172" s="250"/>
      <c r="BHA172" s="250"/>
      <c r="BHB172" s="250"/>
      <c r="BHC172" s="250"/>
      <c r="BHD172" s="250"/>
      <c r="BHE172" s="250"/>
      <c r="BHF172" s="250"/>
      <c r="BHG172" s="250"/>
      <c r="BHH172" s="250"/>
      <c r="BHI172" s="250"/>
      <c r="BHJ172" s="250"/>
      <c r="BHK172" s="250"/>
      <c r="BHL172" s="250"/>
      <c r="BHM172" s="250"/>
      <c r="BHN172" s="250"/>
      <c r="BHO172" s="250"/>
      <c r="BHP172" s="250"/>
      <c r="BHQ172" s="250"/>
      <c r="BHR172" s="250"/>
      <c r="BHS172" s="250"/>
      <c r="BHT172" s="250"/>
      <c r="BHU172" s="250"/>
      <c r="BHV172" s="250"/>
      <c r="BHW172" s="250"/>
      <c r="BHX172" s="250"/>
      <c r="BHY172" s="250"/>
      <c r="BHZ172" s="250"/>
      <c r="BIA172" s="250"/>
      <c r="BIB172" s="250"/>
      <c r="BIC172" s="250"/>
      <c r="BID172" s="250"/>
      <c r="BIE172" s="250"/>
      <c r="BIF172" s="250"/>
      <c r="BIG172" s="250"/>
      <c r="BIH172" s="250"/>
      <c r="BII172" s="250"/>
      <c r="BIJ172" s="250"/>
      <c r="BIK172" s="250"/>
      <c r="BIL172" s="250"/>
      <c r="BIM172" s="250"/>
      <c r="BIN172" s="250"/>
      <c r="BIO172" s="250"/>
      <c r="BIP172" s="250"/>
      <c r="BIQ172" s="250"/>
      <c r="BIR172" s="250"/>
      <c r="BIS172" s="250"/>
      <c r="BIT172" s="250"/>
      <c r="BIU172" s="250"/>
      <c r="BIV172" s="250"/>
      <c r="BIW172" s="250"/>
      <c r="BIX172" s="250"/>
      <c r="BIY172" s="250"/>
      <c r="BIZ172" s="250"/>
      <c r="BJA172" s="250"/>
      <c r="BJB172" s="250"/>
      <c r="BJC172" s="250"/>
      <c r="BJD172" s="250"/>
      <c r="BJE172" s="250"/>
      <c r="BJF172" s="250"/>
      <c r="BJG172" s="250"/>
      <c r="BJH172" s="250"/>
      <c r="BJI172" s="250"/>
      <c r="BJJ172" s="250"/>
      <c r="BJK172" s="250"/>
      <c r="BJL172" s="250"/>
      <c r="BJM172" s="250"/>
      <c r="BJN172" s="250"/>
      <c r="BJO172" s="250"/>
      <c r="BJP172" s="250"/>
      <c r="BJQ172" s="250"/>
      <c r="BJR172" s="250"/>
      <c r="BJS172" s="250"/>
      <c r="BJT172" s="250"/>
      <c r="BJU172" s="250"/>
      <c r="BJV172" s="250"/>
      <c r="BJW172" s="250"/>
      <c r="BJX172" s="250"/>
      <c r="BJY172" s="250"/>
      <c r="BJZ172" s="250"/>
      <c r="BKA172" s="250"/>
      <c r="BKB172" s="250"/>
      <c r="BKC172" s="250"/>
      <c r="BKD172" s="250"/>
      <c r="BKE172" s="250"/>
      <c r="BKF172" s="250"/>
      <c r="BKG172" s="250"/>
      <c r="BKH172" s="250"/>
      <c r="BKI172" s="250"/>
      <c r="BKJ172" s="250"/>
      <c r="BKK172" s="250"/>
      <c r="BKL172" s="250"/>
      <c r="BKM172" s="250"/>
      <c r="BKN172" s="250"/>
      <c r="BKO172" s="250"/>
      <c r="BKP172" s="250"/>
      <c r="BKQ172" s="250"/>
      <c r="BKR172" s="250"/>
      <c r="BKS172" s="250"/>
      <c r="BKT172" s="250"/>
      <c r="BKU172" s="250"/>
      <c r="BKV172" s="250"/>
      <c r="BKW172" s="250"/>
      <c r="BKX172" s="250"/>
      <c r="BKY172" s="250"/>
      <c r="BKZ172" s="250"/>
      <c r="BLA172" s="250"/>
      <c r="BLB172" s="250"/>
      <c r="BLC172" s="250"/>
      <c r="BLD172" s="250"/>
      <c r="BLE172" s="250"/>
      <c r="BLF172" s="250"/>
      <c r="BLG172" s="250"/>
      <c r="BLH172" s="250"/>
      <c r="BLI172" s="250"/>
      <c r="BLJ172" s="250"/>
      <c r="BLK172" s="250"/>
      <c r="BLL172" s="250"/>
      <c r="BLM172" s="250"/>
      <c r="BLN172" s="250"/>
      <c r="BLO172" s="250"/>
      <c r="BLP172" s="250"/>
      <c r="BLQ172" s="250"/>
      <c r="BLR172" s="250"/>
      <c r="BLS172" s="250"/>
      <c r="BLT172" s="250"/>
      <c r="BLU172" s="250"/>
      <c r="BLV172" s="250"/>
      <c r="BLW172" s="250"/>
      <c r="BLX172" s="250"/>
      <c r="BLY172" s="250"/>
      <c r="BLZ172" s="250"/>
      <c r="BMA172" s="250"/>
      <c r="BMB172" s="250"/>
      <c r="BMC172" s="250"/>
      <c r="BMD172" s="250"/>
      <c r="BME172" s="250"/>
      <c r="BMF172" s="250"/>
      <c r="BMG172" s="250"/>
      <c r="BMH172" s="250"/>
      <c r="BMI172" s="250"/>
      <c r="BMJ172" s="250"/>
      <c r="BMK172" s="250"/>
      <c r="BML172" s="250"/>
      <c r="BMM172" s="250"/>
      <c r="BMN172" s="250"/>
      <c r="BMO172" s="250"/>
      <c r="BMP172" s="250"/>
      <c r="BMQ172" s="250"/>
      <c r="BMR172" s="250"/>
      <c r="BMS172" s="250"/>
      <c r="BMT172" s="250"/>
      <c r="BMU172" s="250"/>
      <c r="BMV172" s="250"/>
      <c r="BMW172" s="250"/>
      <c r="BMX172" s="250"/>
      <c r="BMY172" s="250"/>
      <c r="BMZ172" s="250"/>
      <c r="BNA172" s="250"/>
      <c r="BNB172" s="250"/>
      <c r="BNC172" s="250"/>
      <c r="BND172" s="250"/>
      <c r="BNE172" s="250"/>
      <c r="BNF172" s="250"/>
      <c r="BNG172" s="250"/>
      <c r="BNH172" s="250"/>
      <c r="BNI172" s="250"/>
      <c r="BNJ172" s="250"/>
      <c r="BNK172" s="250"/>
      <c r="BNL172" s="250"/>
      <c r="BNM172" s="250"/>
      <c r="BNN172" s="250"/>
      <c r="BNO172" s="250"/>
      <c r="BNP172" s="250"/>
      <c r="BNQ172" s="250"/>
      <c r="BNR172" s="250"/>
      <c r="BNS172" s="250"/>
      <c r="BNT172" s="250"/>
      <c r="BNU172" s="250"/>
      <c r="BNV172" s="250"/>
      <c r="BNW172" s="250"/>
      <c r="BNX172" s="250"/>
      <c r="BNY172" s="250"/>
      <c r="BNZ172" s="250"/>
      <c r="BOA172" s="250"/>
      <c r="BOB172" s="250"/>
      <c r="BOC172" s="250"/>
      <c r="BOD172" s="250"/>
      <c r="BOE172" s="250"/>
      <c r="BOF172" s="250"/>
      <c r="BOG172" s="250"/>
      <c r="BOH172" s="250"/>
      <c r="BOI172" s="250"/>
      <c r="BOJ172" s="250"/>
      <c r="BOK172" s="250"/>
      <c r="BOL172" s="250"/>
      <c r="BOM172" s="250"/>
      <c r="BON172" s="250"/>
      <c r="BOO172" s="250"/>
      <c r="BOP172" s="250"/>
      <c r="BOQ172" s="250"/>
      <c r="BOR172" s="250"/>
      <c r="BOS172" s="250"/>
      <c r="BOT172" s="250"/>
      <c r="BOU172" s="250"/>
      <c r="BOV172" s="250"/>
      <c r="BOW172" s="250"/>
      <c r="BOX172" s="250"/>
      <c r="BOY172" s="250"/>
      <c r="BOZ172" s="250"/>
      <c r="BPA172" s="250"/>
      <c r="BPB172" s="250"/>
      <c r="BPC172" s="250"/>
      <c r="BPD172" s="250"/>
      <c r="BPE172" s="250"/>
      <c r="BPF172" s="250"/>
      <c r="BPG172" s="250"/>
      <c r="BPH172" s="250"/>
      <c r="BPI172" s="250"/>
      <c r="BPJ172" s="250"/>
      <c r="BPK172" s="250"/>
      <c r="BPL172" s="250"/>
      <c r="BPM172" s="250"/>
      <c r="BPN172" s="250"/>
      <c r="BPO172" s="250"/>
      <c r="BPP172" s="250"/>
      <c r="BPQ172" s="250"/>
      <c r="BPR172" s="250"/>
      <c r="BPS172" s="250"/>
      <c r="BPT172" s="250"/>
      <c r="BPU172" s="250"/>
      <c r="BPV172" s="250"/>
      <c r="BPW172" s="250"/>
      <c r="BPX172" s="250"/>
      <c r="BPY172" s="250"/>
      <c r="BPZ172" s="250"/>
      <c r="BQA172" s="250"/>
      <c r="BQB172" s="250"/>
      <c r="BQC172" s="250"/>
      <c r="BQD172" s="250"/>
      <c r="BQE172" s="250"/>
      <c r="BQF172" s="250"/>
      <c r="BQG172" s="250"/>
      <c r="BQH172" s="250"/>
      <c r="BQI172" s="250"/>
      <c r="BQJ172" s="250"/>
      <c r="BQK172" s="250"/>
      <c r="BQL172" s="250"/>
      <c r="BQM172" s="250"/>
      <c r="BQN172" s="250"/>
      <c r="BQO172" s="250"/>
      <c r="BQP172" s="250"/>
      <c r="BQQ172" s="250"/>
      <c r="BQR172" s="250"/>
      <c r="BQS172" s="250"/>
      <c r="BQT172" s="250"/>
      <c r="BQU172" s="250"/>
      <c r="BQV172" s="250"/>
      <c r="BQW172" s="250"/>
      <c r="BQX172" s="250"/>
      <c r="BQY172" s="250"/>
      <c r="BQZ172" s="250"/>
      <c r="BRA172" s="250"/>
      <c r="BRB172" s="250"/>
      <c r="BRC172" s="250"/>
      <c r="BRD172" s="250"/>
      <c r="BRE172" s="250"/>
      <c r="BRF172" s="250"/>
      <c r="BRG172" s="250"/>
      <c r="BRH172" s="250"/>
      <c r="BRI172" s="250"/>
      <c r="BRJ172" s="250"/>
      <c r="BRK172" s="250"/>
      <c r="BRL172" s="250"/>
      <c r="BRM172" s="250"/>
      <c r="BRN172" s="250"/>
      <c r="BRO172" s="250"/>
      <c r="BRP172" s="250"/>
      <c r="BRQ172" s="250"/>
      <c r="BRR172" s="250"/>
      <c r="BRS172" s="250"/>
      <c r="BRT172" s="250"/>
      <c r="BRU172" s="250"/>
      <c r="BRV172" s="250"/>
      <c r="BRW172" s="250"/>
      <c r="BRX172" s="250"/>
      <c r="BRY172" s="250"/>
      <c r="BRZ172" s="250"/>
      <c r="BSA172" s="250"/>
      <c r="BSB172" s="250"/>
      <c r="BSC172" s="250"/>
      <c r="BSD172" s="250"/>
      <c r="BSE172" s="250"/>
      <c r="BSF172" s="250"/>
      <c r="BSG172" s="250"/>
      <c r="BSH172" s="250"/>
      <c r="BSI172" s="250"/>
      <c r="BSJ172" s="250"/>
      <c r="BSK172" s="250"/>
      <c r="BSL172" s="250"/>
      <c r="BSM172" s="250"/>
      <c r="BSN172" s="250"/>
      <c r="BSO172" s="250"/>
      <c r="BSP172" s="250"/>
      <c r="BSQ172" s="250"/>
      <c r="BSR172" s="250"/>
      <c r="BSS172" s="250"/>
      <c r="BST172" s="250"/>
      <c r="BSU172" s="250"/>
      <c r="BSV172" s="250"/>
      <c r="BSW172" s="250"/>
      <c r="BSX172" s="250"/>
      <c r="BSY172" s="250"/>
      <c r="BSZ172" s="250"/>
      <c r="BTA172" s="250"/>
      <c r="BTB172" s="250"/>
      <c r="BTC172" s="250"/>
      <c r="BTD172" s="250"/>
      <c r="BTE172" s="250"/>
      <c r="BTF172" s="250"/>
      <c r="BTG172" s="250"/>
      <c r="BTH172" s="250"/>
      <c r="BTI172" s="250"/>
      <c r="BTJ172" s="250"/>
      <c r="BTK172" s="250"/>
      <c r="BTL172" s="250"/>
      <c r="BTM172" s="250"/>
      <c r="BTN172" s="250"/>
      <c r="BTO172" s="250"/>
      <c r="BTP172" s="250"/>
      <c r="BTQ172" s="250"/>
      <c r="BTR172" s="250"/>
      <c r="BTS172" s="250"/>
      <c r="BTT172" s="250"/>
      <c r="BTU172" s="250"/>
      <c r="BTV172" s="250"/>
      <c r="BTW172" s="250"/>
      <c r="BTX172" s="250"/>
      <c r="BTY172" s="250"/>
      <c r="BTZ172" s="250"/>
      <c r="BUA172" s="250"/>
      <c r="BUB172" s="250"/>
      <c r="BUC172" s="250"/>
      <c r="BUD172" s="250"/>
      <c r="BUE172" s="250"/>
      <c r="BUF172" s="250"/>
      <c r="BUG172" s="250"/>
      <c r="BUH172" s="250"/>
      <c r="BUI172" s="250"/>
      <c r="BUJ172" s="250"/>
      <c r="BUK172" s="250"/>
      <c r="BUL172" s="250"/>
      <c r="BUM172" s="250"/>
      <c r="BUN172" s="250"/>
      <c r="BUO172" s="250"/>
      <c r="BUP172" s="250"/>
      <c r="BUQ172" s="250"/>
      <c r="BUR172" s="250"/>
      <c r="BUS172" s="250"/>
      <c r="BUT172" s="250"/>
      <c r="BUU172" s="250"/>
      <c r="BUV172" s="250"/>
      <c r="BUW172" s="250"/>
      <c r="BUX172" s="250"/>
      <c r="BUY172" s="250"/>
      <c r="BUZ172" s="250"/>
      <c r="BVA172" s="250"/>
      <c r="BVB172" s="250"/>
      <c r="BVC172" s="250"/>
      <c r="BVD172" s="250"/>
      <c r="BVE172" s="250"/>
      <c r="BVF172" s="250"/>
      <c r="BVG172" s="250"/>
      <c r="BVH172" s="250"/>
      <c r="BVI172" s="250"/>
      <c r="BVJ172" s="250"/>
      <c r="BVK172" s="250"/>
      <c r="BVL172" s="250"/>
      <c r="BVM172" s="250"/>
      <c r="BVN172" s="250"/>
      <c r="BVO172" s="250"/>
      <c r="BVP172" s="250"/>
      <c r="BVQ172" s="250"/>
      <c r="BVR172" s="250"/>
      <c r="BVS172" s="250"/>
      <c r="BVT172" s="250"/>
      <c r="BVU172" s="250"/>
      <c r="BVV172" s="250"/>
      <c r="BVW172" s="250"/>
      <c r="BVX172" s="250"/>
      <c r="BVY172" s="250"/>
      <c r="BVZ172" s="250"/>
      <c r="BWA172" s="250"/>
      <c r="BWB172" s="250"/>
      <c r="BWC172" s="250"/>
      <c r="BWD172" s="250"/>
      <c r="BWE172" s="250"/>
      <c r="BWF172" s="250"/>
      <c r="BWG172" s="250"/>
      <c r="BWH172" s="250"/>
      <c r="BWI172" s="250"/>
      <c r="BWJ172" s="250"/>
      <c r="BWK172" s="250"/>
      <c r="BWL172" s="250"/>
      <c r="BWM172" s="250"/>
      <c r="BWN172" s="250"/>
      <c r="BWO172" s="250"/>
      <c r="BWP172" s="250"/>
      <c r="BWQ172" s="250"/>
      <c r="BWR172" s="250"/>
      <c r="BWS172" s="250"/>
      <c r="BWT172" s="250"/>
      <c r="BWU172" s="250"/>
      <c r="BWV172" s="250"/>
      <c r="BWW172" s="250"/>
      <c r="BWX172" s="250"/>
      <c r="BWY172" s="250"/>
      <c r="BWZ172" s="250"/>
      <c r="BXA172" s="250"/>
      <c r="BXB172" s="250"/>
      <c r="BXC172" s="250"/>
      <c r="BXD172" s="250"/>
      <c r="BXE172" s="250"/>
      <c r="BXF172" s="250"/>
      <c r="BXG172" s="250"/>
      <c r="BXH172" s="250"/>
      <c r="BXI172" s="250"/>
      <c r="BXJ172" s="250"/>
      <c r="BXK172" s="250"/>
      <c r="BXL172" s="250"/>
      <c r="BXM172" s="250"/>
      <c r="BXN172" s="250"/>
      <c r="BXO172" s="250"/>
      <c r="BXP172" s="250"/>
      <c r="BXQ172" s="250"/>
      <c r="BXR172" s="250"/>
      <c r="BXS172" s="250"/>
      <c r="BXT172" s="250"/>
      <c r="BXU172" s="250"/>
      <c r="BXV172" s="250"/>
      <c r="BXW172" s="250"/>
      <c r="BXX172" s="250"/>
      <c r="BXY172" s="250"/>
      <c r="BXZ172" s="250"/>
      <c r="BYA172" s="250"/>
      <c r="BYB172" s="250"/>
      <c r="BYC172" s="250"/>
      <c r="BYD172" s="250"/>
      <c r="BYE172" s="250"/>
      <c r="BYF172" s="250"/>
      <c r="BYG172" s="250"/>
      <c r="BYH172" s="250"/>
      <c r="BYI172" s="250"/>
      <c r="BYJ172" s="250"/>
      <c r="BYK172" s="250"/>
      <c r="BYL172" s="250"/>
      <c r="BYM172" s="250"/>
      <c r="BYN172" s="250"/>
      <c r="BYO172" s="250"/>
      <c r="BYP172" s="250"/>
      <c r="BYQ172" s="250"/>
      <c r="BYR172" s="250"/>
      <c r="BYS172" s="250"/>
      <c r="BYT172" s="250"/>
      <c r="BYU172" s="250"/>
      <c r="BYV172" s="250"/>
      <c r="BYW172" s="250"/>
      <c r="BYX172" s="250"/>
      <c r="BYY172" s="250"/>
      <c r="BYZ172" s="250"/>
      <c r="BZA172" s="250"/>
      <c r="BZB172" s="250"/>
      <c r="BZC172" s="250"/>
      <c r="BZD172" s="250"/>
      <c r="BZE172" s="250"/>
      <c r="BZF172" s="250"/>
      <c r="BZG172" s="250"/>
      <c r="BZH172" s="250"/>
      <c r="BZI172" s="250"/>
      <c r="BZJ172" s="250"/>
      <c r="BZK172" s="250"/>
      <c r="BZL172" s="250"/>
      <c r="BZM172" s="250"/>
      <c r="BZN172" s="250"/>
      <c r="BZO172" s="250"/>
      <c r="BZP172" s="250"/>
      <c r="BZQ172" s="250"/>
      <c r="BZR172" s="250"/>
      <c r="BZS172" s="250"/>
      <c r="BZT172" s="250"/>
      <c r="BZU172" s="250"/>
      <c r="BZV172" s="250"/>
      <c r="BZW172" s="250"/>
      <c r="BZX172" s="250"/>
      <c r="BZY172" s="250"/>
      <c r="BZZ172" s="250"/>
      <c r="CAA172" s="250"/>
      <c r="CAB172" s="250"/>
      <c r="CAC172" s="250"/>
      <c r="CAD172" s="250"/>
      <c r="CAE172" s="250"/>
      <c r="CAF172" s="250"/>
      <c r="CAG172" s="250"/>
      <c r="CAH172" s="250"/>
      <c r="CAI172" s="250"/>
      <c r="CAJ172" s="250"/>
      <c r="CAK172" s="250"/>
      <c r="CAL172" s="250"/>
      <c r="CAM172" s="250"/>
      <c r="CAN172" s="250"/>
      <c r="CAO172" s="250"/>
      <c r="CAP172" s="250"/>
      <c r="CAQ172" s="250"/>
      <c r="CAR172" s="250"/>
      <c r="CAS172" s="250"/>
      <c r="CAT172" s="250"/>
      <c r="CAU172" s="250"/>
      <c r="CAV172" s="250"/>
      <c r="CAW172" s="250"/>
      <c r="CAX172" s="250"/>
      <c r="CAY172" s="250"/>
      <c r="CAZ172" s="250"/>
      <c r="CBA172" s="250"/>
      <c r="CBB172" s="250"/>
      <c r="CBC172" s="250"/>
      <c r="CBD172" s="250"/>
      <c r="CBE172" s="250"/>
      <c r="CBF172" s="250"/>
      <c r="CBG172" s="250"/>
      <c r="CBH172" s="250"/>
      <c r="CBI172" s="250"/>
      <c r="CBJ172" s="250"/>
      <c r="CBK172" s="250"/>
      <c r="CBL172" s="250"/>
      <c r="CBM172" s="250"/>
      <c r="CBN172" s="250"/>
      <c r="CBO172" s="250"/>
      <c r="CBP172" s="250"/>
      <c r="CBQ172" s="250"/>
      <c r="CBR172" s="250"/>
      <c r="CBS172" s="250"/>
      <c r="CBT172" s="250"/>
      <c r="CBU172" s="250"/>
      <c r="CBV172" s="250"/>
      <c r="CBW172" s="250"/>
      <c r="CBX172" s="250"/>
      <c r="CBY172" s="250"/>
      <c r="CBZ172" s="250"/>
      <c r="CCA172" s="250"/>
      <c r="CCB172" s="250"/>
      <c r="CCC172" s="250"/>
      <c r="CCD172" s="250"/>
      <c r="CCE172" s="250"/>
      <c r="CCF172" s="250"/>
      <c r="CCG172" s="250"/>
      <c r="CCH172" s="250"/>
      <c r="CCI172" s="250"/>
      <c r="CCJ172" s="250"/>
      <c r="CCK172" s="250"/>
      <c r="CCL172" s="250"/>
      <c r="CCM172" s="250"/>
      <c r="CCN172" s="250"/>
      <c r="CCO172" s="250"/>
      <c r="CCP172" s="250"/>
      <c r="CCQ172" s="250"/>
      <c r="CCR172" s="250"/>
      <c r="CCS172" s="250"/>
      <c r="CCT172" s="250"/>
      <c r="CCU172" s="250"/>
      <c r="CCV172" s="250"/>
      <c r="CCW172" s="250"/>
      <c r="CCX172" s="250"/>
      <c r="CCY172" s="250"/>
      <c r="CCZ172" s="250"/>
      <c r="CDA172" s="250"/>
      <c r="CDB172" s="250"/>
      <c r="CDC172" s="250"/>
      <c r="CDD172" s="250"/>
      <c r="CDE172" s="250"/>
      <c r="CDF172" s="250"/>
      <c r="CDG172" s="250"/>
      <c r="CDH172" s="250"/>
      <c r="CDI172" s="250"/>
      <c r="CDJ172" s="250"/>
      <c r="CDK172" s="250"/>
      <c r="CDL172" s="250"/>
      <c r="CDM172" s="250"/>
      <c r="CDN172" s="250"/>
      <c r="CDO172" s="250"/>
      <c r="CDP172" s="250"/>
      <c r="CDQ172" s="250"/>
      <c r="CDR172" s="250"/>
      <c r="CDS172" s="250"/>
      <c r="CDT172" s="250"/>
      <c r="CDU172" s="250"/>
      <c r="CDV172" s="250"/>
      <c r="CDW172" s="250"/>
      <c r="CDX172" s="250"/>
      <c r="CDY172" s="250"/>
      <c r="CDZ172" s="250"/>
      <c r="CEA172" s="250"/>
      <c r="CEB172" s="250"/>
      <c r="CEC172" s="250"/>
      <c r="CED172" s="250"/>
      <c r="CEE172" s="250"/>
      <c r="CEF172" s="250"/>
      <c r="CEG172" s="250"/>
      <c r="CEH172" s="250"/>
      <c r="CEI172" s="250"/>
      <c r="CEJ172" s="250"/>
      <c r="CEK172" s="250"/>
      <c r="CEL172" s="250"/>
      <c r="CEM172" s="250"/>
      <c r="CEN172" s="250"/>
      <c r="CEO172" s="250"/>
      <c r="CEP172" s="250"/>
      <c r="CEQ172" s="250"/>
      <c r="CER172" s="250"/>
      <c r="CES172" s="250"/>
      <c r="CET172" s="250"/>
      <c r="CEU172" s="250"/>
      <c r="CEV172" s="250"/>
      <c r="CEW172" s="250"/>
      <c r="CEX172" s="250"/>
      <c r="CEY172" s="250"/>
      <c r="CEZ172" s="250"/>
      <c r="CFA172" s="250"/>
      <c r="CFB172" s="250"/>
      <c r="CFC172" s="250"/>
      <c r="CFD172" s="250"/>
      <c r="CFE172" s="250"/>
      <c r="CFF172" s="250"/>
      <c r="CFG172" s="250"/>
      <c r="CFH172" s="250"/>
      <c r="CFI172" s="250"/>
      <c r="CFJ172" s="250"/>
      <c r="CFK172" s="250"/>
      <c r="CFL172" s="250"/>
      <c r="CFM172" s="250"/>
      <c r="CFN172" s="250"/>
      <c r="CFO172" s="250"/>
      <c r="CFP172" s="250"/>
      <c r="CFQ172" s="250"/>
      <c r="CFR172" s="250"/>
      <c r="CFS172" s="250"/>
      <c r="CFT172" s="250"/>
      <c r="CFU172" s="250"/>
      <c r="CFV172" s="250"/>
      <c r="CFW172" s="250"/>
      <c r="CFX172" s="250"/>
      <c r="CFY172" s="250"/>
      <c r="CFZ172" s="250"/>
      <c r="CGA172" s="250"/>
      <c r="CGB172" s="250"/>
      <c r="CGC172" s="250"/>
      <c r="CGD172" s="250"/>
      <c r="CGE172" s="250"/>
      <c r="CGF172" s="250"/>
      <c r="CGG172" s="250"/>
      <c r="CGH172" s="250"/>
      <c r="CGI172" s="250"/>
      <c r="CGJ172" s="250"/>
      <c r="CGK172" s="250"/>
      <c r="CGL172" s="250"/>
      <c r="CGM172" s="250"/>
      <c r="CGN172" s="250"/>
      <c r="CGO172" s="250"/>
      <c r="CGP172" s="250"/>
      <c r="CGQ172" s="250"/>
      <c r="CGR172" s="250"/>
      <c r="CGS172" s="250"/>
      <c r="CGT172" s="250"/>
      <c r="CGU172" s="250"/>
      <c r="CGV172" s="250"/>
      <c r="CGW172" s="250"/>
      <c r="CGX172" s="250"/>
      <c r="CGY172" s="250"/>
      <c r="CGZ172" s="250"/>
      <c r="CHA172" s="250"/>
      <c r="CHB172" s="250"/>
      <c r="CHC172" s="250"/>
      <c r="CHD172" s="250"/>
      <c r="CHE172" s="250"/>
      <c r="CHF172" s="250"/>
      <c r="CHG172" s="250"/>
      <c r="CHH172" s="250"/>
      <c r="CHI172" s="250"/>
      <c r="CHJ172" s="250"/>
      <c r="CHK172" s="250"/>
      <c r="CHL172" s="250"/>
      <c r="CHM172" s="250"/>
      <c r="CHN172" s="250"/>
      <c r="CHO172" s="250"/>
      <c r="CHP172" s="250"/>
      <c r="CHQ172" s="250"/>
      <c r="CHR172" s="250"/>
      <c r="CHS172" s="250"/>
      <c r="CHT172" s="250"/>
      <c r="CHU172" s="250"/>
      <c r="CHV172" s="250"/>
      <c r="CHW172" s="250"/>
      <c r="CHX172" s="250"/>
      <c r="CHY172" s="250"/>
      <c r="CHZ172" s="250"/>
      <c r="CIA172" s="250"/>
      <c r="CIB172" s="250"/>
      <c r="CIC172" s="250"/>
      <c r="CID172" s="250"/>
      <c r="CIE172" s="250"/>
      <c r="CIF172" s="250"/>
      <c r="CIG172" s="250"/>
      <c r="CIH172" s="250"/>
      <c r="CII172" s="250"/>
      <c r="CIJ172" s="250"/>
      <c r="CIK172" s="250"/>
      <c r="CIL172" s="250"/>
      <c r="CIM172" s="250"/>
      <c r="CIN172" s="250"/>
      <c r="CIO172" s="250"/>
      <c r="CIP172" s="250"/>
      <c r="CIQ172" s="250"/>
      <c r="CIR172" s="250"/>
      <c r="CIS172" s="250"/>
      <c r="CIT172" s="250"/>
      <c r="CIU172" s="250"/>
      <c r="CIV172" s="250"/>
      <c r="CIW172" s="250"/>
      <c r="CIX172" s="250"/>
      <c r="CIY172" s="250"/>
      <c r="CIZ172" s="250"/>
      <c r="CJA172" s="250"/>
      <c r="CJB172" s="250"/>
      <c r="CJC172" s="250"/>
      <c r="CJD172" s="250"/>
      <c r="CJE172" s="250"/>
      <c r="CJF172" s="250"/>
      <c r="CJG172" s="250"/>
      <c r="CJH172" s="250"/>
      <c r="CJI172" s="250"/>
      <c r="CJJ172" s="250"/>
      <c r="CJK172" s="250"/>
      <c r="CJL172" s="250"/>
      <c r="CJM172" s="250"/>
      <c r="CJN172" s="250"/>
      <c r="CJO172" s="250"/>
      <c r="CJP172" s="250"/>
      <c r="CJQ172" s="250"/>
      <c r="CJR172" s="250"/>
      <c r="CJS172" s="250"/>
      <c r="CJT172" s="250"/>
      <c r="CJU172" s="250"/>
      <c r="CJV172" s="250"/>
      <c r="CJW172" s="250"/>
      <c r="CJX172" s="250"/>
      <c r="CJY172" s="250"/>
      <c r="CJZ172" s="250"/>
      <c r="CKA172" s="250"/>
      <c r="CKB172" s="250"/>
      <c r="CKC172" s="250"/>
      <c r="CKD172" s="250"/>
      <c r="CKE172" s="250"/>
      <c r="CKF172" s="250"/>
      <c r="CKG172" s="250"/>
      <c r="CKH172" s="250"/>
      <c r="CKI172" s="250"/>
      <c r="CKJ172" s="250"/>
      <c r="CKK172" s="250"/>
      <c r="CKL172" s="250"/>
      <c r="CKM172" s="250"/>
      <c r="CKN172" s="250"/>
      <c r="CKO172" s="250"/>
      <c r="CKP172" s="250"/>
      <c r="CKQ172" s="250"/>
      <c r="CKR172" s="250"/>
      <c r="CKS172" s="250"/>
      <c r="CKT172" s="250"/>
      <c r="CKU172" s="250"/>
      <c r="CKV172" s="250"/>
      <c r="CKW172" s="250"/>
      <c r="CKX172" s="250"/>
      <c r="CKY172" s="250"/>
      <c r="CKZ172" s="250"/>
      <c r="CLA172" s="250"/>
      <c r="CLB172" s="250"/>
      <c r="CLC172" s="250"/>
      <c r="CLD172" s="250"/>
      <c r="CLE172" s="250"/>
      <c r="CLF172" s="250"/>
      <c r="CLG172" s="250"/>
      <c r="CLH172" s="250"/>
      <c r="CLI172" s="250"/>
      <c r="CLJ172" s="250"/>
      <c r="CLK172" s="250"/>
      <c r="CLL172" s="250"/>
      <c r="CLM172" s="250"/>
      <c r="CLN172" s="250"/>
      <c r="CLO172" s="250"/>
      <c r="CLP172" s="250"/>
      <c r="CLQ172" s="250"/>
      <c r="CLR172" s="250"/>
      <c r="CLS172" s="250"/>
      <c r="CLT172" s="250"/>
      <c r="CLU172" s="250"/>
      <c r="CLV172" s="250"/>
      <c r="CLW172" s="250"/>
      <c r="CLX172" s="250"/>
      <c r="CLY172" s="250"/>
      <c r="CLZ172" s="250"/>
      <c r="CMA172" s="250"/>
      <c r="CMB172" s="250"/>
      <c r="CMC172" s="250"/>
      <c r="CMD172" s="250"/>
      <c r="CME172" s="250"/>
      <c r="CMF172" s="250"/>
      <c r="CMG172" s="250"/>
      <c r="CMH172" s="250"/>
      <c r="CMI172" s="250"/>
      <c r="CMJ172" s="250"/>
      <c r="CMK172" s="250"/>
      <c r="CML172" s="250"/>
      <c r="CMM172" s="250"/>
      <c r="CMN172" s="250"/>
      <c r="CMO172" s="250"/>
      <c r="CMP172" s="250"/>
      <c r="CMQ172" s="250"/>
      <c r="CMR172" s="250"/>
      <c r="CMS172" s="250"/>
      <c r="CMT172" s="250"/>
      <c r="CMU172" s="250"/>
      <c r="CMV172" s="250"/>
      <c r="CMW172" s="250"/>
      <c r="CMX172" s="250"/>
      <c r="CMY172" s="250"/>
      <c r="CMZ172" s="250"/>
      <c r="CNA172" s="250"/>
      <c r="CNB172" s="250"/>
      <c r="CNC172" s="250"/>
      <c r="CND172" s="250"/>
      <c r="CNE172" s="250"/>
      <c r="CNF172" s="250"/>
      <c r="CNG172" s="250"/>
      <c r="CNH172" s="250"/>
      <c r="CNI172" s="250"/>
      <c r="CNJ172" s="250"/>
      <c r="CNK172" s="250"/>
      <c r="CNL172" s="250"/>
      <c r="CNM172" s="250"/>
      <c r="CNN172" s="250"/>
      <c r="CNO172" s="250"/>
      <c r="CNP172" s="250"/>
      <c r="CNQ172" s="250"/>
      <c r="CNR172" s="250"/>
      <c r="CNS172" s="250"/>
      <c r="CNT172" s="250"/>
      <c r="CNU172" s="250"/>
      <c r="CNV172" s="250"/>
      <c r="CNW172" s="250"/>
      <c r="CNX172" s="250"/>
      <c r="CNY172" s="250"/>
      <c r="CNZ172" s="250"/>
      <c r="COA172" s="250"/>
      <c r="COB172" s="250"/>
      <c r="COC172" s="250"/>
      <c r="COD172" s="250"/>
      <c r="COE172" s="250"/>
      <c r="COF172" s="250"/>
      <c r="COG172" s="250"/>
      <c r="COH172" s="250"/>
      <c r="COI172" s="250"/>
      <c r="COJ172" s="250"/>
      <c r="COK172" s="250"/>
      <c r="COL172" s="250"/>
      <c r="COM172" s="250"/>
      <c r="CON172" s="250"/>
      <c r="COO172" s="250"/>
      <c r="COP172" s="250"/>
      <c r="COQ172" s="250"/>
      <c r="COR172" s="250"/>
      <c r="COS172" s="250"/>
      <c r="COT172" s="250"/>
      <c r="COU172" s="250"/>
      <c r="COV172" s="250"/>
      <c r="COW172" s="250"/>
      <c r="COX172" s="250"/>
      <c r="COY172" s="250"/>
      <c r="COZ172" s="250"/>
      <c r="CPA172" s="250"/>
      <c r="CPB172" s="250"/>
      <c r="CPC172" s="250"/>
      <c r="CPD172" s="250"/>
      <c r="CPE172" s="250"/>
      <c r="CPF172" s="250"/>
      <c r="CPG172" s="250"/>
      <c r="CPH172" s="250"/>
      <c r="CPI172" s="250"/>
      <c r="CPJ172" s="250"/>
      <c r="CPK172" s="250"/>
      <c r="CPL172" s="250"/>
      <c r="CPM172" s="250"/>
      <c r="CPN172" s="250"/>
      <c r="CPO172" s="250"/>
      <c r="CPP172" s="250"/>
      <c r="CPQ172" s="250"/>
      <c r="CPR172" s="250"/>
      <c r="CPS172" s="250"/>
      <c r="CPT172" s="250"/>
      <c r="CPU172" s="250"/>
      <c r="CPV172" s="250"/>
      <c r="CPW172" s="250"/>
      <c r="CPX172" s="250"/>
      <c r="CPY172" s="250"/>
      <c r="CPZ172" s="250"/>
      <c r="CQA172" s="250"/>
      <c r="CQB172" s="250"/>
      <c r="CQC172" s="250"/>
      <c r="CQD172" s="250"/>
      <c r="CQE172" s="250"/>
      <c r="CQF172" s="250"/>
      <c r="CQG172" s="250"/>
      <c r="CQH172" s="250"/>
      <c r="CQI172" s="250"/>
      <c r="CQJ172" s="250"/>
      <c r="CQK172" s="250"/>
      <c r="CQL172" s="250"/>
      <c r="CQM172" s="250"/>
      <c r="CQN172" s="250"/>
      <c r="CQO172" s="250"/>
      <c r="CQP172" s="250"/>
      <c r="CQQ172" s="250"/>
      <c r="CQR172" s="250"/>
      <c r="CQS172" s="250"/>
      <c r="CQT172" s="250"/>
      <c r="CQU172" s="250"/>
      <c r="CQV172" s="250"/>
      <c r="CQW172" s="250"/>
      <c r="CQX172" s="250"/>
      <c r="CQY172" s="250"/>
      <c r="CQZ172" s="250"/>
      <c r="CRA172" s="250"/>
      <c r="CRB172" s="250"/>
      <c r="CRC172" s="250"/>
      <c r="CRD172" s="250"/>
      <c r="CRE172" s="250"/>
      <c r="CRF172" s="250"/>
      <c r="CRG172" s="250"/>
      <c r="CRH172" s="250"/>
      <c r="CRI172" s="250"/>
      <c r="CRJ172" s="250"/>
      <c r="CRK172" s="250"/>
      <c r="CRL172" s="250"/>
      <c r="CRM172" s="250"/>
      <c r="CRN172" s="250"/>
      <c r="CRO172" s="250"/>
      <c r="CRP172" s="250"/>
      <c r="CRQ172" s="250"/>
      <c r="CRR172" s="250"/>
      <c r="CRS172" s="250"/>
      <c r="CRT172" s="250"/>
      <c r="CRU172" s="250"/>
      <c r="CRV172" s="250"/>
      <c r="CRW172" s="250"/>
      <c r="CRX172" s="250"/>
      <c r="CRY172" s="250"/>
      <c r="CRZ172" s="250"/>
      <c r="CSA172" s="250"/>
      <c r="CSB172" s="250"/>
      <c r="CSC172" s="250"/>
      <c r="CSD172" s="250"/>
      <c r="CSE172" s="250"/>
      <c r="CSF172" s="250"/>
      <c r="CSG172" s="250"/>
      <c r="CSH172" s="250"/>
      <c r="CSI172" s="250"/>
      <c r="CSJ172" s="250"/>
      <c r="CSK172" s="250"/>
      <c r="CSL172" s="250"/>
      <c r="CSM172" s="250"/>
      <c r="CSN172" s="250"/>
      <c r="CSO172" s="250"/>
      <c r="CSP172" s="250"/>
      <c r="CSQ172" s="250"/>
      <c r="CSR172" s="250"/>
      <c r="CSS172" s="250"/>
      <c r="CST172" s="250"/>
      <c r="CSU172" s="250"/>
      <c r="CSV172" s="250"/>
      <c r="CSW172" s="250"/>
      <c r="CSX172" s="250"/>
      <c r="CSY172" s="250"/>
      <c r="CSZ172" s="250"/>
      <c r="CTA172" s="250"/>
      <c r="CTB172" s="250"/>
      <c r="CTC172" s="250"/>
      <c r="CTD172" s="250"/>
      <c r="CTE172" s="250"/>
      <c r="CTF172" s="250"/>
      <c r="CTG172" s="250"/>
      <c r="CTH172" s="250"/>
      <c r="CTI172" s="250"/>
      <c r="CTJ172" s="250"/>
      <c r="CTK172" s="250"/>
      <c r="CTL172" s="250"/>
      <c r="CTM172" s="250"/>
      <c r="CTN172" s="250"/>
      <c r="CTO172" s="250"/>
      <c r="CTP172" s="250"/>
      <c r="CTQ172" s="250"/>
      <c r="CTR172" s="250"/>
      <c r="CTS172" s="250"/>
      <c r="CTT172" s="250"/>
      <c r="CTU172" s="250"/>
      <c r="CTV172" s="250"/>
      <c r="CTW172" s="250"/>
      <c r="CTX172" s="250"/>
      <c r="CTY172" s="250"/>
      <c r="CTZ172" s="250"/>
      <c r="CUA172" s="250"/>
      <c r="CUB172" s="250"/>
      <c r="CUC172" s="250"/>
      <c r="CUD172" s="250"/>
      <c r="CUE172" s="250"/>
      <c r="CUF172" s="250"/>
      <c r="CUG172" s="250"/>
      <c r="CUH172" s="250"/>
      <c r="CUI172" s="250"/>
      <c r="CUJ172" s="250"/>
      <c r="CUK172" s="250"/>
      <c r="CUL172" s="250"/>
      <c r="CUM172" s="250"/>
      <c r="CUN172" s="250"/>
      <c r="CUO172" s="250"/>
      <c r="CUP172" s="250"/>
      <c r="CUQ172" s="250"/>
      <c r="CUR172" s="250"/>
      <c r="CUS172" s="250"/>
      <c r="CUT172" s="250"/>
      <c r="CUU172" s="250"/>
      <c r="CUV172" s="250"/>
      <c r="CUW172" s="250"/>
      <c r="CUX172" s="250"/>
      <c r="CUY172" s="250"/>
      <c r="CUZ172" s="250"/>
      <c r="CVA172" s="250"/>
      <c r="CVB172" s="250"/>
      <c r="CVC172" s="250"/>
      <c r="CVD172" s="250"/>
      <c r="CVE172" s="250"/>
      <c r="CVF172" s="250"/>
      <c r="CVG172" s="250"/>
      <c r="CVH172" s="250"/>
      <c r="CVI172" s="250"/>
      <c r="CVJ172" s="250"/>
      <c r="CVK172" s="250"/>
      <c r="CVL172" s="250"/>
      <c r="CVM172" s="250"/>
      <c r="CVN172" s="250"/>
      <c r="CVO172" s="250"/>
      <c r="CVP172" s="250"/>
      <c r="CVQ172" s="250"/>
      <c r="CVR172" s="250"/>
      <c r="CVS172" s="250"/>
      <c r="CVT172" s="250"/>
      <c r="CVU172" s="250"/>
      <c r="CVV172" s="250"/>
      <c r="CVW172" s="250"/>
      <c r="CVX172" s="250"/>
      <c r="CVY172" s="250"/>
      <c r="CVZ172" s="250"/>
      <c r="CWA172" s="250"/>
      <c r="CWB172" s="250"/>
      <c r="CWC172" s="250"/>
      <c r="CWD172" s="250"/>
      <c r="CWE172" s="250"/>
      <c r="CWF172" s="250"/>
      <c r="CWG172" s="250"/>
      <c r="CWH172" s="250"/>
      <c r="CWI172" s="250"/>
      <c r="CWJ172" s="250"/>
      <c r="CWK172" s="250"/>
      <c r="CWL172" s="250"/>
      <c r="CWM172" s="250"/>
      <c r="CWN172" s="250"/>
      <c r="CWO172" s="250"/>
      <c r="CWP172" s="250"/>
      <c r="CWQ172" s="250"/>
      <c r="CWR172" s="250"/>
      <c r="CWS172" s="250"/>
      <c r="CWT172" s="250"/>
      <c r="CWU172" s="250"/>
      <c r="CWV172" s="250"/>
      <c r="CWW172" s="250"/>
      <c r="CWX172" s="250"/>
      <c r="CWY172" s="250"/>
      <c r="CWZ172" s="250"/>
      <c r="CXA172" s="250"/>
      <c r="CXB172" s="250"/>
      <c r="CXC172" s="250"/>
      <c r="CXD172" s="250"/>
      <c r="CXE172" s="250"/>
      <c r="CXF172" s="250"/>
      <c r="CXG172" s="250"/>
      <c r="CXH172" s="250"/>
      <c r="CXI172" s="250"/>
      <c r="CXJ172" s="250"/>
      <c r="CXK172" s="250"/>
      <c r="CXL172" s="250"/>
      <c r="CXM172" s="250"/>
      <c r="CXN172" s="250"/>
      <c r="CXO172" s="250"/>
      <c r="CXP172" s="250"/>
      <c r="CXQ172" s="250"/>
      <c r="CXR172" s="250"/>
      <c r="CXS172" s="250"/>
      <c r="CXT172" s="250"/>
      <c r="CXU172" s="250"/>
      <c r="CXV172" s="250"/>
      <c r="CXW172" s="250"/>
      <c r="CXX172" s="250"/>
      <c r="CXY172" s="250"/>
      <c r="CXZ172" s="250"/>
      <c r="CYA172" s="250"/>
      <c r="CYB172" s="250"/>
      <c r="CYC172" s="250"/>
      <c r="CYD172" s="250"/>
      <c r="CYE172" s="250"/>
      <c r="CYF172" s="250"/>
      <c r="CYG172" s="250"/>
      <c r="CYH172" s="250"/>
      <c r="CYI172" s="250"/>
      <c r="CYJ172" s="250"/>
      <c r="CYK172" s="250"/>
      <c r="CYL172" s="250"/>
      <c r="CYM172" s="250"/>
      <c r="CYN172" s="250"/>
      <c r="CYO172" s="250"/>
      <c r="CYP172" s="250"/>
      <c r="CYQ172" s="250"/>
      <c r="CYR172" s="250"/>
      <c r="CYS172" s="250"/>
      <c r="CYT172" s="250"/>
      <c r="CYU172" s="250"/>
      <c r="CYV172" s="250"/>
      <c r="CYW172" s="250"/>
      <c r="CYX172" s="250"/>
      <c r="CYY172" s="250"/>
      <c r="CYZ172" s="250"/>
      <c r="CZA172" s="250"/>
      <c r="CZB172" s="250"/>
      <c r="CZC172" s="250"/>
      <c r="CZD172" s="250"/>
      <c r="CZE172" s="250"/>
      <c r="CZF172" s="250"/>
      <c r="CZG172" s="250"/>
      <c r="CZH172" s="250"/>
      <c r="CZI172" s="250"/>
      <c r="CZJ172" s="250"/>
      <c r="CZK172" s="250"/>
      <c r="CZL172" s="250"/>
      <c r="CZM172" s="250"/>
      <c r="CZN172" s="250"/>
      <c r="CZO172" s="250"/>
      <c r="CZP172" s="250"/>
      <c r="CZQ172" s="250"/>
      <c r="CZR172" s="250"/>
      <c r="CZS172" s="250"/>
      <c r="CZT172" s="250"/>
      <c r="CZU172" s="250"/>
      <c r="CZV172" s="250"/>
      <c r="CZW172" s="250"/>
      <c r="CZX172" s="250"/>
      <c r="CZY172" s="250"/>
      <c r="CZZ172" s="250"/>
      <c r="DAA172" s="250"/>
      <c r="DAB172" s="250"/>
      <c r="DAC172" s="250"/>
      <c r="DAD172" s="250"/>
      <c r="DAE172" s="250"/>
      <c r="DAF172" s="250"/>
      <c r="DAG172" s="250"/>
      <c r="DAH172" s="250"/>
      <c r="DAI172" s="250"/>
      <c r="DAJ172" s="250"/>
      <c r="DAK172" s="250"/>
      <c r="DAL172" s="250"/>
      <c r="DAM172" s="250"/>
      <c r="DAN172" s="250"/>
      <c r="DAO172" s="250"/>
      <c r="DAP172" s="250"/>
      <c r="DAQ172" s="250"/>
      <c r="DAR172" s="250"/>
      <c r="DAS172" s="250"/>
      <c r="DAT172" s="250"/>
      <c r="DAU172" s="250"/>
      <c r="DAV172" s="250"/>
      <c r="DAW172" s="250"/>
      <c r="DAX172" s="250"/>
      <c r="DAY172" s="250"/>
      <c r="DAZ172" s="250"/>
      <c r="DBA172" s="250"/>
      <c r="DBB172" s="250"/>
      <c r="DBC172" s="250"/>
      <c r="DBD172" s="250"/>
      <c r="DBE172" s="250"/>
      <c r="DBF172" s="250"/>
      <c r="DBG172" s="250"/>
      <c r="DBH172" s="250"/>
      <c r="DBI172" s="250"/>
      <c r="DBJ172" s="250"/>
      <c r="DBK172" s="250"/>
      <c r="DBL172" s="250"/>
      <c r="DBM172" s="250"/>
      <c r="DBN172" s="250"/>
      <c r="DBO172" s="250"/>
      <c r="DBP172" s="250"/>
      <c r="DBQ172" s="250"/>
      <c r="DBR172" s="250"/>
      <c r="DBS172" s="250"/>
      <c r="DBT172" s="250"/>
      <c r="DBU172" s="250"/>
      <c r="DBV172" s="250"/>
      <c r="DBW172" s="250"/>
      <c r="DBX172" s="250"/>
      <c r="DBY172" s="250"/>
      <c r="DBZ172" s="250"/>
      <c r="DCA172" s="250"/>
      <c r="DCB172" s="250"/>
      <c r="DCC172" s="250"/>
      <c r="DCD172" s="250"/>
      <c r="DCE172" s="250"/>
      <c r="DCF172" s="250"/>
      <c r="DCG172" s="250"/>
      <c r="DCH172" s="250"/>
      <c r="DCI172" s="250"/>
      <c r="DCJ172" s="250"/>
      <c r="DCK172" s="250"/>
      <c r="DCL172" s="250"/>
      <c r="DCM172" s="250"/>
      <c r="DCN172" s="250"/>
      <c r="DCO172" s="250"/>
      <c r="DCP172" s="250"/>
      <c r="DCQ172" s="250"/>
      <c r="DCR172" s="250"/>
      <c r="DCS172" s="250"/>
      <c r="DCT172" s="250"/>
      <c r="DCU172" s="250"/>
      <c r="DCV172" s="250"/>
      <c r="DCW172" s="250"/>
      <c r="DCX172" s="250"/>
      <c r="DCY172" s="250"/>
      <c r="DCZ172" s="250"/>
      <c r="DDA172" s="250"/>
      <c r="DDB172" s="250"/>
      <c r="DDC172" s="250"/>
      <c r="DDD172" s="250"/>
      <c r="DDE172" s="250"/>
      <c r="DDF172" s="250"/>
      <c r="DDG172" s="250"/>
      <c r="DDH172" s="250"/>
      <c r="DDI172" s="250"/>
      <c r="DDJ172" s="250"/>
      <c r="DDK172" s="250"/>
      <c r="DDL172" s="250"/>
      <c r="DDM172" s="250"/>
      <c r="DDN172" s="250"/>
      <c r="DDO172" s="250"/>
      <c r="DDP172" s="250"/>
      <c r="DDQ172" s="250"/>
      <c r="DDR172" s="250"/>
      <c r="DDS172" s="250"/>
      <c r="DDT172" s="250"/>
      <c r="DDU172" s="250"/>
      <c r="DDV172" s="250"/>
      <c r="DDW172" s="250"/>
      <c r="DDX172" s="250"/>
      <c r="DDY172" s="250"/>
      <c r="DDZ172" s="250"/>
      <c r="DEA172" s="250"/>
      <c r="DEB172" s="250"/>
      <c r="DEC172" s="250"/>
      <c r="DED172" s="250"/>
      <c r="DEE172" s="250"/>
      <c r="DEF172" s="250"/>
      <c r="DEG172" s="250"/>
      <c r="DEH172" s="250"/>
      <c r="DEI172" s="250"/>
      <c r="DEJ172" s="250"/>
      <c r="DEK172" s="250"/>
      <c r="DEL172" s="250"/>
      <c r="DEM172" s="250"/>
      <c r="DEN172" s="250"/>
      <c r="DEO172" s="250"/>
      <c r="DEP172" s="250"/>
      <c r="DEQ172" s="250"/>
      <c r="DER172" s="250"/>
      <c r="DES172" s="250"/>
      <c r="DET172" s="250"/>
      <c r="DEU172" s="250"/>
      <c r="DEV172" s="250"/>
      <c r="DEW172" s="250"/>
      <c r="DEX172" s="250"/>
      <c r="DEY172" s="250"/>
      <c r="DEZ172" s="250"/>
      <c r="DFA172" s="250"/>
      <c r="DFB172" s="250"/>
      <c r="DFC172" s="250"/>
      <c r="DFD172" s="250"/>
      <c r="DFE172" s="250"/>
      <c r="DFF172" s="250"/>
      <c r="DFG172" s="250"/>
      <c r="DFH172" s="250"/>
      <c r="DFI172" s="250"/>
      <c r="DFJ172" s="250"/>
      <c r="DFK172" s="250"/>
      <c r="DFL172" s="250"/>
      <c r="DFM172" s="250"/>
      <c r="DFN172" s="250"/>
      <c r="DFO172" s="250"/>
      <c r="DFP172" s="250"/>
      <c r="DFQ172" s="250"/>
      <c r="DFR172" s="250"/>
      <c r="DFS172" s="250"/>
      <c r="DFT172" s="250"/>
      <c r="DFU172" s="250"/>
      <c r="DFV172" s="250"/>
      <c r="DFW172" s="250"/>
      <c r="DFX172" s="250"/>
      <c r="DFY172" s="250"/>
      <c r="DFZ172" s="250"/>
      <c r="DGA172" s="250"/>
      <c r="DGB172" s="250"/>
      <c r="DGC172" s="250"/>
      <c r="DGD172" s="250"/>
      <c r="DGE172" s="250"/>
      <c r="DGF172" s="250"/>
      <c r="DGG172" s="250"/>
      <c r="DGH172" s="250"/>
      <c r="DGI172" s="250"/>
      <c r="DGJ172" s="250"/>
      <c r="DGK172" s="250"/>
      <c r="DGL172" s="250"/>
      <c r="DGM172" s="250"/>
      <c r="DGN172" s="250"/>
      <c r="DGO172" s="250"/>
      <c r="DGP172" s="250"/>
      <c r="DGQ172" s="250"/>
      <c r="DGR172" s="250"/>
      <c r="DGS172" s="250"/>
      <c r="DGT172" s="250"/>
      <c r="DGU172" s="250"/>
      <c r="DGV172" s="250"/>
      <c r="DGW172" s="250"/>
      <c r="DGX172" s="250"/>
      <c r="DGY172" s="250"/>
      <c r="DGZ172" s="250"/>
      <c r="DHA172" s="250"/>
      <c r="DHB172" s="250"/>
      <c r="DHC172" s="250"/>
      <c r="DHD172" s="250"/>
      <c r="DHE172" s="250"/>
      <c r="DHF172" s="250"/>
      <c r="DHG172" s="250"/>
      <c r="DHH172" s="250"/>
      <c r="DHI172" s="250"/>
      <c r="DHJ172" s="250"/>
      <c r="DHK172" s="250"/>
      <c r="DHL172" s="250"/>
      <c r="DHM172" s="250"/>
      <c r="DHN172" s="250"/>
      <c r="DHO172" s="250"/>
      <c r="DHP172" s="250"/>
      <c r="DHQ172" s="250"/>
      <c r="DHR172" s="250"/>
      <c r="DHS172" s="250"/>
      <c r="DHT172" s="250"/>
      <c r="DHU172" s="250"/>
      <c r="DHV172" s="250"/>
      <c r="DHW172" s="250"/>
      <c r="DHX172" s="250"/>
      <c r="DHY172" s="250"/>
      <c r="DHZ172" s="250"/>
      <c r="DIA172" s="250"/>
      <c r="DIB172" s="250"/>
      <c r="DIC172" s="250"/>
      <c r="DID172" s="250"/>
      <c r="DIE172" s="250"/>
      <c r="DIF172" s="250"/>
      <c r="DIG172" s="250"/>
      <c r="DIH172" s="250"/>
      <c r="DII172" s="250"/>
      <c r="DIJ172" s="250"/>
      <c r="DIK172" s="250"/>
      <c r="DIL172" s="250"/>
      <c r="DIM172" s="250"/>
      <c r="DIN172" s="250"/>
      <c r="DIO172" s="250"/>
      <c r="DIP172" s="250"/>
      <c r="DIQ172" s="250"/>
      <c r="DIR172" s="250"/>
      <c r="DIS172" s="250"/>
      <c r="DIT172" s="250"/>
      <c r="DIU172" s="250"/>
      <c r="DIV172" s="250"/>
      <c r="DIW172" s="250"/>
      <c r="DIX172" s="250"/>
      <c r="DIY172" s="250"/>
      <c r="DIZ172" s="250"/>
      <c r="DJA172" s="250"/>
      <c r="DJB172" s="250"/>
      <c r="DJC172" s="250"/>
      <c r="DJD172" s="250"/>
      <c r="DJE172" s="250"/>
      <c r="DJF172" s="250"/>
      <c r="DJG172" s="250"/>
      <c r="DJH172" s="250"/>
      <c r="DJI172" s="250"/>
      <c r="DJJ172" s="250"/>
      <c r="DJK172" s="250"/>
      <c r="DJL172" s="250"/>
      <c r="DJM172" s="250"/>
      <c r="DJN172" s="250"/>
      <c r="DJO172" s="250"/>
      <c r="DJP172" s="250"/>
      <c r="DJQ172" s="250"/>
      <c r="DJR172" s="250"/>
      <c r="DJS172" s="250"/>
      <c r="DJT172" s="250"/>
      <c r="DJU172" s="250"/>
      <c r="DJV172" s="250"/>
      <c r="DJW172" s="250"/>
      <c r="DJX172" s="250"/>
      <c r="DJY172" s="250"/>
      <c r="DJZ172" s="250"/>
      <c r="DKA172" s="250"/>
      <c r="DKB172" s="250"/>
      <c r="DKC172" s="250"/>
      <c r="DKD172" s="250"/>
      <c r="DKE172" s="250"/>
      <c r="DKF172" s="250"/>
      <c r="DKG172" s="250"/>
      <c r="DKH172" s="250"/>
      <c r="DKI172" s="250"/>
      <c r="DKJ172" s="250"/>
      <c r="DKK172" s="250"/>
      <c r="DKL172" s="250"/>
      <c r="DKM172" s="250"/>
      <c r="DKN172" s="250"/>
      <c r="DKO172" s="250"/>
      <c r="DKP172" s="250"/>
      <c r="DKQ172" s="250"/>
      <c r="DKR172" s="250"/>
      <c r="DKS172" s="250"/>
      <c r="DKT172" s="250"/>
      <c r="DKU172" s="250"/>
      <c r="DKV172" s="250"/>
      <c r="DKW172" s="250"/>
      <c r="DKX172" s="250"/>
      <c r="DKY172" s="250"/>
      <c r="DKZ172" s="250"/>
      <c r="DLA172" s="250"/>
      <c r="DLB172" s="250"/>
      <c r="DLC172" s="250"/>
      <c r="DLD172" s="250"/>
      <c r="DLE172" s="250"/>
      <c r="DLF172" s="250"/>
      <c r="DLG172" s="250"/>
      <c r="DLH172" s="250"/>
      <c r="DLI172" s="250"/>
      <c r="DLJ172" s="250"/>
      <c r="DLK172" s="250"/>
      <c r="DLL172" s="250"/>
      <c r="DLM172" s="250"/>
      <c r="DLN172" s="250"/>
      <c r="DLO172" s="250"/>
      <c r="DLP172" s="250"/>
      <c r="DLQ172" s="250"/>
      <c r="DLR172" s="250"/>
      <c r="DLS172" s="250"/>
      <c r="DLT172" s="250"/>
      <c r="DLU172" s="250"/>
      <c r="DLV172" s="250"/>
      <c r="DLW172" s="250"/>
      <c r="DLX172" s="250"/>
      <c r="DLY172" s="250"/>
      <c r="DLZ172" s="250"/>
      <c r="DMA172" s="250"/>
      <c r="DMB172" s="250"/>
      <c r="DMC172" s="250"/>
      <c r="DMD172" s="250"/>
      <c r="DME172" s="250"/>
      <c r="DMF172" s="250"/>
      <c r="DMG172" s="250"/>
      <c r="DMH172" s="250"/>
      <c r="DMI172" s="250"/>
      <c r="DMJ172" s="250"/>
      <c r="DMK172" s="250"/>
      <c r="DML172" s="250"/>
      <c r="DMM172" s="250"/>
      <c r="DMN172" s="250"/>
      <c r="DMO172" s="250"/>
      <c r="DMP172" s="250"/>
      <c r="DMQ172" s="250"/>
      <c r="DMR172" s="250"/>
      <c r="DMS172" s="250"/>
      <c r="DMT172" s="250"/>
      <c r="DMU172" s="250"/>
      <c r="DMV172" s="250"/>
      <c r="DMW172" s="250"/>
      <c r="DMX172" s="250"/>
      <c r="DMY172" s="250"/>
      <c r="DMZ172" s="250"/>
      <c r="DNA172" s="250"/>
      <c r="DNB172" s="250"/>
      <c r="DNC172" s="250"/>
      <c r="DND172" s="250"/>
      <c r="DNE172" s="250"/>
      <c r="DNF172" s="250"/>
      <c r="DNG172" s="250"/>
      <c r="DNH172" s="250"/>
      <c r="DNI172" s="250"/>
      <c r="DNJ172" s="250"/>
      <c r="DNK172" s="250"/>
      <c r="DNL172" s="250"/>
      <c r="DNM172" s="250"/>
      <c r="DNN172" s="250"/>
      <c r="DNO172" s="250"/>
      <c r="DNP172" s="250"/>
      <c r="DNQ172" s="250"/>
      <c r="DNR172" s="250"/>
      <c r="DNS172" s="250"/>
      <c r="DNT172" s="250"/>
      <c r="DNU172" s="250"/>
      <c r="DNV172" s="250"/>
      <c r="DNW172" s="250"/>
      <c r="DNX172" s="250"/>
      <c r="DNY172" s="250"/>
      <c r="DNZ172" s="250"/>
      <c r="DOA172" s="250"/>
      <c r="DOB172" s="250"/>
      <c r="DOC172" s="250"/>
      <c r="DOD172" s="250"/>
      <c r="DOE172" s="250"/>
      <c r="DOF172" s="250"/>
      <c r="DOG172" s="250"/>
      <c r="DOH172" s="250"/>
      <c r="DOI172" s="250"/>
      <c r="DOJ172" s="250"/>
      <c r="DOK172" s="250"/>
      <c r="DOL172" s="250"/>
      <c r="DOM172" s="250"/>
      <c r="DON172" s="250"/>
      <c r="DOO172" s="250"/>
      <c r="DOP172" s="250"/>
      <c r="DOQ172" s="250"/>
      <c r="DOR172" s="250"/>
      <c r="DOS172" s="250"/>
      <c r="DOT172" s="250"/>
      <c r="DOU172" s="250"/>
      <c r="DOV172" s="250"/>
      <c r="DOW172" s="250"/>
      <c r="DOX172" s="250"/>
      <c r="DOY172" s="250"/>
      <c r="DOZ172" s="250"/>
      <c r="DPA172" s="250"/>
      <c r="DPB172" s="250"/>
      <c r="DPC172" s="250"/>
      <c r="DPD172" s="250"/>
      <c r="DPE172" s="250"/>
      <c r="DPF172" s="250"/>
      <c r="DPG172" s="250"/>
      <c r="DPH172" s="250"/>
      <c r="DPI172" s="250"/>
      <c r="DPJ172" s="250"/>
      <c r="DPK172" s="250"/>
      <c r="DPL172" s="250"/>
      <c r="DPM172" s="250"/>
      <c r="DPN172" s="250"/>
      <c r="DPO172" s="250"/>
      <c r="DPP172" s="250"/>
      <c r="DPQ172" s="250"/>
      <c r="DPR172" s="250"/>
      <c r="DPS172" s="250"/>
      <c r="DPT172" s="250"/>
      <c r="DPU172" s="250"/>
      <c r="DPV172" s="250"/>
      <c r="DPW172" s="250"/>
      <c r="DPX172" s="250"/>
      <c r="DPY172" s="250"/>
      <c r="DPZ172" s="250"/>
      <c r="DQA172" s="250"/>
      <c r="DQB172" s="250"/>
      <c r="DQC172" s="250"/>
      <c r="DQD172" s="250"/>
      <c r="DQE172" s="250"/>
      <c r="DQF172" s="250"/>
      <c r="DQG172" s="250"/>
      <c r="DQH172" s="250"/>
      <c r="DQI172" s="250"/>
      <c r="DQJ172" s="250"/>
      <c r="DQK172" s="250"/>
      <c r="DQL172" s="250"/>
      <c r="DQM172" s="250"/>
      <c r="DQN172" s="250"/>
      <c r="DQO172" s="250"/>
      <c r="DQP172" s="250"/>
      <c r="DQQ172" s="250"/>
      <c r="DQR172" s="250"/>
      <c r="DQS172" s="250"/>
      <c r="DQT172" s="250"/>
      <c r="DQU172" s="250"/>
      <c r="DQV172" s="250"/>
      <c r="DQW172" s="250"/>
      <c r="DQX172" s="250"/>
      <c r="DQY172" s="250"/>
      <c r="DQZ172" s="250"/>
      <c r="DRA172" s="250"/>
      <c r="DRB172" s="250"/>
      <c r="DRC172" s="250"/>
      <c r="DRD172" s="250"/>
      <c r="DRE172" s="250"/>
      <c r="DRF172" s="250"/>
      <c r="DRG172" s="250"/>
      <c r="DRH172" s="250"/>
      <c r="DRI172" s="250"/>
      <c r="DRJ172" s="250"/>
      <c r="DRK172" s="250"/>
      <c r="DRL172" s="250"/>
      <c r="DRM172" s="250"/>
      <c r="DRN172" s="250"/>
      <c r="DRO172" s="250"/>
      <c r="DRP172" s="250"/>
      <c r="DRQ172" s="250"/>
      <c r="DRR172" s="250"/>
      <c r="DRS172" s="250"/>
      <c r="DRT172" s="250"/>
      <c r="DRU172" s="250"/>
      <c r="DRV172" s="250"/>
      <c r="DRW172" s="250"/>
      <c r="DRX172" s="250"/>
      <c r="DRY172" s="250"/>
      <c r="DRZ172" s="250"/>
      <c r="DSA172" s="250"/>
      <c r="DSB172" s="250"/>
      <c r="DSC172" s="250"/>
      <c r="DSD172" s="250"/>
      <c r="DSE172" s="250"/>
      <c r="DSF172" s="250"/>
      <c r="DSG172" s="250"/>
      <c r="DSH172" s="250"/>
      <c r="DSI172" s="250"/>
      <c r="DSJ172" s="250"/>
      <c r="DSK172" s="250"/>
      <c r="DSL172" s="250"/>
      <c r="DSM172" s="250"/>
      <c r="DSN172" s="250"/>
      <c r="DSO172" s="250"/>
      <c r="DSP172" s="250"/>
      <c r="DSQ172" s="250"/>
      <c r="DSR172" s="250"/>
      <c r="DSS172" s="250"/>
      <c r="DST172" s="250"/>
      <c r="DSU172" s="250"/>
      <c r="DSV172" s="250"/>
      <c r="DSW172" s="250"/>
      <c r="DSX172" s="250"/>
      <c r="DSY172" s="250"/>
      <c r="DSZ172" s="250"/>
      <c r="DTA172" s="250"/>
      <c r="DTB172" s="250"/>
      <c r="DTC172" s="250"/>
      <c r="DTD172" s="250"/>
      <c r="DTE172" s="250"/>
      <c r="DTF172" s="250"/>
      <c r="DTG172" s="250"/>
      <c r="DTH172" s="250"/>
      <c r="DTI172" s="250"/>
      <c r="DTJ172" s="250"/>
      <c r="DTK172" s="250"/>
      <c r="DTL172" s="250"/>
      <c r="DTM172" s="250"/>
      <c r="DTN172" s="250"/>
      <c r="DTO172" s="250"/>
      <c r="DTP172" s="250"/>
      <c r="DTQ172" s="250"/>
      <c r="DTR172" s="250"/>
      <c r="DTS172" s="250"/>
      <c r="DTT172" s="250"/>
      <c r="DTU172" s="250"/>
      <c r="DTV172" s="250"/>
      <c r="DTW172" s="250"/>
      <c r="DTX172" s="250"/>
      <c r="DTY172" s="250"/>
      <c r="DTZ172" s="250"/>
      <c r="DUA172" s="250"/>
      <c r="DUB172" s="250"/>
      <c r="DUC172" s="250"/>
      <c r="DUD172" s="250"/>
      <c r="DUE172" s="250"/>
      <c r="DUF172" s="250"/>
      <c r="DUG172" s="250"/>
      <c r="DUH172" s="250"/>
      <c r="DUI172" s="250"/>
      <c r="DUJ172" s="250"/>
      <c r="DUK172" s="250"/>
      <c r="DUL172" s="250"/>
      <c r="DUM172" s="250"/>
      <c r="DUN172" s="250"/>
      <c r="DUO172" s="250"/>
      <c r="DUP172" s="250"/>
      <c r="DUQ172" s="250"/>
      <c r="DUR172" s="250"/>
      <c r="DUS172" s="250"/>
      <c r="DUT172" s="250"/>
      <c r="DUU172" s="250"/>
      <c r="DUV172" s="250"/>
      <c r="DUW172" s="250"/>
      <c r="DUX172" s="250"/>
      <c r="DUY172" s="250"/>
      <c r="DUZ172" s="250"/>
      <c r="DVA172" s="250"/>
      <c r="DVB172" s="250"/>
      <c r="DVC172" s="250"/>
      <c r="DVD172" s="250"/>
      <c r="DVE172" s="250"/>
      <c r="DVF172" s="250"/>
      <c r="DVG172" s="250"/>
      <c r="DVH172" s="250"/>
      <c r="DVI172" s="250"/>
      <c r="DVJ172" s="250"/>
      <c r="DVK172" s="250"/>
      <c r="DVL172" s="250"/>
      <c r="DVM172" s="250"/>
      <c r="DVN172" s="250"/>
      <c r="DVO172" s="250"/>
      <c r="DVP172" s="250"/>
      <c r="DVQ172" s="250"/>
      <c r="DVR172" s="250"/>
      <c r="DVS172" s="250"/>
      <c r="DVT172" s="250"/>
      <c r="DVU172" s="250"/>
      <c r="DVV172" s="250"/>
      <c r="DVW172" s="250"/>
      <c r="DVX172" s="250"/>
      <c r="DVY172" s="250"/>
      <c r="DVZ172" s="250"/>
      <c r="DWA172" s="250"/>
      <c r="DWB172" s="250"/>
      <c r="DWC172" s="250"/>
      <c r="DWD172" s="250"/>
      <c r="DWE172" s="250"/>
      <c r="DWF172" s="250"/>
      <c r="DWG172" s="250"/>
      <c r="DWH172" s="250"/>
      <c r="DWI172" s="250"/>
      <c r="DWJ172" s="250"/>
      <c r="DWK172" s="250"/>
      <c r="DWL172" s="250"/>
      <c r="DWM172" s="250"/>
      <c r="DWN172" s="250"/>
      <c r="DWO172" s="250"/>
      <c r="DWP172" s="250"/>
      <c r="DWQ172" s="250"/>
      <c r="DWR172" s="250"/>
      <c r="DWS172" s="250"/>
      <c r="DWT172" s="250"/>
      <c r="DWU172" s="250"/>
      <c r="DWV172" s="250"/>
      <c r="DWW172" s="250"/>
      <c r="DWX172" s="250"/>
      <c r="DWY172" s="250"/>
      <c r="DWZ172" s="250"/>
      <c r="DXA172" s="250"/>
      <c r="DXB172" s="250"/>
      <c r="DXC172" s="250"/>
      <c r="DXD172" s="250"/>
      <c r="DXE172" s="250"/>
      <c r="DXF172" s="250"/>
      <c r="DXG172" s="250"/>
      <c r="DXH172" s="250"/>
      <c r="DXI172" s="250"/>
      <c r="DXJ172" s="250"/>
      <c r="DXK172" s="250"/>
      <c r="DXL172" s="250"/>
      <c r="DXM172" s="250"/>
      <c r="DXN172" s="250"/>
      <c r="DXO172" s="250"/>
      <c r="DXP172" s="250"/>
      <c r="DXQ172" s="250"/>
      <c r="DXR172" s="250"/>
      <c r="DXS172" s="250"/>
      <c r="DXT172" s="250"/>
      <c r="DXU172" s="250"/>
      <c r="DXV172" s="250"/>
      <c r="DXW172" s="250"/>
      <c r="DXX172" s="250"/>
      <c r="DXY172" s="250"/>
      <c r="DXZ172" s="250"/>
      <c r="DYA172" s="250"/>
      <c r="DYB172" s="250"/>
      <c r="DYC172" s="250"/>
      <c r="DYD172" s="250"/>
      <c r="DYE172" s="250"/>
      <c r="DYF172" s="250"/>
      <c r="DYG172" s="250"/>
      <c r="DYH172" s="250"/>
      <c r="DYI172" s="250"/>
      <c r="DYJ172" s="250"/>
      <c r="DYK172" s="250"/>
      <c r="DYL172" s="250"/>
      <c r="DYM172" s="250"/>
      <c r="DYN172" s="250"/>
      <c r="DYO172" s="250"/>
      <c r="DYP172" s="250"/>
      <c r="DYQ172" s="250"/>
      <c r="DYR172" s="250"/>
      <c r="DYS172" s="250"/>
      <c r="DYT172" s="250"/>
      <c r="DYU172" s="250"/>
      <c r="DYV172" s="250"/>
      <c r="DYW172" s="250"/>
      <c r="DYX172" s="250"/>
      <c r="DYY172" s="250"/>
      <c r="DYZ172" s="250"/>
      <c r="DZA172" s="250"/>
      <c r="DZB172" s="250"/>
      <c r="DZC172" s="250"/>
      <c r="DZD172" s="250"/>
      <c r="DZE172" s="250"/>
      <c r="DZF172" s="250"/>
      <c r="DZG172" s="250"/>
      <c r="DZH172" s="250"/>
      <c r="DZI172" s="250"/>
      <c r="DZJ172" s="250"/>
      <c r="DZK172" s="250"/>
      <c r="DZL172" s="250"/>
      <c r="DZM172" s="250"/>
      <c r="DZN172" s="250"/>
      <c r="DZO172" s="250"/>
      <c r="DZP172" s="250"/>
      <c r="DZQ172" s="250"/>
      <c r="DZR172" s="250"/>
      <c r="DZS172" s="250"/>
      <c r="DZT172" s="250"/>
      <c r="DZU172" s="250"/>
      <c r="DZV172" s="250"/>
      <c r="DZW172" s="250"/>
      <c r="DZX172" s="250"/>
      <c r="DZY172" s="250"/>
      <c r="DZZ172" s="250"/>
      <c r="EAA172" s="250"/>
      <c r="EAB172" s="250"/>
      <c r="EAC172" s="250"/>
      <c r="EAD172" s="250"/>
      <c r="EAE172" s="250"/>
      <c r="EAF172" s="250"/>
      <c r="EAG172" s="250"/>
      <c r="EAH172" s="250"/>
      <c r="EAI172" s="250"/>
      <c r="EAJ172" s="250"/>
      <c r="EAK172" s="250"/>
      <c r="EAL172" s="250"/>
      <c r="EAM172" s="250"/>
      <c r="EAN172" s="250"/>
      <c r="EAO172" s="250"/>
      <c r="EAP172" s="250"/>
      <c r="EAQ172" s="250"/>
      <c r="EAR172" s="250"/>
      <c r="EAS172" s="250"/>
      <c r="EAT172" s="250"/>
      <c r="EAU172" s="250"/>
      <c r="EAV172" s="250"/>
      <c r="EAW172" s="250"/>
      <c r="EAX172" s="250"/>
      <c r="EAY172" s="250"/>
      <c r="EAZ172" s="250"/>
      <c r="EBA172" s="250"/>
      <c r="EBB172" s="250"/>
      <c r="EBC172" s="250"/>
      <c r="EBD172" s="250"/>
      <c r="EBE172" s="250"/>
      <c r="EBF172" s="250"/>
      <c r="EBG172" s="250"/>
      <c r="EBH172" s="250"/>
      <c r="EBI172" s="250"/>
      <c r="EBJ172" s="250"/>
      <c r="EBK172" s="250"/>
      <c r="EBL172" s="250"/>
      <c r="EBM172" s="250"/>
      <c r="EBN172" s="250"/>
      <c r="EBO172" s="250"/>
      <c r="EBP172" s="250"/>
      <c r="EBQ172" s="250"/>
      <c r="EBR172" s="250"/>
      <c r="EBS172" s="250"/>
      <c r="EBT172" s="250"/>
      <c r="EBU172" s="250"/>
      <c r="EBV172" s="250"/>
      <c r="EBW172" s="250"/>
      <c r="EBX172" s="250"/>
      <c r="EBY172" s="250"/>
      <c r="EBZ172" s="250"/>
      <c r="ECA172" s="250"/>
      <c r="ECB172" s="250"/>
      <c r="ECC172" s="250"/>
      <c r="ECD172" s="250"/>
      <c r="ECE172" s="250"/>
      <c r="ECF172" s="250"/>
      <c r="ECG172" s="250"/>
      <c r="ECH172" s="250"/>
      <c r="ECI172" s="250"/>
      <c r="ECJ172" s="250"/>
      <c r="ECK172" s="250"/>
      <c r="ECL172" s="250"/>
      <c r="ECM172" s="250"/>
      <c r="ECN172" s="250"/>
      <c r="ECO172" s="250"/>
      <c r="ECP172" s="250"/>
      <c r="ECQ172" s="250"/>
      <c r="ECR172" s="250"/>
      <c r="ECS172" s="250"/>
      <c r="ECT172" s="250"/>
      <c r="ECU172" s="250"/>
      <c r="ECV172" s="250"/>
      <c r="ECW172" s="250"/>
      <c r="ECX172" s="250"/>
      <c r="ECY172" s="250"/>
      <c r="ECZ172" s="250"/>
      <c r="EDA172" s="250"/>
      <c r="EDB172" s="250"/>
      <c r="EDC172" s="250"/>
      <c r="EDD172" s="250"/>
      <c r="EDE172" s="250"/>
      <c r="EDF172" s="250"/>
      <c r="EDG172" s="250"/>
      <c r="EDH172" s="250"/>
      <c r="EDI172" s="250"/>
      <c r="EDJ172" s="250"/>
      <c r="EDK172" s="250"/>
      <c r="EDL172" s="250"/>
      <c r="EDM172" s="250"/>
      <c r="EDN172" s="250"/>
      <c r="EDO172" s="250"/>
      <c r="EDP172" s="250"/>
      <c r="EDQ172" s="250"/>
      <c r="EDR172" s="250"/>
      <c r="EDS172" s="250"/>
      <c r="EDT172" s="250"/>
      <c r="EDU172" s="250"/>
      <c r="EDV172" s="250"/>
      <c r="EDW172" s="250"/>
      <c r="EDX172" s="250"/>
      <c r="EDY172" s="250"/>
      <c r="EDZ172" s="250"/>
      <c r="EEA172" s="250"/>
      <c r="EEB172" s="250"/>
      <c r="EEC172" s="250"/>
      <c r="EED172" s="250"/>
      <c r="EEE172" s="250"/>
      <c r="EEF172" s="250"/>
      <c r="EEG172" s="250"/>
      <c r="EEH172" s="250"/>
      <c r="EEI172" s="250"/>
      <c r="EEJ172" s="250"/>
      <c r="EEK172" s="250"/>
      <c r="EEL172" s="250"/>
      <c r="EEM172" s="250"/>
      <c r="EEN172" s="250"/>
      <c r="EEO172" s="250"/>
      <c r="EEP172" s="250"/>
      <c r="EEQ172" s="250"/>
      <c r="EER172" s="250"/>
      <c r="EES172" s="250"/>
      <c r="EET172" s="250"/>
      <c r="EEU172" s="250"/>
      <c r="EEV172" s="250"/>
      <c r="EEW172" s="250"/>
      <c r="EEX172" s="250"/>
      <c r="EEY172" s="250"/>
      <c r="EEZ172" s="250"/>
      <c r="EFA172" s="250"/>
      <c r="EFB172" s="250"/>
      <c r="EFC172" s="250"/>
      <c r="EFD172" s="250"/>
      <c r="EFE172" s="250"/>
      <c r="EFF172" s="250"/>
      <c r="EFG172" s="250"/>
      <c r="EFH172" s="250"/>
      <c r="EFI172" s="250"/>
      <c r="EFJ172" s="250"/>
      <c r="EFK172" s="250"/>
      <c r="EFL172" s="250"/>
      <c r="EFM172" s="250"/>
      <c r="EFN172" s="250"/>
      <c r="EFO172" s="250"/>
      <c r="EFP172" s="250"/>
      <c r="EFQ172" s="250"/>
      <c r="EFR172" s="250"/>
      <c r="EFS172" s="250"/>
      <c r="EFT172" s="250"/>
      <c r="EFU172" s="250"/>
      <c r="EFV172" s="250"/>
      <c r="EFW172" s="250"/>
      <c r="EFX172" s="250"/>
      <c r="EFY172" s="250"/>
      <c r="EFZ172" s="250"/>
      <c r="EGA172" s="250"/>
      <c r="EGB172" s="250"/>
      <c r="EGC172" s="250"/>
      <c r="EGD172" s="250"/>
      <c r="EGE172" s="250"/>
      <c r="EGF172" s="250"/>
      <c r="EGG172" s="250"/>
      <c r="EGH172" s="250"/>
      <c r="EGI172" s="250"/>
      <c r="EGJ172" s="250"/>
      <c r="EGK172" s="250"/>
      <c r="EGL172" s="250"/>
      <c r="EGM172" s="250"/>
      <c r="EGN172" s="250"/>
      <c r="EGO172" s="250"/>
      <c r="EGP172" s="250"/>
      <c r="EGQ172" s="250"/>
      <c r="EGR172" s="250"/>
      <c r="EGS172" s="250"/>
      <c r="EGT172" s="250"/>
      <c r="EGU172" s="250"/>
      <c r="EGV172" s="250"/>
      <c r="EGW172" s="250"/>
      <c r="EGX172" s="250"/>
      <c r="EGY172" s="250"/>
      <c r="EGZ172" s="250"/>
      <c r="EHA172" s="250"/>
      <c r="EHB172" s="250"/>
      <c r="EHC172" s="250"/>
      <c r="EHD172" s="250"/>
      <c r="EHE172" s="250"/>
      <c r="EHF172" s="250"/>
      <c r="EHG172" s="250"/>
      <c r="EHH172" s="250"/>
      <c r="EHI172" s="250"/>
      <c r="EHJ172" s="250"/>
      <c r="EHK172" s="250"/>
      <c r="EHL172" s="250"/>
      <c r="EHM172" s="250"/>
      <c r="EHN172" s="250"/>
      <c r="EHO172" s="250"/>
      <c r="EHP172" s="250"/>
      <c r="EHQ172" s="250"/>
      <c r="EHR172" s="250"/>
      <c r="EHS172" s="250"/>
      <c r="EHT172" s="250"/>
      <c r="EHU172" s="250"/>
      <c r="EHV172" s="250"/>
      <c r="EHW172" s="250"/>
      <c r="EHX172" s="250"/>
      <c r="EHY172" s="250"/>
      <c r="EHZ172" s="250"/>
      <c r="EIA172" s="250"/>
      <c r="EIB172" s="250"/>
      <c r="EIC172" s="250"/>
      <c r="EID172" s="250"/>
      <c r="EIE172" s="250"/>
      <c r="EIF172" s="250"/>
      <c r="EIG172" s="250"/>
      <c r="EIH172" s="250"/>
      <c r="EII172" s="250"/>
      <c r="EIJ172" s="250"/>
      <c r="EIK172" s="250"/>
      <c r="EIL172" s="250"/>
      <c r="EIM172" s="250"/>
      <c r="EIN172" s="250"/>
      <c r="EIO172" s="250"/>
      <c r="EIP172" s="250"/>
      <c r="EIQ172" s="250"/>
      <c r="EIR172" s="250"/>
      <c r="EIS172" s="250"/>
      <c r="EIT172" s="250"/>
      <c r="EIU172" s="250"/>
      <c r="EIV172" s="250"/>
      <c r="EIW172" s="250"/>
      <c r="EIX172" s="250"/>
      <c r="EIY172" s="250"/>
      <c r="EIZ172" s="250"/>
      <c r="EJA172" s="250"/>
      <c r="EJB172" s="250"/>
      <c r="EJC172" s="250"/>
      <c r="EJD172" s="250"/>
      <c r="EJE172" s="250"/>
      <c r="EJF172" s="250"/>
      <c r="EJG172" s="250"/>
      <c r="EJH172" s="250"/>
      <c r="EJI172" s="250"/>
      <c r="EJJ172" s="250"/>
      <c r="EJK172" s="250"/>
      <c r="EJL172" s="250"/>
      <c r="EJM172" s="250"/>
      <c r="EJN172" s="250"/>
      <c r="EJO172" s="250"/>
      <c r="EJP172" s="250"/>
      <c r="EJQ172" s="250"/>
      <c r="EJR172" s="250"/>
      <c r="EJS172" s="250"/>
      <c r="EJT172" s="250"/>
      <c r="EJU172" s="250"/>
      <c r="EJV172" s="250"/>
      <c r="EJW172" s="250"/>
      <c r="EJX172" s="250"/>
      <c r="EJY172" s="250"/>
      <c r="EJZ172" s="250"/>
      <c r="EKA172" s="250"/>
      <c r="EKB172" s="250"/>
      <c r="EKC172" s="250"/>
      <c r="EKD172" s="250"/>
      <c r="EKE172" s="250"/>
      <c r="EKF172" s="250"/>
      <c r="EKG172" s="250"/>
      <c r="EKH172" s="250"/>
      <c r="EKI172" s="250"/>
      <c r="EKJ172" s="250"/>
      <c r="EKK172" s="250"/>
      <c r="EKL172" s="250"/>
      <c r="EKM172" s="250"/>
      <c r="EKN172" s="250"/>
      <c r="EKO172" s="250"/>
      <c r="EKP172" s="250"/>
      <c r="EKQ172" s="250"/>
      <c r="EKR172" s="250"/>
      <c r="EKS172" s="250"/>
      <c r="EKT172" s="250"/>
      <c r="EKU172" s="250"/>
      <c r="EKV172" s="250"/>
      <c r="EKW172" s="250"/>
      <c r="EKX172" s="250"/>
      <c r="EKY172" s="250"/>
      <c r="EKZ172" s="250"/>
      <c r="ELA172" s="250"/>
      <c r="ELB172" s="250"/>
      <c r="ELC172" s="250"/>
      <c r="ELD172" s="250"/>
      <c r="ELE172" s="250"/>
      <c r="ELF172" s="250"/>
      <c r="ELG172" s="250"/>
      <c r="ELH172" s="250"/>
      <c r="ELI172" s="250"/>
      <c r="ELJ172" s="250"/>
      <c r="ELK172" s="250"/>
      <c r="ELL172" s="250"/>
      <c r="ELM172" s="250"/>
      <c r="ELN172" s="250"/>
      <c r="ELO172" s="250"/>
      <c r="ELP172" s="250"/>
      <c r="ELQ172" s="250"/>
      <c r="ELR172" s="250"/>
      <c r="ELS172" s="250"/>
      <c r="ELT172" s="250"/>
      <c r="ELU172" s="250"/>
      <c r="ELV172" s="250"/>
      <c r="ELW172" s="250"/>
      <c r="ELX172" s="250"/>
      <c r="ELY172" s="250"/>
      <c r="ELZ172" s="250"/>
      <c r="EMA172" s="250"/>
      <c r="EMB172" s="250"/>
      <c r="EMC172" s="250"/>
      <c r="EMD172" s="250"/>
      <c r="EME172" s="250"/>
      <c r="EMF172" s="250"/>
      <c r="EMG172" s="250"/>
      <c r="EMH172" s="250"/>
      <c r="EMI172" s="250"/>
      <c r="EMJ172" s="250"/>
      <c r="EMK172" s="250"/>
      <c r="EML172" s="250"/>
      <c r="EMM172" s="250"/>
      <c r="EMN172" s="250"/>
      <c r="EMO172" s="250"/>
      <c r="EMP172" s="250"/>
      <c r="EMQ172" s="250"/>
      <c r="EMR172" s="250"/>
      <c r="EMS172" s="250"/>
      <c r="EMT172" s="250"/>
      <c r="EMU172" s="250"/>
      <c r="EMV172" s="250"/>
      <c r="EMW172" s="250"/>
      <c r="EMX172" s="250"/>
      <c r="EMY172" s="250"/>
      <c r="EMZ172" s="250"/>
      <c r="ENA172" s="250"/>
      <c r="ENB172" s="250"/>
      <c r="ENC172" s="250"/>
      <c r="END172" s="250"/>
      <c r="ENE172" s="250"/>
      <c r="ENF172" s="250"/>
      <c r="ENG172" s="250"/>
      <c r="ENH172" s="250"/>
      <c r="ENI172" s="250"/>
      <c r="ENJ172" s="250"/>
      <c r="ENK172" s="250"/>
      <c r="ENL172" s="250"/>
      <c r="ENM172" s="250"/>
      <c r="ENN172" s="250"/>
      <c r="ENO172" s="250"/>
      <c r="ENP172" s="250"/>
      <c r="ENQ172" s="250"/>
      <c r="ENR172" s="250"/>
      <c r="ENS172" s="250"/>
      <c r="ENT172" s="250"/>
      <c r="ENU172" s="250"/>
      <c r="ENV172" s="250"/>
      <c r="ENW172" s="250"/>
      <c r="ENX172" s="250"/>
      <c r="ENY172" s="250"/>
      <c r="ENZ172" s="250"/>
      <c r="EOA172" s="250"/>
      <c r="EOB172" s="250"/>
      <c r="EOC172" s="250"/>
      <c r="EOD172" s="250"/>
      <c r="EOE172" s="250"/>
      <c r="EOF172" s="250"/>
      <c r="EOG172" s="250"/>
      <c r="EOH172" s="250"/>
      <c r="EOI172" s="250"/>
      <c r="EOJ172" s="250"/>
      <c r="EOK172" s="250"/>
      <c r="EOL172" s="250"/>
      <c r="EOM172" s="250"/>
      <c r="EON172" s="250"/>
      <c r="EOO172" s="250"/>
      <c r="EOP172" s="250"/>
      <c r="EOQ172" s="250"/>
      <c r="EOR172" s="250"/>
      <c r="EOS172" s="250"/>
      <c r="EOT172" s="250"/>
      <c r="EOU172" s="250"/>
      <c r="EOV172" s="250"/>
      <c r="EOW172" s="250"/>
      <c r="EOX172" s="250"/>
      <c r="EOY172" s="250"/>
      <c r="EOZ172" s="250"/>
      <c r="EPA172" s="250"/>
      <c r="EPB172" s="250"/>
      <c r="EPC172" s="250"/>
      <c r="EPD172" s="250"/>
      <c r="EPE172" s="250"/>
      <c r="EPF172" s="250"/>
      <c r="EPG172" s="250"/>
      <c r="EPH172" s="250"/>
      <c r="EPI172" s="250"/>
      <c r="EPJ172" s="250"/>
      <c r="EPK172" s="250"/>
      <c r="EPL172" s="250"/>
      <c r="EPM172" s="250"/>
      <c r="EPN172" s="250"/>
      <c r="EPO172" s="250"/>
      <c r="EPP172" s="250"/>
      <c r="EPQ172" s="250"/>
      <c r="EPR172" s="250"/>
      <c r="EPS172" s="250"/>
      <c r="EPT172" s="250"/>
      <c r="EPU172" s="250"/>
      <c r="EPV172" s="250"/>
      <c r="EPW172" s="250"/>
      <c r="EPX172" s="250"/>
      <c r="EPY172" s="250"/>
      <c r="EPZ172" s="250"/>
      <c r="EQA172" s="250"/>
      <c r="EQB172" s="250"/>
      <c r="EQC172" s="250"/>
      <c r="EQD172" s="250"/>
      <c r="EQE172" s="250"/>
      <c r="EQF172" s="250"/>
      <c r="EQG172" s="250"/>
      <c r="EQH172" s="250"/>
      <c r="EQI172" s="250"/>
      <c r="EQJ172" s="250"/>
      <c r="EQK172" s="250"/>
      <c r="EQL172" s="250"/>
      <c r="EQM172" s="250"/>
      <c r="EQN172" s="250"/>
      <c r="EQO172" s="250"/>
      <c r="EQP172" s="250"/>
      <c r="EQQ172" s="250"/>
      <c r="EQR172" s="250"/>
      <c r="EQS172" s="250"/>
      <c r="EQT172" s="250"/>
      <c r="EQU172" s="250"/>
      <c r="EQV172" s="250"/>
      <c r="EQW172" s="250"/>
      <c r="EQX172" s="250"/>
      <c r="EQY172" s="250"/>
      <c r="EQZ172" s="250"/>
      <c r="ERA172" s="250"/>
      <c r="ERB172" s="250"/>
      <c r="ERC172" s="250"/>
      <c r="ERD172" s="250"/>
      <c r="ERE172" s="250"/>
      <c r="ERF172" s="250"/>
      <c r="ERG172" s="250"/>
      <c r="ERH172" s="250"/>
      <c r="ERI172" s="250"/>
      <c r="ERJ172" s="250"/>
      <c r="ERK172" s="250"/>
      <c r="ERL172" s="250"/>
      <c r="ERM172" s="250"/>
      <c r="ERN172" s="250"/>
      <c r="ERO172" s="250"/>
      <c r="ERP172" s="250"/>
      <c r="ERQ172" s="250"/>
      <c r="ERR172" s="250"/>
      <c r="ERS172" s="250"/>
      <c r="ERT172" s="250"/>
      <c r="ERU172" s="250"/>
      <c r="ERV172" s="250"/>
      <c r="ERW172" s="250"/>
      <c r="ERX172" s="250"/>
      <c r="ERY172" s="250"/>
      <c r="ERZ172" s="250"/>
      <c r="ESA172" s="250"/>
      <c r="ESB172" s="250"/>
      <c r="ESC172" s="250"/>
      <c r="ESD172" s="250"/>
      <c r="ESE172" s="250"/>
      <c r="ESF172" s="250"/>
      <c r="ESG172" s="250"/>
      <c r="ESH172" s="250"/>
      <c r="ESI172" s="250"/>
      <c r="ESJ172" s="250"/>
      <c r="ESK172" s="250"/>
      <c r="ESL172" s="250"/>
      <c r="ESM172" s="250"/>
      <c r="ESN172" s="250"/>
      <c r="ESO172" s="250"/>
      <c r="ESP172" s="250"/>
      <c r="ESQ172" s="250"/>
      <c r="ESR172" s="250"/>
      <c r="ESS172" s="250"/>
      <c r="EST172" s="250"/>
      <c r="ESU172" s="250"/>
      <c r="ESV172" s="250"/>
      <c r="ESW172" s="250"/>
      <c r="ESX172" s="250"/>
      <c r="ESY172" s="250"/>
      <c r="ESZ172" s="250"/>
      <c r="ETA172" s="250"/>
      <c r="ETB172" s="250"/>
      <c r="ETC172" s="250"/>
      <c r="ETD172" s="250"/>
      <c r="ETE172" s="250"/>
      <c r="ETF172" s="250"/>
      <c r="ETG172" s="250"/>
      <c r="ETH172" s="250"/>
      <c r="ETI172" s="250"/>
      <c r="ETJ172" s="250"/>
      <c r="ETK172" s="250"/>
      <c r="ETL172" s="250"/>
      <c r="ETM172" s="250"/>
      <c r="ETN172" s="250"/>
      <c r="ETO172" s="250"/>
      <c r="ETP172" s="250"/>
      <c r="ETQ172" s="250"/>
      <c r="ETR172" s="250"/>
      <c r="ETS172" s="250"/>
      <c r="ETT172" s="250"/>
      <c r="ETU172" s="250"/>
      <c r="ETV172" s="250"/>
      <c r="ETW172" s="250"/>
      <c r="ETX172" s="250"/>
      <c r="ETY172" s="250"/>
      <c r="ETZ172" s="250"/>
      <c r="EUA172" s="250"/>
      <c r="EUB172" s="250"/>
      <c r="EUC172" s="250"/>
      <c r="EUD172" s="250"/>
      <c r="EUE172" s="250"/>
      <c r="EUF172" s="250"/>
      <c r="EUG172" s="250"/>
      <c r="EUH172" s="250"/>
      <c r="EUI172" s="250"/>
      <c r="EUJ172" s="250"/>
      <c r="EUK172" s="250"/>
      <c r="EUL172" s="250"/>
      <c r="EUM172" s="250"/>
      <c r="EUN172" s="250"/>
      <c r="EUO172" s="250"/>
      <c r="EUP172" s="250"/>
      <c r="EUQ172" s="250"/>
      <c r="EUR172" s="250"/>
      <c r="EUS172" s="250"/>
      <c r="EUT172" s="250"/>
      <c r="EUU172" s="250"/>
      <c r="EUV172" s="250"/>
      <c r="EUW172" s="250"/>
      <c r="EUX172" s="250"/>
      <c r="EUY172" s="250"/>
      <c r="EUZ172" s="250"/>
      <c r="EVA172" s="250"/>
      <c r="EVB172" s="250"/>
      <c r="EVC172" s="250"/>
      <c r="EVD172" s="250"/>
      <c r="EVE172" s="250"/>
      <c r="EVF172" s="250"/>
      <c r="EVG172" s="250"/>
      <c r="EVH172" s="250"/>
      <c r="EVI172" s="250"/>
      <c r="EVJ172" s="250"/>
      <c r="EVK172" s="250"/>
      <c r="EVL172" s="250"/>
      <c r="EVM172" s="250"/>
      <c r="EVN172" s="250"/>
      <c r="EVO172" s="250"/>
      <c r="EVP172" s="250"/>
      <c r="EVQ172" s="250"/>
      <c r="EVR172" s="250"/>
      <c r="EVS172" s="250"/>
      <c r="EVT172" s="250"/>
      <c r="EVU172" s="250"/>
      <c r="EVV172" s="250"/>
      <c r="EVW172" s="250"/>
      <c r="EVX172" s="250"/>
      <c r="EVY172" s="250"/>
      <c r="EVZ172" s="250"/>
      <c r="EWA172" s="250"/>
      <c r="EWB172" s="250"/>
      <c r="EWC172" s="250"/>
      <c r="EWD172" s="250"/>
      <c r="EWE172" s="250"/>
      <c r="EWF172" s="250"/>
      <c r="EWG172" s="250"/>
      <c r="EWH172" s="250"/>
      <c r="EWI172" s="250"/>
      <c r="EWJ172" s="250"/>
      <c r="EWK172" s="250"/>
      <c r="EWL172" s="250"/>
      <c r="EWM172" s="250"/>
      <c r="EWN172" s="250"/>
      <c r="EWO172" s="250"/>
      <c r="EWP172" s="250"/>
      <c r="EWQ172" s="250"/>
      <c r="EWR172" s="250"/>
      <c r="EWS172" s="250"/>
      <c r="EWT172" s="250"/>
      <c r="EWU172" s="250"/>
      <c r="EWV172" s="250"/>
      <c r="EWW172" s="250"/>
      <c r="EWX172" s="250"/>
      <c r="EWY172" s="250"/>
      <c r="EWZ172" s="250"/>
      <c r="EXA172" s="250"/>
      <c r="EXB172" s="250"/>
      <c r="EXC172" s="250"/>
      <c r="EXD172" s="250"/>
      <c r="EXE172" s="250"/>
      <c r="EXF172" s="250"/>
      <c r="EXG172" s="250"/>
      <c r="EXH172" s="250"/>
      <c r="EXI172" s="250"/>
      <c r="EXJ172" s="250"/>
      <c r="EXK172" s="250"/>
      <c r="EXL172" s="250"/>
      <c r="EXM172" s="250"/>
      <c r="EXN172" s="250"/>
      <c r="EXO172" s="250"/>
      <c r="EXP172" s="250"/>
      <c r="EXQ172" s="250"/>
      <c r="EXR172" s="250"/>
      <c r="EXS172" s="250"/>
      <c r="EXT172" s="250"/>
      <c r="EXU172" s="250"/>
      <c r="EXV172" s="250"/>
      <c r="EXW172" s="250"/>
      <c r="EXX172" s="250"/>
      <c r="EXY172" s="250"/>
      <c r="EXZ172" s="250"/>
      <c r="EYA172" s="250"/>
      <c r="EYB172" s="250"/>
      <c r="EYC172" s="250"/>
      <c r="EYD172" s="250"/>
      <c r="EYE172" s="250"/>
      <c r="EYF172" s="250"/>
      <c r="EYG172" s="250"/>
      <c r="EYH172" s="250"/>
      <c r="EYI172" s="250"/>
      <c r="EYJ172" s="250"/>
      <c r="EYK172" s="250"/>
      <c r="EYL172" s="250"/>
      <c r="EYM172" s="250"/>
      <c r="EYN172" s="250"/>
      <c r="EYO172" s="250"/>
      <c r="EYP172" s="250"/>
      <c r="EYQ172" s="250"/>
      <c r="EYR172" s="250"/>
      <c r="EYS172" s="250"/>
      <c r="EYT172" s="250"/>
      <c r="EYU172" s="250"/>
      <c r="EYV172" s="250"/>
      <c r="EYW172" s="250"/>
      <c r="EYX172" s="250"/>
      <c r="EYY172" s="250"/>
      <c r="EYZ172" s="250"/>
      <c r="EZA172" s="250"/>
      <c r="EZB172" s="250"/>
      <c r="EZC172" s="250"/>
      <c r="EZD172" s="250"/>
      <c r="EZE172" s="250"/>
      <c r="EZF172" s="250"/>
      <c r="EZG172" s="250"/>
      <c r="EZH172" s="250"/>
      <c r="EZI172" s="250"/>
      <c r="EZJ172" s="250"/>
      <c r="EZK172" s="250"/>
      <c r="EZL172" s="250"/>
      <c r="EZM172" s="250"/>
      <c r="EZN172" s="250"/>
      <c r="EZO172" s="250"/>
      <c r="EZP172" s="250"/>
      <c r="EZQ172" s="250"/>
      <c r="EZR172" s="250"/>
      <c r="EZS172" s="250"/>
      <c r="EZT172" s="250"/>
      <c r="EZU172" s="250"/>
      <c r="EZV172" s="250"/>
      <c r="EZW172" s="250"/>
      <c r="EZX172" s="250"/>
      <c r="EZY172" s="250"/>
      <c r="EZZ172" s="250"/>
      <c r="FAA172" s="250"/>
      <c r="FAB172" s="250"/>
      <c r="FAC172" s="250"/>
      <c r="FAD172" s="250"/>
      <c r="FAE172" s="250"/>
      <c r="FAF172" s="250"/>
      <c r="FAG172" s="250"/>
      <c r="FAH172" s="250"/>
      <c r="FAI172" s="250"/>
      <c r="FAJ172" s="250"/>
      <c r="FAK172" s="250"/>
      <c r="FAL172" s="250"/>
      <c r="FAM172" s="250"/>
      <c r="FAN172" s="250"/>
      <c r="FAO172" s="250"/>
      <c r="FAP172" s="250"/>
      <c r="FAQ172" s="250"/>
      <c r="FAR172" s="250"/>
      <c r="FAS172" s="250"/>
      <c r="FAT172" s="250"/>
      <c r="FAU172" s="250"/>
      <c r="FAV172" s="250"/>
      <c r="FAW172" s="250"/>
      <c r="FAX172" s="250"/>
      <c r="FAY172" s="250"/>
      <c r="FAZ172" s="250"/>
      <c r="FBA172" s="250"/>
      <c r="FBB172" s="250"/>
      <c r="FBC172" s="250"/>
      <c r="FBD172" s="250"/>
      <c r="FBE172" s="250"/>
      <c r="FBF172" s="250"/>
      <c r="FBG172" s="250"/>
      <c r="FBH172" s="250"/>
      <c r="FBI172" s="250"/>
      <c r="FBJ172" s="250"/>
      <c r="FBK172" s="250"/>
      <c r="FBL172" s="250"/>
      <c r="FBM172" s="250"/>
      <c r="FBN172" s="250"/>
      <c r="FBO172" s="250"/>
      <c r="FBP172" s="250"/>
      <c r="FBQ172" s="250"/>
      <c r="FBR172" s="250"/>
      <c r="FBS172" s="250"/>
      <c r="FBT172" s="250"/>
      <c r="FBU172" s="250"/>
      <c r="FBV172" s="250"/>
      <c r="FBW172" s="250"/>
      <c r="FBX172" s="250"/>
      <c r="FBY172" s="250"/>
      <c r="FBZ172" s="250"/>
      <c r="FCA172" s="250"/>
      <c r="FCB172" s="250"/>
      <c r="FCC172" s="250"/>
      <c r="FCD172" s="250"/>
      <c r="FCE172" s="250"/>
      <c r="FCF172" s="250"/>
      <c r="FCG172" s="250"/>
      <c r="FCH172" s="250"/>
      <c r="FCI172" s="250"/>
      <c r="FCJ172" s="250"/>
      <c r="FCK172" s="250"/>
      <c r="FCL172" s="250"/>
      <c r="FCM172" s="250"/>
      <c r="FCN172" s="250"/>
      <c r="FCO172" s="250"/>
      <c r="FCP172" s="250"/>
      <c r="FCQ172" s="250"/>
      <c r="FCR172" s="250"/>
      <c r="FCS172" s="250"/>
      <c r="FCT172" s="250"/>
      <c r="FCU172" s="250"/>
      <c r="FCV172" s="250"/>
      <c r="FCW172" s="250"/>
      <c r="FCX172" s="250"/>
      <c r="FCY172" s="250"/>
      <c r="FCZ172" s="250"/>
      <c r="FDA172" s="250"/>
      <c r="FDB172" s="250"/>
      <c r="FDC172" s="250"/>
      <c r="FDD172" s="250"/>
      <c r="FDE172" s="250"/>
      <c r="FDF172" s="250"/>
      <c r="FDG172" s="250"/>
      <c r="FDH172" s="250"/>
      <c r="FDI172" s="250"/>
      <c r="FDJ172" s="250"/>
      <c r="FDK172" s="250"/>
      <c r="FDL172" s="250"/>
      <c r="FDM172" s="250"/>
      <c r="FDN172" s="250"/>
      <c r="FDO172" s="250"/>
      <c r="FDP172" s="250"/>
      <c r="FDQ172" s="250"/>
      <c r="FDR172" s="250"/>
      <c r="FDS172" s="250"/>
      <c r="FDT172" s="250"/>
      <c r="FDU172" s="250"/>
      <c r="FDV172" s="250"/>
      <c r="FDW172" s="250"/>
      <c r="FDX172" s="250"/>
      <c r="FDY172" s="250"/>
      <c r="FDZ172" s="250"/>
      <c r="FEA172" s="250"/>
      <c r="FEB172" s="250"/>
      <c r="FEC172" s="250"/>
      <c r="FED172" s="250"/>
      <c r="FEE172" s="250"/>
      <c r="FEF172" s="250"/>
      <c r="FEG172" s="250"/>
      <c r="FEH172" s="250"/>
      <c r="FEI172" s="250"/>
      <c r="FEJ172" s="250"/>
      <c r="FEK172" s="250"/>
      <c r="FEL172" s="250"/>
      <c r="FEM172" s="250"/>
      <c r="FEN172" s="250"/>
      <c r="FEO172" s="250"/>
      <c r="FEP172" s="250"/>
      <c r="FEQ172" s="250"/>
      <c r="FER172" s="250"/>
      <c r="FES172" s="250"/>
      <c r="FET172" s="250"/>
      <c r="FEU172" s="250"/>
      <c r="FEV172" s="250"/>
      <c r="FEW172" s="250"/>
      <c r="FEX172" s="250"/>
      <c r="FEY172" s="250"/>
      <c r="FEZ172" s="250"/>
      <c r="FFA172" s="250"/>
      <c r="FFB172" s="250"/>
      <c r="FFC172" s="250"/>
      <c r="FFD172" s="250"/>
      <c r="FFE172" s="250"/>
      <c r="FFF172" s="250"/>
      <c r="FFG172" s="250"/>
      <c r="FFH172" s="250"/>
      <c r="FFI172" s="250"/>
      <c r="FFJ172" s="250"/>
      <c r="FFK172" s="250"/>
      <c r="FFL172" s="250"/>
      <c r="FFM172" s="250"/>
      <c r="FFN172" s="250"/>
      <c r="FFO172" s="250"/>
      <c r="FFP172" s="250"/>
      <c r="FFQ172" s="250"/>
      <c r="FFR172" s="250"/>
      <c r="FFS172" s="250"/>
      <c r="FFT172" s="250"/>
      <c r="FFU172" s="250"/>
      <c r="FFV172" s="250"/>
      <c r="FFW172" s="250"/>
      <c r="FFX172" s="250"/>
      <c r="FFY172" s="250"/>
      <c r="FFZ172" s="250"/>
      <c r="FGA172" s="250"/>
      <c r="FGB172" s="250"/>
      <c r="FGC172" s="250"/>
      <c r="FGD172" s="250"/>
      <c r="FGE172" s="250"/>
      <c r="FGF172" s="250"/>
      <c r="FGG172" s="250"/>
      <c r="FGH172" s="250"/>
      <c r="FGI172" s="250"/>
      <c r="FGJ172" s="250"/>
      <c r="FGK172" s="250"/>
      <c r="FGL172" s="250"/>
      <c r="FGM172" s="250"/>
      <c r="FGN172" s="250"/>
      <c r="FGO172" s="250"/>
      <c r="FGP172" s="250"/>
      <c r="FGQ172" s="250"/>
      <c r="FGR172" s="250"/>
      <c r="FGS172" s="250"/>
      <c r="FGT172" s="250"/>
      <c r="FGU172" s="250"/>
      <c r="FGV172" s="250"/>
      <c r="FGW172" s="250"/>
      <c r="FGX172" s="250"/>
      <c r="FGY172" s="250"/>
      <c r="FGZ172" s="250"/>
      <c r="FHA172" s="250"/>
      <c r="FHB172" s="250"/>
      <c r="FHC172" s="250"/>
      <c r="FHD172" s="250"/>
      <c r="FHE172" s="250"/>
      <c r="FHF172" s="250"/>
      <c r="FHG172" s="250"/>
      <c r="FHH172" s="250"/>
      <c r="FHI172" s="250"/>
      <c r="FHJ172" s="250"/>
      <c r="FHK172" s="250"/>
      <c r="FHL172" s="250"/>
      <c r="FHM172" s="250"/>
      <c r="FHN172" s="250"/>
      <c r="FHO172" s="250"/>
      <c r="FHP172" s="250"/>
      <c r="FHQ172" s="250"/>
      <c r="FHR172" s="250"/>
      <c r="FHS172" s="250"/>
      <c r="FHT172" s="250"/>
      <c r="FHU172" s="250"/>
      <c r="FHV172" s="250"/>
      <c r="FHW172" s="250"/>
      <c r="FHX172" s="250"/>
      <c r="FHY172" s="250"/>
      <c r="FHZ172" s="250"/>
      <c r="FIA172" s="250"/>
      <c r="FIB172" s="250"/>
      <c r="FIC172" s="250"/>
      <c r="FID172" s="250"/>
      <c r="FIE172" s="250"/>
      <c r="FIF172" s="250"/>
      <c r="FIG172" s="250"/>
      <c r="FIH172" s="250"/>
      <c r="FII172" s="250"/>
      <c r="FIJ172" s="250"/>
      <c r="FIK172" s="250"/>
      <c r="FIL172" s="250"/>
      <c r="FIM172" s="250"/>
      <c r="FIN172" s="250"/>
      <c r="FIO172" s="250"/>
      <c r="FIP172" s="250"/>
      <c r="FIQ172" s="250"/>
      <c r="FIR172" s="250"/>
      <c r="FIS172" s="250"/>
      <c r="FIT172" s="250"/>
      <c r="FIU172" s="250"/>
      <c r="FIV172" s="250"/>
      <c r="FIW172" s="250"/>
      <c r="FIX172" s="250"/>
      <c r="FIY172" s="250"/>
      <c r="FIZ172" s="250"/>
      <c r="FJA172" s="250"/>
      <c r="FJB172" s="250"/>
      <c r="FJC172" s="250"/>
      <c r="FJD172" s="250"/>
      <c r="FJE172" s="250"/>
      <c r="FJF172" s="250"/>
      <c r="FJG172" s="250"/>
      <c r="FJH172" s="250"/>
      <c r="FJI172" s="250"/>
      <c r="FJJ172" s="250"/>
      <c r="FJK172" s="250"/>
      <c r="FJL172" s="250"/>
      <c r="FJM172" s="250"/>
      <c r="FJN172" s="250"/>
      <c r="FJO172" s="250"/>
      <c r="FJP172" s="250"/>
      <c r="FJQ172" s="250"/>
      <c r="FJR172" s="250"/>
      <c r="FJS172" s="250"/>
      <c r="FJT172" s="250"/>
      <c r="FJU172" s="250"/>
      <c r="FJV172" s="250"/>
      <c r="FJW172" s="250"/>
      <c r="FJX172" s="250"/>
      <c r="FJY172" s="250"/>
      <c r="FJZ172" s="250"/>
      <c r="FKA172" s="250"/>
      <c r="FKB172" s="250"/>
      <c r="FKC172" s="250"/>
      <c r="FKD172" s="250"/>
      <c r="FKE172" s="250"/>
      <c r="FKF172" s="250"/>
      <c r="FKG172" s="250"/>
      <c r="FKH172" s="250"/>
      <c r="FKI172" s="250"/>
      <c r="FKJ172" s="250"/>
      <c r="FKK172" s="250"/>
      <c r="FKL172" s="250"/>
      <c r="FKM172" s="250"/>
      <c r="FKN172" s="250"/>
      <c r="FKO172" s="250"/>
      <c r="FKP172" s="250"/>
      <c r="FKQ172" s="250"/>
      <c r="FKR172" s="250"/>
      <c r="FKS172" s="250"/>
      <c r="FKT172" s="250"/>
      <c r="FKU172" s="250"/>
      <c r="FKV172" s="250"/>
      <c r="FKW172" s="250"/>
      <c r="FKX172" s="250"/>
      <c r="FKY172" s="250"/>
      <c r="FKZ172" s="250"/>
      <c r="FLA172" s="250"/>
      <c r="FLB172" s="250"/>
      <c r="FLC172" s="250"/>
      <c r="FLD172" s="250"/>
      <c r="FLE172" s="250"/>
      <c r="FLF172" s="250"/>
      <c r="FLG172" s="250"/>
      <c r="FLH172" s="250"/>
      <c r="FLI172" s="250"/>
      <c r="FLJ172" s="250"/>
      <c r="FLK172" s="250"/>
      <c r="FLL172" s="250"/>
      <c r="FLM172" s="250"/>
      <c r="FLN172" s="250"/>
      <c r="FLO172" s="250"/>
      <c r="FLP172" s="250"/>
      <c r="FLQ172" s="250"/>
      <c r="FLR172" s="250"/>
      <c r="FLS172" s="250"/>
      <c r="FLT172" s="250"/>
      <c r="FLU172" s="250"/>
      <c r="FLV172" s="250"/>
      <c r="FLW172" s="250"/>
      <c r="FLX172" s="250"/>
      <c r="FLY172" s="250"/>
      <c r="FLZ172" s="250"/>
      <c r="FMA172" s="250"/>
      <c r="FMB172" s="250"/>
      <c r="FMC172" s="250"/>
      <c r="FMD172" s="250"/>
      <c r="FME172" s="250"/>
      <c r="FMF172" s="250"/>
      <c r="FMG172" s="250"/>
      <c r="FMH172" s="250"/>
      <c r="FMI172" s="250"/>
      <c r="FMJ172" s="250"/>
      <c r="FMK172" s="250"/>
      <c r="FML172" s="250"/>
      <c r="FMM172" s="250"/>
      <c r="FMN172" s="250"/>
      <c r="FMO172" s="250"/>
      <c r="FMP172" s="250"/>
      <c r="FMQ172" s="250"/>
      <c r="FMR172" s="250"/>
      <c r="FMS172" s="250"/>
      <c r="FMT172" s="250"/>
      <c r="FMU172" s="250"/>
      <c r="FMV172" s="250"/>
      <c r="FMW172" s="250"/>
      <c r="FMX172" s="250"/>
      <c r="FMY172" s="250"/>
      <c r="FMZ172" s="250"/>
      <c r="FNA172" s="250"/>
      <c r="FNB172" s="250"/>
      <c r="FNC172" s="250"/>
      <c r="FND172" s="250"/>
      <c r="FNE172" s="250"/>
      <c r="FNF172" s="250"/>
      <c r="FNG172" s="250"/>
      <c r="FNH172" s="250"/>
      <c r="FNI172" s="250"/>
      <c r="FNJ172" s="250"/>
      <c r="FNK172" s="250"/>
      <c r="FNL172" s="250"/>
      <c r="FNM172" s="250"/>
      <c r="FNN172" s="250"/>
      <c r="FNO172" s="250"/>
      <c r="FNP172" s="250"/>
      <c r="FNQ172" s="250"/>
      <c r="FNR172" s="250"/>
      <c r="FNS172" s="250"/>
      <c r="FNT172" s="250"/>
      <c r="FNU172" s="250"/>
      <c r="FNV172" s="250"/>
      <c r="FNW172" s="250"/>
      <c r="FNX172" s="250"/>
      <c r="FNY172" s="250"/>
      <c r="FNZ172" s="250"/>
      <c r="FOA172" s="250"/>
      <c r="FOB172" s="250"/>
      <c r="FOC172" s="250"/>
      <c r="FOD172" s="250"/>
      <c r="FOE172" s="250"/>
      <c r="FOF172" s="250"/>
      <c r="FOG172" s="250"/>
      <c r="FOH172" s="250"/>
      <c r="FOI172" s="250"/>
      <c r="FOJ172" s="250"/>
      <c r="FOK172" s="250"/>
      <c r="FOL172" s="250"/>
      <c r="FOM172" s="250"/>
      <c r="FON172" s="250"/>
      <c r="FOO172" s="250"/>
      <c r="FOP172" s="250"/>
      <c r="FOQ172" s="250"/>
      <c r="FOR172" s="250"/>
      <c r="FOS172" s="250"/>
      <c r="FOT172" s="250"/>
      <c r="FOU172" s="250"/>
      <c r="FOV172" s="250"/>
      <c r="FOW172" s="250"/>
      <c r="FOX172" s="250"/>
      <c r="FOY172" s="250"/>
      <c r="FOZ172" s="250"/>
      <c r="FPA172" s="250"/>
      <c r="FPB172" s="250"/>
      <c r="FPC172" s="250"/>
      <c r="FPD172" s="250"/>
      <c r="FPE172" s="250"/>
      <c r="FPF172" s="250"/>
      <c r="FPG172" s="250"/>
      <c r="FPH172" s="250"/>
      <c r="FPI172" s="250"/>
      <c r="FPJ172" s="250"/>
      <c r="FPK172" s="250"/>
      <c r="FPL172" s="250"/>
      <c r="FPM172" s="250"/>
      <c r="FPN172" s="250"/>
      <c r="FPO172" s="250"/>
      <c r="FPP172" s="250"/>
      <c r="FPQ172" s="250"/>
      <c r="FPR172" s="250"/>
      <c r="FPS172" s="250"/>
      <c r="FPT172" s="250"/>
      <c r="FPU172" s="250"/>
      <c r="FPV172" s="250"/>
      <c r="FPW172" s="250"/>
      <c r="FPX172" s="250"/>
      <c r="FPY172" s="250"/>
      <c r="FPZ172" s="250"/>
      <c r="FQA172" s="250"/>
      <c r="FQB172" s="250"/>
      <c r="FQC172" s="250"/>
      <c r="FQD172" s="250"/>
      <c r="FQE172" s="250"/>
      <c r="FQF172" s="250"/>
      <c r="FQG172" s="250"/>
      <c r="FQH172" s="250"/>
      <c r="FQI172" s="250"/>
      <c r="FQJ172" s="250"/>
      <c r="FQK172" s="250"/>
      <c r="FQL172" s="250"/>
      <c r="FQM172" s="250"/>
      <c r="FQN172" s="250"/>
      <c r="FQO172" s="250"/>
      <c r="FQP172" s="250"/>
      <c r="FQQ172" s="250"/>
      <c r="FQR172" s="250"/>
      <c r="FQS172" s="250"/>
      <c r="FQT172" s="250"/>
      <c r="FQU172" s="250"/>
      <c r="FQV172" s="250"/>
      <c r="FQW172" s="250"/>
      <c r="FQX172" s="250"/>
      <c r="FQY172" s="250"/>
      <c r="FQZ172" s="250"/>
      <c r="FRA172" s="250"/>
      <c r="FRB172" s="250"/>
      <c r="FRC172" s="250"/>
      <c r="FRD172" s="250"/>
      <c r="FRE172" s="250"/>
      <c r="FRF172" s="250"/>
      <c r="FRG172" s="250"/>
      <c r="FRH172" s="250"/>
      <c r="FRI172" s="250"/>
      <c r="FRJ172" s="250"/>
      <c r="FRK172" s="250"/>
      <c r="FRL172" s="250"/>
      <c r="FRM172" s="250"/>
      <c r="FRN172" s="250"/>
      <c r="FRO172" s="250"/>
      <c r="FRP172" s="250"/>
      <c r="FRQ172" s="250"/>
      <c r="FRR172" s="250"/>
      <c r="FRS172" s="250"/>
      <c r="FRT172" s="250"/>
      <c r="FRU172" s="250"/>
      <c r="FRV172" s="250"/>
      <c r="FRW172" s="250"/>
      <c r="FRX172" s="250"/>
      <c r="FRY172" s="250"/>
      <c r="FRZ172" s="250"/>
      <c r="FSA172" s="250"/>
      <c r="FSB172" s="250"/>
      <c r="FSC172" s="250"/>
      <c r="FSD172" s="250"/>
      <c r="FSE172" s="250"/>
      <c r="FSF172" s="250"/>
      <c r="FSG172" s="250"/>
      <c r="FSH172" s="250"/>
      <c r="FSI172" s="250"/>
      <c r="FSJ172" s="250"/>
      <c r="FSK172" s="250"/>
      <c r="FSL172" s="250"/>
      <c r="FSM172" s="250"/>
      <c r="FSN172" s="250"/>
      <c r="FSO172" s="250"/>
      <c r="FSP172" s="250"/>
      <c r="FSQ172" s="250"/>
      <c r="FSR172" s="250"/>
      <c r="FSS172" s="250"/>
      <c r="FST172" s="250"/>
      <c r="FSU172" s="250"/>
      <c r="FSV172" s="250"/>
      <c r="FSW172" s="250"/>
      <c r="FSX172" s="250"/>
      <c r="FSY172" s="250"/>
      <c r="FSZ172" s="250"/>
      <c r="FTA172" s="250"/>
      <c r="FTB172" s="250"/>
      <c r="FTC172" s="250"/>
      <c r="FTD172" s="250"/>
      <c r="FTE172" s="250"/>
      <c r="FTF172" s="250"/>
      <c r="FTG172" s="250"/>
      <c r="FTH172" s="250"/>
      <c r="FTI172" s="250"/>
      <c r="FTJ172" s="250"/>
      <c r="FTK172" s="250"/>
      <c r="FTL172" s="250"/>
      <c r="FTM172" s="250"/>
      <c r="FTN172" s="250"/>
      <c r="FTO172" s="250"/>
      <c r="FTP172" s="250"/>
      <c r="FTQ172" s="250"/>
      <c r="FTR172" s="250"/>
      <c r="FTS172" s="250"/>
      <c r="FTT172" s="250"/>
      <c r="FTU172" s="250"/>
      <c r="FTV172" s="250"/>
      <c r="FTW172" s="250"/>
      <c r="FTX172" s="250"/>
      <c r="FTY172" s="250"/>
      <c r="FTZ172" s="250"/>
      <c r="FUA172" s="250"/>
      <c r="FUB172" s="250"/>
      <c r="FUC172" s="250"/>
      <c r="FUD172" s="250"/>
      <c r="FUE172" s="250"/>
      <c r="FUF172" s="250"/>
      <c r="FUG172" s="250"/>
      <c r="FUH172" s="250"/>
      <c r="FUI172" s="250"/>
      <c r="FUJ172" s="250"/>
      <c r="FUK172" s="250"/>
      <c r="FUL172" s="250"/>
      <c r="FUM172" s="250"/>
      <c r="FUN172" s="250"/>
      <c r="FUO172" s="250"/>
      <c r="FUP172" s="250"/>
      <c r="FUQ172" s="250"/>
      <c r="FUR172" s="250"/>
      <c r="FUS172" s="250"/>
      <c r="FUT172" s="250"/>
      <c r="FUU172" s="250"/>
      <c r="FUV172" s="250"/>
      <c r="FUW172" s="250"/>
      <c r="FUX172" s="250"/>
      <c r="FUY172" s="250"/>
      <c r="FUZ172" s="250"/>
      <c r="FVA172" s="250"/>
      <c r="FVB172" s="250"/>
      <c r="FVC172" s="250"/>
      <c r="FVD172" s="250"/>
      <c r="FVE172" s="250"/>
      <c r="FVF172" s="250"/>
      <c r="FVG172" s="250"/>
      <c r="FVH172" s="250"/>
      <c r="FVI172" s="250"/>
      <c r="FVJ172" s="250"/>
      <c r="FVK172" s="250"/>
      <c r="FVL172" s="250"/>
      <c r="FVM172" s="250"/>
      <c r="FVN172" s="250"/>
      <c r="FVO172" s="250"/>
      <c r="FVP172" s="250"/>
      <c r="FVQ172" s="250"/>
      <c r="FVR172" s="250"/>
      <c r="FVS172" s="250"/>
      <c r="FVT172" s="250"/>
      <c r="FVU172" s="250"/>
      <c r="FVV172" s="250"/>
      <c r="FVW172" s="250"/>
      <c r="FVX172" s="250"/>
      <c r="FVY172" s="250"/>
      <c r="FVZ172" s="250"/>
      <c r="FWA172" s="250"/>
      <c r="FWB172" s="250"/>
      <c r="FWC172" s="250"/>
      <c r="FWD172" s="250"/>
      <c r="FWE172" s="250"/>
      <c r="FWF172" s="250"/>
      <c r="FWG172" s="250"/>
      <c r="FWH172" s="250"/>
      <c r="FWI172" s="250"/>
      <c r="FWJ172" s="250"/>
      <c r="FWK172" s="250"/>
      <c r="FWL172" s="250"/>
      <c r="FWM172" s="250"/>
      <c r="FWN172" s="250"/>
      <c r="FWO172" s="250"/>
      <c r="FWP172" s="250"/>
      <c r="FWQ172" s="250"/>
      <c r="FWR172" s="250"/>
      <c r="FWS172" s="250"/>
      <c r="FWT172" s="250"/>
      <c r="FWU172" s="250"/>
      <c r="FWV172" s="250"/>
      <c r="FWW172" s="250"/>
      <c r="FWX172" s="250"/>
      <c r="FWY172" s="250"/>
      <c r="FWZ172" s="250"/>
      <c r="FXA172" s="250"/>
      <c r="FXB172" s="250"/>
      <c r="FXC172" s="250"/>
      <c r="FXD172" s="250"/>
      <c r="FXE172" s="250"/>
      <c r="FXF172" s="250"/>
      <c r="FXG172" s="250"/>
      <c r="FXH172" s="250"/>
      <c r="FXI172" s="250"/>
      <c r="FXJ172" s="250"/>
      <c r="FXK172" s="250"/>
      <c r="FXL172" s="250"/>
      <c r="FXM172" s="250"/>
      <c r="FXN172" s="250"/>
      <c r="FXO172" s="250"/>
      <c r="FXP172" s="250"/>
      <c r="FXQ172" s="250"/>
      <c r="FXR172" s="250"/>
      <c r="FXS172" s="250"/>
      <c r="FXT172" s="250"/>
      <c r="FXU172" s="250"/>
      <c r="FXV172" s="250"/>
      <c r="FXW172" s="250"/>
      <c r="FXX172" s="250"/>
      <c r="FXY172" s="250"/>
      <c r="FXZ172" s="250"/>
      <c r="FYA172" s="250"/>
      <c r="FYB172" s="250"/>
      <c r="FYC172" s="250"/>
      <c r="FYD172" s="250"/>
      <c r="FYE172" s="250"/>
      <c r="FYF172" s="250"/>
      <c r="FYG172" s="250"/>
      <c r="FYH172" s="250"/>
      <c r="FYI172" s="250"/>
      <c r="FYJ172" s="250"/>
      <c r="FYK172" s="250"/>
      <c r="FYL172" s="250"/>
      <c r="FYM172" s="250"/>
      <c r="FYN172" s="250"/>
      <c r="FYO172" s="250"/>
      <c r="FYP172" s="250"/>
      <c r="FYQ172" s="250"/>
      <c r="FYR172" s="250"/>
      <c r="FYS172" s="250"/>
      <c r="FYT172" s="250"/>
      <c r="FYU172" s="250"/>
      <c r="FYV172" s="250"/>
      <c r="FYW172" s="250"/>
      <c r="FYX172" s="250"/>
      <c r="FYY172" s="250"/>
      <c r="FYZ172" s="250"/>
      <c r="FZA172" s="250"/>
      <c r="FZB172" s="250"/>
      <c r="FZC172" s="250"/>
      <c r="FZD172" s="250"/>
      <c r="FZE172" s="250"/>
      <c r="FZF172" s="250"/>
      <c r="FZG172" s="250"/>
      <c r="FZH172" s="250"/>
      <c r="FZI172" s="250"/>
      <c r="FZJ172" s="250"/>
      <c r="FZK172" s="250"/>
      <c r="FZL172" s="250"/>
      <c r="FZM172" s="250"/>
      <c r="FZN172" s="250"/>
      <c r="FZO172" s="250"/>
      <c r="FZP172" s="250"/>
      <c r="FZQ172" s="250"/>
      <c r="FZR172" s="250"/>
      <c r="FZS172" s="250"/>
      <c r="FZT172" s="250"/>
      <c r="FZU172" s="250"/>
      <c r="FZV172" s="250"/>
      <c r="FZW172" s="250"/>
      <c r="FZX172" s="250"/>
      <c r="FZY172" s="250"/>
      <c r="FZZ172" s="250"/>
      <c r="GAA172" s="250"/>
      <c r="GAB172" s="250"/>
      <c r="GAC172" s="250"/>
      <c r="GAD172" s="250"/>
      <c r="GAE172" s="250"/>
      <c r="GAF172" s="250"/>
      <c r="GAG172" s="250"/>
      <c r="GAH172" s="250"/>
      <c r="GAI172" s="250"/>
      <c r="GAJ172" s="250"/>
      <c r="GAK172" s="250"/>
      <c r="GAL172" s="250"/>
      <c r="GAM172" s="250"/>
      <c r="GAN172" s="250"/>
      <c r="GAO172" s="250"/>
      <c r="GAP172" s="250"/>
      <c r="GAQ172" s="250"/>
      <c r="GAR172" s="250"/>
      <c r="GAS172" s="250"/>
      <c r="GAT172" s="250"/>
      <c r="GAU172" s="250"/>
      <c r="GAV172" s="250"/>
      <c r="GAW172" s="250"/>
      <c r="GAX172" s="250"/>
      <c r="GAY172" s="250"/>
      <c r="GAZ172" s="250"/>
      <c r="GBA172" s="250"/>
      <c r="GBB172" s="250"/>
      <c r="GBC172" s="250"/>
      <c r="GBD172" s="250"/>
      <c r="GBE172" s="250"/>
      <c r="GBF172" s="250"/>
      <c r="GBG172" s="250"/>
      <c r="GBH172" s="250"/>
      <c r="GBI172" s="250"/>
      <c r="GBJ172" s="250"/>
      <c r="GBK172" s="250"/>
      <c r="GBL172" s="250"/>
      <c r="GBM172" s="250"/>
      <c r="GBN172" s="250"/>
      <c r="GBO172" s="250"/>
      <c r="GBP172" s="250"/>
      <c r="GBQ172" s="250"/>
      <c r="GBR172" s="250"/>
      <c r="GBS172" s="250"/>
      <c r="GBT172" s="250"/>
      <c r="GBU172" s="250"/>
      <c r="GBV172" s="250"/>
      <c r="GBW172" s="250"/>
      <c r="GBX172" s="250"/>
      <c r="GBY172" s="250"/>
      <c r="GBZ172" s="250"/>
      <c r="GCA172" s="250"/>
      <c r="GCB172" s="250"/>
      <c r="GCC172" s="250"/>
      <c r="GCD172" s="250"/>
      <c r="GCE172" s="250"/>
      <c r="GCF172" s="250"/>
      <c r="GCG172" s="250"/>
      <c r="GCH172" s="250"/>
      <c r="GCI172" s="250"/>
      <c r="GCJ172" s="250"/>
      <c r="GCK172" s="250"/>
      <c r="GCL172" s="250"/>
      <c r="GCM172" s="250"/>
      <c r="GCN172" s="250"/>
      <c r="GCO172" s="250"/>
      <c r="GCP172" s="250"/>
      <c r="GCQ172" s="250"/>
      <c r="GCR172" s="250"/>
      <c r="GCS172" s="250"/>
      <c r="GCT172" s="250"/>
      <c r="GCU172" s="250"/>
      <c r="GCV172" s="250"/>
      <c r="GCW172" s="250"/>
      <c r="GCX172" s="250"/>
      <c r="GCY172" s="250"/>
      <c r="GCZ172" s="250"/>
      <c r="GDA172" s="250"/>
      <c r="GDB172" s="250"/>
      <c r="GDC172" s="250"/>
      <c r="GDD172" s="250"/>
      <c r="GDE172" s="250"/>
      <c r="GDF172" s="250"/>
      <c r="GDG172" s="250"/>
      <c r="GDH172" s="250"/>
      <c r="GDI172" s="250"/>
      <c r="GDJ172" s="250"/>
      <c r="GDK172" s="250"/>
      <c r="GDL172" s="250"/>
      <c r="GDM172" s="250"/>
      <c r="GDN172" s="250"/>
      <c r="GDO172" s="250"/>
      <c r="GDP172" s="250"/>
      <c r="GDQ172" s="250"/>
      <c r="GDR172" s="250"/>
      <c r="GDS172" s="250"/>
      <c r="GDT172" s="250"/>
      <c r="GDU172" s="250"/>
      <c r="GDV172" s="250"/>
      <c r="GDW172" s="250"/>
      <c r="GDX172" s="250"/>
      <c r="GDY172" s="250"/>
      <c r="GDZ172" s="250"/>
      <c r="GEA172" s="250"/>
      <c r="GEB172" s="250"/>
      <c r="GEC172" s="250"/>
      <c r="GED172" s="250"/>
      <c r="GEE172" s="250"/>
      <c r="GEF172" s="250"/>
      <c r="GEG172" s="250"/>
      <c r="GEH172" s="250"/>
      <c r="GEI172" s="250"/>
      <c r="GEJ172" s="250"/>
      <c r="GEK172" s="250"/>
      <c r="GEL172" s="250"/>
      <c r="GEM172" s="250"/>
      <c r="GEN172" s="250"/>
      <c r="GEO172" s="250"/>
      <c r="GEP172" s="250"/>
      <c r="GEQ172" s="250"/>
      <c r="GER172" s="250"/>
      <c r="GES172" s="250"/>
      <c r="GET172" s="250"/>
      <c r="GEU172" s="250"/>
      <c r="GEV172" s="250"/>
      <c r="GEW172" s="250"/>
      <c r="GEX172" s="250"/>
      <c r="GEY172" s="250"/>
      <c r="GEZ172" s="250"/>
      <c r="GFA172" s="250"/>
      <c r="GFB172" s="250"/>
      <c r="GFC172" s="250"/>
      <c r="GFD172" s="250"/>
      <c r="GFE172" s="250"/>
      <c r="GFF172" s="250"/>
      <c r="GFG172" s="250"/>
      <c r="GFH172" s="250"/>
      <c r="GFI172" s="250"/>
      <c r="GFJ172" s="250"/>
      <c r="GFK172" s="250"/>
      <c r="GFL172" s="250"/>
      <c r="GFM172" s="250"/>
      <c r="GFN172" s="250"/>
      <c r="GFO172" s="250"/>
      <c r="GFP172" s="250"/>
      <c r="GFQ172" s="250"/>
      <c r="GFR172" s="250"/>
      <c r="GFS172" s="250"/>
      <c r="GFT172" s="250"/>
      <c r="GFU172" s="250"/>
      <c r="GFV172" s="250"/>
      <c r="GFW172" s="250"/>
      <c r="GFX172" s="250"/>
      <c r="GFY172" s="250"/>
      <c r="GFZ172" s="250"/>
      <c r="GGA172" s="250"/>
      <c r="GGB172" s="250"/>
      <c r="GGC172" s="250"/>
      <c r="GGD172" s="250"/>
      <c r="GGE172" s="250"/>
      <c r="GGF172" s="250"/>
      <c r="GGG172" s="250"/>
      <c r="GGH172" s="250"/>
      <c r="GGI172" s="250"/>
      <c r="GGJ172" s="250"/>
      <c r="GGK172" s="250"/>
      <c r="GGL172" s="250"/>
      <c r="GGM172" s="250"/>
      <c r="GGN172" s="250"/>
      <c r="GGO172" s="250"/>
      <c r="GGP172" s="250"/>
      <c r="GGQ172" s="250"/>
      <c r="GGR172" s="250"/>
      <c r="GGS172" s="250"/>
      <c r="GGT172" s="250"/>
      <c r="GGU172" s="250"/>
      <c r="GGV172" s="250"/>
      <c r="GGW172" s="250"/>
      <c r="GGX172" s="250"/>
      <c r="GGY172" s="250"/>
      <c r="GGZ172" s="250"/>
      <c r="GHA172" s="250"/>
      <c r="GHB172" s="250"/>
      <c r="GHC172" s="250"/>
      <c r="GHD172" s="250"/>
      <c r="GHE172" s="250"/>
      <c r="GHF172" s="250"/>
      <c r="GHG172" s="250"/>
      <c r="GHH172" s="250"/>
      <c r="GHI172" s="250"/>
      <c r="GHJ172" s="250"/>
      <c r="GHK172" s="250"/>
      <c r="GHL172" s="250"/>
      <c r="GHM172" s="250"/>
      <c r="GHN172" s="250"/>
      <c r="GHO172" s="250"/>
      <c r="GHP172" s="250"/>
      <c r="GHQ172" s="250"/>
      <c r="GHR172" s="250"/>
      <c r="GHS172" s="250"/>
      <c r="GHT172" s="250"/>
      <c r="GHU172" s="250"/>
      <c r="GHV172" s="250"/>
      <c r="GHW172" s="250"/>
      <c r="GHX172" s="250"/>
      <c r="GHY172" s="250"/>
      <c r="GHZ172" s="250"/>
      <c r="GIA172" s="250"/>
      <c r="GIB172" s="250"/>
      <c r="GIC172" s="250"/>
      <c r="GID172" s="250"/>
      <c r="GIE172" s="250"/>
      <c r="GIF172" s="250"/>
      <c r="GIG172" s="250"/>
      <c r="GIH172" s="250"/>
      <c r="GII172" s="250"/>
      <c r="GIJ172" s="250"/>
      <c r="GIK172" s="250"/>
      <c r="GIL172" s="250"/>
      <c r="GIM172" s="250"/>
      <c r="GIN172" s="250"/>
      <c r="GIO172" s="250"/>
      <c r="GIP172" s="250"/>
      <c r="GIQ172" s="250"/>
      <c r="GIR172" s="250"/>
      <c r="GIS172" s="250"/>
      <c r="GIT172" s="250"/>
      <c r="GIU172" s="250"/>
      <c r="GIV172" s="250"/>
      <c r="GIW172" s="250"/>
      <c r="GIX172" s="250"/>
      <c r="GIY172" s="250"/>
      <c r="GIZ172" s="250"/>
      <c r="GJA172" s="250"/>
      <c r="GJB172" s="250"/>
      <c r="GJC172" s="250"/>
      <c r="GJD172" s="250"/>
      <c r="GJE172" s="250"/>
      <c r="GJF172" s="250"/>
      <c r="GJG172" s="250"/>
      <c r="GJH172" s="250"/>
      <c r="GJI172" s="250"/>
      <c r="GJJ172" s="250"/>
      <c r="GJK172" s="250"/>
      <c r="GJL172" s="250"/>
      <c r="GJM172" s="250"/>
      <c r="GJN172" s="250"/>
      <c r="GJO172" s="250"/>
      <c r="GJP172" s="250"/>
      <c r="GJQ172" s="250"/>
      <c r="GJR172" s="250"/>
      <c r="GJS172" s="250"/>
      <c r="GJT172" s="250"/>
      <c r="GJU172" s="250"/>
      <c r="GJV172" s="250"/>
      <c r="GJW172" s="250"/>
      <c r="GJX172" s="250"/>
      <c r="GJY172" s="250"/>
      <c r="GJZ172" s="250"/>
      <c r="GKA172" s="250"/>
      <c r="GKB172" s="250"/>
      <c r="GKC172" s="250"/>
      <c r="GKD172" s="250"/>
      <c r="GKE172" s="250"/>
      <c r="GKF172" s="250"/>
      <c r="GKG172" s="250"/>
      <c r="GKH172" s="250"/>
      <c r="GKI172" s="250"/>
      <c r="GKJ172" s="250"/>
      <c r="GKK172" s="250"/>
      <c r="GKL172" s="250"/>
      <c r="GKM172" s="250"/>
      <c r="GKN172" s="250"/>
      <c r="GKO172" s="250"/>
      <c r="GKP172" s="250"/>
      <c r="GKQ172" s="250"/>
      <c r="GKR172" s="250"/>
      <c r="GKS172" s="250"/>
      <c r="GKT172" s="250"/>
      <c r="GKU172" s="250"/>
      <c r="GKV172" s="250"/>
      <c r="GKW172" s="250"/>
      <c r="GKX172" s="250"/>
      <c r="GKY172" s="250"/>
      <c r="GKZ172" s="250"/>
      <c r="GLA172" s="250"/>
      <c r="GLB172" s="250"/>
      <c r="GLC172" s="250"/>
      <c r="GLD172" s="250"/>
      <c r="GLE172" s="250"/>
      <c r="GLF172" s="250"/>
      <c r="GLG172" s="250"/>
      <c r="GLH172" s="250"/>
      <c r="GLI172" s="250"/>
      <c r="GLJ172" s="250"/>
      <c r="GLK172" s="250"/>
      <c r="GLL172" s="250"/>
      <c r="GLM172" s="250"/>
      <c r="GLN172" s="250"/>
      <c r="GLO172" s="250"/>
      <c r="GLP172" s="250"/>
      <c r="GLQ172" s="250"/>
      <c r="GLR172" s="250"/>
      <c r="GLS172" s="250"/>
      <c r="GLT172" s="250"/>
      <c r="GLU172" s="250"/>
      <c r="GLV172" s="250"/>
      <c r="GLW172" s="250"/>
      <c r="GLX172" s="250"/>
      <c r="GLY172" s="250"/>
      <c r="GLZ172" s="250"/>
      <c r="GMA172" s="250"/>
      <c r="GMB172" s="250"/>
      <c r="GMC172" s="250"/>
      <c r="GMD172" s="250"/>
      <c r="GME172" s="250"/>
      <c r="GMF172" s="250"/>
      <c r="GMG172" s="250"/>
      <c r="GMH172" s="250"/>
      <c r="GMI172" s="250"/>
      <c r="GMJ172" s="250"/>
      <c r="GMK172" s="250"/>
      <c r="GML172" s="250"/>
      <c r="GMM172" s="250"/>
      <c r="GMN172" s="250"/>
      <c r="GMO172" s="250"/>
      <c r="GMP172" s="250"/>
      <c r="GMQ172" s="250"/>
      <c r="GMR172" s="250"/>
      <c r="GMS172" s="250"/>
      <c r="GMT172" s="250"/>
      <c r="GMU172" s="250"/>
      <c r="GMV172" s="250"/>
      <c r="GMW172" s="250"/>
      <c r="GMX172" s="250"/>
      <c r="GMY172" s="250"/>
      <c r="GMZ172" s="250"/>
      <c r="GNA172" s="250"/>
      <c r="GNB172" s="250"/>
      <c r="GNC172" s="250"/>
      <c r="GND172" s="250"/>
      <c r="GNE172" s="250"/>
      <c r="GNF172" s="250"/>
      <c r="GNG172" s="250"/>
      <c r="GNH172" s="250"/>
      <c r="GNI172" s="250"/>
      <c r="GNJ172" s="250"/>
      <c r="GNK172" s="250"/>
      <c r="GNL172" s="250"/>
      <c r="GNM172" s="250"/>
      <c r="GNN172" s="250"/>
      <c r="GNO172" s="250"/>
      <c r="GNP172" s="250"/>
      <c r="GNQ172" s="250"/>
      <c r="GNR172" s="250"/>
      <c r="GNS172" s="250"/>
      <c r="GNT172" s="250"/>
      <c r="GNU172" s="250"/>
      <c r="GNV172" s="250"/>
      <c r="GNW172" s="250"/>
      <c r="GNX172" s="250"/>
      <c r="GNY172" s="250"/>
      <c r="GNZ172" s="250"/>
      <c r="GOA172" s="250"/>
      <c r="GOB172" s="250"/>
      <c r="GOC172" s="250"/>
      <c r="GOD172" s="250"/>
      <c r="GOE172" s="250"/>
      <c r="GOF172" s="250"/>
      <c r="GOG172" s="250"/>
      <c r="GOH172" s="250"/>
      <c r="GOI172" s="250"/>
      <c r="GOJ172" s="250"/>
      <c r="GOK172" s="250"/>
      <c r="GOL172" s="250"/>
      <c r="GOM172" s="250"/>
      <c r="GON172" s="250"/>
      <c r="GOO172" s="250"/>
      <c r="GOP172" s="250"/>
      <c r="GOQ172" s="250"/>
      <c r="GOR172" s="250"/>
      <c r="GOS172" s="250"/>
      <c r="GOT172" s="250"/>
      <c r="GOU172" s="250"/>
      <c r="GOV172" s="250"/>
      <c r="GOW172" s="250"/>
      <c r="GOX172" s="250"/>
      <c r="GOY172" s="250"/>
      <c r="GOZ172" s="250"/>
      <c r="GPA172" s="250"/>
      <c r="GPB172" s="250"/>
      <c r="GPC172" s="250"/>
      <c r="GPD172" s="250"/>
      <c r="GPE172" s="250"/>
      <c r="GPF172" s="250"/>
      <c r="GPG172" s="250"/>
      <c r="GPH172" s="250"/>
      <c r="GPI172" s="250"/>
      <c r="GPJ172" s="250"/>
      <c r="GPK172" s="250"/>
      <c r="GPL172" s="250"/>
      <c r="GPM172" s="250"/>
      <c r="GPN172" s="250"/>
      <c r="GPO172" s="250"/>
      <c r="GPP172" s="250"/>
      <c r="GPQ172" s="250"/>
      <c r="GPR172" s="250"/>
      <c r="GPS172" s="250"/>
      <c r="GPT172" s="250"/>
      <c r="GPU172" s="250"/>
      <c r="GPV172" s="250"/>
      <c r="GPW172" s="250"/>
      <c r="GPX172" s="250"/>
      <c r="GPY172" s="250"/>
      <c r="GPZ172" s="250"/>
      <c r="GQA172" s="250"/>
      <c r="GQB172" s="250"/>
      <c r="GQC172" s="250"/>
      <c r="GQD172" s="250"/>
      <c r="GQE172" s="250"/>
      <c r="GQF172" s="250"/>
      <c r="GQG172" s="250"/>
      <c r="GQH172" s="250"/>
      <c r="GQI172" s="250"/>
      <c r="GQJ172" s="250"/>
      <c r="GQK172" s="250"/>
      <c r="GQL172" s="250"/>
      <c r="GQM172" s="250"/>
      <c r="GQN172" s="250"/>
      <c r="GQO172" s="250"/>
      <c r="GQP172" s="250"/>
      <c r="GQQ172" s="250"/>
      <c r="GQR172" s="250"/>
      <c r="GQS172" s="250"/>
      <c r="GQT172" s="250"/>
      <c r="GQU172" s="250"/>
      <c r="GQV172" s="250"/>
      <c r="GQW172" s="250"/>
      <c r="GQX172" s="250"/>
      <c r="GQY172" s="250"/>
      <c r="GQZ172" s="250"/>
      <c r="GRA172" s="250"/>
      <c r="GRB172" s="250"/>
      <c r="GRC172" s="250"/>
      <c r="GRD172" s="250"/>
      <c r="GRE172" s="250"/>
      <c r="GRF172" s="250"/>
      <c r="GRG172" s="250"/>
      <c r="GRH172" s="250"/>
      <c r="GRI172" s="250"/>
      <c r="GRJ172" s="250"/>
      <c r="GRK172" s="250"/>
      <c r="GRL172" s="250"/>
      <c r="GRM172" s="250"/>
      <c r="GRN172" s="250"/>
      <c r="GRO172" s="250"/>
      <c r="GRP172" s="250"/>
      <c r="GRQ172" s="250"/>
      <c r="GRR172" s="250"/>
      <c r="GRS172" s="250"/>
      <c r="GRT172" s="250"/>
      <c r="GRU172" s="250"/>
      <c r="GRV172" s="250"/>
      <c r="GRW172" s="250"/>
      <c r="GRX172" s="250"/>
      <c r="GRY172" s="250"/>
      <c r="GRZ172" s="250"/>
      <c r="GSA172" s="250"/>
      <c r="GSB172" s="250"/>
      <c r="GSC172" s="250"/>
      <c r="GSD172" s="250"/>
      <c r="GSE172" s="250"/>
      <c r="GSF172" s="250"/>
      <c r="GSG172" s="250"/>
      <c r="GSH172" s="250"/>
      <c r="GSI172" s="250"/>
      <c r="GSJ172" s="250"/>
      <c r="GSK172" s="250"/>
      <c r="GSL172" s="250"/>
      <c r="GSM172" s="250"/>
      <c r="GSN172" s="250"/>
      <c r="GSO172" s="250"/>
      <c r="GSP172" s="250"/>
      <c r="GSQ172" s="250"/>
      <c r="GSR172" s="250"/>
      <c r="GSS172" s="250"/>
      <c r="GST172" s="250"/>
      <c r="GSU172" s="250"/>
      <c r="GSV172" s="250"/>
      <c r="GSW172" s="250"/>
      <c r="GSX172" s="250"/>
      <c r="GSY172" s="250"/>
      <c r="GSZ172" s="250"/>
      <c r="GTA172" s="250"/>
      <c r="GTB172" s="250"/>
      <c r="GTC172" s="250"/>
      <c r="GTD172" s="250"/>
      <c r="GTE172" s="250"/>
      <c r="GTF172" s="250"/>
      <c r="GTG172" s="250"/>
      <c r="GTH172" s="250"/>
      <c r="GTI172" s="250"/>
      <c r="GTJ172" s="250"/>
      <c r="GTK172" s="250"/>
      <c r="GTL172" s="250"/>
      <c r="GTM172" s="250"/>
      <c r="GTN172" s="250"/>
      <c r="GTO172" s="250"/>
      <c r="GTP172" s="250"/>
      <c r="GTQ172" s="250"/>
      <c r="GTR172" s="250"/>
      <c r="GTS172" s="250"/>
      <c r="GTT172" s="250"/>
      <c r="GTU172" s="250"/>
      <c r="GTV172" s="250"/>
      <c r="GTW172" s="250"/>
      <c r="GTX172" s="250"/>
      <c r="GTY172" s="250"/>
      <c r="GTZ172" s="250"/>
      <c r="GUA172" s="250"/>
      <c r="GUB172" s="250"/>
      <c r="GUC172" s="250"/>
      <c r="GUD172" s="250"/>
      <c r="GUE172" s="250"/>
      <c r="GUF172" s="250"/>
      <c r="GUG172" s="250"/>
      <c r="GUH172" s="250"/>
      <c r="GUI172" s="250"/>
      <c r="GUJ172" s="250"/>
      <c r="GUK172" s="250"/>
      <c r="GUL172" s="250"/>
      <c r="GUM172" s="250"/>
      <c r="GUN172" s="250"/>
      <c r="GUO172" s="250"/>
      <c r="GUP172" s="250"/>
      <c r="GUQ172" s="250"/>
      <c r="GUR172" s="250"/>
      <c r="GUS172" s="250"/>
      <c r="GUT172" s="250"/>
      <c r="GUU172" s="250"/>
      <c r="GUV172" s="250"/>
      <c r="GUW172" s="250"/>
      <c r="GUX172" s="250"/>
      <c r="GUY172" s="250"/>
      <c r="GUZ172" s="250"/>
      <c r="GVA172" s="250"/>
      <c r="GVB172" s="250"/>
      <c r="GVC172" s="250"/>
      <c r="GVD172" s="250"/>
      <c r="GVE172" s="250"/>
      <c r="GVF172" s="250"/>
      <c r="GVG172" s="250"/>
      <c r="GVH172" s="250"/>
      <c r="GVI172" s="250"/>
      <c r="GVJ172" s="250"/>
      <c r="GVK172" s="250"/>
      <c r="GVL172" s="250"/>
      <c r="GVM172" s="250"/>
      <c r="GVN172" s="250"/>
      <c r="GVO172" s="250"/>
      <c r="GVP172" s="250"/>
      <c r="GVQ172" s="250"/>
      <c r="GVR172" s="250"/>
      <c r="GVS172" s="250"/>
      <c r="GVT172" s="250"/>
      <c r="GVU172" s="250"/>
      <c r="GVV172" s="250"/>
      <c r="GVW172" s="250"/>
      <c r="GVX172" s="250"/>
      <c r="GVY172" s="250"/>
      <c r="GVZ172" s="250"/>
      <c r="GWA172" s="250"/>
      <c r="GWB172" s="250"/>
      <c r="GWC172" s="250"/>
      <c r="GWD172" s="250"/>
      <c r="GWE172" s="250"/>
      <c r="GWF172" s="250"/>
      <c r="GWG172" s="250"/>
      <c r="GWH172" s="250"/>
      <c r="GWI172" s="250"/>
      <c r="GWJ172" s="250"/>
      <c r="GWK172" s="250"/>
      <c r="GWL172" s="250"/>
      <c r="GWM172" s="250"/>
      <c r="GWN172" s="250"/>
      <c r="GWO172" s="250"/>
      <c r="GWP172" s="250"/>
      <c r="GWQ172" s="250"/>
      <c r="GWR172" s="250"/>
      <c r="GWS172" s="250"/>
      <c r="GWT172" s="250"/>
      <c r="GWU172" s="250"/>
      <c r="GWV172" s="250"/>
      <c r="GWW172" s="250"/>
      <c r="GWX172" s="250"/>
      <c r="GWY172" s="250"/>
      <c r="GWZ172" s="250"/>
      <c r="GXA172" s="250"/>
      <c r="GXB172" s="250"/>
      <c r="GXC172" s="250"/>
      <c r="GXD172" s="250"/>
      <c r="GXE172" s="250"/>
      <c r="GXF172" s="250"/>
      <c r="GXG172" s="250"/>
      <c r="GXH172" s="250"/>
      <c r="GXI172" s="250"/>
      <c r="GXJ172" s="250"/>
      <c r="GXK172" s="250"/>
      <c r="GXL172" s="250"/>
      <c r="GXM172" s="250"/>
      <c r="GXN172" s="250"/>
      <c r="GXO172" s="250"/>
      <c r="GXP172" s="250"/>
      <c r="GXQ172" s="250"/>
      <c r="GXR172" s="250"/>
      <c r="GXS172" s="250"/>
      <c r="GXT172" s="250"/>
      <c r="GXU172" s="250"/>
      <c r="GXV172" s="250"/>
      <c r="GXW172" s="250"/>
      <c r="GXX172" s="250"/>
      <c r="GXY172" s="250"/>
      <c r="GXZ172" s="250"/>
      <c r="GYA172" s="250"/>
      <c r="GYB172" s="250"/>
      <c r="GYC172" s="250"/>
      <c r="GYD172" s="250"/>
      <c r="GYE172" s="250"/>
      <c r="GYF172" s="250"/>
      <c r="GYG172" s="250"/>
      <c r="GYH172" s="250"/>
      <c r="GYI172" s="250"/>
      <c r="GYJ172" s="250"/>
      <c r="GYK172" s="250"/>
      <c r="GYL172" s="250"/>
      <c r="GYM172" s="250"/>
      <c r="GYN172" s="250"/>
      <c r="GYO172" s="250"/>
      <c r="GYP172" s="250"/>
      <c r="GYQ172" s="250"/>
      <c r="GYR172" s="250"/>
      <c r="GYS172" s="250"/>
      <c r="GYT172" s="250"/>
      <c r="GYU172" s="250"/>
      <c r="GYV172" s="250"/>
      <c r="GYW172" s="250"/>
      <c r="GYX172" s="250"/>
      <c r="GYY172" s="250"/>
      <c r="GYZ172" s="250"/>
      <c r="GZA172" s="250"/>
      <c r="GZB172" s="250"/>
      <c r="GZC172" s="250"/>
      <c r="GZD172" s="250"/>
      <c r="GZE172" s="250"/>
      <c r="GZF172" s="250"/>
      <c r="GZG172" s="250"/>
      <c r="GZH172" s="250"/>
      <c r="GZI172" s="250"/>
      <c r="GZJ172" s="250"/>
      <c r="GZK172" s="250"/>
      <c r="GZL172" s="250"/>
      <c r="GZM172" s="250"/>
      <c r="GZN172" s="250"/>
      <c r="GZO172" s="250"/>
      <c r="GZP172" s="250"/>
      <c r="GZQ172" s="250"/>
      <c r="GZR172" s="250"/>
      <c r="GZS172" s="250"/>
      <c r="GZT172" s="250"/>
      <c r="GZU172" s="250"/>
      <c r="GZV172" s="250"/>
      <c r="GZW172" s="250"/>
      <c r="GZX172" s="250"/>
      <c r="GZY172" s="250"/>
      <c r="GZZ172" s="250"/>
      <c r="HAA172" s="250"/>
      <c r="HAB172" s="250"/>
      <c r="HAC172" s="250"/>
      <c r="HAD172" s="250"/>
      <c r="HAE172" s="250"/>
      <c r="HAF172" s="250"/>
      <c r="HAG172" s="250"/>
      <c r="HAH172" s="250"/>
      <c r="HAI172" s="250"/>
      <c r="HAJ172" s="250"/>
      <c r="HAK172" s="250"/>
      <c r="HAL172" s="250"/>
      <c r="HAM172" s="250"/>
      <c r="HAN172" s="250"/>
      <c r="HAO172" s="250"/>
      <c r="HAP172" s="250"/>
      <c r="HAQ172" s="250"/>
      <c r="HAR172" s="250"/>
      <c r="HAS172" s="250"/>
      <c r="HAT172" s="250"/>
      <c r="HAU172" s="250"/>
      <c r="HAV172" s="250"/>
      <c r="HAW172" s="250"/>
      <c r="HAX172" s="250"/>
      <c r="HAY172" s="250"/>
      <c r="HAZ172" s="250"/>
      <c r="HBA172" s="250"/>
      <c r="HBB172" s="250"/>
      <c r="HBC172" s="250"/>
      <c r="HBD172" s="250"/>
      <c r="HBE172" s="250"/>
      <c r="HBF172" s="250"/>
      <c r="HBG172" s="250"/>
      <c r="HBH172" s="250"/>
      <c r="HBI172" s="250"/>
      <c r="HBJ172" s="250"/>
      <c r="HBK172" s="250"/>
      <c r="HBL172" s="250"/>
      <c r="HBM172" s="250"/>
      <c r="HBN172" s="250"/>
      <c r="HBO172" s="250"/>
      <c r="HBP172" s="250"/>
      <c r="HBQ172" s="250"/>
      <c r="HBR172" s="250"/>
      <c r="HBS172" s="250"/>
      <c r="HBT172" s="250"/>
      <c r="HBU172" s="250"/>
      <c r="HBV172" s="250"/>
      <c r="HBW172" s="250"/>
      <c r="HBX172" s="250"/>
      <c r="HBY172" s="250"/>
      <c r="HBZ172" s="250"/>
      <c r="HCA172" s="250"/>
      <c r="HCB172" s="250"/>
      <c r="HCC172" s="250"/>
      <c r="HCD172" s="250"/>
      <c r="HCE172" s="250"/>
      <c r="HCF172" s="250"/>
      <c r="HCG172" s="250"/>
      <c r="HCH172" s="250"/>
      <c r="HCI172" s="250"/>
      <c r="HCJ172" s="250"/>
      <c r="HCK172" s="250"/>
      <c r="HCL172" s="250"/>
      <c r="HCM172" s="250"/>
      <c r="HCN172" s="250"/>
      <c r="HCO172" s="250"/>
      <c r="HCP172" s="250"/>
      <c r="HCQ172" s="250"/>
      <c r="HCR172" s="250"/>
      <c r="HCS172" s="250"/>
      <c r="HCT172" s="250"/>
      <c r="HCU172" s="250"/>
      <c r="HCV172" s="250"/>
      <c r="HCW172" s="250"/>
      <c r="HCX172" s="250"/>
      <c r="HCY172" s="250"/>
      <c r="HCZ172" s="250"/>
      <c r="HDA172" s="250"/>
      <c r="HDB172" s="250"/>
      <c r="HDC172" s="250"/>
      <c r="HDD172" s="250"/>
      <c r="HDE172" s="250"/>
      <c r="HDF172" s="250"/>
      <c r="HDG172" s="250"/>
      <c r="HDH172" s="250"/>
      <c r="HDI172" s="250"/>
      <c r="HDJ172" s="250"/>
      <c r="HDK172" s="250"/>
      <c r="HDL172" s="250"/>
      <c r="HDM172" s="250"/>
      <c r="HDN172" s="250"/>
      <c r="HDO172" s="250"/>
      <c r="HDP172" s="250"/>
      <c r="HDQ172" s="250"/>
      <c r="HDR172" s="250"/>
      <c r="HDS172" s="250"/>
      <c r="HDT172" s="250"/>
      <c r="HDU172" s="250"/>
      <c r="HDV172" s="250"/>
      <c r="HDW172" s="250"/>
      <c r="HDX172" s="250"/>
      <c r="HDY172" s="250"/>
      <c r="HDZ172" s="250"/>
      <c r="HEA172" s="250"/>
      <c r="HEB172" s="250"/>
      <c r="HEC172" s="250"/>
      <c r="HED172" s="250"/>
      <c r="HEE172" s="250"/>
      <c r="HEF172" s="250"/>
      <c r="HEG172" s="250"/>
      <c r="HEH172" s="250"/>
      <c r="HEI172" s="250"/>
      <c r="HEJ172" s="250"/>
      <c r="HEK172" s="250"/>
      <c r="HEL172" s="250"/>
      <c r="HEM172" s="250"/>
      <c r="HEN172" s="250"/>
      <c r="HEO172" s="250"/>
      <c r="HEP172" s="250"/>
      <c r="HEQ172" s="250"/>
      <c r="HER172" s="250"/>
      <c r="HES172" s="250"/>
      <c r="HET172" s="250"/>
      <c r="HEU172" s="250"/>
      <c r="HEV172" s="250"/>
      <c r="HEW172" s="250"/>
      <c r="HEX172" s="250"/>
      <c r="HEY172" s="250"/>
      <c r="HEZ172" s="250"/>
      <c r="HFA172" s="250"/>
      <c r="HFB172" s="250"/>
      <c r="HFC172" s="250"/>
      <c r="HFD172" s="250"/>
      <c r="HFE172" s="250"/>
      <c r="HFF172" s="250"/>
      <c r="HFG172" s="250"/>
      <c r="HFH172" s="250"/>
      <c r="HFI172" s="250"/>
      <c r="HFJ172" s="250"/>
      <c r="HFK172" s="250"/>
      <c r="HFL172" s="250"/>
      <c r="HFM172" s="250"/>
      <c r="HFN172" s="250"/>
      <c r="HFO172" s="250"/>
      <c r="HFP172" s="250"/>
      <c r="HFQ172" s="250"/>
      <c r="HFR172" s="250"/>
      <c r="HFS172" s="250"/>
      <c r="HFT172" s="250"/>
      <c r="HFU172" s="250"/>
      <c r="HFV172" s="250"/>
      <c r="HFW172" s="250"/>
      <c r="HFX172" s="250"/>
      <c r="HFY172" s="250"/>
      <c r="HFZ172" s="250"/>
      <c r="HGA172" s="250"/>
      <c r="HGB172" s="250"/>
      <c r="HGC172" s="250"/>
      <c r="HGD172" s="250"/>
      <c r="HGE172" s="250"/>
      <c r="HGF172" s="250"/>
      <c r="HGG172" s="250"/>
      <c r="HGH172" s="250"/>
      <c r="HGI172" s="250"/>
      <c r="HGJ172" s="250"/>
      <c r="HGK172" s="250"/>
      <c r="HGL172" s="250"/>
      <c r="HGM172" s="250"/>
      <c r="HGN172" s="250"/>
      <c r="HGO172" s="250"/>
      <c r="HGP172" s="250"/>
      <c r="HGQ172" s="250"/>
      <c r="HGR172" s="250"/>
      <c r="HGS172" s="250"/>
      <c r="HGT172" s="250"/>
      <c r="HGU172" s="250"/>
      <c r="HGV172" s="250"/>
      <c r="HGW172" s="250"/>
      <c r="HGX172" s="250"/>
      <c r="HGY172" s="250"/>
      <c r="HGZ172" s="250"/>
      <c r="HHA172" s="250"/>
      <c r="HHB172" s="250"/>
      <c r="HHC172" s="250"/>
      <c r="HHD172" s="250"/>
      <c r="HHE172" s="250"/>
      <c r="HHF172" s="250"/>
      <c r="HHG172" s="250"/>
      <c r="HHH172" s="250"/>
      <c r="HHI172" s="250"/>
      <c r="HHJ172" s="250"/>
      <c r="HHK172" s="250"/>
      <c r="HHL172" s="250"/>
      <c r="HHM172" s="250"/>
      <c r="HHN172" s="250"/>
      <c r="HHO172" s="250"/>
      <c r="HHP172" s="250"/>
      <c r="HHQ172" s="250"/>
      <c r="HHR172" s="250"/>
      <c r="HHS172" s="250"/>
      <c r="HHT172" s="250"/>
      <c r="HHU172" s="250"/>
      <c r="HHV172" s="250"/>
      <c r="HHW172" s="250"/>
      <c r="HHX172" s="250"/>
      <c r="HHY172" s="250"/>
      <c r="HHZ172" s="250"/>
      <c r="HIA172" s="250"/>
      <c r="HIB172" s="250"/>
      <c r="HIC172" s="250"/>
      <c r="HID172" s="250"/>
      <c r="HIE172" s="250"/>
      <c r="HIF172" s="250"/>
      <c r="HIG172" s="250"/>
      <c r="HIH172" s="250"/>
      <c r="HII172" s="250"/>
      <c r="HIJ172" s="250"/>
      <c r="HIK172" s="250"/>
      <c r="HIL172" s="250"/>
      <c r="HIM172" s="250"/>
      <c r="HIN172" s="250"/>
      <c r="HIO172" s="250"/>
      <c r="HIP172" s="250"/>
      <c r="HIQ172" s="250"/>
      <c r="HIR172" s="250"/>
      <c r="HIS172" s="250"/>
      <c r="HIT172" s="250"/>
      <c r="HIU172" s="250"/>
      <c r="HIV172" s="250"/>
      <c r="HIW172" s="250"/>
      <c r="HIX172" s="250"/>
      <c r="HIY172" s="250"/>
      <c r="HIZ172" s="250"/>
      <c r="HJA172" s="250"/>
      <c r="HJB172" s="250"/>
      <c r="HJC172" s="250"/>
      <c r="HJD172" s="250"/>
      <c r="HJE172" s="250"/>
      <c r="HJF172" s="250"/>
      <c r="HJG172" s="250"/>
      <c r="HJH172" s="250"/>
      <c r="HJI172" s="250"/>
      <c r="HJJ172" s="250"/>
      <c r="HJK172" s="250"/>
      <c r="HJL172" s="250"/>
      <c r="HJM172" s="250"/>
      <c r="HJN172" s="250"/>
      <c r="HJO172" s="250"/>
      <c r="HJP172" s="250"/>
      <c r="HJQ172" s="250"/>
      <c r="HJR172" s="250"/>
      <c r="HJS172" s="250"/>
      <c r="HJT172" s="250"/>
      <c r="HJU172" s="250"/>
      <c r="HJV172" s="250"/>
      <c r="HJW172" s="250"/>
      <c r="HJX172" s="250"/>
      <c r="HJY172" s="250"/>
      <c r="HJZ172" s="250"/>
      <c r="HKA172" s="250"/>
      <c r="HKB172" s="250"/>
      <c r="HKC172" s="250"/>
      <c r="HKD172" s="250"/>
      <c r="HKE172" s="250"/>
      <c r="HKF172" s="250"/>
      <c r="HKG172" s="250"/>
      <c r="HKH172" s="250"/>
      <c r="HKI172" s="250"/>
      <c r="HKJ172" s="250"/>
      <c r="HKK172" s="250"/>
      <c r="HKL172" s="250"/>
      <c r="HKM172" s="250"/>
      <c r="HKN172" s="250"/>
      <c r="HKO172" s="250"/>
      <c r="HKP172" s="250"/>
      <c r="HKQ172" s="250"/>
      <c r="HKR172" s="250"/>
      <c r="HKS172" s="250"/>
      <c r="HKT172" s="250"/>
      <c r="HKU172" s="250"/>
      <c r="HKV172" s="250"/>
      <c r="HKW172" s="250"/>
      <c r="HKX172" s="250"/>
      <c r="HKY172" s="250"/>
      <c r="HKZ172" s="250"/>
      <c r="HLA172" s="250"/>
      <c r="HLB172" s="250"/>
      <c r="HLC172" s="250"/>
      <c r="HLD172" s="250"/>
      <c r="HLE172" s="250"/>
      <c r="HLF172" s="250"/>
      <c r="HLG172" s="250"/>
      <c r="HLH172" s="250"/>
      <c r="HLI172" s="250"/>
      <c r="HLJ172" s="250"/>
      <c r="HLK172" s="250"/>
      <c r="HLL172" s="250"/>
      <c r="HLM172" s="250"/>
      <c r="HLN172" s="250"/>
      <c r="HLO172" s="250"/>
      <c r="HLP172" s="250"/>
      <c r="HLQ172" s="250"/>
      <c r="HLR172" s="250"/>
      <c r="HLS172" s="250"/>
      <c r="HLT172" s="250"/>
      <c r="HLU172" s="250"/>
      <c r="HLV172" s="250"/>
      <c r="HLW172" s="250"/>
      <c r="HLX172" s="250"/>
      <c r="HLY172" s="250"/>
      <c r="HLZ172" s="250"/>
      <c r="HMA172" s="250"/>
      <c r="HMB172" s="250"/>
      <c r="HMC172" s="250"/>
      <c r="HMD172" s="250"/>
      <c r="HME172" s="250"/>
      <c r="HMF172" s="250"/>
      <c r="HMG172" s="250"/>
      <c r="HMH172" s="250"/>
      <c r="HMI172" s="250"/>
      <c r="HMJ172" s="250"/>
      <c r="HMK172" s="250"/>
      <c r="HML172" s="250"/>
      <c r="HMM172" s="250"/>
      <c r="HMN172" s="250"/>
      <c r="HMO172" s="250"/>
      <c r="HMP172" s="250"/>
      <c r="HMQ172" s="250"/>
      <c r="HMR172" s="250"/>
      <c r="HMS172" s="250"/>
      <c r="HMT172" s="250"/>
      <c r="HMU172" s="250"/>
      <c r="HMV172" s="250"/>
      <c r="HMW172" s="250"/>
      <c r="HMX172" s="250"/>
      <c r="HMY172" s="250"/>
      <c r="HMZ172" s="250"/>
      <c r="HNA172" s="250"/>
      <c r="HNB172" s="250"/>
      <c r="HNC172" s="250"/>
      <c r="HND172" s="250"/>
      <c r="HNE172" s="250"/>
      <c r="HNF172" s="250"/>
      <c r="HNG172" s="250"/>
      <c r="HNH172" s="250"/>
      <c r="HNI172" s="250"/>
      <c r="HNJ172" s="250"/>
      <c r="HNK172" s="250"/>
      <c r="HNL172" s="250"/>
      <c r="HNM172" s="250"/>
      <c r="HNN172" s="250"/>
      <c r="HNO172" s="250"/>
      <c r="HNP172" s="250"/>
      <c r="HNQ172" s="250"/>
      <c r="HNR172" s="250"/>
      <c r="HNS172" s="250"/>
      <c r="HNT172" s="250"/>
      <c r="HNU172" s="250"/>
      <c r="HNV172" s="250"/>
      <c r="HNW172" s="250"/>
      <c r="HNX172" s="250"/>
      <c r="HNY172" s="250"/>
      <c r="HNZ172" s="250"/>
      <c r="HOA172" s="250"/>
      <c r="HOB172" s="250"/>
      <c r="HOC172" s="250"/>
      <c r="HOD172" s="250"/>
      <c r="HOE172" s="250"/>
      <c r="HOF172" s="250"/>
      <c r="HOG172" s="250"/>
      <c r="HOH172" s="250"/>
      <c r="HOI172" s="250"/>
      <c r="HOJ172" s="250"/>
      <c r="HOK172" s="250"/>
      <c r="HOL172" s="250"/>
      <c r="HOM172" s="250"/>
      <c r="HON172" s="250"/>
      <c r="HOO172" s="250"/>
      <c r="HOP172" s="250"/>
      <c r="HOQ172" s="250"/>
      <c r="HOR172" s="250"/>
      <c r="HOS172" s="250"/>
      <c r="HOT172" s="250"/>
      <c r="HOU172" s="250"/>
      <c r="HOV172" s="250"/>
      <c r="HOW172" s="250"/>
      <c r="HOX172" s="250"/>
      <c r="HOY172" s="250"/>
      <c r="HOZ172" s="250"/>
      <c r="HPA172" s="250"/>
      <c r="HPB172" s="250"/>
      <c r="HPC172" s="250"/>
      <c r="HPD172" s="250"/>
      <c r="HPE172" s="250"/>
      <c r="HPF172" s="250"/>
      <c r="HPG172" s="250"/>
      <c r="HPH172" s="250"/>
      <c r="HPI172" s="250"/>
      <c r="HPJ172" s="250"/>
      <c r="HPK172" s="250"/>
      <c r="HPL172" s="250"/>
      <c r="HPM172" s="250"/>
      <c r="HPN172" s="250"/>
      <c r="HPO172" s="250"/>
      <c r="HPP172" s="250"/>
      <c r="HPQ172" s="250"/>
      <c r="HPR172" s="250"/>
      <c r="HPS172" s="250"/>
      <c r="HPT172" s="250"/>
      <c r="HPU172" s="250"/>
      <c r="HPV172" s="250"/>
      <c r="HPW172" s="250"/>
      <c r="HPX172" s="250"/>
      <c r="HPY172" s="250"/>
      <c r="HPZ172" s="250"/>
      <c r="HQA172" s="250"/>
      <c r="HQB172" s="250"/>
      <c r="HQC172" s="250"/>
      <c r="HQD172" s="250"/>
      <c r="HQE172" s="250"/>
      <c r="HQF172" s="250"/>
      <c r="HQG172" s="250"/>
      <c r="HQH172" s="250"/>
      <c r="HQI172" s="250"/>
      <c r="HQJ172" s="250"/>
      <c r="HQK172" s="250"/>
      <c r="HQL172" s="250"/>
      <c r="HQM172" s="250"/>
      <c r="HQN172" s="250"/>
      <c r="HQO172" s="250"/>
      <c r="HQP172" s="250"/>
      <c r="HQQ172" s="250"/>
      <c r="HQR172" s="250"/>
      <c r="HQS172" s="250"/>
      <c r="HQT172" s="250"/>
      <c r="HQU172" s="250"/>
      <c r="HQV172" s="250"/>
      <c r="HQW172" s="250"/>
      <c r="HQX172" s="250"/>
      <c r="HQY172" s="250"/>
      <c r="HQZ172" s="250"/>
      <c r="HRA172" s="250"/>
      <c r="HRB172" s="250"/>
      <c r="HRC172" s="250"/>
      <c r="HRD172" s="250"/>
      <c r="HRE172" s="250"/>
      <c r="HRF172" s="250"/>
      <c r="HRG172" s="250"/>
      <c r="HRH172" s="250"/>
      <c r="HRI172" s="250"/>
      <c r="HRJ172" s="250"/>
      <c r="HRK172" s="250"/>
      <c r="HRL172" s="250"/>
      <c r="HRM172" s="250"/>
      <c r="HRN172" s="250"/>
      <c r="HRO172" s="250"/>
      <c r="HRP172" s="250"/>
      <c r="HRQ172" s="250"/>
      <c r="HRR172" s="250"/>
      <c r="HRS172" s="250"/>
      <c r="HRT172" s="250"/>
      <c r="HRU172" s="250"/>
      <c r="HRV172" s="250"/>
      <c r="HRW172" s="250"/>
      <c r="HRX172" s="250"/>
      <c r="HRY172" s="250"/>
      <c r="HRZ172" s="250"/>
      <c r="HSA172" s="250"/>
      <c r="HSB172" s="250"/>
      <c r="HSC172" s="250"/>
      <c r="HSD172" s="250"/>
      <c r="HSE172" s="250"/>
      <c r="HSF172" s="250"/>
      <c r="HSG172" s="250"/>
      <c r="HSH172" s="250"/>
      <c r="HSI172" s="250"/>
      <c r="HSJ172" s="250"/>
      <c r="HSK172" s="250"/>
      <c r="HSL172" s="250"/>
      <c r="HSM172" s="250"/>
      <c r="HSN172" s="250"/>
      <c r="HSO172" s="250"/>
      <c r="HSP172" s="250"/>
      <c r="HSQ172" s="250"/>
      <c r="HSR172" s="250"/>
      <c r="HSS172" s="250"/>
      <c r="HST172" s="250"/>
      <c r="HSU172" s="250"/>
      <c r="HSV172" s="250"/>
      <c r="HSW172" s="250"/>
      <c r="HSX172" s="250"/>
      <c r="HSY172" s="250"/>
      <c r="HSZ172" s="250"/>
      <c r="HTA172" s="250"/>
      <c r="HTB172" s="250"/>
      <c r="HTC172" s="250"/>
      <c r="HTD172" s="250"/>
      <c r="HTE172" s="250"/>
      <c r="HTF172" s="250"/>
      <c r="HTG172" s="250"/>
      <c r="HTH172" s="250"/>
      <c r="HTI172" s="250"/>
      <c r="HTJ172" s="250"/>
      <c r="HTK172" s="250"/>
      <c r="HTL172" s="250"/>
      <c r="HTM172" s="250"/>
      <c r="HTN172" s="250"/>
      <c r="HTO172" s="250"/>
      <c r="HTP172" s="250"/>
      <c r="HTQ172" s="250"/>
      <c r="HTR172" s="250"/>
      <c r="HTS172" s="250"/>
      <c r="HTT172" s="250"/>
      <c r="HTU172" s="250"/>
      <c r="HTV172" s="250"/>
      <c r="HTW172" s="250"/>
      <c r="HTX172" s="250"/>
      <c r="HTY172" s="250"/>
      <c r="HTZ172" s="250"/>
      <c r="HUA172" s="250"/>
      <c r="HUB172" s="250"/>
      <c r="HUC172" s="250"/>
      <c r="HUD172" s="250"/>
      <c r="HUE172" s="250"/>
      <c r="HUF172" s="250"/>
      <c r="HUG172" s="250"/>
      <c r="HUH172" s="250"/>
      <c r="HUI172" s="250"/>
      <c r="HUJ172" s="250"/>
      <c r="HUK172" s="250"/>
      <c r="HUL172" s="250"/>
      <c r="HUM172" s="250"/>
      <c r="HUN172" s="250"/>
      <c r="HUO172" s="250"/>
      <c r="HUP172" s="250"/>
      <c r="HUQ172" s="250"/>
      <c r="HUR172" s="250"/>
      <c r="HUS172" s="250"/>
      <c r="HUT172" s="250"/>
      <c r="HUU172" s="250"/>
      <c r="HUV172" s="250"/>
      <c r="HUW172" s="250"/>
      <c r="HUX172" s="250"/>
      <c r="HUY172" s="250"/>
      <c r="HUZ172" s="250"/>
      <c r="HVA172" s="250"/>
      <c r="HVB172" s="250"/>
      <c r="HVC172" s="250"/>
      <c r="HVD172" s="250"/>
      <c r="HVE172" s="250"/>
      <c r="HVF172" s="250"/>
      <c r="HVG172" s="250"/>
      <c r="HVH172" s="250"/>
      <c r="HVI172" s="250"/>
      <c r="HVJ172" s="250"/>
      <c r="HVK172" s="250"/>
      <c r="HVL172" s="250"/>
      <c r="HVM172" s="250"/>
      <c r="HVN172" s="250"/>
      <c r="HVO172" s="250"/>
      <c r="HVP172" s="250"/>
      <c r="HVQ172" s="250"/>
      <c r="HVR172" s="250"/>
      <c r="HVS172" s="250"/>
      <c r="HVT172" s="250"/>
      <c r="HVU172" s="250"/>
      <c r="HVV172" s="250"/>
      <c r="HVW172" s="250"/>
      <c r="HVX172" s="250"/>
      <c r="HVY172" s="250"/>
      <c r="HVZ172" s="250"/>
      <c r="HWA172" s="250"/>
      <c r="HWB172" s="250"/>
      <c r="HWC172" s="250"/>
      <c r="HWD172" s="250"/>
      <c r="HWE172" s="250"/>
      <c r="HWF172" s="250"/>
      <c r="HWG172" s="250"/>
      <c r="HWH172" s="250"/>
      <c r="HWI172" s="250"/>
      <c r="HWJ172" s="250"/>
      <c r="HWK172" s="250"/>
      <c r="HWL172" s="250"/>
      <c r="HWM172" s="250"/>
      <c r="HWN172" s="250"/>
      <c r="HWO172" s="250"/>
      <c r="HWP172" s="250"/>
      <c r="HWQ172" s="250"/>
      <c r="HWR172" s="250"/>
      <c r="HWS172" s="250"/>
      <c r="HWT172" s="250"/>
      <c r="HWU172" s="250"/>
      <c r="HWV172" s="250"/>
      <c r="HWW172" s="250"/>
      <c r="HWX172" s="250"/>
      <c r="HWY172" s="250"/>
      <c r="HWZ172" s="250"/>
      <c r="HXA172" s="250"/>
      <c r="HXB172" s="250"/>
      <c r="HXC172" s="250"/>
      <c r="HXD172" s="250"/>
      <c r="HXE172" s="250"/>
      <c r="HXF172" s="250"/>
      <c r="HXG172" s="250"/>
      <c r="HXH172" s="250"/>
      <c r="HXI172" s="250"/>
      <c r="HXJ172" s="250"/>
      <c r="HXK172" s="250"/>
      <c r="HXL172" s="250"/>
      <c r="HXM172" s="250"/>
      <c r="HXN172" s="250"/>
      <c r="HXO172" s="250"/>
      <c r="HXP172" s="250"/>
      <c r="HXQ172" s="250"/>
      <c r="HXR172" s="250"/>
      <c r="HXS172" s="250"/>
      <c r="HXT172" s="250"/>
      <c r="HXU172" s="250"/>
      <c r="HXV172" s="250"/>
      <c r="HXW172" s="250"/>
      <c r="HXX172" s="250"/>
      <c r="HXY172" s="250"/>
      <c r="HXZ172" s="250"/>
      <c r="HYA172" s="250"/>
      <c r="HYB172" s="250"/>
      <c r="HYC172" s="250"/>
      <c r="HYD172" s="250"/>
      <c r="HYE172" s="250"/>
      <c r="HYF172" s="250"/>
      <c r="HYG172" s="250"/>
      <c r="HYH172" s="250"/>
      <c r="HYI172" s="250"/>
      <c r="HYJ172" s="250"/>
      <c r="HYK172" s="250"/>
      <c r="HYL172" s="250"/>
      <c r="HYM172" s="250"/>
      <c r="HYN172" s="250"/>
      <c r="HYO172" s="250"/>
      <c r="HYP172" s="250"/>
      <c r="HYQ172" s="250"/>
      <c r="HYR172" s="250"/>
      <c r="HYS172" s="250"/>
      <c r="HYT172" s="250"/>
      <c r="HYU172" s="250"/>
      <c r="HYV172" s="250"/>
      <c r="HYW172" s="250"/>
      <c r="HYX172" s="250"/>
      <c r="HYY172" s="250"/>
      <c r="HYZ172" s="250"/>
      <c r="HZA172" s="250"/>
      <c r="HZB172" s="250"/>
      <c r="HZC172" s="250"/>
      <c r="HZD172" s="250"/>
      <c r="HZE172" s="250"/>
      <c r="HZF172" s="250"/>
      <c r="HZG172" s="250"/>
      <c r="HZH172" s="250"/>
      <c r="HZI172" s="250"/>
      <c r="HZJ172" s="250"/>
      <c r="HZK172" s="250"/>
      <c r="HZL172" s="250"/>
      <c r="HZM172" s="250"/>
      <c r="HZN172" s="250"/>
      <c r="HZO172" s="250"/>
      <c r="HZP172" s="250"/>
      <c r="HZQ172" s="250"/>
      <c r="HZR172" s="250"/>
      <c r="HZS172" s="250"/>
      <c r="HZT172" s="250"/>
      <c r="HZU172" s="250"/>
      <c r="HZV172" s="250"/>
      <c r="HZW172" s="250"/>
      <c r="HZX172" s="250"/>
      <c r="HZY172" s="250"/>
      <c r="HZZ172" s="250"/>
      <c r="IAA172" s="250"/>
      <c r="IAB172" s="250"/>
      <c r="IAC172" s="250"/>
      <c r="IAD172" s="250"/>
      <c r="IAE172" s="250"/>
      <c r="IAF172" s="250"/>
      <c r="IAG172" s="250"/>
      <c r="IAH172" s="250"/>
      <c r="IAI172" s="250"/>
      <c r="IAJ172" s="250"/>
      <c r="IAK172" s="250"/>
      <c r="IAL172" s="250"/>
      <c r="IAM172" s="250"/>
      <c r="IAN172" s="250"/>
      <c r="IAO172" s="250"/>
      <c r="IAP172" s="250"/>
      <c r="IAQ172" s="250"/>
      <c r="IAR172" s="250"/>
      <c r="IAS172" s="250"/>
      <c r="IAT172" s="250"/>
      <c r="IAU172" s="250"/>
      <c r="IAV172" s="250"/>
      <c r="IAW172" s="250"/>
      <c r="IAX172" s="250"/>
      <c r="IAY172" s="250"/>
      <c r="IAZ172" s="250"/>
      <c r="IBA172" s="250"/>
      <c r="IBB172" s="250"/>
      <c r="IBC172" s="250"/>
      <c r="IBD172" s="250"/>
      <c r="IBE172" s="250"/>
      <c r="IBF172" s="250"/>
      <c r="IBG172" s="250"/>
      <c r="IBH172" s="250"/>
      <c r="IBI172" s="250"/>
      <c r="IBJ172" s="250"/>
      <c r="IBK172" s="250"/>
      <c r="IBL172" s="250"/>
      <c r="IBM172" s="250"/>
      <c r="IBN172" s="250"/>
      <c r="IBO172" s="250"/>
      <c r="IBP172" s="250"/>
      <c r="IBQ172" s="250"/>
      <c r="IBR172" s="250"/>
      <c r="IBS172" s="250"/>
      <c r="IBT172" s="250"/>
      <c r="IBU172" s="250"/>
      <c r="IBV172" s="250"/>
      <c r="IBW172" s="250"/>
      <c r="IBX172" s="250"/>
      <c r="IBY172" s="250"/>
      <c r="IBZ172" s="250"/>
      <c r="ICA172" s="250"/>
      <c r="ICB172" s="250"/>
      <c r="ICC172" s="250"/>
      <c r="ICD172" s="250"/>
      <c r="ICE172" s="250"/>
      <c r="ICF172" s="250"/>
      <c r="ICG172" s="250"/>
      <c r="ICH172" s="250"/>
      <c r="ICI172" s="250"/>
      <c r="ICJ172" s="250"/>
      <c r="ICK172" s="250"/>
      <c r="ICL172" s="250"/>
      <c r="ICM172" s="250"/>
      <c r="ICN172" s="250"/>
      <c r="ICO172" s="250"/>
      <c r="ICP172" s="250"/>
      <c r="ICQ172" s="250"/>
      <c r="ICR172" s="250"/>
      <c r="ICS172" s="250"/>
      <c r="ICT172" s="250"/>
      <c r="ICU172" s="250"/>
      <c r="ICV172" s="250"/>
      <c r="ICW172" s="250"/>
      <c r="ICX172" s="250"/>
      <c r="ICY172" s="250"/>
      <c r="ICZ172" s="250"/>
      <c r="IDA172" s="250"/>
      <c r="IDB172" s="250"/>
      <c r="IDC172" s="250"/>
      <c r="IDD172" s="250"/>
      <c r="IDE172" s="250"/>
      <c r="IDF172" s="250"/>
      <c r="IDG172" s="250"/>
      <c r="IDH172" s="250"/>
      <c r="IDI172" s="250"/>
      <c r="IDJ172" s="250"/>
      <c r="IDK172" s="250"/>
      <c r="IDL172" s="250"/>
      <c r="IDM172" s="250"/>
      <c r="IDN172" s="250"/>
      <c r="IDO172" s="250"/>
      <c r="IDP172" s="250"/>
      <c r="IDQ172" s="250"/>
      <c r="IDR172" s="250"/>
      <c r="IDS172" s="250"/>
      <c r="IDT172" s="250"/>
      <c r="IDU172" s="250"/>
      <c r="IDV172" s="250"/>
      <c r="IDW172" s="250"/>
      <c r="IDX172" s="250"/>
      <c r="IDY172" s="250"/>
      <c r="IDZ172" s="250"/>
      <c r="IEA172" s="250"/>
      <c r="IEB172" s="250"/>
      <c r="IEC172" s="250"/>
      <c r="IED172" s="250"/>
      <c r="IEE172" s="250"/>
      <c r="IEF172" s="250"/>
      <c r="IEG172" s="250"/>
      <c r="IEH172" s="250"/>
      <c r="IEI172" s="250"/>
      <c r="IEJ172" s="250"/>
      <c r="IEK172" s="250"/>
      <c r="IEL172" s="250"/>
      <c r="IEM172" s="250"/>
      <c r="IEN172" s="250"/>
      <c r="IEO172" s="250"/>
      <c r="IEP172" s="250"/>
      <c r="IEQ172" s="250"/>
      <c r="IER172" s="250"/>
      <c r="IES172" s="250"/>
      <c r="IET172" s="250"/>
      <c r="IEU172" s="250"/>
      <c r="IEV172" s="250"/>
      <c r="IEW172" s="250"/>
      <c r="IEX172" s="250"/>
      <c r="IEY172" s="250"/>
      <c r="IEZ172" s="250"/>
      <c r="IFA172" s="250"/>
      <c r="IFB172" s="250"/>
      <c r="IFC172" s="250"/>
      <c r="IFD172" s="250"/>
      <c r="IFE172" s="250"/>
      <c r="IFF172" s="250"/>
      <c r="IFG172" s="250"/>
      <c r="IFH172" s="250"/>
      <c r="IFI172" s="250"/>
      <c r="IFJ172" s="250"/>
      <c r="IFK172" s="250"/>
      <c r="IFL172" s="250"/>
      <c r="IFM172" s="250"/>
      <c r="IFN172" s="250"/>
      <c r="IFO172" s="250"/>
      <c r="IFP172" s="250"/>
      <c r="IFQ172" s="250"/>
      <c r="IFR172" s="250"/>
      <c r="IFS172" s="250"/>
      <c r="IFT172" s="250"/>
      <c r="IFU172" s="250"/>
      <c r="IFV172" s="250"/>
      <c r="IFW172" s="250"/>
      <c r="IFX172" s="250"/>
      <c r="IFY172" s="250"/>
      <c r="IFZ172" s="250"/>
      <c r="IGA172" s="250"/>
      <c r="IGB172" s="250"/>
      <c r="IGC172" s="250"/>
      <c r="IGD172" s="250"/>
      <c r="IGE172" s="250"/>
      <c r="IGF172" s="250"/>
      <c r="IGG172" s="250"/>
      <c r="IGH172" s="250"/>
      <c r="IGI172" s="250"/>
      <c r="IGJ172" s="250"/>
      <c r="IGK172" s="250"/>
      <c r="IGL172" s="250"/>
      <c r="IGM172" s="250"/>
      <c r="IGN172" s="250"/>
      <c r="IGO172" s="250"/>
      <c r="IGP172" s="250"/>
      <c r="IGQ172" s="250"/>
      <c r="IGR172" s="250"/>
      <c r="IGS172" s="250"/>
      <c r="IGT172" s="250"/>
      <c r="IGU172" s="250"/>
      <c r="IGV172" s="250"/>
      <c r="IGW172" s="250"/>
      <c r="IGX172" s="250"/>
      <c r="IGY172" s="250"/>
      <c r="IGZ172" s="250"/>
      <c r="IHA172" s="250"/>
      <c r="IHB172" s="250"/>
      <c r="IHC172" s="250"/>
      <c r="IHD172" s="250"/>
      <c r="IHE172" s="250"/>
      <c r="IHF172" s="250"/>
      <c r="IHG172" s="250"/>
      <c r="IHH172" s="250"/>
      <c r="IHI172" s="250"/>
      <c r="IHJ172" s="250"/>
      <c r="IHK172" s="250"/>
      <c r="IHL172" s="250"/>
      <c r="IHM172" s="250"/>
      <c r="IHN172" s="250"/>
      <c r="IHO172" s="250"/>
      <c r="IHP172" s="250"/>
      <c r="IHQ172" s="250"/>
      <c r="IHR172" s="250"/>
      <c r="IHS172" s="250"/>
      <c r="IHT172" s="250"/>
      <c r="IHU172" s="250"/>
      <c r="IHV172" s="250"/>
      <c r="IHW172" s="250"/>
      <c r="IHX172" s="250"/>
      <c r="IHY172" s="250"/>
      <c r="IHZ172" s="250"/>
      <c r="IIA172" s="250"/>
      <c r="IIB172" s="250"/>
      <c r="IIC172" s="250"/>
      <c r="IID172" s="250"/>
      <c r="IIE172" s="250"/>
      <c r="IIF172" s="250"/>
      <c r="IIG172" s="250"/>
      <c r="IIH172" s="250"/>
      <c r="III172" s="250"/>
      <c r="IIJ172" s="250"/>
      <c r="IIK172" s="250"/>
      <c r="IIL172" s="250"/>
      <c r="IIM172" s="250"/>
      <c r="IIN172" s="250"/>
      <c r="IIO172" s="250"/>
      <c r="IIP172" s="250"/>
      <c r="IIQ172" s="250"/>
      <c r="IIR172" s="250"/>
      <c r="IIS172" s="250"/>
      <c r="IIT172" s="250"/>
      <c r="IIU172" s="250"/>
      <c r="IIV172" s="250"/>
      <c r="IIW172" s="250"/>
      <c r="IIX172" s="250"/>
      <c r="IIY172" s="250"/>
      <c r="IIZ172" s="250"/>
      <c r="IJA172" s="250"/>
      <c r="IJB172" s="250"/>
      <c r="IJC172" s="250"/>
      <c r="IJD172" s="250"/>
      <c r="IJE172" s="250"/>
      <c r="IJF172" s="250"/>
      <c r="IJG172" s="250"/>
      <c r="IJH172" s="250"/>
      <c r="IJI172" s="250"/>
      <c r="IJJ172" s="250"/>
      <c r="IJK172" s="250"/>
      <c r="IJL172" s="250"/>
      <c r="IJM172" s="250"/>
      <c r="IJN172" s="250"/>
      <c r="IJO172" s="250"/>
      <c r="IJP172" s="250"/>
      <c r="IJQ172" s="250"/>
      <c r="IJR172" s="250"/>
      <c r="IJS172" s="250"/>
      <c r="IJT172" s="250"/>
      <c r="IJU172" s="250"/>
      <c r="IJV172" s="250"/>
      <c r="IJW172" s="250"/>
      <c r="IJX172" s="250"/>
      <c r="IJY172" s="250"/>
      <c r="IJZ172" s="250"/>
      <c r="IKA172" s="250"/>
      <c r="IKB172" s="250"/>
      <c r="IKC172" s="250"/>
      <c r="IKD172" s="250"/>
      <c r="IKE172" s="250"/>
      <c r="IKF172" s="250"/>
      <c r="IKG172" s="250"/>
      <c r="IKH172" s="250"/>
      <c r="IKI172" s="250"/>
      <c r="IKJ172" s="250"/>
      <c r="IKK172" s="250"/>
      <c r="IKL172" s="250"/>
      <c r="IKM172" s="250"/>
      <c r="IKN172" s="250"/>
      <c r="IKO172" s="250"/>
      <c r="IKP172" s="250"/>
      <c r="IKQ172" s="250"/>
      <c r="IKR172" s="250"/>
      <c r="IKS172" s="250"/>
      <c r="IKT172" s="250"/>
      <c r="IKU172" s="250"/>
      <c r="IKV172" s="250"/>
      <c r="IKW172" s="250"/>
      <c r="IKX172" s="250"/>
      <c r="IKY172" s="250"/>
      <c r="IKZ172" s="250"/>
      <c r="ILA172" s="250"/>
      <c r="ILB172" s="250"/>
      <c r="ILC172" s="250"/>
      <c r="ILD172" s="250"/>
      <c r="ILE172" s="250"/>
      <c r="ILF172" s="250"/>
      <c r="ILG172" s="250"/>
      <c r="ILH172" s="250"/>
      <c r="ILI172" s="250"/>
      <c r="ILJ172" s="250"/>
      <c r="ILK172" s="250"/>
      <c r="ILL172" s="250"/>
      <c r="ILM172" s="250"/>
      <c r="ILN172" s="250"/>
      <c r="ILO172" s="250"/>
      <c r="ILP172" s="250"/>
      <c r="ILQ172" s="250"/>
      <c r="ILR172" s="250"/>
      <c r="ILS172" s="250"/>
      <c r="ILT172" s="250"/>
      <c r="ILU172" s="250"/>
      <c r="ILV172" s="250"/>
      <c r="ILW172" s="250"/>
      <c r="ILX172" s="250"/>
      <c r="ILY172" s="250"/>
      <c r="ILZ172" s="250"/>
      <c r="IMA172" s="250"/>
      <c r="IMB172" s="250"/>
      <c r="IMC172" s="250"/>
      <c r="IMD172" s="250"/>
      <c r="IME172" s="250"/>
      <c r="IMF172" s="250"/>
      <c r="IMG172" s="250"/>
      <c r="IMH172" s="250"/>
      <c r="IMI172" s="250"/>
      <c r="IMJ172" s="250"/>
      <c r="IMK172" s="250"/>
      <c r="IML172" s="250"/>
      <c r="IMM172" s="250"/>
      <c r="IMN172" s="250"/>
      <c r="IMO172" s="250"/>
      <c r="IMP172" s="250"/>
      <c r="IMQ172" s="250"/>
      <c r="IMR172" s="250"/>
      <c r="IMS172" s="250"/>
      <c r="IMT172" s="250"/>
      <c r="IMU172" s="250"/>
      <c r="IMV172" s="250"/>
      <c r="IMW172" s="250"/>
      <c r="IMX172" s="250"/>
      <c r="IMY172" s="250"/>
      <c r="IMZ172" s="250"/>
      <c r="INA172" s="250"/>
      <c r="INB172" s="250"/>
      <c r="INC172" s="250"/>
      <c r="IND172" s="250"/>
      <c r="INE172" s="250"/>
      <c r="INF172" s="250"/>
      <c r="ING172" s="250"/>
      <c r="INH172" s="250"/>
      <c r="INI172" s="250"/>
      <c r="INJ172" s="250"/>
      <c r="INK172" s="250"/>
      <c r="INL172" s="250"/>
      <c r="INM172" s="250"/>
      <c r="INN172" s="250"/>
      <c r="INO172" s="250"/>
      <c r="INP172" s="250"/>
      <c r="INQ172" s="250"/>
      <c r="INR172" s="250"/>
      <c r="INS172" s="250"/>
      <c r="INT172" s="250"/>
      <c r="INU172" s="250"/>
      <c r="INV172" s="250"/>
      <c r="INW172" s="250"/>
      <c r="INX172" s="250"/>
      <c r="INY172" s="250"/>
      <c r="INZ172" s="250"/>
      <c r="IOA172" s="250"/>
      <c r="IOB172" s="250"/>
      <c r="IOC172" s="250"/>
      <c r="IOD172" s="250"/>
      <c r="IOE172" s="250"/>
      <c r="IOF172" s="250"/>
      <c r="IOG172" s="250"/>
      <c r="IOH172" s="250"/>
      <c r="IOI172" s="250"/>
      <c r="IOJ172" s="250"/>
      <c r="IOK172" s="250"/>
      <c r="IOL172" s="250"/>
      <c r="IOM172" s="250"/>
      <c r="ION172" s="250"/>
      <c r="IOO172" s="250"/>
      <c r="IOP172" s="250"/>
      <c r="IOQ172" s="250"/>
      <c r="IOR172" s="250"/>
      <c r="IOS172" s="250"/>
      <c r="IOT172" s="250"/>
      <c r="IOU172" s="250"/>
      <c r="IOV172" s="250"/>
      <c r="IOW172" s="250"/>
      <c r="IOX172" s="250"/>
      <c r="IOY172" s="250"/>
      <c r="IOZ172" s="250"/>
      <c r="IPA172" s="250"/>
      <c r="IPB172" s="250"/>
      <c r="IPC172" s="250"/>
      <c r="IPD172" s="250"/>
      <c r="IPE172" s="250"/>
      <c r="IPF172" s="250"/>
      <c r="IPG172" s="250"/>
      <c r="IPH172" s="250"/>
      <c r="IPI172" s="250"/>
      <c r="IPJ172" s="250"/>
      <c r="IPK172" s="250"/>
      <c r="IPL172" s="250"/>
      <c r="IPM172" s="250"/>
      <c r="IPN172" s="250"/>
      <c r="IPO172" s="250"/>
      <c r="IPP172" s="250"/>
      <c r="IPQ172" s="250"/>
      <c r="IPR172" s="250"/>
      <c r="IPS172" s="250"/>
      <c r="IPT172" s="250"/>
      <c r="IPU172" s="250"/>
      <c r="IPV172" s="250"/>
      <c r="IPW172" s="250"/>
      <c r="IPX172" s="250"/>
      <c r="IPY172" s="250"/>
      <c r="IPZ172" s="250"/>
      <c r="IQA172" s="250"/>
      <c r="IQB172" s="250"/>
      <c r="IQC172" s="250"/>
      <c r="IQD172" s="250"/>
      <c r="IQE172" s="250"/>
      <c r="IQF172" s="250"/>
      <c r="IQG172" s="250"/>
      <c r="IQH172" s="250"/>
      <c r="IQI172" s="250"/>
      <c r="IQJ172" s="250"/>
      <c r="IQK172" s="250"/>
      <c r="IQL172" s="250"/>
      <c r="IQM172" s="250"/>
      <c r="IQN172" s="250"/>
      <c r="IQO172" s="250"/>
      <c r="IQP172" s="250"/>
      <c r="IQQ172" s="250"/>
      <c r="IQR172" s="250"/>
      <c r="IQS172" s="250"/>
      <c r="IQT172" s="250"/>
      <c r="IQU172" s="250"/>
      <c r="IQV172" s="250"/>
      <c r="IQW172" s="250"/>
      <c r="IQX172" s="250"/>
      <c r="IQY172" s="250"/>
      <c r="IQZ172" s="250"/>
      <c r="IRA172" s="250"/>
      <c r="IRB172" s="250"/>
      <c r="IRC172" s="250"/>
      <c r="IRD172" s="250"/>
      <c r="IRE172" s="250"/>
      <c r="IRF172" s="250"/>
      <c r="IRG172" s="250"/>
      <c r="IRH172" s="250"/>
      <c r="IRI172" s="250"/>
      <c r="IRJ172" s="250"/>
      <c r="IRK172" s="250"/>
      <c r="IRL172" s="250"/>
      <c r="IRM172" s="250"/>
      <c r="IRN172" s="250"/>
      <c r="IRO172" s="250"/>
      <c r="IRP172" s="250"/>
      <c r="IRQ172" s="250"/>
      <c r="IRR172" s="250"/>
      <c r="IRS172" s="250"/>
      <c r="IRT172" s="250"/>
      <c r="IRU172" s="250"/>
      <c r="IRV172" s="250"/>
      <c r="IRW172" s="250"/>
      <c r="IRX172" s="250"/>
      <c r="IRY172" s="250"/>
      <c r="IRZ172" s="250"/>
      <c r="ISA172" s="250"/>
      <c r="ISB172" s="250"/>
      <c r="ISC172" s="250"/>
      <c r="ISD172" s="250"/>
      <c r="ISE172" s="250"/>
      <c r="ISF172" s="250"/>
      <c r="ISG172" s="250"/>
      <c r="ISH172" s="250"/>
      <c r="ISI172" s="250"/>
      <c r="ISJ172" s="250"/>
      <c r="ISK172" s="250"/>
      <c r="ISL172" s="250"/>
      <c r="ISM172" s="250"/>
      <c r="ISN172" s="250"/>
      <c r="ISO172" s="250"/>
      <c r="ISP172" s="250"/>
      <c r="ISQ172" s="250"/>
      <c r="ISR172" s="250"/>
      <c r="ISS172" s="250"/>
      <c r="IST172" s="250"/>
      <c r="ISU172" s="250"/>
      <c r="ISV172" s="250"/>
      <c r="ISW172" s="250"/>
      <c r="ISX172" s="250"/>
      <c r="ISY172" s="250"/>
      <c r="ISZ172" s="250"/>
      <c r="ITA172" s="250"/>
      <c r="ITB172" s="250"/>
      <c r="ITC172" s="250"/>
      <c r="ITD172" s="250"/>
      <c r="ITE172" s="250"/>
      <c r="ITF172" s="250"/>
      <c r="ITG172" s="250"/>
      <c r="ITH172" s="250"/>
      <c r="ITI172" s="250"/>
      <c r="ITJ172" s="250"/>
      <c r="ITK172" s="250"/>
      <c r="ITL172" s="250"/>
      <c r="ITM172" s="250"/>
      <c r="ITN172" s="250"/>
      <c r="ITO172" s="250"/>
      <c r="ITP172" s="250"/>
      <c r="ITQ172" s="250"/>
      <c r="ITR172" s="250"/>
      <c r="ITS172" s="250"/>
      <c r="ITT172" s="250"/>
      <c r="ITU172" s="250"/>
      <c r="ITV172" s="250"/>
      <c r="ITW172" s="250"/>
      <c r="ITX172" s="250"/>
      <c r="ITY172" s="250"/>
      <c r="ITZ172" s="250"/>
      <c r="IUA172" s="250"/>
      <c r="IUB172" s="250"/>
      <c r="IUC172" s="250"/>
      <c r="IUD172" s="250"/>
      <c r="IUE172" s="250"/>
      <c r="IUF172" s="250"/>
      <c r="IUG172" s="250"/>
      <c r="IUH172" s="250"/>
      <c r="IUI172" s="250"/>
      <c r="IUJ172" s="250"/>
      <c r="IUK172" s="250"/>
      <c r="IUL172" s="250"/>
      <c r="IUM172" s="250"/>
      <c r="IUN172" s="250"/>
      <c r="IUO172" s="250"/>
      <c r="IUP172" s="250"/>
      <c r="IUQ172" s="250"/>
      <c r="IUR172" s="250"/>
      <c r="IUS172" s="250"/>
      <c r="IUT172" s="250"/>
      <c r="IUU172" s="250"/>
      <c r="IUV172" s="250"/>
      <c r="IUW172" s="250"/>
      <c r="IUX172" s="250"/>
      <c r="IUY172" s="250"/>
      <c r="IUZ172" s="250"/>
      <c r="IVA172" s="250"/>
      <c r="IVB172" s="250"/>
      <c r="IVC172" s="250"/>
      <c r="IVD172" s="250"/>
      <c r="IVE172" s="250"/>
      <c r="IVF172" s="250"/>
      <c r="IVG172" s="250"/>
      <c r="IVH172" s="250"/>
      <c r="IVI172" s="250"/>
      <c r="IVJ172" s="250"/>
      <c r="IVK172" s="250"/>
      <c r="IVL172" s="250"/>
      <c r="IVM172" s="250"/>
      <c r="IVN172" s="250"/>
      <c r="IVO172" s="250"/>
      <c r="IVP172" s="250"/>
      <c r="IVQ172" s="250"/>
      <c r="IVR172" s="250"/>
      <c r="IVS172" s="250"/>
      <c r="IVT172" s="250"/>
      <c r="IVU172" s="250"/>
      <c r="IVV172" s="250"/>
      <c r="IVW172" s="250"/>
      <c r="IVX172" s="250"/>
      <c r="IVY172" s="250"/>
      <c r="IVZ172" s="250"/>
      <c r="IWA172" s="250"/>
      <c r="IWB172" s="250"/>
      <c r="IWC172" s="250"/>
      <c r="IWD172" s="250"/>
      <c r="IWE172" s="250"/>
      <c r="IWF172" s="250"/>
      <c r="IWG172" s="250"/>
      <c r="IWH172" s="250"/>
      <c r="IWI172" s="250"/>
      <c r="IWJ172" s="250"/>
      <c r="IWK172" s="250"/>
      <c r="IWL172" s="250"/>
      <c r="IWM172" s="250"/>
      <c r="IWN172" s="250"/>
      <c r="IWO172" s="250"/>
      <c r="IWP172" s="250"/>
      <c r="IWQ172" s="250"/>
      <c r="IWR172" s="250"/>
      <c r="IWS172" s="250"/>
      <c r="IWT172" s="250"/>
      <c r="IWU172" s="250"/>
      <c r="IWV172" s="250"/>
      <c r="IWW172" s="250"/>
      <c r="IWX172" s="250"/>
      <c r="IWY172" s="250"/>
      <c r="IWZ172" s="250"/>
      <c r="IXA172" s="250"/>
      <c r="IXB172" s="250"/>
      <c r="IXC172" s="250"/>
      <c r="IXD172" s="250"/>
      <c r="IXE172" s="250"/>
      <c r="IXF172" s="250"/>
      <c r="IXG172" s="250"/>
      <c r="IXH172" s="250"/>
      <c r="IXI172" s="250"/>
      <c r="IXJ172" s="250"/>
      <c r="IXK172" s="250"/>
      <c r="IXL172" s="250"/>
      <c r="IXM172" s="250"/>
      <c r="IXN172" s="250"/>
      <c r="IXO172" s="250"/>
      <c r="IXP172" s="250"/>
      <c r="IXQ172" s="250"/>
      <c r="IXR172" s="250"/>
      <c r="IXS172" s="250"/>
      <c r="IXT172" s="250"/>
      <c r="IXU172" s="250"/>
      <c r="IXV172" s="250"/>
      <c r="IXW172" s="250"/>
      <c r="IXX172" s="250"/>
      <c r="IXY172" s="250"/>
      <c r="IXZ172" s="250"/>
      <c r="IYA172" s="250"/>
      <c r="IYB172" s="250"/>
      <c r="IYC172" s="250"/>
      <c r="IYD172" s="250"/>
      <c r="IYE172" s="250"/>
      <c r="IYF172" s="250"/>
      <c r="IYG172" s="250"/>
      <c r="IYH172" s="250"/>
      <c r="IYI172" s="250"/>
      <c r="IYJ172" s="250"/>
      <c r="IYK172" s="250"/>
      <c r="IYL172" s="250"/>
      <c r="IYM172" s="250"/>
      <c r="IYN172" s="250"/>
      <c r="IYO172" s="250"/>
      <c r="IYP172" s="250"/>
      <c r="IYQ172" s="250"/>
      <c r="IYR172" s="250"/>
      <c r="IYS172" s="250"/>
      <c r="IYT172" s="250"/>
      <c r="IYU172" s="250"/>
      <c r="IYV172" s="250"/>
      <c r="IYW172" s="250"/>
      <c r="IYX172" s="250"/>
      <c r="IYY172" s="250"/>
      <c r="IYZ172" s="250"/>
      <c r="IZA172" s="250"/>
      <c r="IZB172" s="250"/>
      <c r="IZC172" s="250"/>
      <c r="IZD172" s="250"/>
      <c r="IZE172" s="250"/>
      <c r="IZF172" s="250"/>
      <c r="IZG172" s="250"/>
      <c r="IZH172" s="250"/>
      <c r="IZI172" s="250"/>
      <c r="IZJ172" s="250"/>
      <c r="IZK172" s="250"/>
      <c r="IZL172" s="250"/>
      <c r="IZM172" s="250"/>
      <c r="IZN172" s="250"/>
      <c r="IZO172" s="250"/>
      <c r="IZP172" s="250"/>
      <c r="IZQ172" s="250"/>
      <c r="IZR172" s="250"/>
      <c r="IZS172" s="250"/>
      <c r="IZT172" s="250"/>
      <c r="IZU172" s="250"/>
      <c r="IZV172" s="250"/>
      <c r="IZW172" s="250"/>
      <c r="IZX172" s="250"/>
      <c r="IZY172" s="250"/>
      <c r="IZZ172" s="250"/>
      <c r="JAA172" s="250"/>
      <c r="JAB172" s="250"/>
      <c r="JAC172" s="250"/>
      <c r="JAD172" s="250"/>
      <c r="JAE172" s="250"/>
      <c r="JAF172" s="250"/>
      <c r="JAG172" s="250"/>
      <c r="JAH172" s="250"/>
      <c r="JAI172" s="250"/>
      <c r="JAJ172" s="250"/>
      <c r="JAK172" s="250"/>
      <c r="JAL172" s="250"/>
      <c r="JAM172" s="250"/>
      <c r="JAN172" s="250"/>
      <c r="JAO172" s="250"/>
      <c r="JAP172" s="250"/>
      <c r="JAQ172" s="250"/>
      <c r="JAR172" s="250"/>
      <c r="JAS172" s="250"/>
      <c r="JAT172" s="250"/>
      <c r="JAU172" s="250"/>
      <c r="JAV172" s="250"/>
      <c r="JAW172" s="250"/>
      <c r="JAX172" s="250"/>
      <c r="JAY172" s="250"/>
      <c r="JAZ172" s="250"/>
      <c r="JBA172" s="250"/>
      <c r="JBB172" s="250"/>
      <c r="JBC172" s="250"/>
      <c r="JBD172" s="250"/>
      <c r="JBE172" s="250"/>
      <c r="JBF172" s="250"/>
      <c r="JBG172" s="250"/>
      <c r="JBH172" s="250"/>
      <c r="JBI172" s="250"/>
      <c r="JBJ172" s="250"/>
      <c r="JBK172" s="250"/>
      <c r="JBL172" s="250"/>
      <c r="JBM172" s="250"/>
      <c r="JBN172" s="250"/>
      <c r="JBO172" s="250"/>
      <c r="JBP172" s="250"/>
      <c r="JBQ172" s="250"/>
      <c r="JBR172" s="250"/>
      <c r="JBS172" s="250"/>
      <c r="JBT172" s="250"/>
      <c r="JBU172" s="250"/>
      <c r="JBV172" s="250"/>
      <c r="JBW172" s="250"/>
      <c r="JBX172" s="250"/>
      <c r="JBY172" s="250"/>
      <c r="JBZ172" s="250"/>
      <c r="JCA172" s="250"/>
      <c r="JCB172" s="250"/>
      <c r="JCC172" s="250"/>
      <c r="JCD172" s="250"/>
      <c r="JCE172" s="250"/>
      <c r="JCF172" s="250"/>
      <c r="JCG172" s="250"/>
      <c r="JCH172" s="250"/>
      <c r="JCI172" s="250"/>
      <c r="JCJ172" s="250"/>
      <c r="JCK172" s="250"/>
      <c r="JCL172" s="250"/>
      <c r="JCM172" s="250"/>
      <c r="JCN172" s="250"/>
      <c r="JCO172" s="250"/>
      <c r="JCP172" s="250"/>
      <c r="JCQ172" s="250"/>
      <c r="JCR172" s="250"/>
      <c r="JCS172" s="250"/>
      <c r="JCT172" s="250"/>
      <c r="JCU172" s="250"/>
      <c r="JCV172" s="250"/>
      <c r="JCW172" s="250"/>
      <c r="JCX172" s="250"/>
      <c r="JCY172" s="250"/>
      <c r="JCZ172" s="250"/>
      <c r="JDA172" s="250"/>
      <c r="JDB172" s="250"/>
      <c r="JDC172" s="250"/>
      <c r="JDD172" s="250"/>
      <c r="JDE172" s="250"/>
      <c r="JDF172" s="250"/>
      <c r="JDG172" s="250"/>
      <c r="JDH172" s="250"/>
      <c r="JDI172" s="250"/>
      <c r="JDJ172" s="250"/>
      <c r="JDK172" s="250"/>
      <c r="JDL172" s="250"/>
      <c r="JDM172" s="250"/>
      <c r="JDN172" s="250"/>
      <c r="JDO172" s="250"/>
      <c r="JDP172" s="250"/>
      <c r="JDQ172" s="250"/>
      <c r="JDR172" s="250"/>
      <c r="JDS172" s="250"/>
      <c r="JDT172" s="250"/>
      <c r="JDU172" s="250"/>
      <c r="JDV172" s="250"/>
      <c r="JDW172" s="250"/>
      <c r="JDX172" s="250"/>
      <c r="JDY172" s="250"/>
      <c r="JDZ172" s="250"/>
      <c r="JEA172" s="250"/>
      <c r="JEB172" s="250"/>
      <c r="JEC172" s="250"/>
      <c r="JED172" s="250"/>
      <c r="JEE172" s="250"/>
      <c r="JEF172" s="250"/>
      <c r="JEG172" s="250"/>
      <c r="JEH172" s="250"/>
      <c r="JEI172" s="250"/>
      <c r="JEJ172" s="250"/>
      <c r="JEK172" s="250"/>
      <c r="JEL172" s="250"/>
      <c r="JEM172" s="250"/>
      <c r="JEN172" s="250"/>
      <c r="JEO172" s="250"/>
      <c r="JEP172" s="250"/>
      <c r="JEQ172" s="250"/>
      <c r="JER172" s="250"/>
      <c r="JES172" s="250"/>
      <c r="JET172" s="250"/>
      <c r="JEU172" s="250"/>
      <c r="JEV172" s="250"/>
      <c r="JEW172" s="250"/>
      <c r="JEX172" s="250"/>
      <c r="JEY172" s="250"/>
      <c r="JEZ172" s="250"/>
      <c r="JFA172" s="250"/>
      <c r="JFB172" s="250"/>
      <c r="JFC172" s="250"/>
      <c r="JFD172" s="250"/>
      <c r="JFE172" s="250"/>
      <c r="JFF172" s="250"/>
      <c r="JFG172" s="250"/>
      <c r="JFH172" s="250"/>
      <c r="JFI172" s="250"/>
      <c r="JFJ172" s="250"/>
      <c r="JFK172" s="250"/>
      <c r="JFL172" s="250"/>
      <c r="JFM172" s="250"/>
      <c r="JFN172" s="250"/>
      <c r="JFO172" s="250"/>
      <c r="JFP172" s="250"/>
      <c r="JFQ172" s="250"/>
      <c r="JFR172" s="250"/>
      <c r="JFS172" s="250"/>
      <c r="JFT172" s="250"/>
      <c r="JFU172" s="250"/>
      <c r="JFV172" s="250"/>
      <c r="JFW172" s="250"/>
      <c r="JFX172" s="250"/>
      <c r="JFY172" s="250"/>
      <c r="JFZ172" s="250"/>
      <c r="JGA172" s="250"/>
      <c r="JGB172" s="250"/>
      <c r="JGC172" s="250"/>
      <c r="JGD172" s="250"/>
      <c r="JGE172" s="250"/>
      <c r="JGF172" s="250"/>
      <c r="JGG172" s="250"/>
      <c r="JGH172" s="250"/>
      <c r="JGI172" s="250"/>
      <c r="JGJ172" s="250"/>
      <c r="JGK172" s="250"/>
      <c r="JGL172" s="250"/>
      <c r="JGM172" s="250"/>
      <c r="JGN172" s="250"/>
      <c r="JGO172" s="250"/>
      <c r="JGP172" s="250"/>
      <c r="JGQ172" s="250"/>
      <c r="JGR172" s="250"/>
      <c r="JGS172" s="250"/>
      <c r="JGT172" s="250"/>
      <c r="JGU172" s="250"/>
      <c r="JGV172" s="250"/>
      <c r="JGW172" s="250"/>
      <c r="JGX172" s="250"/>
      <c r="JGY172" s="250"/>
      <c r="JGZ172" s="250"/>
      <c r="JHA172" s="250"/>
      <c r="JHB172" s="250"/>
      <c r="JHC172" s="250"/>
      <c r="JHD172" s="250"/>
      <c r="JHE172" s="250"/>
      <c r="JHF172" s="250"/>
      <c r="JHG172" s="250"/>
      <c r="JHH172" s="250"/>
      <c r="JHI172" s="250"/>
      <c r="JHJ172" s="250"/>
      <c r="JHK172" s="250"/>
      <c r="JHL172" s="250"/>
      <c r="JHM172" s="250"/>
      <c r="JHN172" s="250"/>
      <c r="JHO172" s="250"/>
      <c r="JHP172" s="250"/>
      <c r="JHQ172" s="250"/>
      <c r="JHR172" s="250"/>
      <c r="JHS172" s="250"/>
      <c r="JHT172" s="250"/>
      <c r="JHU172" s="250"/>
      <c r="JHV172" s="250"/>
      <c r="JHW172" s="250"/>
      <c r="JHX172" s="250"/>
      <c r="JHY172" s="250"/>
      <c r="JHZ172" s="250"/>
      <c r="JIA172" s="250"/>
      <c r="JIB172" s="250"/>
      <c r="JIC172" s="250"/>
      <c r="JID172" s="250"/>
      <c r="JIE172" s="250"/>
      <c r="JIF172" s="250"/>
      <c r="JIG172" s="250"/>
      <c r="JIH172" s="250"/>
      <c r="JII172" s="250"/>
      <c r="JIJ172" s="250"/>
      <c r="JIK172" s="250"/>
      <c r="JIL172" s="250"/>
      <c r="JIM172" s="250"/>
      <c r="JIN172" s="250"/>
      <c r="JIO172" s="250"/>
      <c r="JIP172" s="250"/>
      <c r="JIQ172" s="250"/>
      <c r="JIR172" s="250"/>
      <c r="JIS172" s="250"/>
      <c r="JIT172" s="250"/>
      <c r="JIU172" s="250"/>
      <c r="JIV172" s="250"/>
      <c r="JIW172" s="250"/>
      <c r="JIX172" s="250"/>
      <c r="JIY172" s="250"/>
      <c r="JIZ172" s="250"/>
      <c r="JJA172" s="250"/>
      <c r="JJB172" s="250"/>
      <c r="JJC172" s="250"/>
      <c r="JJD172" s="250"/>
      <c r="JJE172" s="250"/>
      <c r="JJF172" s="250"/>
      <c r="JJG172" s="250"/>
      <c r="JJH172" s="250"/>
      <c r="JJI172" s="250"/>
      <c r="JJJ172" s="250"/>
      <c r="JJK172" s="250"/>
      <c r="JJL172" s="250"/>
      <c r="JJM172" s="250"/>
      <c r="JJN172" s="250"/>
      <c r="JJO172" s="250"/>
      <c r="JJP172" s="250"/>
      <c r="JJQ172" s="250"/>
      <c r="JJR172" s="250"/>
      <c r="JJS172" s="250"/>
      <c r="JJT172" s="250"/>
      <c r="JJU172" s="250"/>
      <c r="JJV172" s="250"/>
      <c r="JJW172" s="250"/>
      <c r="JJX172" s="250"/>
      <c r="JJY172" s="250"/>
      <c r="JJZ172" s="250"/>
      <c r="JKA172" s="250"/>
      <c r="JKB172" s="250"/>
      <c r="JKC172" s="250"/>
      <c r="JKD172" s="250"/>
      <c r="JKE172" s="250"/>
      <c r="JKF172" s="250"/>
      <c r="JKG172" s="250"/>
      <c r="JKH172" s="250"/>
      <c r="JKI172" s="250"/>
      <c r="JKJ172" s="250"/>
      <c r="JKK172" s="250"/>
      <c r="JKL172" s="250"/>
      <c r="JKM172" s="250"/>
      <c r="JKN172" s="250"/>
      <c r="JKO172" s="250"/>
      <c r="JKP172" s="250"/>
      <c r="JKQ172" s="250"/>
      <c r="JKR172" s="250"/>
      <c r="JKS172" s="250"/>
      <c r="JKT172" s="250"/>
      <c r="JKU172" s="250"/>
      <c r="JKV172" s="250"/>
      <c r="JKW172" s="250"/>
      <c r="JKX172" s="250"/>
      <c r="JKY172" s="250"/>
      <c r="JKZ172" s="250"/>
      <c r="JLA172" s="250"/>
      <c r="JLB172" s="250"/>
      <c r="JLC172" s="250"/>
      <c r="JLD172" s="250"/>
      <c r="JLE172" s="250"/>
      <c r="JLF172" s="250"/>
      <c r="JLG172" s="250"/>
      <c r="JLH172" s="250"/>
      <c r="JLI172" s="250"/>
      <c r="JLJ172" s="250"/>
      <c r="JLK172" s="250"/>
      <c r="JLL172" s="250"/>
      <c r="JLM172" s="250"/>
      <c r="JLN172" s="250"/>
      <c r="JLO172" s="250"/>
      <c r="JLP172" s="250"/>
      <c r="JLQ172" s="250"/>
      <c r="JLR172" s="250"/>
      <c r="JLS172" s="250"/>
      <c r="JLT172" s="250"/>
      <c r="JLU172" s="250"/>
      <c r="JLV172" s="250"/>
      <c r="JLW172" s="250"/>
      <c r="JLX172" s="250"/>
      <c r="JLY172" s="250"/>
      <c r="JLZ172" s="250"/>
      <c r="JMA172" s="250"/>
      <c r="JMB172" s="250"/>
      <c r="JMC172" s="250"/>
      <c r="JMD172" s="250"/>
      <c r="JME172" s="250"/>
      <c r="JMF172" s="250"/>
      <c r="JMG172" s="250"/>
      <c r="JMH172" s="250"/>
      <c r="JMI172" s="250"/>
      <c r="JMJ172" s="250"/>
      <c r="JMK172" s="250"/>
      <c r="JML172" s="250"/>
      <c r="JMM172" s="250"/>
      <c r="JMN172" s="250"/>
      <c r="JMO172" s="250"/>
      <c r="JMP172" s="250"/>
      <c r="JMQ172" s="250"/>
      <c r="JMR172" s="250"/>
      <c r="JMS172" s="250"/>
      <c r="JMT172" s="250"/>
      <c r="JMU172" s="250"/>
      <c r="JMV172" s="250"/>
      <c r="JMW172" s="250"/>
      <c r="JMX172" s="250"/>
      <c r="JMY172" s="250"/>
      <c r="JMZ172" s="250"/>
      <c r="JNA172" s="250"/>
      <c r="JNB172" s="250"/>
      <c r="JNC172" s="250"/>
      <c r="JND172" s="250"/>
      <c r="JNE172" s="250"/>
      <c r="JNF172" s="250"/>
      <c r="JNG172" s="250"/>
      <c r="JNH172" s="250"/>
      <c r="JNI172" s="250"/>
      <c r="JNJ172" s="250"/>
      <c r="JNK172" s="250"/>
      <c r="JNL172" s="250"/>
      <c r="JNM172" s="250"/>
      <c r="JNN172" s="250"/>
      <c r="JNO172" s="250"/>
      <c r="JNP172" s="250"/>
      <c r="JNQ172" s="250"/>
      <c r="JNR172" s="250"/>
      <c r="JNS172" s="250"/>
      <c r="JNT172" s="250"/>
      <c r="JNU172" s="250"/>
      <c r="JNV172" s="250"/>
      <c r="JNW172" s="250"/>
      <c r="JNX172" s="250"/>
      <c r="JNY172" s="250"/>
      <c r="JNZ172" s="250"/>
      <c r="JOA172" s="250"/>
      <c r="JOB172" s="250"/>
      <c r="JOC172" s="250"/>
      <c r="JOD172" s="250"/>
      <c r="JOE172" s="250"/>
      <c r="JOF172" s="250"/>
      <c r="JOG172" s="250"/>
      <c r="JOH172" s="250"/>
      <c r="JOI172" s="250"/>
      <c r="JOJ172" s="250"/>
      <c r="JOK172" s="250"/>
      <c r="JOL172" s="250"/>
      <c r="JOM172" s="250"/>
      <c r="JON172" s="250"/>
      <c r="JOO172" s="250"/>
      <c r="JOP172" s="250"/>
      <c r="JOQ172" s="250"/>
      <c r="JOR172" s="250"/>
      <c r="JOS172" s="250"/>
      <c r="JOT172" s="250"/>
      <c r="JOU172" s="250"/>
      <c r="JOV172" s="250"/>
      <c r="JOW172" s="250"/>
      <c r="JOX172" s="250"/>
      <c r="JOY172" s="250"/>
      <c r="JOZ172" s="250"/>
      <c r="JPA172" s="250"/>
      <c r="JPB172" s="250"/>
      <c r="JPC172" s="250"/>
      <c r="JPD172" s="250"/>
      <c r="JPE172" s="250"/>
      <c r="JPF172" s="250"/>
      <c r="JPG172" s="250"/>
      <c r="JPH172" s="250"/>
      <c r="JPI172" s="250"/>
      <c r="JPJ172" s="250"/>
      <c r="JPK172" s="250"/>
      <c r="JPL172" s="250"/>
      <c r="JPM172" s="250"/>
      <c r="JPN172" s="250"/>
      <c r="JPO172" s="250"/>
      <c r="JPP172" s="250"/>
      <c r="JPQ172" s="250"/>
      <c r="JPR172" s="250"/>
      <c r="JPS172" s="250"/>
      <c r="JPT172" s="250"/>
      <c r="JPU172" s="250"/>
      <c r="JPV172" s="250"/>
      <c r="JPW172" s="250"/>
      <c r="JPX172" s="250"/>
      <c r="JPY172" s="250"/>
      <c r="JPZ172" s="250"/>
      <c r="JQA172" s="250"/>
      <c r="JQB172" s="250"/>
      <c r="JQC172" s="250"/>
      <c r="JQD172" s="250"/>
      <c r="JQE172" s="250"/>
      <c r="JQF172" s="250"/>
      <c r="JQG172" s="250"/>
      <c r="JQH172" s="250"/>
      <c r="JQI172" s="250"/>
      <c r="JQJ172" s="250"/>
      <c r="JQK172" s="250"/>
      <c r="JQL172" s="250"/>
      <c r="JQM172" s="250"/>
      <c r="JQN172" s="250"/>
      <c r="JQO172" s="250"/>
      <c r="JQP172" s="250"/>
      <c r="JQQ172" s="250"/>
      <c r="JQR172" s="250"/>
      <c r="JQS172" s="250"/>
      <c r="JQT172" s="250"/>
      <c r="JQU172" s="250"/>
      <c r="JQV172" s="250"/>
      <c r="JQW172" s="250"/>
      <c r="JQX172" s="250"/>
      <c r="JQY172" s="250"/>
      <c r="JQZ172" s="250"/>
      <c r="JRA172" s="250"/>
      <c r="JRB172" s="250"/>
      <c r="JRC172" s="250"/>
      <c r="JRD172" s="250"/>
      <c r="JRE172" s="250"/>
      <c r="JRF172" s="250"/>
      <c r="JRG172" s="250"/>
      <c r="JRH172" s="250"/>
      <c r="JRI172" s="250"/>
      <c r="JRJ172" s="250"/>
      <c r="JRK172" s="250"/>
      <c r="JRL172" s="250"/>
      <c r="JRM172" s="250"/>
      <c r="JRN172" s="250"/>
      <c r="JRO172" s="250"/>
      <c r="JRP172" s="250"/>
      <c r="JRQ172" s="250"/>
      <c r="JRR172" s="250"/>
      <c r="JRS172" s="250"/>
      <c r="JRT172" s="250"/>
      <c r="JRU172" s="250"/>
      <c r="JRV172" s="250"/>
      <c r="JRW172" s="250"/>
      <c r="JRX172" s="250"/>
      <c r="JRY172" s="250"/>
      <c r="JRZ172" s="250"/>
      <c r="JSA172" s="250"/>
      <c r="JSB172" s="250"/>
      <c r="JSC172" s="250"/>
      <c r="JSD172" s="250"/>
      <c r="JSE172" s="250"/>
      <c r="JSF172" s="250"/>
      <c r="JSG172" s="250"/>
      <c r="JSH172" s="250"/>
      <c r="JSI172" s="250"/>
      <c r="JSJ172" s="250"/>
      <c r="JSK172" s="250"/>
      <c r="JSL172" s="250"/>
      <c r="JSM172" s="250"/>
      <c r="JSN172" s="250"/>
      <c r="JSO172" s="250"/>
      <c r="JSP172" s="250"/>
      <c r="JSQ172" s="250"/>
      <c r="JSR172" s="250"/>
      <c r="JSS172" s="250"/>
      <c r="JST172" s="250"/>
      <c r="JSU172" s="250"/>
      <c r="JSV172" s="250"/>
      <c r="JSW172" s="250"/>
      <c r="JSX172" s="250"/>
      <c r="JSY172" s="250"/>
      <c r="JSZ172" s="250"/>
      <c r="JTA172" s="250"/>
      <c r="JTB172" s="250"/>
      <c r="JTC172" s="250"/>
      <c r="JTD172" s="250"/>
      <c r="JTE172" s="250"/>
      <c r="JTF172" s="250"/>
      <c r="JTG172" s="250"/>
      <c r="JTH172" s="250"/>
      <c r="JTI172" s="250"/>
      <c r="JTJ172" s="250"/>
      <c r="JTK172" s="250"/>
      <c r="JTL172" s="250"/>
      <c r="JTM172" s="250"/>
      <c r="JTN172" s="250"/>
      <c r="JTO172" s="250"/>
      <c r="JTP172" s="250"/>
      <c r="JTQ172" s="250"/>
      <c r="JTR172" s="250"/>
      <c r="JTS172" s="250"/>
      <c r="JTT172" s="250"/>
      <c r="JTU172" s="250"/>
      <c r="JTV172" s="250"/>
      <c r="JTW172" s="250"/>
      <c r="JTX172" s="250"/>
      <c r="JTY172" s="250"/>
      <c r="JTZ172" s="250"/>
      <c r="JUA172" s="250"/>
      <c r="JUB172" s="250"/>
      <c r="JUC172" s="250"/>
      <c r="JUD172" s="250"/>
      <c r="JUE172" s="250"/>
      <c r="JUF172" s="250"/>
      <c r="JUG172" s="250"/>
      <c r="JUH172" s="250"/>
      <c r="JUI172" s="250"/>
      <c r="JUJ172" s="250"/>
      <c r="JUK172" s="250"/>
      <c r="JUL172" s="250"/>
      <c r="JUM172" s="250"/>
      <c r="JUN172" s="250"/>
      <c r="JUO172" s="250"/>
      <c r="JUP172" s="250"/>
      <c r="JUQ172" s="250"/>
      <c r="JUR172" s="250"/>
      <c r="JUS172" s="250"/>
      <c r="JUT172" s="250"/>
      <c r="JUU172" s="250"/>
      <c r="JUV172" s="250"/>
      <c r="JUW172" s="250"/>
      <c r="JUX172" s="250"/>
      <c r="JUY172" s="250"/>
      <c r="JUZ172" s="250"/>
      <c r="JVA172" s="250"/>
      <c r="JVB172" s="250"/>
      <c r="JVC172" s="250"/>
      <c r="JVD172" s="250"/>
      <c r="JVE172" s="250"/>
      <c r="JVF172" s="250"/>
      <c r="JVG172" s="250"/>
      <c r="JVH172" s="250"/>
      <c r="JVI172" s="250"/>
      <c r="JVJ172" s="250"/>
      <c r="JVK172" s="250"/>
      <c r="JVL172" s="250"/>
      <c r="JVM172" s="250"/>
      <c r="JVN172" s="250"/>
      <c r="JVO172" s="250"/>
      <c r="JVP172" s="250"/>
      <c r="JVQ172" s="250"/>
      <c r="JVR172" s="250"/>
      <c r="JVS172" s="250"/>
      <c r="JVT172" s="250"/>
      <c r="JVU172" s="250"/>
      <c r="JVV172" s="250"/>
      <c r="JVW172" s="250"/>
      <c r="JVX172" s="250"/>
      <c r="JVY172" s="250"/>
      <c r="JVZ172" s="250"/>
      <c r="JWA172" s="250"/>
      <c r="JWB172" s="250"/>
      <c r="JWC172" s="250"/>
      <c r="JWD172" s="250"/>
      <c r="JWE172" s="250"/>
      <c r="JWF172" s="250"/>
      <c r="JWG172" s="250"/>
      <c r="JWH172" s="250"/>
      <c r="JWI172" s="250"/>
      <c r="JWJ172" s="250"/>
      <c r="JWK172" s="250"/>
      <c r="JWL172" s="250"/>
      <c r="JWM172" s="250"/>
      <c r="JWN172" s="250"/>
      <c r="JWO172" s="250"/>
      <c r="JWP172" s="250"/>
      <c r="JWQ172" s="250"/>
      <c r="JWR172" s="250"/>
      <c r="JWS172" s="250"/>
      <c r="JWT172" s="250"/>
      <c r="JWU172" s="250"/>
      <c r="JWV172" s="250"/>
      <c r="JWW172" s="250"/>
      <c r="JWX172" s="250"/>
      <c r="JWY172" s="250"/>
      <c r="JWZ172" s="250"/>
      <c r="JXA172" s="250"/>
      <c r="JXB172" s="250"/>
      <c r="JXC172" s="250"/>
      <c r="JXD172" s="250"/>
      <c r="JXE172" s="250"/>
      <c r="JXF172" s="250"/>
      <c r="JXG172" s="250"/>
      <c r="JXH172" s="250"/>
      <c r="JXI172" s="250"/>
      <c r="JXJ172" s="250"/>
      <c r="JXK172" s="250"/>
      <c r="JXL172" s="250"/>
      <c r="JXM172" s="250"/>
      <c r="JXN172" s="250"/>
      <c r="JXO172" s="250"/>
      <c r="JXP172" s="250"/>
      <c r="JXQ172" s="250"/>
      <c r="JXR172" s="250"/>
      <c r="JXS172" s="250"/>
      <c r="JXT172" s="250"/>
      <c r="JXU172" s="250"/>
      <c r="JXV172" s="250"/>
      <c r="JXW172" s="250"/>
      <c r="JXX172" s="250"/>
      <c r="JXY172" s="250"/>
      <c r="JXZ172" s="250"/>
      <c r="JYA172" s="250"/>
      <c r="JYB172" s="250"/>
      <c r="JYC172" s="250"/>
      <c r="JYD172" s="250"/>
      <c r="JYE172" s="250"/>
      <c r="JYF172" s="250"/>
      <c r="JYG172" s="250"/>
      <c r="JYH172" s="250"/>
      <c r="JYI172" s="250"/>
      <c r="JYJ172" s="250"/>
      <c r="JYK172" s="250"/>
      <c r="JYL172" s="250"/>
      <c r="JYM172" s="250"/>
      <c r="JYN172" s="250"/>
      <c r="JYO172" s="250"/>
      <c r="JYP172" s="250"/>
      <c r="JYQ172" s="250"/>
      <c r="JYR172" s="250"/>
      <c r="JYS172" s="250"/>
      <c r="JYT172" s="250"/>
      <c r="JYU172" s="250"/>
      <c r="JYV172" s="250"/>
      <c r="JYW172" s="250"/>
      <c r="JYX172" s="250"/>
      <c r="JYY172" s="250"/>
      <c r="JYZ172" s="250"/>
      <c r="JZA172" s="250"/>
      <c r="JZB172" s="250"/>
      <c r="JZC172" s="250"/>
      <c r="JZD172" s="250"/>
      <c r="JZE172" s="250"/>
      <c r="JZF172" s="250"/>
      <c r="JZG172" s="250"/>
      <c r="JZH172" s="250"/>
      <c r="JZI172" s="250"/>
      <c r="JZJ172" s="250"/>
      <c r="JZK172" s="250"/>
      <c r="JZL172" s="250"/>
      <c r="JZM172" s="250"/>
      <c r="JZN172" s="250"/>
      <c r="JZO172" s="250"/>
      <c r="JZP172" s="250"/>
      <c r="JZQ172" s="250"/>
      <c r="JZR172" s="250"/>
      <c r="JZS172" s="250"/>
      <c r="JZT172" s="250"/>
      <c r="JZU172" s="250"/>
      <c r="JZV172" s="250"/>
      <c r="JZW172" s="250"/>
      <c r="JZX172" s="250"/>
      <c r="JZY172" s="250"/>
      <c r="JZZ172" s="250"/>
      <c r="KAA172" s="250"/>
      <c r="KAB172" s="250"/>
      <c r="KAC172" s="250"/>
      <c r="KAD172" s="250"/>
      <c r="KAE172" s="250"/>
      <c r="KAF172" s="250"/>
      <c r="KAG172" s="250"/>
      <c r="KAH172" s="250"/>
      <c r="KAI172" s="250"/>
      <c r="KAJ172" s="250"/>
      <c r="KAK172" s="250"/>
      <c r="KAL172" s="250"/>
      <c r="KAM172" s="250"/>
      <c r="KAN172" s="250"/>
      <c r="KAO172" s="250"/>
      <c r="KAP172" s="250"/>
      <c r="KAQ172" s="250"/>
      <c r="KAR172" s="250"/>
      <c r="KAS172" s="250"/>
      <c r="KAT172" s="250"/>
      <c r="KAU172" s="250"/>
      <c r="KAV172" s="250"/>
      <c r="KAW172" s="250"/>
      <c r="KAX172" s="250"/>
      <c r="KAY172" s="250"/>
      <c r="KAZ172" s="250"/>
      <c r="KBA172" s="250"/>
      <c r="KBB172" s="250"/>
      <c r="KBC172" s="250"/>
      <c r="KBD172" s="250"/>
      <c r="KBE172" s="250"/>
      <c r="KBF172" s="250"/>
      <c r="KBG172" s="250"/>
      <c r="KBH172" s="250"/>
      <c r="KBI172" s="250"/>
      <c r="KBJ172" s="250"/>
      <c r="KBK172" s="250"/>
      <c r="KBL172" s="250"/>
      <c r="KBM172" s="250"/>
      <c r="KBN172" s="250"/>
      <c r="KBO172" s="250"/>
      <c r="KBP172" s="250"/>
      <c r="KBQ172" s="250"/>
      <c r="KBR172" s="250"/>
      <c r="KBS172" s="250"/>
      <c r="KBT172" s="250"/>
      <c r="KBU172" s="250"/>
      <c r="KBV172" s="250"/>
      <c r="KBW172" s="250"/>
      <c r="KBX172" s="250"/>
      <c r="KBY172" s="250"/>
      <c r="KBZ172" s="250"/>
      <c r="KCA172" s="250"/>
      <c r="KCB172" s="250"/>
      <c r="KCC172" s="250"/>
      <c r="KCD172" s="250"/>
      <c r="KCE172" s="250"/>
      <c r="KCF172" s="250"/>
      <c r="KCG172" s="250"/>
      <c r="KCH172" s="250"/>
      <c r="KCI172" s="250"/>
      <c r="KCJ172" s="250"/>
      <c r="KCK172" s="250"/>
      <c r="KCL172" s="250"/>
      <c r="KCM172" s="250"/>
      <c r="KCN172" s="250"/>
      <c r="KCO172" s="250"/>
      <c r="KCP172" s="250"/>
      <c r="KCQ172" s="250"/>
      <c r="KCR172" s="250"/>
      <c r="KCS172" s="250"/>
      <c r="KCT172" s="250"/>
      <c r="KCU172" s="250"/>
      <c r="KCV172" s="250"/>
      <c r="KCW172" s="250"/>
      <c r="KCX172" s="250"/>
      <c r="KCY172" s="250"/>
      <c r="KCZ172" s="250"/>
      <c r="KDA172" s="250"/>
      <c r="KDB172" s="250"/>
      <c r="KDC172" s="250"/>
      <c r="KDD172" s="250"/>
      <c r="KDE172" s="250"/>
      <c r="KDF172" s="250"/>
      <c r="KDG172" s="250"/>
      <c r="KDH172" s="250"/>
      <c r="KDI172" s="250"/>
      <c r="KDJ172" s="250"/>
      <c r="KDK172" s="250"/>
      <c r="KDL172" s="250"/>
      <c r="KDM172" s="250"/>
      <c r="KDN172" s="250"/>
      <c r="KDO172" s="250"/>
      <c r="KDP172" s="250"/>
      <c r="KDQ172" s="250"/>
      <c r="KDR172" s="250"/>
      <c r="KDS172" s="250"/>
      <c r="KDT172" s="250"/>
      <c r="KDU172" s="250"/>
      <c r="KDV172" s="250"/>
      <c r="KDW172" s="250"/>
      <c r="KDX172" s="250"/>
      <c r="KDY172" s="250"/>
      <c r="KDZ172" s="250"/>
      <c r="KEA172" s="250"/>
      <c r="KEB172" s="250"/>
      <c r="KEC172" s="250"/>
      <c r="KED172" s="250"/>
      <c r="KEE172" s="250"/>
      <c r="KEF172" s="250"/>
      <c r="KEG172" s="250"/>
      <c r="KEH172" s="250"/>
      <c r="KEI172" s="250"/>
      <c r="KEJ172" s="250"/>
      <c r="KEK172" s="250"/>
      <c r="KEL172" s="250"/>
      <c r="KEM172" s="250"/>
      <c r="KEN172" s="250"/>
      <c r="KEO172" s="250"/>
      <c r="KEP172" s="250"/>
      <c r="KEQ172" s="250"/>
      <c r="KER172" s="250"/>
      <c r="KES172" s="250"/>
      <c r="KET172" s="250"/>
      <c r="KEU172" s="250"/>
      <c r="KEV172" s="250"/>
      <c r="KEW172" s="250"/>
      <c r="KEX172" s="250"/>
      <c r="KEY172" s="250"/>
      <c r="KEZ172" s="250"/>
      <c r="KFA172" s="250"/>
      <c r="KFB172" s="250"/>
      <c r="KFC172" s="250"/>
      <c r="KFD172" s="250"/>
      <c r="KFE172" s="250"/>
      <c r="KFF172" s="250"/>
      <c r="KFG172" s="250"/>
      <c r="KFH172" s="250"/>
      <c r="KFI172" s="250"/>
      <c r="KFJ172" s="250"/>
      <c r="KFK172" s="250"/>
      <c r="KFL172" s="250"/>
      <c r="KFM172" s="250"/>
      <c r="KFN172" s="250"/>
      <c r="KFO172" s="250"/>
      <c r="KFP172" s="250"/>
      <c r="KFQ172" s="250"/>
      <c r="KFR172" s="250"/>
      <c r="KFS172" s="250"/>
      <c r="KFT172" s="250"/>
      <c r="KFU172" s="250"/>
      <c r="KFV172" s="250"/>
      <c r="KFW172" s="250"/>
      <c r="KFX172" s="250"/>
      <c r="KFY172" s="250"/>
      <c r="KFZ172" s="250"/>
      <c r="KGA172" s="250"/>
      <c r="KGB172" s="250"/>
      <c r="KGC172" s="250"/>
      <c r="KGD172" s="250"/>
      <c r="KGE172" s="250"/>
      <c r="KGF172" s="250"/>
      <c r="KGG172" s="250"/>
      <c r="KGH172" s="250"/>
      <c r="KGI172" s="250"/>
      <c r="KGJ172" s="250"/>
      <c r="KGK172" s="250"/>
      <c r="KGL172" s="250"/>
      <c r="KGM172" s="250"/>
      <c r="KGN172" s="250"/>
      <c r="KGO172" s="250"/>
      <c r="KGP172" s="250"/>
      <c r="KGQ172" s="250"/>
      <c r="KGR172" s="250"/>
      <c r="KGS172" s="250"/>
      <c r="KGT172" s="250"/>
      <c r="KGU172" s="250"/>
      <c r="KGV172" s="250"/>
      <c r="KGW172" s="250"/>
      <c r="KGX172" s="250"/>
      <c r="KGY172" s="250"/>
      <c r="KGZ172" s="250"/>
      <c r="KHA172" s="250"/>
      <c r="KHB172" s="250"/>
      <c r="KHC172" s="250"/>
      <c r="KHD172" s="250"/>
      <c r="KHE172" s="250"/>
      <c r="KHF172" s="250"/>
      <c r="KHG172" s="250"/>
      <c r="KHH172" s="250"/>
      <c r="KHI172" s="250"/>
      <c r="KHJ172" s="250"/>
      <c r="KHK172" s="250"/>
      <c r="KHL172" s="250"/>
      <c r="KHM172" s="250"/>
      <c r="KHN172" s="250"/>
      <c r="KHO172" s="250"/>
      <c r="KHP172" s="250"/>
      <c r="KHQ172" s="250"/>
      <c r="KHR172" s="250"/>
      <c r="KHS172" s="250"/>
      <c r="KHT172" s="250"/>
      <c r="KHU172" s="250"/>
      <c r="KHV172" s="250"/>
      <c r="KHW172" s="250"/>
      <c r="KHX172" s="250"/>
      <c r="KHY172" s="250"/>
      <c r="KHZ172" s="250"/>
      <c r="KIA172" s="250"/>
      <c r="KIB172" s="250"/>
      <c r="KIC172" s="250"/>
      <c r="KID172" s="250"/>
      <c r="KIE172" s="250"/>
      <c r="KIF172" s="250"/>
      <c r="KIG172" s="250"/>
      <c r="KIH172" s="250"/>
      <c r="KII172" s="250"/>
      <c r="KIJ172" s="250"/>
      <c r="KIK172" s="250"/>
      <c r="KIL172" s="250"/>
      <c r="KIM172" s="250"/>
      <c r="KIN172" s="250"/>
      <c r="KIO172" s="250"/>
      <c r="KIP172" s="250"/>
      <c r="KIQ172" s="250"/>
      <c r="KIR172" s="250"/>
      <c r="KIS172" s="250"/>
      <c r="KIT172" s="250"/>
      <c r="KIU172" s="250"/>
      <c r="KIV172" s="250"/>
      <c r="KIW172" s="250"/>
      <c r="KIX172" s="250"/>
      <c r="KIY172" s="250"/>
      <c r="KIZ172" s="250"/>
      <c r="KJA172" s="250"/>
      <c r="KJB172" s="250"/>
      <c r="KJC172" s="250"/>
      <c r="KJD172" s="250"/>
      <c r="KJE172" s="250"/>
      <c r="KJF172" s="250"/>
      <c r="KJG172" s="250"/>
      <c r="KJH172" s="250"/>
      <c r="KJI172" s="250"/>
      <c r="KJJ172" s="250"/>
      <c r="KJK172" s="250"/>
      <c r="KJL172" s="250"/>
      <c r="KJM172" s="250"/>
      <c r="KJN172" s="250"/>
      <c r="KJO172" s="250"/>
      <c r="KJP172" s="250"/>
      <c r="KJQ172" s="250"/>
      <c r="KJR172" s="250"/>
      <c r="KJS172" s="250"/>
      <c r="KJT172" s="250"/>
      <c r="KJU172" s="250"/>
      <c r="KJV172" s="250"/>
      <c r="KJW172" s="250"/>
      <c r="KJX172" s="250"/>
      <c r="KJY172" s="250"/>
      <c r="KJZ172" s="250"/>
      <c r="KKA172" s="250"/>
      <c r="KKB172" s="250"/>
      <c r="KKC172" s="250"/>
      <c r="KKD172" s="250"/>
      <c r="KKE172" s="250"/>
      <c r="KKF172" s="250"/>
      <c r="KKG172" s="250"/>
      <c r="KKH172" s="250"/>
      <c r="KKI172" s="250"/>
      <c r="KKJ172" s="250"/>
      <c r="KKK172" s="250"/>
      <c r="KKL172" s="250"/>
      <c r="KKM172" s="250"/>
      <c r="KKN172" s="250"/>
      <c r="KKO172" s="250"/>
      <c r="KKP172" s="250"/>
      <c r="KKQ172" s="250"/>
      <c r="KKR172" s="250"/>
      <c r="KKS172" s="250"/>
      <c r="KKT172" s="250"/>
      <c r="KKU172" s="250"/>
      <c r="KKV172" s="250"/>
      <c r="KKW172" s="250"/>
      <c r="KKX172" s="250"/>
      <c r="KKY172" s="250"/>
      <c r="KKZ172" s="250"/>
      <c r="KLA172" s="250"/>
      <c r="KLB172" s="250"/>
      <c r="KLC172" s="250"/>
      <c r="KLD172" s="250"/>
      <c r="KLE172" s="250"/>
      <c r="KLF172" s="250"/>
      <c r="KLG172" s="250"/>
      <c r="KLH172" s="250"/>
      <c r="KLI172" s="250"/>
      <c r="KLJ172" s="250"/>
      <c r="KLK172" s="250"/>
      <c r="KLL172" s="250"/>
      <c r="KLM172" s="250"/>
      <c r="KLN172" s="250"/>
      <c r="KLO172" s="250"/>
      <c r="KLP172" s="250"/>
      <c r="KLQ172" s="250"/>
      <c r="KLR172" s="250"/>
      <c r="KLS172" s="250"/>
      <c r="KLT172" s="250"/>
      <c r="KLU172" s="250"/>
      <c r="KLV172" s="250"/>
      <c r="KLW172" s="250"/>
      <c r="KLX172" s="250"/>
      <c r="KLY172" s="250"/>
      <c r="KLZ172" s="250"/>
      <c r="KMA172" s="250"/>
      <c r="KMB172" s="250"/>
      <c r="KMC172" s="250"/>
      <c r="KMD172" s="250"/>
      <c r="KME172" s="250"/>
      <c r="KMF172" s="250"/>
      <c r="KMG172" s="250"/>
      <c r="KMH172" s="250"/>
      <c r="KMI172" s="250"/>
      <c r="KMJ172" s="250"/>
      <c r="KMK172" s="250"/>
      <c r="KML172" s="250"/>
      <c r="KMM172" s="250"/>
      <c r="KMN172" s="250"/>
      <c r="KMO172" s="250"/>
      <c r="KMP172" s="250"/>
      <c r="KMQ172" s="250"/>
      <c r="KMR172" s="250"/>
      <c r="KMS172" s="250"/>
      <c r="KMT172" s="250"/>
      <c r="KMU172" s="250"/>
      <c r="KMV172" s="250"/>
      <c r="KMW172" s="250"/>
      <c r="KMX172" s="250"/>
      <c r="KMY172" s="250"/>
      <c r="KMZ172" s="250"/>
      <c r="KNA172" s="250"/>
      <c r="KNB172" s="250"/>
      <c r="KNC172" s="250"/>
      <c r="KND172" s="250"/>
      <c r="KNE172" s="250"/>
      <c r="KNF172" s="250"/>
      <c r="KNG172" s="250"/>
      <c r="KNH172" s="250"/>
      <c r="KNI172" s="250"/>
      <c r="KNJ172" s="250"/>
      <c r="KNK172" s="250"/>
      <c r="KNL172" s="250"/>
      <c r="KNM172" s="250"/>
      <c r="KNN172" s="250"/>
      <c r="KNO172" s="250"/>
      <c r="KNP172" s="250"/>
      <c r="KNQ172" s="250"/>
      <c r="KNR172" s="250"/>
      <c r="KNS172" s="250"/>
      <c r="KNT172" s="250"/>
      <c r="KNU172" s="250"/>
      <c r="KNV172" s="250"/>
      <c r="KNW172" s="250"/>
      <c r="KNX172" s="250"/>
      <c r="KNY172" s="250"/>
      <c r="KNZ172" s="250"/>
      <c r="KOA172" s="250"/>
      <c r="KOB172" s="250"/>
      <c r="KOC172" s="250"/>
      <c r="KOD172" s="250"/>
      <c r="KOE172" s="250"/>
      <c r="KOF172" s="250"/>
      <c r="KOG172" s="250"/>
      <c r="KOH172" s="250"/>
      <c r="KOI172" s="250"/>
      <c r="KOJ172" s="250"/>
      <c r="KOK172" s="250"/>
      <c r="KOL172" s="250"/>
      <c r="KOM172" s="250"/>
      <c r="KON172" s="250"/>
      <c r="KOO172" s="250"/>
      <c r="KOP172" s="250"/>
      <c r="KOQ172" s="250"/>
      <c r="KOR172" s="250"/>
      <c r="KOS172" s="250"/>
      <c r="KOT172" s="250"/>
      <c r="KOU172" s="250"/>
      <c r="KOV172" s="250"/>
      <c r="KOW172" s="250"/>
      <c r="KOX172" s="250"/>
      <c r="KOY172" s="250"/>
      <c r="KOZ172" s="250"/>
      <c r="KPA172" s="250"/>
      <c r="KPB172" s="250"/>
      <c r="KPC172" s="250"/>
      <c r="KPD172" s="250"/>
      <c r="KPE172" s="250"/>
      <c r="KPF172" s="250"/>
      <c r="KPG172" s="250"/>
      <c r="KPH172" s="250"/>
      <c r="KPI172" s="250"/>
      <c r="KPJ172" s="250"/>
      <c r="KPK172" s="250"/>
      <c r="KPL172" s="250"/>
      <c r="KPM172" s="250"/>
      <c r="KPN172" s="250"/>
      <c r="KPO172" s="250"/>
      <c r="KPP172" s="250"/>
      <c r="KPQ172" s="250"/>
      <c r="KPR172" s="250"/>
      <c r="KPS172" s="250"/>
      <c r="KPT172" s="250"/>
      <c r="KPU172" s="250"/>
      <c r="KPV172" s="250"/>
      <c r="KPW172" s="250"/>
      <c r="KPX172" s="250"/>
      <c r="KPY172" s="250"/>
      <c r="KPZ172" s="250"/>
      <c r="KQA172" s="250"/>
      <c r="KQB172" s="250"/>
      <c r="KQC172" s="250"/>
      <c r="KQD172" s="250"/>
      <c r="KQE172" s="250"/>
      <c r="KQF172" s="250"/>
      <c r="KQG172" s="250"/>
      <c r="KQH172" s="250"/>
      <c r="KQI172" s="250"/>
      <c r="KQJ172" s="250"/>
      <c r="KQK172" s="250"/>
      <c r="KQL172" s="250"/>
      <c r="KQM172" s="250"/>
      <c r="KQN172" s="250"/>
      <c r="KQO172" s="250"/>
      <c r="KQP172" s="250"/>
      <c r="KQQ172" s="250"/>
      <c r="KQR172" s="250"/>
      <c r="KQS172" s="250"/>
      <c r="KQT172" s="250"/>
      <c r="KQU172" s="250"/>
      <c r="KQV172" s="250"/>
      <c r="KQW172" s="250"/>
      <c r="KQX172" s="250"/>
      <c r="KQY172" s="250"/>
      <c r="KQZ172" s="250"/>
      <c r="KRA172" s="250"/>
      <c r="KRB172" s="250"/>
      <c r="KRC172" s="250"/>
      <c r="KRD172" s="250"/>
      <c r="KRE172" s="250"/>
      <c r="KRF172" s="250"/>
      <c r="KRG172" s="250"/>
      <c r="KRH172" s="250"/>
      <c r="KRI172" s="250"/>
      <c r="KRJ172" s="250"/>
      <c r="KRK172" s="250"/>
      <c r="KRL172" s="250"/>
      <c r="KRM172" s="250"/>
      <c r="KRN172" s="250"/>
      <c r="KRO172" s="250"/>
      <c r="KRP172" s="250"/>
      <c r="KRQ172" s="250"/>
      <c r="KRR172" s="250"/>
      <c r="KRS172" s="250"/>
      <c r="KRT172" s="250"/>
      <c r="KRU172" s="250"/>
      <c r="KRV172" s="250"/>
      <c r="KRW172" s="250"/>
      <c r="KRX172" s="250"/>
      <c r="KRY172" s="250"/>
      <c r="KRZ172" s="250"/>
      <c r="KSA172" s="250"/>
      <c r="KSB172" s="250"/>
      <c r="KSC172" s="250"/>
      <c r="KSD172" s="250"/>
      <c r="KSE172" s="250"/>
      <c r="KSF172" s="250"/>
      <c r="KSG172" s="250"/>
      <c r="KSH172" s="250"/>
      <c r="KSI172" s="250"/>
      <c r="KSJ172" s="250"/>
      <c r="KSK172" s="250"/>
      <c r="KSL172" s="250"/>
      <c r="KSM172" s="250"/>
      <c r="KSN172" s="250"/>
      <c r="KSO172" s="250"/>
      <c r="KSP172" s="250"/>
      <c r="KSQ172" s="250"/>
      <c r="KSR172" s="250"/>
      <c r="KSS172" s="250"/>
      <c r="KST172" s="250"/>
      <c r="KSU172" s="250"/>
      <c r="KSV172" s="250"/>
      <c r="KSW172" s="250"/>
      <c r="KSX172" s="250"/>
      <c r="KSY172" s="250"/>
      <c r="KSZ172" s="250"/>
      <c r="KTA172" s="250"/>
      <c r="KTB172" s="250"/>
      <c r="KTC172" s="250"/>
      <c r="KTD172" s="250"/>
      <c r="KTE172" s="250"/>
      <c r="KTF172" s="250"/>
      <c r="KTG172" s="250"/>
      <c r="KTH172" s="250"/>
      <c r="KTI172" s="250"/>
      <c r="KTJ172" s="250"/>
      <c r="KTK172" s="250"/>
      <c r="KTL172" s="250"/>
      <c r="KTM172" s="250"/>
      <c r="KTN172" s="250"/>
      <c r="KTO172" s="250"/>
      <c r="KTP172" s="250"/>
      <c r="KTQ172" s="250"/>
      <c r="KTR172" s="250"/>
      <c r="KTS172" s="250"/>
      <c r="KTT172" s="250"/>
      <c r="KTU172" s="250"/>
      <c r="KTV172" s="250"/>
      <c r="KTW172" s="250"/>
      <c r="KTX172" s="250"/>
      <c r="KTY172" s="250"/>
      <c r="KTZ172" s="250"/>
      <c r="KUA172" s="250"/>
      <c r="KUB172" s="250"/>
      <c r="KUC172" s="250"/>
      <c r="KUD172" s="250"/>
      <c r="KUE172" s="250"/>
      <c r="KUF172" s="250"/>
      <c r="KUG172" s="250"/>
      <c r="KUH172" s="250"/>
      <c r="KUI172" s="250"/>
      <c r="KUJ172" s="250"/>
      <c r="KUK172" s="250"/>
      <c r="KUL172" s="250"/>
      <c r="KUM172" s="250"/>
      <c r="KUN172" s="250"/>
      <c r="KUO172" s="250"/>
      <c r="KUP172" s="250"/>
      <c r="KUQ172" s="250"/>
      <c r="KUR172" s="250"/>
      <c r="KUS172" s="250"/>
      <c r="KUT172" s="250"/>
      <c r="KUU172" s="250"/>
      <c r="KUV172" s="250"/>
      <c r="KUW172" s="250"/>
      <c r="KUX172" s="250"/>
      <c r="KUY172" s="250"/>
      <c r="KUZ172" s="250"/>
      <c r="KVA172" s="250"/>
      <c r="KVB172" s="250"/>
      <c r="KVC172" s="250"/>
      <c r="KVD172" s="250"/>
      <c r="KVE172" s="250"/>
      <c r="KVF172" s="250"/>
      <c r="KVG172" s="250"/>
      <c r="KVH172" s="250"/>
      <c r="KVI172" s="250"/>
      <c r="KVJ172" s="250"/>
      <c r="KVK172" s="250"/>
      <c r="KVL172" s="250"/>
      <c r="KVM172" s="250"/>
      <c r="KVN172" s="250"/>
      <c r="KVO172" s="250"/>
      <c r="KVP172" s="250"/>
      <c r="KVQ172" s="250"/>
      <c r="KVR172" s="250"/>
      <c r="KVS172" s="250"/>
      <c r="KVT172" s="250"/>
      <c r="KVU172" s="250"/>
      <c r="KVV172" s="250"/>
      <c r="KVW172" s="250"/>
      <c r="KVX172" s="250"/>
      <c r="KVY172" s="250"/>
      <c r="KVZ172" s="250"/>
      <c r="KWA172" s="250"/>
      <c r="KWB172" s="250"/>
      <c r="KWC172" s="250"/>
      <c r="KWD172" s="250"/>
      <c r="KWE172" s="250"/>
      <c r="KWF172" s="250"/>
      <c r="KWG172" s="250"/>
      <c r="KWH172" s="250"/>
      <c r="KWI172" s="250"/>
      <c r="KWJ172" s="250"/>
      <c r="KWK172" s="250"/>
      <c r="KWL172" s="250"/>
      <c r="KWM172" s="250"/>
      <c r="KWN172" s="250"/>
      <c r="KWO172" s="250"/>
      <c r="KWP172" s="250"/>
      <c r="KWQ172" s="250"/>
      <c r="KWR172" s="250"/>
      <c r="KWS172" s="250"/>
      <c r="KWT172" s="250"/>
      <c r="KWU172" s="250"/>
      <c r="KWV172" s="250"/>
      <c r="KWW172" s="250"/>
      <c r="KWX172" s="250"/>
      <c r="KWY172" s="250"/>
      <c r="KWZ172" s="250"/>
      <c r="KXA172" s="250"/>
      <c r="KXB172" s="250"/>
      <c r="KXC172" s="250"/>
      <c r="KXD172" s="250"/>
      <c r="KXE172" s="250"/>
      <c r="KXF172" s="250"/>
      <c r="KXG172" s="250"/>
      <c r="KXH172" s="250"/>
      <c r="KXI172" s="250"/>
      <c r="KXJ172" s="250"/>
      <c r="KXK172" s="250"/>
      <c r="KXL172" s="250"/>
      <c r="KXM172" s="250"/>
      <c r="KXN172" s="250"/>
      <c r="KXO172" s="250"/>
      <c r="KXP172" s="250"/>
      <c r="KXQ172" s="250"/>
      <c r="KXR172" s="250"/>
      <c r="KXS172" s="250"/>
      <c r="KXT172" s="250"/>
      <c r="KXU172" s="250"/>
      <c r="KXV172" s="250"/>
      <c r="KXW172" s="250"/>
      <c r="KXX172" s="250"/>
      <c r="KXY172" s="250"/>
      <c r="KXZ172" s="250"/>
      <c r="KYA172" s="250"/>
      <c r="KYB172" s="250"/>
      <c r="KYC172" s="250"/>
      <c r="KYD172" s="250"/>
      <c r="KYE172" s="250"/>
      <c r="KYF172" s="250"/>
      <c r="KYG172" s="250"/>
      <c r="KYH172" s="250"/>
      <c r="KYI172" s="250"/>
      <c r="KYJ172" s="250"/>
      <c r="KYK172" s="250"/>
      <c r="KYL172" s="250"/>
      <c r="KYM172" s="250"/>
      <c r="KYN172" s="250"/>
      <c r="KYO172" s="250"/>
      <c r="KYP172" s="250"/>
      <c r="KYQ172" s="250"/>
      <c r="KYR172" s="250"/>
      <c r="KYS172" s="250"/>
      <c r="KYT172" s="250"/>
      <c r="KYU172" s="250"/>
      <c r="KYV172" s="250"/>
      <c r="KYW172" s="250"/>
      <c r="KYX172" s="250"/>
      <c r="KYY172" s="250"/>
      <c r="KYZ172" s="250"/>
      <c r="KZA172" s="250"/>
      <c r="KZB172" s="250"/>
      <c r="KZC172" s="250"/>
      <c r="KZD172" s="250"/>
      <c r="KZE172" s="250"/>
      <c r="KZF172" s="250"/>
      <c r="KZG172" s="250"/>
      <c r="KZH172" s="250"/>
      <c r="KZI172" s="250"/>
      <c r="KZJ172" s="250"/>
      <c r="KZK172" s="250"/>
      <c r="KZL172" s="250"/>
      <c r="KZM172" s="250"/>
      <c r="KZN172" s="250"/>
      <c r="KZO172" s="250"/>
      <c r="KZP172" s="250"/>
      <c r="KZQ172" s="250"/>
      <c r="KZR172" s="250"/>
      <c r="KZS172" s="250"/>
      <c r="KZT172" s="250"/>
      <c r="KZU172" s="250"/>
      <c r="KZV172" s="250"/>
      <c r="KZW172" s="250"/>
      <c r="KZX172" s="250"/>
      <c r="KZY172" s="250"/>
      <c r="KZZ172" s="250"/>
      <c r="LAA172" s="250"/>
      <c r="LAB172" s="250"/>
      <c r="LAC172" s="250"/>
      <c r="LAD172" s="250"/>
      <c r="LAE172" s="250"/>
      <c r="LAF172" s="250"/>
      <c r="LAG172" s="250"/>
      <c r="LAH172" s="250"/>
      <c r="LAI172" s="250"/>
      <c r="LAJ172" s="250"/>
      <c r="LAK172" s="250"/>
      <c r="LAL172" s="250"/>
      <c r="LAM172" s="250"/>
      <c r="LAN172" s="250"/>
      <c r="LAO172" s="250"/>
      <c r="LAP172" s="250"/>
      <c r="LAQ172" s="250"/>
      <c r="LAR172" s="250"/>
      <c r="LAS172" s="250"/>
      <c r="LAT172" s="250"/>
      <c r="LAU172" s="250"/>
      <c r="LAV172" s="250"/>
      <c r="LAW172" s="250"/>
      <c r="LAX172" s="250"/>
      <c r="LAY172" s="250"/>
      <c r="LAZ172" s="250"/>
      <c r="LBA172" s="250"/>
      <c r="LBB172" s="250"/>
      <c r="LBC172" s="250"/>
      <c r="LBD172" s="250"/>
      <c r="LBE172" s="250"/>
      <c r="LBF172" s="250"/>
      <c r="LBG172" s="250"/>
      <c r="LBH172" s="250"/>
      <c r="LBI172" s="250"/>
      <c r="LBJ172" s="250"/>
      <c r="LBK172" s="250"/>
      <c r="LBL172" s="250"/>
      <c r="LBM172" s="250"/>
      <c r="LBN172" s="250"/>
      <c r="LBO172" s="250"/>
      <c r="LBP172" s="250"/>
      <c r="LBQ172" s="250"/>
      <c r="LBR172" s="250"/>
      <c r="LBS172" s="250"/>
      <c r="LBT172" s="250"/>
      <c r="LBU172" s="250"/>
      <c r="LBV172" s="250"/>
      <c r="LBW172" s="250"/>
      <c r="LBX172" s="250"/>
      <c r="LBY172" s="250"/>
      <c r="LBZ172" s="250"/>
      <c r="LCA172" s="250"/>
      <c r="LCB172" s="250"/>
      <c r="LCC172" s="250"/>
      <c r="LCD172" s="250"/>
      <c r="LCE172" s="250"/>
      <c r="LCF172" s="250"/>
      <c r="LCG172" s="250"/>
      <c r="LCH172" s="250"/>
      <c r="LCI172" s="250"/>
      <c r="LCJ172" s="250"/>
      <c r="LCK172" s="250"/>
      <c r="LCL172" s="250"/>
      <c r="LCM172" s="250"/>
      <c r="LCN172" s="250"/>
      <c r="LCO172" s="250"/>
      <c r="LCP172" s="250"/>
      <c r="LCQ172" s="250"/>
      <c r="LCR172" s="250"/>
      <c r="LCS172" s="250"/>
      <c r="LCT172" s="250"/>
      <c r="LCU172" s="250"/>
      <c r="LCV172" s="250"/>
      <c r="LCW172" s="250"/>
      <c r="LCX172" s="250"/>
      <c r="LCY172" s="250"/>
      <c r="LCZ172" s="250"/>
      <c r="LDA172" s="250"/>
      <c r="LDB172" s="250"/>
      <c r="LDC172" s="250"/>
      <c r="LDD172" s="250"/>
      <c r="LDE172" s="250"/>
      <c r="LDF172" s="250"/>
      <c r="LDG172" s="250"/>
      <c r="LDH172" s="250"/>
      <c r="LDI172" s="250"/>
      <c r="LDJ172" s="250"/>
      <c r="LDK172" s="250"/>
      <c r="LDL172" s="250"/>
      <c r="LDM172" s="250"/>
      <c r="LDN172" s="250"/>
      <c r="LDO172" s="250"/>
      <c r="LDP172" s="250"/>
      <c r="LDQ172" s="250"/>
      <c r="LDR172" s="250"/>
      <c r="LDS172" s="250"/>
      <c r="LDT172" s="250"/>
      <c r="LDU172" s="250"/>
      <c r="LDV172" s="250"/>
      <c r="LDW172" s="250"/>
      <c r="LDX172" s="250"/>
      <c r="LDY172" s="250"/>
      <c r="LDZ172" s="250"/>
      <c r="LEA172" s="250"/>
      <c r="LEB172" s="250"/>
      <c r="LEC172" s="250"/>
      <c r="LED172" s="250"/>
      <c r="LEE172" s="250"/>
      <c r="LEF172" s="250"/>
      <c r="LEG172" s="250"/>
      <c r="LEH172" s="250"/>
      <c r="LEI172" s="250"/>
      <c r="LEJ172" s="250"/>
      <c r="LEK172" s="250"/>
      <c r="LEL172" s="250"/>
      <c r="LEM172" s="250"/>
      <c r="LEN172" s="250"/>
      <c r="LEO172" s="250"/>
      <c r="LEP172" s="250"/>
      <c r="LEQ172" s="250"/>
      <c r="LER172" s="250"/>
      <c r="LES172" s="250"/>
      <c r="LET172" s="250"/>
      <c r="LEU172" s="250"/>
      <c r="LEV172" s="250"/>
      <c r="LEW172" s="250"/>
      <c r="LEX172" s="250"/>
      <c r="LEY172" s="250"/>
      <c r="LEZ172" s="250"/>
      <c r="LFA172" s="250"/>
      <c r="LFB172" s="250"/>
      <c r="LFC172" s="250"/>
      <c r="LFD172" s="250"/>
      <c r="LFE172" s="250"/>
      <c r="LFF172" s="250"/>
      <c r="LFG172" s="250"/>
      <c r="LFH172" s="250"/>
      <c r="LFI172" s="250"/>
      <c r="LFJ172" s="250"/>
      <c r="LFK172" s="250"/>
      <c r="LFL172" s="250"/>
      <c r="LFM172" s="250"/>
      <c r="LFN172" s="250"/>
      <c r="LFO172" s="250"/>
      <c r="LFP172" s="250"/>
      <c r="LFQ172" s="250"/>
      <c r="LFR172" s="250"/>
      <c r="LFS172" s="250"/>
      <c r="LFT172" s="250"/>
      <c r="LFU172" s="250"/>
      <c r="LFV172" s="250"/>
      <c r="LFW172" s="250"/>
      <c r="LFX172" s="250"/>
      <c r="LFY172" s="250"/>
      <c r="LFZ172" s="250"/>
      <c r="LGA172" s="250"/>
      <c r="LGB172" s="250"/>
      <c r="LGC172" s="250"/>
      <c r="LGD172" s="250"/>
      <c r="LGE172" s="250"/>
      <c r="LGF172" s="250"/>
      <c r="LGG172" s="250"/>
      <c r="LGH172" s="250"/>
      <c r="LGI172" s="250"/>
      <c r="LGJ172" s="250"/>
      <c r="LGK172" s="250"/>
      <c r="LGL172" s="250"/>
      <c r="LGM172" s="250"/>
      <c r="LGN172" s="250"/>
      <c r="LGO172" s="250"/>
      <c r="LGP172" s="250"/>
      <c r="LGQ172" s="250"/>
      <c r="LGR172" s="250"/>
      <c r="LGS172" s="250"/>
      <c r="LGT172" s="250"/>
      <c r="LGU172" s="250"/>
      <c r="LGV172" s="250"/>
      <c r="LGW172" s="250"/>
      <c r="LGX172" s="250"/>
      <c r="LGY172" s="250"/>
      <c r="LGZ172" s="250"/>
      <c r="LHA172" s="250"/>
      <c r="LHB172" s="250"/>
      <c r="LHC172" s="250"/>
      <c r="LHD172" s="250"/>
      <c r="LHE172" s="250"/>
      <c r="LHF172" s="250"/>
      <c r="LHG172" s="250"/>
      <c r="LHH172" s="250"/>
      <c r="LHI172" s="250"/>
      <c r="LHJ172" s="250"/>
      <c r="LHK172" s="250"/>
      <c r="LHL172" s="250"/>
      <c r="LHM172" s="250"/>
      <c r="LHN172" s="250"/>
      <c r="LHO172" s="250"/>
      <c r="LHP172" s="250"/>
      <c r="LHQ172" s="250"/>
      <c r="LHR172" s="250"/>
      <c r="LHS172" s="250"/>
      <c r="LHT172" s="250"/>
      <c r="LHU172" s="250"/>
      <c r="LHV172" s="250"/>
      <c r="LHW172" s="250"/>
      <c r="LHX172" s="250"/>
      <c r="LHY172" s="250"/>
      <c r="LHZ172" s="250"/>
      <c r="LIA172" s="250"/>
      <c r="LIB172" s="250"/>
      <c r="LIC172" s="250"/>
      <c r="LID172" s="250"/>
      <c r="LIE172" s="250"/>
      <c r="LIF172" s="250"/>
      <c r="LIG172" s="250"/>
      <c r="LIH172" s="250"/>
      <c r="LII172" s="250"/>
      <c r="LIJ172" s="250"/>
      <c r="LIK172" s="250"/>
      <c r="LIL172" s="250"/>
      <c r="LIM172" s="250"/>
      <c r="LIN172" s="250"/>
      <c r="LIO172" s="250"/>
      <c r="LIP172" s="250"/>
      <c r="LIQ172" s="250"/>
      <c r="LIR172" s="250"/>
      <c r="LIS172" s="250"/>
      <c r="LIT172" s="250"/>
      <c r="LIU172" s="250"/>
      <c r="LIV172" s="250"/>
      <c r="LIW172" s="250"/>
      <c r="LIX172" s="250"/>
      <c r="LIY172" s="250"/>
      <c r="LIZ172" s="250"/>
      <c r="LJA172" s="250"/>
      <c r="LJB172" s="250"/>
      <c r="LJC172" s="250"/>
      <c r="LJD172" s="250"/>
      <c r="LJE172" s="250"/>
      <c r="LJF172" s="250"/>
      <c r="LJG172" s="250"/>
      <c r="LJH172" s="250"/>
      <c r="LJI172" s="250"/>
      <c r="LJJ172" s="250"/>
      <c r="LJK172" s="250"/>
      <c r="LJL172" s="250"/>
      <c r="LJM172" s="250"/>
      <c r="LJN172" s="250"/>
      <c r="LJO172" s="250"/>
      <c r="LJP172" s="250"/>
      <c r="LJQ172" s="250"/>
      <c r="LJR172" s="250"/>
      <c r="LJS172" s="250"/>
      <c r="LJT172" s="250"/>
      <c r="LJU172" s="250"/>
      <c r="LJV172" s="250"/>
      <c r="LJW172" s="250"/>
      <c r="LJX172" s="250"/>
      <c r="LJY172" s="250"/>
      <c r="LJZ172" s="250"/>
      <c r="LKA172" s="250"/>
      <c r="LKB172" s="250"/>
      <c r="LKC172" s="250"/>
      <c r="LKD172" s="250"/>
      <c r="LKE172" s="250"/>
      <c r="LKF172" s="250"/>
      <c r="LKG172" s="250"/>
      <c r="LKH172" s="250"/>
      <c r="LKI172" s="250"/>
      <c r="LKJ172" s="250"/>
      <c r="LKK172" s="250"/>
      <c r="LKL172" s="250"/>
      <c r="LKM172" s="250"/>
      <c r="LKN172" s="250"/>
      <c r="LKO172" s="250"/>
      <c r="LKP172" s="250"/>
      <c r="LKQ172" s="250"/>
      <c r="LKR172" s="250"/>
      <c r="LKS172" s="250"/>
      <c r="LKT172" s="250"/>
      <c r="LKU172" s="250"/>
      <c r="LKV172" s="250"/>
      <c r="LKW172" s="250"/>
      <c r="LKX172" s="250"/>
      <c r="LKY172" s="250"/>
      <c r="LKZ172" s="250"/>
      <c r="LLA172" s="250"/>
      <c r="LLB172" s="250"/>
      <c r="LLC172" s="250"/>
      <c r="LLD172" s="250"/>
      <c r="LLE172" s="250"/>
      <c r="LLF172" s="250"/>
      <c r="LLG172" s="250"/>
      <c r="LLH172" s="250"/>
      <c r="LLI172" s="250"/>
      <c r="LLJ172" s="250"/>
      <c r="LLK172" s="250"/>
      <c r="LLL172" s="250"/>
      <c r="LLM172" s="250"/>
      <c r="LLN172" s="250"/>
      <c r="LLO172" s="250"/>
      <c r="LLP172" s="250"/>
      <c r="LLQ172" s="250"/>
      <c r="LLR172" s="250"/>
      <c r="LLS172" s="250"/>
      <c r="LLT172" s="250"/>
      <c r="LLU172" s="250"/>
      <c r="LLV172" s="250"/>
      <c r="LLW172" s="250"/>
      <c r="LLX172" s="250"/>
      <c r="LLY172" s="250"/>
      <c r="LLZ172" s="250"/>
      <c r="LMA172" s="250"/>
      <c r="LMB172" s="250"/>
      <c r="LMC172" s="250"/>
      <c r="LMD172" s="250"/>
      <c r="LME172" s="250"/>
      <c r="LMF172" s="250"/>
      <c r="LMG172" s="250"/>
      <c r="LMH172" s="250"/>
      <c r="LMI172" s="250"/>
      <c r="LMJ172" s="250"/>
      <c r="LMK172" s="250"/>
      <c r="LML172" s="250"/>
      <c r="LMM172" s="250"/>
      <c r="LMN172" s="250"/>
      <c r="LMO172" s="250"/>
      <c r="LMP172" s="250"/>
      <c r="LMQ172" s="250"/>
      <c r="LMR172" s="250"/>
      <c r="LMS172" s="250"/>
      <c r="LMT172" s="250"/>
      <c r="LMU172" s="250"/>
      <c r="LMV172" s="250"/>
      <c r="LMW172" s="250"/>
      <c r="LMX172" s="250"/>
      <c r="LMY172" s="250"/>
      <c r="LMZ172" s="250"/>
      <c r="LNA172" s="250"/>
      <c r="LNB172" s="250"/>
      <c r="LNC172" s="250"/>
      <c r="LND172" s="250"/>
      <c r="LNE172" s="250"/>
      <c r="LNF172" s="250"/>
      <c r="LNG172" s="250"/>
      <c r="LNH172" s="250"/>
      <c r="LNI172" s="250"/>
      <c r="LNJ172" s="250"/>
      <c r="LNK172" s="250"/>
      <c r="LNL172" s="250"/>
      <c r="LNM172" s="250"/>
      <c r="LNN172" s="250"/>
      <c r="LNO172" s="250"/>
      <c r="LNP172" s="250"/>
      <c r="LNQ172" s="250"/>
      <c r="LNR172" s="250"/>
      <c r="LNS172" s="250"/>
      <c r="LNT172" s="250"/>
      <c r="LNU172" s="250"/>
      <c r="LNV172" s="250"/>
      <c r="LNW172" s="250"/>
      <c r="LNX172" s="250"/>
      <c r="LNY172" s="250"/>
      <c r="LNZ172" s="250"/>
      <c r="LOA172" s="250"/>
      <c r="LOB172" s="250"/>
      <c r="LOC172" s="250"/>
      <c r="LOD172" s="250"/>
      <c r="LOE172" s="250"/>
      <c r="LOF172" s="250"/>
      <c r="LOG172" s="250"/>
      <c r="LOH172" s="250"/>
      <c r="LOI172" s="250"/>
      <c r="LOJ172" s="250"/>
      <c r="LOK172" s="250"/>
      <c r="LOL172" s="250"/>
      <c r="LOM172" s="250"/>
      <c r="LON172" s="250"/>
      <c r="LOO172" s="250"/>
      <c r="LOP172" s="250"/>
      <c r="LOQ172" s="250"/>
      <c r="LOR172" s="250"/>
      <c r="LOS172" s="250"/>
      <c r="LOT172" s="250"/>
      <c r="LOU172" s="250"/>
      <c r="LOV172" s="250"/>
      <c r="LOW172" s="250"/>
      <c r="LOX172" s="250"/>
      <c r="LOY172" s="250"/>
      <c r="LOZ172" s="250"/>
      <c r="LPA172" s="250"/>
      <c r="LPB172" s="250"/>
      <c r="LPC172" s="250"/>
      <c r="LPD172" s="250"/>
      <c r="LPE172" s="250"/>
      <c r="LPF172" s="250"/>
      <c r="LPG172" s="250"/>
      <c r="LPH172" s="250"/>
      <c r="LPI172" s="250"/>
      <c r="LPJ172" s="250"/>
      <c r="LPK172" s="250"/>
      <c r="LPL172" s="250"/>
      <c r="LPM172" s="250"/>
      <c r="LPN172" s="250"/>
      <c r="LPO172" s="250"/>
      <c r="LPP172" s="250"/>
      <c r="LPQ172" s="250"/>
      <c r="LPR172" s="250"/>
      <c r="LPS172" s="250"/>
      <c r="LPT172" s="250"/>
      <c r="LPU172" s="250"/>
      <c r="LPV172" s="250"/>
      <c r="LPW172" s="250"/>
      <c r="LPX172" s="250"/>
      <c r="LPY172" s="250"/>
      <c r="LPZ172" s="250"/>
      <c r="LQA172" s="250"/>
      <c r="LQB172" s="250"/>
      <c r="LQC172" s="250"/>
      <c r="LQD172" s="250"/>
      <c r="LQE172" s="250"/>
      <c r="LQF172" s="250"/>
      <c r="LQG172" s="250"/>
      <c r="LQH172" s="250"/>
      <c r="LQI172" s="250"/>
      <c r="LQJ172" s="250"/>
      <c r="LQK172" s="250"/>
      <c r="LQL172" s="250"/>
      <c r="LQM172" s="250"/>
      <c r="LQN172" s="250"/>
      <c r="LQO172" s="250"/>
      <c r="LQP172" s="250"/>
      <c r="LQQ172" s="250"/>
      <c r="LQR172" s="250"/>
      <c r="LQS172" s="250"/>
      <c r="LQT172" s="250"/>
      <c r="LQU172" s="250"/>
      <c r="LQV172" s="250"/>
      <c r="LQW172" s="250"/>
      <c r="LQX172" s="250"/>
      <c r="LQY172" s="250"/>
      <c r="LQZ172" s="250"/>
      <c r="LRA172" s="250"/>
      <c r="LRB172" s="250"/>
      <c r="LRC172" s="250"/>
      <c r="LRD172" s="250"/>
      <c r="LRE172" s="250"/>
      <c r="LRF172" s="250"/>
      <c r="LRG172" s="250"/>
      <c r="LRH172" s="250"/>
      <c r="LRI172" s="250"/>
      <c r="LRJ172" s="250"/>
      <c r="LRK172" s="250"/>
      <c r="LRL172" s="250"/>
      <c r="LRM172" s="250"/>
      <c r="LRN172" s="250"/>
      <c r="LRO172" s="250"/>
      <c r="LRP172" s="250"/>
      <c r="LRQ172" s="250"/>
      <c r="LRR172" s="250"/>
      <c r="LRS172" s="250"/>
      <c r="LRT172" s="250"/>
      <c r="LRU172" s="250"/>
      <c r="LRV172" s="250"/>
      <c r="LRW172" s="250"/>
      <c r="LRX172" s="250"/>
      <c r="LRY172" s="250"/>
      <c r="LRZ172" s="250"/>
      <c r="LSA172" s="250"/>
      <c r="LSB172" s="250"/>
      <c r="LSC172" s="250"/>
      <c r="LSD172" s="250"/>
      <c r="LSE172" s="250"/>
      <c r="LSF172" s="250"/>
      <c r="LSG172" s="250"/>
      <c r="LSH172" s="250"/>
      <c r="LSI172" s="250"/>
      <c r="LSJ172" s="250"/>
      <c r="LSK172" s="250"/>
      <c r="LSL172" s="250"/>
      <c r="LSM172" s="250"/>
      <c r="LSN172" s="250"/>
      <c r="LSO172" s="250"/>
      <c r="LSP172" s="250"/>
      <c r="LSQ172" s="250"/>
      <c r="LSR172" s="250"/>
      <c r="LSS172" s="250"/>
      <c r="LST172" s="250"/>
      <c r="LSU172" s="250"/>
      <c r="LSV172" s="250"/>
      <c r="LSW172" s="250"/>
      <c r="LSX172" s="250"/>
      <c r="LSY172" s="250"/>
      <c r="LSZ172" s="250"/>
      <c r="LTA172" s="250"/>
      <c r="LTB172" s="250"/>
      <c r="LTC172" s="250"/>
      <c r="LTD172" s="250"/>
      <c r="LTE172" s="250"/>
      <c r="LTF172" s="250"/>
      <c r="LTG172" s="250"/>
      <c r="LTH172" s="250"/>
      <c r="LTI172" s="250"/>
      <c r="LTJ172" s="250"/>
      <c r="LTK172" s="250"/>
      <c r="LTL172" s="250"/>
      <c r="LTM172" s="250"/>
      <c r="LTN172" s="250"/>
      <c r="LTO172" s="250"/>
      <c r="LTP172" s="250"/>
      <c r="LTQ172" s="250"/>
      <c r="LTR172" s="250"/>
      <c r="LTS172" s="250"/>
      <c r="LTT172" s="250"/>
      <c r="LTU172" s="250"/>
      <c r="LTV172" s="250"/>
      <c r="LTW172" s="250"/>
      <c r="LTX172" s="250"/>
      <c r="LTY172" s="250"/>
      <c r="LTZ172" s="250"/>
      <c r="LUA172" s="250"/>
      <c r="LUB172" s="250"/>
      <c r="LUC172" s="250"/>
      <c r="LUD172" s="250"/>
      <c r="LUE172" s="250"/>
      <c r="LUF172" s="250"/>
      <c r="LUG172" s="250"/>
      <c r="LUH172" s="250"/>
      <c r="LUI172" s="250"/>
      <c r="LUJ172" s="250"/>
      <c r="LUK172" s="250"/>
      <c r="LUL172" s="250"/>
      <c r="LUM172" s="250"/>
      <c r="LUN172" s="250"/>
      <c r="LUO172" s="250"/>
      <c r="LUP172" s="250"/>
      <c r="LUQ172" s="250"/>
      <c r="LUR172" s="250"/>
      <c r="LUS172" s="250"/>
      <c r="LUT172" s="250"/>
      <c r="LUU172" s="250"/>
      <c r="LUV172" s="250"/>
      <c r="LUW172" s="250"/>
      <c r="LUX172" s="250"/>
      <c r="LUY172" s="250"/>
      <c r="LUZ172" s="250"/>
      <c r="LVA172" s="250"/>
      <c r="LVB172" s="250"/>
      <c r="LVC172" s="250"/>
      <c r="LVD172" s="250"/>
      <c r="LVE172" s="250"/>
      <c r="LVF172" s="250"/>
      <c r="LVG172" s="250"/>
      <c r="LVH172" s="250"/>
      <c r="LVI172" s="250"/>
      <c r="LVJ172" s="250"/>
      <c r="LVK172" s="250"/>
      <c r="LVL172" s="250"/>
      <c r="LVM172" s="250"/>
      <c r="LVN172" s="250"/>
      <c r="LVO172" s="250"/>
      <c r="LVP172" s="250"/>
      <c r="LVQ172" s="250"/>
      <c r="LVR172" s="250"/>
      <c r="LVS172" s="250"/>
      <c r="LVT172" s="250"/>
      <c r="LVU172" s="250"/>
      <c r="LVV172" s="250"/>
      <c r="LVW172" s="250"/>
      <c r="LVX172" s="250"/>
      <c r="LVY172" s="250"/>
      <c r="LVZ172" s="250"/>
      <c r="LWA172" s="250"/>
      <c r="LWB172" s="250"/>
      <c r="LWC172" s="250"/>
      <c r="LWD172" s="250"/>
      <c r="LWE172" s="250"/>
      <c r="LWF172" s="250"/>
      <c r="LWG172" s="250"/>
      <c r="LWH172" s="250"/>
      <c r="LWI172" s="250"/>
      <c r="LWJ172" s="250"/>
      <c r="LWK172" s="250"/>
      <c r="LWL172" s="250"/>
      <c r="LWM172" s="250"/>
      <c r="LWN172" s="250"/>
      <c r="LWO172" s="250"/>
      <c r="LWP172" s="250"/>
      <c r="LWQ172" s="250"/>
      <c r="LWR172" s="250"/>
      <c r="LWS172" s="250"/>
      <c r="LWT172" s="250"/>
      <c r="LWU172" s="250"/>
      <c r="LWV172" s="250"/>
      <c r="LWW172" s="250"/>
      <c r="LWX172" s="250"/>
      <c r="LWY172" s="250"/>
      <c r="LWZ172" s="250"/>
      <c r="LXA172" s="250"/>
      <c r="LXB172" s="250"/>
      <c r="LXC172" s="250"/>
      <c r="LXD172" s="250"/>
      <c r="LXE172" s="250"/>
      <c r="LXF172" s="250"/>
      <c r="LXG172" s="250"/>
      <c r="LXH172" s="250"/>
      <c r="LXI172" s="250"/>
      <c r="LXJ172" s="250"/>
      <c r="LXK172" s="250"/>
      <c r="LXL172" s="250"/>
      <c r="LXM172" s="250"/>
      <c r="LXN172" s="250"/>
      <c r="LXO172" s="250"/>
      <c r="LXP172" s="250"/>
      <c r="LXQ172" s="250"/>
      <c r="LXR172" s="250"/>
      <c r="LXS172" s="250"/>
      <c r="LXT172" s="250"/>
      <c r="LXU172" s="250"/>
      <c r="LXV172" s="250"/>
      <c r="LXW172" s="250"/>
      <c r="LXX172" s="250"/>
      <c r="LXY172" s="250"/>
      <c r="LXZ172" s="250"/>
      <c r="LYA172" s="250"/>
      <c r="LYB172" s="250"/>
      <c r="LYC172" s="250"/>
      <c r="LYD172" s="250"/>
      <c r="LYE172" s="250"/>
      <c r="LYF172" s="250"/>
      <c r="LYG172" s="250"/>
      <c r="LYH172" s="250"/>
      <c r="LYI172" s="250"/>
      <c r="LYJ172" s="250"/>
      <c r="LYK172" s="250"/>
      <c r="LYL172" s="250"/>
      <c r="LYM172" s="250"/>
      <c r="LYN172" s="250"/>
      <c r="LYO172" s="250"/>
      <c r="LYP172" s="250"/>
      <c r="LYQ172" s="250"/>
      <c r="LYR172" s="250"/>
      <c r="LYS172" s="250"/>
      <c r="LYT172" s="250"/>
      <c r="LYU172" s="250"/>
      <c r="LYV172" s="250"/>
      <c r="LYW172" s="250"/>
      <c r="LYX172" s="250"/>
      <c r="LYY172" s="250"/>
      <c r="LYZ172" s="250"/>
      <c r="LZA172" s="250"/>
      <c r="LZB172" s="250"/>
      <c r="LZC172" s="250"/>
      <c r="LZD172" s="250"/>
      <c r="LZE172" s="250"/>
      <c r="LZF172" s="250"/>
      <c r="LZG172" s="250"/>
      <c r="LZH172" s="250"/>
      <c r="LZI172" s="250"/>
      <c r="LZJ172" s="250"/>
      <c r="LZK172" s="250"/>
      <c r="LZL172" s="250"/>
      <c r="LZM172" s="250"/>
      <c r="LZN172" s="250"/>
      <c r="LZO172" s="250"/>
      <c r="LZP172" s="250"/>
      <c r="LZQ172" s="250"/>
      <c r="LZR172" s="250"/>
      <c r="LZS172" s="250"/>
      <c r="LZT172" s="250"/>
      <c r="LZU172" s="250"/>
      <c r="LZV172" s="250"/>
      <c r="LZW172" s="250"/>
      <c r="LZX172" s="250"/>
      <c r="LZY172" s="250"/>
      <c r="LZZ172" s="250"/>
      <c r="MAA172" s="250"/>
      <c r="MAB172" s="250"/>
      <c r="MAC172" s="250"/>
      <c r="MAD172" s="250"/>
      <c r="MAE172" s="250"/>
      <c r="MAF172" s="250"/>
      <c r="MAG172" s="250"/>
      <c r="MAH172" s="250"/>
      <c r="MAI172" s="250"/>
      <c r="MAJ172" s="250"/>
      <c r="MAK172" s="250"/>
      <c r="MAL172" s="250"/>
      <c r="MAM172" s="250"/>
      <c r="MAN172" s="250"/>
      <c r="MAO172" s="250"/>
      <c r="MAP172" s="250"/>
      <c r="MAQ172" s="250"/>
      <c r="MAR172" s="250"/>
      <c r="MAS172" s="250"/>
      <c r="MAT172" s="250"/>
      <c r="MAU172" s="250"/>
      <c r="MAV172" s="250"/>
      <c r="MAW172" s="250"/>
      <c r="MAX172" s="250"/>
      <c r="MAY172" s="250"/>
      <c r="MAZ172" s="250"/>
      <c r="MBA172" s="250"/>
      <c r="MBB172" s="250"/>
      <c r="MBC172" s="250"/>
      <c r="MBD172" s="250"/>
      <c r="MBE172" s="250"/>
      <c r="MBF172" s="250"/>
      <c r="MBG172" s="250"/>
      <c r="MBH172" s="250"/>
      <c r="MBI172" s="250"/>
      <c r="MBJ172" s="250"/>
      <c r="MBK172" s="250"/>
      <c r="MBL172" s="250"/>
      <c r="MBM172" s="250"/>
      <c r="MBN172" s="250"/>
      <c r="MBO172" s="250"/>
      <c r="MBP172" s="250"/>
      <c r="MBQ172" s="250"/>
      <c r="MBR172" s="250"/>
      <c r="MBS172" s="250"/>
      <c r="MBT172" s="250"/>
      <c r="MBU172" s="250"/>
      <c r="MBV172" s="250"/>
      <c r="MBW172" s="250"/>
      <c r="MBX172" s="250"/>
      <c r="MBY172" s="250"/>
      <c r="MBZ172" s="250"/>
      <c r="MCA172" s="250"/>
      <c r="MCB172" s="250"/>
      <c r="MCC172" s="250"/>
      <c r="MCD172" s="250"/>
      <c r="MCE172" s="250"/>
      <c r="MCF172" s="250"/>
      <c r="MCG172" s="250"/>
      <c r="MCH172" s="250"/>
      <c r="MCI172" s="250"/>
      <c r="MCJ172" s="250"/>
      <c r="MCK172" s="250"/>
      <c r="MCL172" s="250"/>
      <c r="MCM172" s="250"/>
      <c r="MCN172" s="250"/>
      <c r="MCO172" s="250"/>
      <c r="MCP172" s="250"/>
      <c r="MCQ172" s="250"/>
      <c r="MCR172" s="250"/>
      <c r="MCS172" s="250"/>
      <c r="MCT172" s="250"/>
      <c r="MCU172" s="250"/>
      <c r="MCV172" s="250"/>
      <c r="MCW172" s="250"/>
      <c r="MCX172" s="250"/>
      <c r="MCY172" s="250"/>
      <c r="MCZ172" s="250"/>
      <c r="MDA172" s="250"/>
      <c r="MDB172" s="250"/>
      <c r="MDC172" s="250"/>
      <c r="MDD172" s="250"/>
      <c r="MDE172" s="250"/>
      <c r="MDF172" s="250"/>
      <c r="MDG172" s="250"/>
      <c r="MDH172" s="250"/>
      <c r="MDI172" s="250"/>
      <c r="MDJ172" s="250"/>
      <c r="MDK172" s="250"/>
      <c r="MDL172" s="250"/>
      <c r="MDM172" s="250"/>
      <c r="MDN172" s="250"/>
      <c r="MDO172" s="250"/>
      <c r="MDP172" s="250"/>
      <c r="MDQ172" s="250"/>
      <c r="MDR172" s="250"/>
      <c r="MDS172" s="250"/>
      <c r="MDT172" s="250"/>
      <c r="MDU172" s="250"/>
      <c r="MDV172" s="250"/>
      <c r="MDW172" s="250"/>
      <c r="MDX172" s="250"/>
      <c r="MDY172" s="250"/>
      <c r="MDZ172" s="250"/>
      <c r="MEA172" s="250"/>
      <c r="MEB172" s="250"/>
      <c r="MEC172" s="250"/>
      <c r="MED172" s="250"/>
      <c r="MEE172" s="250"/>
      <c r="MEF172" s="250"/>
      <c r="MEG172" s="250"/>
      <c r="MEH172" s="250"/>
      <c r="MEI172" s="250"/>
      <c r="MEJ172" s="250"/>
      <c r="MEK172" s="250"/>
      <c r="MEL172" s="250"/>
      <c r="MEM172" s="250"/>
      <c r="MEN172" s="250"/>
      <c r="MEO172" s="250"/>
      <c r="MEP172" s="250"/>
      <c r="MEQ172" s="250"/>
      <c r="MER172" s="250"/>
      <c r="MES172" s="250"/>
      <c r="MET172" s="250"/>
      <c r="MEU172" s="250"/>
      <c r="MEV172" s="250"/>
      <c r="MEW172" s="250"/>
      <c r="MEX172" s="250"/>
      <c r="MEY172" s="250"/>
      <c r="MEZ172" s="250"/>
      <c r="MFA172" s="250"/>
      <c r="MFB172" s="250"/>
      <c r="MFC172" s="250"/>
      <c r="MFD172" s="250"/>
      <c r="MFE172" s="250"/>
      <c r="MFF172" s="250"/>
      <c r="MFG172" s="250"/>
      <c r="MFH172" s="250"/>
      <c r="MFI172" s="250"/>
      <c r="MFJ172" s="250"/>
      <c r="MFK172" s="250"/>
      <c r="MFL172" s="250"/>
      <c r="MFM172" s="250"/>
      <c r="MFN172" s="250"/>
      <c r="MFO172" s="250"/>
      <c r="MFP172" s="250"/>
      <c r="MFQ172" s="250"/>
      <c r="MFR172" s="250"/>
      <c r="MFS172" s="250"/>
      <c r="MFT172" s="250"/>
      <c r="MFU172" s="250"/>
      <c r="MFV172" s="250"/>
      <c r="MFW172" s="250"/>
      <c r="MFX172" s="250"/>
      <c r="MFY172" s="250"/>
      <c r="MFZ172" s="250"/>
      <c r="MGA172" s="250"/>
      <c r="MGB172" s="250"/>
      <c r="MGC172" s="250"/>
      <c r="MGD172" s="250"/>
      <c r="MGE172" s="250"/>
      <c r="MGF172" s="250"/>
      <c r="MGG172" s="250"/>
      <c r="MGH172" s="250"/>
      <c r="MGI172" s="250"/>
      <c r="MGJ172" s="250"/>
      <c r="MGK172" s="250"/>
      <c r="MGL172" s="250"/>
      <c r="MGM172" s="250"/>
      <c r="MGN172" s="250"/>
      <c r="MGO172" s="250"/>
      <c r="MGP172" s="250"/>
      <c r="MGQ172" s="250"/>
      <c r="MGR172" s="250"/>
      <c r="MGS172" s="250"/>
      <c r="MGT172" s="250"/>
      <c r="MGU172" s="250"/>
      <c r="MGV172" s="250"/>
      <c r="MGW172" s="250"/>
      <c r="MGX172" s="250"/>
      <c r="MGY172" s="250"/>
      <c r="MGZ172" s="250"/>
      <c r="MHA172" s="250"/>
      <c r="MHB172" s="250"/>
      <c r="MHC172" s="250"/>
      <c r="MHD172" s="250"/>
      <c r="MHE172" s="250"/>
      <c r="MHF172" s="250"/>
      <c r="MHG172" s="250"/>
      <c r="MHH172" s="250"/>
      <c r="MHI172" s="250"/>
      <c r="MHJ172" s="250"/>
      <c r="MHK172" s="250"/>
      <c r="MHL172" s="250"/>
      <c r="MHM172" s="250"/>
      <c r="MHN172" s="250"/>
      <c r="MHO172" s="250"/>
      <c r="MHP172" s="250"/>
      <c r="MHQ172" s="250"/>
      <c r="MHR172" s="250"/>
      <c r="MHS172" s="250"/>
      <c r="MHT172" s="250"/>
      <c r="MHU172" s="250"/>
      <c r="MHV172" s="250"/>
      <c r="MHW172" s="250"/>
      <c r="MHX172" s="250"/>
      <c r="MHY172" s="250"/>
      <c r="MHZ172" s="250"/>
      <c r="MIA172" s="250"/>
      <c r="MIB172" s="250"/>
      <c r="MIC172" s="250"/>
      <c r="MID172" s="250"/>
      <c r="MIE172" s="250"/>
      <c r="MIF172" s="250"/>
      <c r="MIG172" s="250"/>
      <c r="MIH172" s="250"/>
      <c r="MII172" s="250"/>
      <c r="MIJ172" s="250"/>
      <c r="MIK172" s="250"/>
      <c r="MIL172" s="250"/>
      <c r="MIM172" s="250"/>
      <c r="MIN172" s="250"/>
      <c r="MIO172" s="250"/>
      <c r="MIP172" s="250"/>
      <c r="MIQ172" s="250"/>
      <c r="MIR172" s="250"/>
      <c r="MIS172" s="250"/>
      <c r="MIT172" s="250"/>
      <c r="MIU172" s="250"/>
      <c r="MIV172" s="250"/>
      <c r="MIW172" s="250"/>
      <c r="MIX172" s="250"/>
      <c r="MIY172" s="250"/>
      <c r="MIZ172" s="250"/>
      <c r="MJA172" s="250"/>
      <c r="MJB172" s="250"/>
      <c r="MJC172" s="250"/>
      <c r="MJD172" s="250"/>
      <c r="MJE172" s="250"/>
      <c r="MJF172" s="250"/>
      <c r="MJG172" s="250"/>
      <c r="MJH172" s="250"/>
      <c r="MJI172" s="250"/>
      <c r="MJJ172" s="250"/>
      <c r="MJK172" s="250"/>
      <c r="MJL172" s="250"/>
      <c r="MJM172" s="250"/>
      <c r="MJN172" s="250"/>
      <c r="MJO172" s="250"/>
      <c r="MJP172" s="250"/>
      <c r="MJQ172" s="250"/>
      <c r="MJR172" s="250"/>
      <c r="MJS172" s="250"/>
      <c r="MJT172" s="250"/>
      <c r="MJU172" s="250"/>
      <c r="MJV172" s="250"/>
      <c r="MJW172" s="250"/>
      <c r="MJX172" s="250"/>
      <c r="MJY172" s="250"/>
      <c r="MJZ172" s="250"/>
      <c r="MKA172" s="250"/>
      <c r="MKB172" s="250"/>
      <c r="MKC172" s="250"/>
      <c r="MKD172" s="250"/>
      <c r="MKE172" s="250"/>
      <c r="MKF172" s="250"/>
      <c r="MKG172" s="250"/>
      <c r="MKH172" s="250"/>
      <c r="MKI172" s="250"/>
      <c r="MKJ172" s="250"/>
      <c r="MKK172" s="250"/>
      <c r="MKL172" s="250"/>
      <c r="MKM172" s="250"/>
      <c r="MKN172" s="250"/>
      <c r="MKO172" s="250"/>
      <c r="MKP172" s="250"/>
      <c r="MKQ172" s="250"/>
      <c r="MKR172" s="250"/>
      <c r="MKS172" s="250"/>
      <c r="MKT172" s="250"/>
      <c r="MKU172" s="250"/>
      <c r="MKV172" s="250"/>
      <c r="MKW172" s="250"/>
      <c r="MKX172" s="250"/>
      <c r="MKY172" s="250"/>
      <c r="MKZ172" s="250"/>
      <c r="MLA172" s="250"/>
      <c r="MLB172" s="250"/>
      <c r="MLC172" s="250"/>
      <c r="MLD172" s="250"/>
      <c r="MLE172" s="250"/>
      <c r="MLF172" s="250"/>
      <c r="MLG172" s="250"/>
      <c r="MLH172" s="250"/>
      <c r="MLI172" s="250"/>
      <c r="MLJ172" s="250"/>
      <c r="MLK172" s="250"/>
      <c r="MLL172" s="250"/>
      <c r="MLM172" s="250"/>
      <c r="MLN172" s="250"/>
      <c r="MLO172" s="250"/>
      <c r="MLP172" s="250"/>
      <c r="MLQ172" s="250"/>
      <c r="MLR172" s="250"/>
      <c r="MLS172" s="250"/>
      <c r="MLT172" s="250"/>
      <c r="MLU172" s="250"/>
      <c r="MLV172" s="250"/>
      <c r="MLW172" s="250"/>
      <c r="MLX172" s="250"/>
      <c r="MLY172" s="250"/>
      <c r="MLZ172" s="250"/>
      <c r="MMA172" s="250"/>
      <c r="MMB172" s="250"/>
      <c r="MMC172" s="250"/>
      <c r="MMD172" s="250"/>
      <c r="MME172" s="250"/>
      <c r="MMF172" s="250"/>
      <c r="MMG172" s="250"/>
      <c r="MMH172" s="250"/>
      <c r="MMI172" s="250"/>
      <c r="MMJ172" s="250"/>
      <c r="MMK172" s="250"/>
      <c r="MML172" s="250"/>
      <c r="MMM172" s="250"/>
      <c r="MMN172" s="250"/>
      <c r="MMO172" s="250"/>
      <c r="MMP172" s="250"/>
      <c r="MMQ172" s="250"/>
      <c r="MMR172" s="250"/>
      <c r="MMS172" s="250"/>
      <c r="MMT172" s="250"/>
      <c r="MMU172" s="250"/>
      <c r="MMV172" s="250"/>
      <c r="MMW172" s="250"/>
      <c r="MMX172" s="250"/>
      <c r="MMY172" s="250"/>
      <c r="MMZ172" s="250"/>
      <c r="MNA172" s="250"/>
      <c r="MNB172" s="250"/>
      <c r="MNC172" s="250"/>
      <c r="MND172" s="250"/>
      <c r="MNE172" s="250"/>
      <c r="MNF172" s="250"/>
      <c r="MNG172" s="250"/>
      <c r="MNH172" s="250"/>
      <c r="MNI172" s="250"/>
      <c r="MNJ172" s="250"/>
      <c r="MNK172" s="250"/>
      <c r="MNL172" s="250"/>
      <c r="MNM172" s="250"/>
      <c r="MNN172" s="250"/>
      <c r="MNO172" s="250"/>
      <c r="MNP172" s="250"/>
      <c r="MNQ172" s="250"/>
      <c r="MNR172" s="250"/>
      <c r="MNS172" s="250"/>
      <c r="MNT172" s="250"/>
      <c r="MNU172" s="250"/>
      <c r="MNV172" s="250"/>
      <c r="MNW172" s="250"/>
      <c r="MNX172" s="250"/>
      <c r="MNY172" s="250"/>
      <c r="MNZ172" s="250"/>
      <c r="MOA172" s="250"/>
      <c r="MOB172" s="250"/>
      <c r="MOC172" s="250"/>
      <c r="MOD172" s="250"/>
      <c r="MOE172" s="250"/>
      <c r="MOF172" s="250"/>
      <c r="MOG172" s="250"/>
      <c r="MOH172" s="250"/>
      <c r="MOI172" s="250"/>
      <c r="MOJ172" s="250"/>
      <c r="MOK172" s="250"/>
      <c r="MOL172" s="250"/>
      <c r="MOM172" s="250"/>
      <c r="MON172" s="250"/>
      <c r="MOO172" s="250"/>
      <c r="MOP172" s="250"/>
      <c r="MOQ172" s="250"/>
      <c r="MOR172" s="250"/>
      <c r="MOS172" s="250"/>
      <c r="MOT172" s="250"/>
      <c r="MOU172" s="250"/>
      <c r="MOV172" s="250"/>
      <c r="MOW172" s="250"/>
      <c r="MOX172" s="250"/>
      <c r="MOY172" s="250"/>
      <c r="MOZ172" s="250"/>
      <c r="MPA172" s="250"/>
      <c r="MPB172" s="250"/>
      <c r="MPC172" s="250"/>
      <c r="MPD172" s="250"/>
      <c r="MPE172" s="250"/>
      <c r="MPF172" s="250"/>
      <c r="MPG172" s="250"/>
      <c r="MPH172" s="250"/>
      <c r="MPI172" s="250"/>
      <c r="MPJ172" s="250"/>
      <c r="MPK172" s="250"/>
      <c r="MPL172" s="250"/>
      <c r="MPM172" s="250"/>
      <c r="MPN172" s="250"/>
      <c r="MPO172" s="250"/>
      <c r="MPP172" s="250"/>
      <c r="MPQ172" s="250"/>
      <c r="MPR172" s="250"/>
      <c r="MPS172" s="250"/>
      <c r="MPT172" s="250"/>
      <c r="MPU172" s="250"/>
      <c r="MPV172" s="250"/>
      <c r="MPW172" s="250"/>
      <c r="MPX172" s="250"/>
      <c r="MPY172" s="250"/>
      <c r="MPZ172" s="250"/>
      <c r="MQA172" s="250"/>
      <c r="MQB172" s="250"/>
      <c r="MQC172" s="250"/>
      <c r="MQD172" s="250"/>
      <c r="MQE172" s="250"/>
      <c r="MQF172" s="250"/>
      <c r="MQG172" s="250"/>
      <c r="MQH172" s="250"/>
      <c r="MQI172" s="250"/>
      <c r="MQJ172" s="250"/>
      <c r="MQK172" s="250"/>
      <c r="MQL172" s="250"/>
      <c r="MQM172" s="250"/>
      <c r="MQN172" s="250"/>
      <c r="MQO172" s="250"/>
      <c r="MQP172" s="250"/>
      <c r="MQQ172" s="250"/>
      <c r="MQR172" s="250"/>
      <c r="MQS172" s="250"/>
      <c r="MQT172" s="250"/>
      <c r="MQU172" s="250"/>
      <c r="MQV172" s="250"/>
      <c r="MQW172" s="250"/>
      <c r="MQX172" s="250"/>
      <c r="MQY172" s="250"/>
      <c r="MQZ172" s="250"/>
      <c r="MRA172" s="250"/>
      <c r="MRB172" s="250"/>
      <c r="MRC172" s="250"/>
      <c r="MRD172" s="250"/>
      <c r="MRE172" s="250"/>
      <c r="MRF172" s="250"/>
      <c r="MRG172" s="250"/>
      <c r="MRH172" s="250"/>
      <c r="MRI172" s="250"/>
      <c r="MRJ172" s="250"/>
      <c r="MRK172" s="250"/>
      <c r="MRL172" s="250"/>
      <c r="MRM172" s="250"/>
      <c r="MRN172" s="250"/>
      <c r="MRO172" s="250"/>
      <c r="MRP172" s="250"/>
      <c r="MRQ172" s="250"/>
      <c r="MRR172" s="250"/>
      <c r="MRS172" s="250"/>
      <c r="MRT172" s="250"/>
      <c r="MRU172" s="250"/>
      <c r="MRV172" s="250"/>
      <c r="MRW172" s="250"/>
      <c r="MRX172" s="250"/>
      <c r="MRY172" s="250"/>
      <c r="MRZ172" s="250"/>
      <c r="MSA172" s="250"/>
      <c r="MSB172" s="250"/>
      <c r="MSC172" s="250"/>
      <c r="MSD172" s="250"/>
      <c r="MSE172" s="250"/>
      <c r="MSF172" s="250"/>
      <c r="MSG172" s="250"/>
      <c r="MSH172" s="250"/>
      <c r="MSI172" s="250"/>
      <c r="MSJ172" s="250"/>
      <c r="MSK172" s="250"/>
      <c r="MSL172" s="250"/>
      <c r="MSM172" s="250"/>
      <c r="MSN172" s="250"/>
      <c r="MSO172" s="250"/>
      <c r="MSP172" s="250"/>
      <c r="MSQ172" s="250"/>
      <c r="MSR172" s="250"/>
      <c r="MSS172" s="250"/>
      <c r="MST172" s="250"/>
      <c r="MSU172" s="250"/>
      <c r="MSV172" s="250"/>
      <c r="MSW172" s="250"/>
      <c r="MSX172" s="250"/>
      <c r="MSY172" s="250"/>
      <c r="MSZ172" s="250"/>
      <c r="MTA172" s="250"/>
      <c r="MTB172" s="250"/>
      <c r="MTC172" s="250"/>
      <c r="MTD172" s="250"/>
      <c r="MTE172" s="250"/>
      <c r="MTF172" s="250"/>
      <c r="MTG172" s="250"/>
      <c r="MTH172" s="250"/>
      <c r="MTI172" s="250"/>
      <c r="MTJ172" s="250"/>
      <c r="MTK172" s="250"/>
      <c r="MTL172" s="250"/>
      <c r="MTM172" s="250"/>
      <c r="MTN172" s="250"/>
      <c r="MTO172" s="250"/>
      <c r="MTP172" s="250"/>
      <c r="MTQ172" s="250"/>
      <c r="MTR172" s="250"/>
      <c r="MTS172" s="250"/>
      <c r="MTT172" s="250"/>
      <c r="MTU172" s="250"/>
      <c r="MTV172" s="250"/>
      <c r="MTW172" s="250"/>
      <c r="MTX172" s="250"/>
      <c r="MTY172" s="250"/>
      <c r="MTZ172" s="250"/>
      <c r="MUA172" s="250"/>
      <c r="MUB172" s="250"/>
      <c r="MUC172" s="250"/>
      <c r="MUD172" s="250"/>
      <c r="MUE172" s="250"/>
      <c r="MUF172" s="250"/>
      <c r="MUG172" s="250"/>
      <c r="MUH172" s="250"/>
      <c r="MUI172" s="250"/>
      <c r="MUJ172" s="250"/>
      <c r="MUK172" s="250"/>
      <c r="MUL172" s="250"/>
      <c r="MUM172" s="250"/>
      <c r="MUN172" s="250"/>
      <c r="MUO172" s="250"/>
      <c r="MUP172" s="250"/>
      <c r="MUQ172" s="250"/>
      <c r="MUR172" s="250"/>
      <c r="MUS172" s="250"/>
      <c r="MUT172" s="250"/>
      <c r="MUU172" s="250"/>
      <c r="MUV172" s="250"/>
      <c r="MUW172" s="250"/>
      <c r="MUX172" s="250"/>
      <c r="MUY172" s="250"/>
      <c r="MUZ172" s="250"/>
      <c r="MVA172" s="250"/>
      <c r="MVB172" s="250"/>
      <c r="MVC172" s="250"/>
      <c r="MVD172" s="250"/>
      <c r="MVE172" s="250"/>
      <c r="MVF172" s="250"/>
      <c r="MVG172" s="250"/>
      <c r="MVH172" s="250"/>
      <c r="MVI172" s="250"/>
      <c r="MVJ172" s="250"/>
      <c r="MVK172" s="250"/>
      <c r="MVL172" s="250"/>
      <c r="MVM172" s="250"/>
      <c r="MVN172" s="250"/>
      <c r="MVO172" s="250"/>
      <c r="MVP172" s="250"/>
      <c r="MVQ172" s="250"/>
      <c r="MVR172" s="250"/>
      <c r="MVS172" s="250"/>
      <c r="MVT172" s="250"/>
      <c r="MVU172" s="250"/>
      <c r="MVV172" s="250"/>
      <c r="MVW172" s="250"/>
      <c r="MVX172" s="250"/>
      <c r="MVY172" s="250"/>
      <c r="MVZ172" s="250"/>
      <c r="MWA172" s="250"/>
      <c r="MWB172" s="250"/>
      <c r="MWC172" s="250"/>
      <c r="MWD172" s="250"/>
      <c r="MWE172" s="250"/>
      <c r="MWF172" s="250"/>
      <c r="MWG172" s="250"/>
      <c r="MWH172" s="250"/>
      <c r="MWI172" s="250"/>
      <c r="MWJ172" s="250"/>
      <c r="MWK172" s="250"/>
      <c r="MWL172" s="250"/>
      <c r="MWM172" s="250"/>
      <c r="MWN172" s="250"/>
      <c r="MWO172" s="250"/>
      <c r="MWP172" s="250"/>
      <c r="MWQ172" s="250"/>
      <c r="MWR172" s="250"/>
      <c r="MWS172" s="250"/>
      <c r="MWT172" s="250"/>
      <c r="MWU172" s="250"/>
      <c r="MWV172" s="250"/>
      <c r="MWW172" s="250"/>
      <c r="MWX172" s="250"/>
      <c r="MWY172" s="250"/>
      <c r="MWZ172" s="250"/>
      <c r="MXA172" s="250"/>
      <c r="MXB172" s="250"/>
      <c r="MXC172" s="250"/>
      <c r="MXD172" s="250"/>
      <c r="MXE172" s="250"/>
      <c r="MXF172" s="250"/>
      <c r="MXG172" s="250"/>
      <c r="MXH172" s="250"/>
      <c r="MXI172" s="250"/>
      <c r="MXJ172" s="250"/>
      <c r="MXK172" s="250"/>
      <c r="MXL172" s="250"/>
      <c r="MXM172" s="250"/>
      <c r="MXN172" s="250"/>
      <c r="MXO172" s="250"/>
      <c r="MXP172" s="250"/>
      <c r="MXQ172" s="250"/>
      <c r="MXR172" s="250"/>
      <c r="MXS172" s="250"/>
      <c r="MXT172" s="250"/>
      <c r="MXU172" s="250"/>
      <c r="MXV172" s="250"/>
      <c r="MXW172" s="250"/>
      <c r="MXX172" s="250"/>
      <c r="MXY172" s="250"/>
      <c r="MXZ172" s="250"/>
      <c r="MYA172" s="250"/>
      <c r="MYB172" s="250"/>
      <c r="MYC172" s="250"/>
      <c r="MYD172" s="250"/>
      <c r="MYE172" s="250"/>
      <c r="MYF172" s="250"/>
      <c r="MYG172" s="250"/>
      <c r="MYH172" s="250"/>
      <c r="MYI172" s="250"/>
      <c r="MYJ172" s="250"/>
      <c r="MYK172" s="250"/>
      <c r="MYL172" s="250"/>
      <c r="MYM172" s="250"/>
      <c r="MYN172" s="250"/>
      <c r="MYO172" s="250"/>
      <c r="MYP172" s="250"/>
      <c r="MYQ172" s="250"/>
      <c r="MYR172" s="250"/>
      <c r="MYS172" s="250"/>
      <c r="MYT172" s="250"/>
      <c r="MYU172" s="250"/>
      <c r="MYV172" s="250"/>
      <c r="MYW172" s="250"/>
      <c r="MYX172" s="250"/>
      <c r="MYY172" s="250"/>
      <c r="MYZ172" s="250"/>
      <c r="MZA172" s="250"/>
      <c r="MZB172" s="250"/>
      <c r="MZC172" s="250"/>
      <c r="MZD172" s="250"/>
      <c r="MZE172" s="250"/>
      <c r="MZF172" s="250"/>
      <c r="MZG172" s="250"/>
      <c r="MZH172" s="250"/>
      <c r="MZI172" s="250"/>
      <c r="MZJ172" s="250"/>
      <c r="MZK172" s="250"/>
      <c r="MZL172" s="250"/>
      <c r="MZM172" s="250"/>
      <c r="MZN172" s="250"/>
      <c r="MZO172" s="250"/>
      <c r="MZP172" s="250"/>
      <c r="MZQ172" s="250"/>
      <c r="MZR172" s="250"/>
      <c r="MZS172" s="250"/>
      <c r="MZT172" s="250"/>
      <c r="MZU172" s="250"/>
      <c r="MZV172" s="250"/>
      <c r="MZW172" s="250"/>
      <c r="MZX172" s="250"/>
      <c r="MZY172" s="250"/>
      <c r="MZZ172" s="250"/>
      <c r="NAA172" s="250"/>
      <c r="NAB172" s="250"/>
      <c r="NAC172" s="250"/>
      <c r="NAD172" s="250"/>
      <c r="NAE172" s="250"/>
      <c r="NAF172" s="250"/>
      <c r="NAG172" s="250"/>
      <c r="NAH172" s="250"/>
      <c r="NAI172" s="250"/>
      <c r="NAJ172" s="250"/>
      <c r="NAK172" s="250"/>
      <c r="NAL172" s="250"/>
      <c r="NAM172" s="250"/>
      <c r="NAN172" s="250"/>
      <c r="NAO172" s="250"/>
      <c r="NAP172" s="250"/>
      <c r="NAQ172" s="250"/>
      <c r="NAR172" s="250"/>
      <c r="NAS172" s="250"/>
      <c r="NAT172" s="250"/>
      <c r="NAU172" s="250"/>
      <c r="NAV172" s="250"/>
      <c r="NAW172" s="250"/>
      <c r="NAX172" s="250"/>
      <c r="NAY172" s="250"/>
      <c r="NAZ172" s="250"/>
      <c r="NBA172" s="250"/>
      <c r="NBB172" s="250"/>
      <c r="NBC172" s="250"/>
      <c r="NBD172" s="250"/>
      <c r="NBE172" s="250"/>
      <c r="NBF172" s="250"/>
      <c r="NBG172" s="250"/>
      <c r="NBH172" s="250"/>
      <c r="NBI172" s="250"/>
      <c r="NBJ172" s="250"/>
      <c r="NBK172" s="250"/>
      <c r="NBL172" s="250"/>
      <c r="NBM172" s="250"/>
      <c r="NBN172" s="250"/>
      <c r="NBO172" s="250"/>
      <c r="NBP172" s="250"/>
      <c r="NBQ172" s="250"/>
      <c r="NBR172" s="250"/>
      <c r="NBS172" s="250"/>
      <c r="NBT172" s="250"/>
      <c r="NBU172" s="250"/>
      <c r="NBV172" s="250"/>
      <c r="NBW172" s="250"/>
      <c r="NBX172" s="250"/>
      <c r="NBY172" s="250"/>
      <c r="NBZ172" s="250"/>
      <c r="NCA172" s="250"/>
      <c r="NCB172" s="250"/>
      <c r="NCC172" s="250"/>
      <c r="NCD172" s="250"/>
      <c r="NCE172" s="250"/>
      <c r="NCF172" s="250"/>
      <c r="NCG172" s="250"/>
      <c r="NCH172" s="250"/>
      <c r="NCI172" s="250"/>
      <c r="NCJ172" s="250"/>
      <c r="NCK172" s="250"/>
      <c r="NCL172" s="250"/>
      <c r="NCM172" s="250"/>
      <c r="NCN172" s="250"/>
      <c r="NCO172" s="250"/>
      <c r="NCP172" s="250"/>
      <c r="NCQ172" s="250"/>
      <c r="NCR172" s="250"/>
      <c r="NCS172" s="250"/>
      <c r="NCT172" s="250"/>
      <c r="NCU172" s="250"/>
      <c r="NCV172" s="250"/>
      <c r="NCW172" s="250"/>
      <c r="NCX172" s="250"/>
      <c r="NCY172" s="250"/>
      <c r="NCZ172" s="250"/>
      <c r="NDA172" s="250"/>
      <c r="NDB172" s="250"/>
      <c r="NDC172" s="250"/>
      <c r="NDD172" s="250"/>
      <c r="NDE172" s="250"/>
      <c r="NDF172" s="250"/>
      <c r="NDG172" s="250"/>
      <c r="NDH172" s="250"/>
      <c r="NDI172" s="250"/>
      <c r="NDJ172" s="250"/>
      <c r="NDK172" s="250"/>
      <c r="NDL172" s="250"/>
      <c r="NDM172" s="250"/>
      <c r="NDN172" s="250"/>
      <c r="NDO172" s="250"/>
      <c r="NDP172" s="250"/>
      <c r="NDQ172" s="250"/>
      <c r="NDR172" s="250"/>
      <c r="NDS172" s="250"/>
      <c r="NDT172" s="250"/>
      <c r="NDU172" s="250"/>
      <c r="NDV172" s="250"/>
      <c r="NDW172" s="250"/>
      <c r="NDX172" s="250"/>
      <c r="NDY172" s="250"/>
      <c r="NDZ172" s="250"/>
      <c r="NEA172" s="250"/>
      <c r="NEB172" s="250"/>
      <c r="NEC172" s="250"/>
      <c r="NED172" s="250"/>
      <c r="NEE172" s="250"/>
      <c r="NEF172" s="250"/>
      <c r="NEG172" s="250"/>
      <c r="NEH172" s="250"/>
      <c r="NEI172" s="250"/>
      <c r="NEJ172" s="250"/>
      <c r="NEK172" s="250"/>
      <c r="NEL172" s="250"/>
      <c r="NEM172" s="250"/>
      <c r="NEN172" s="250"/>
      <c r="NEO172" s="250"/>
      <c r="NEP172" s="250"/>
      <c r="NEQ172" s="250"/>
      <c r="NER172" s="250"/>
      <c r="NES172" s="250"/>
      <c r="NET172" s="250"/>
      <c r="NEU172" s="250"/>
      <c r="NEV172" s="250"/>
      <c r="NEW172" s="250"/>
      <c r="NEX172" s="250"/>
      <c r="NEY172" s="250"/>
      <c r="NEZ172" s="250"/>
      <c r="NFA172" s="250"/>
      <c r="NFB172" s="250"/>
      <c r="NFC172" s="250"/>
      <c r="NFD172" s="250"/>
      <c r="NFE172" s="250"/>
      <c r="NFF172" s="250"/>
      <c r="NFG172" s="250"/>
      <c r="NFH172" s="250"/>
      <c r="NFI172" s="250"/>
      <c r="NFJ172" s="250"/>
      <c r="NFK172" s="250"/>
      <c r="NFL172" s="250"/>
      <c r="NFM172" s="250"/>
      <c r="NFN172" s="250"/>
      <c r="NFO172" s="250"/>
      <c r="NFP172" s="250"/>
      <c r="NFQ172" s="250"/>
      <c r="NFR172" s="250"/>
      <c r="NFS172" s="250"/>
      <c r="NFT172" s="250"/>
      <c r="NFU172" s="250"/>
      <c r="NFV172" s="250"/>
      <c r="NFW172" s="250"/>
      <c r="NFX172" s="250"/>
      <c r="NFY172" s="250"/>
      <c r="NFZ172" s="250"/>
      <c r="NGA172" s="250"/>
      <c r="NGB172" s="250"/>
      <c r="NGC172" s="250"/>
      <c r="NGD172" s="250"/>
      <c r="NGE172" s="250"/>
      <c r="NGF172" s="250"/>
      <c r="NGG172" s="250"/>
      <c r="NGH172" s="250"/>
      <c r="NGI172" s="250"/>
      <c r="NGJ172" s="250"/>
      <c r="NGK172" s="250"/>
      <c r="NGL172" s="250"/>
      <c r="NGM172" s="250"/>
      <c r="NGN172" s="250"/>
      <c r="NGO172" s="250"/>
      <c r="NGP172" s="250"/>
      <c r="NGQ172" s="250"/>
      <c r="NGR172" s="250"/>
      <c r="NGS172" s="250"/>
      <c r="NGT172" s="250"/>
      <c r="NGU172" s="250"/>
      <c r="NGV172" s="250"/>
      <c r="NGW172" s="250"/>
      <c r="NGX172" s="250"/>
      <c r="NGY172" s="250"/>
      <c r="NGZ172" s="250"/>
      <c r="NHA172" s="250"/>
      <c r="NHB172" s="250"/>
      <c r="NHC172" s="250"/>
      <c r="NHD172" s="250"/>
      <c r="NHE172" s="250"/>
      <c r="NHF172" s="250"/>
      <c r="NHG172" s="250"/>
      <c r="NHH172" s="250"/>
      <c r="NHI172" s="250"/>
      <c r="NHJ172" s="250"/>
      <c r="NHK172" s="250"/>
      <c r="NHL172" s="250"/>
      <c r="NHM172" s="250"/>
      <c r="NHN172" s="250"/>
      <c r="NHO172" s="250"/>
      <c r="NHP172" s="250"/>
      <c r="NHQ172" s="250"/>
      <c r="NHR172" s="250"/>
      <c r="NHS172" s="250"/>
      <c r="NHT172" s="250"/>
      <c r="NHU172" s="250"/>
      <c r="NHV172" s="250"/>
      <c r="NHW172" s="250"/>
      <c r="NHX172" s="250"/>
      <c r="NHY172" s="250"/>
      <c r="NHZ172" s="250"/>
      <c r="NIA172" s="250"/>
      <c r="NIB172" s="250"/>
      <c r="NIC172" s="250"/>
      <c r="NID172" s="250"/>
      <c r="NIE172" s="250"/>
      <c r="NIF172" s="250"/>
      <c r="NIG172" s="250"/>
      <c r="NIH172" s="250"/>
      <c r="NII172" s="250"/>
      <c r="NIJ172" s="250"/>
      <c r="NIK172" s="250"/>
      <c r="NIL172" s="250"/>
      <c r="NIM172" s="250"/>
      <c r="NIN172" s="250"/>
      <c r="NIO172" s="250"/>
      <c r="NIP172" s="250"/>
      <c r="NIQ172" s="250"/>
      <c r="NIR172" s="250"/>
      <c r="NIS172" s="250"/>
      <c r="NIT172" s="250"/>
      <c r="NIU172" s="250"/>
      <c r="NIV172" s="250"/>
      <c r="NIW172" s="250"/>
      <c r="NIX172" s="250"/>
      <c r="NIY172" s="250"/>
      <c r="NIZ172" s="250"/>
      <c r="NJA172" s="250"/>
      <c r="NJB172" s="250"/>
      <c r="NJC172" s="250"/>
      <c r="NJD172" s="250"/>
      <c r="NJE172" s="250"/>
      <c r="NJF172" s="250"/>
      <c r="NJG172" s="250"/>
      <c r="NJH172" s="250"/>
      <c r="NJI172" s="250"/>
      <c r="NJJ172" s="250"/>
      <c r="NJK172" s="250"/>
      <c r="NJL172" s="250"/>
      <c r="NJM172" s="250"/>
      <c r="NJN172" s="250"/>
      <c r="NJO172" s="250"/>
      <c r="NJP172" s="250"/>
      <c r="NJQ172" s="250"/>
      <c r="NJR172" s="250"/>
      <c r="NJS172" s="250"/>
      <c r="NJT172" s="250"/>
      <c r="NJU172" s="250"/>
      <c r="NJV172" s="250"/>
      <c r="NJW172" s="250"/>
      <c r="NJX172" s="250"/>
      <c r="NJY172" s="250"/>
      <c r="NJZ172" s="250"/>
      <c r="NKA172" s="250"/>
      <c r="NKB172" s="250"/>
      <c r="NKC172" s="250"/>
      <c r="NKD172" s="250"/>
      <c r="NKE172" s="250"/>
      <c r="NKF172" s="250"/>
      <c r="NKG172" s="250"/>
      <c r="NKH172" s="250"/>
      <c r="NKI172" s="250"/>
      <c r="NKJ172" s="250"/>
      <c r="NKK172" s="250"/>
      <c r="NKL172" s="250"/>
      <c r="NKM172" s="250"/>
      <c r="NKN172" s="250"/>
      <c r="NKO172" s="250"/>
      <c r="NKP172" s="250"/>
      <c r="NKQ172" s="250"/>
      <c r="NKR172" s="250"/>
      <c r="NKS172" s="250"/>
      <c r="NKT172" s="250"/>
      <c r="NKU172" s="250"/>
      <c r="NKV172" s="250"/>
      <c r="NKW172" s="250"/>
      <c r="NKX172" s="250"/>
      <c r="NKY172" s="250"/>
      <c r="NKZ172" s="250"/>
      <c r="NLA172" s="250"/>
      <c r="NLB172" s="250"/>
      <c r="NLC172" s="250"/>
      <c r="NLD172" s="250"/>
      <c r="NLE172" s="250"/>
      <c r="NLF172" s="250"/>
      <c r="NLG172" s="250"/>
      <c r="NLH172" s="250"/>
      <c r="NLI172" s="250"/>
      <c r="NLJ172" s="250"/>
      <c r="NLK172" s="250"/>
      <c r="NLL172" s="250"/>
      <c r="NLM172" s="250"/>
      <c r="NLN172" s="250"/>
      <c r="NLO172" s="250"/>
      <c r="NLP172" s="250"/>
      <c r="NLQ172" s="250"/>
      <c r="NLR172" s="250"/>
      <c r="NLS172" s="250"/>
      <c r="NLT172" s="250"/>
      <c r="NLU172" s="250"/>
      <c r="NLV172" s="250"/>
      <c r="NLW172" s="250"/>
      <c r="NLX172" s="250"/>
      <c r="NLY172" s="250"/>
      <c r="NLZ172" s="250"/>
      <c r="NMA172" s="250"/>
      <c r="NMB172" s="250"/>
      <c r="NMC172" s="250"/>
      <c r="NMD172" s="250"/>
      <c r="NME172" s="250"/>
      <c r="NMF172" s="250"/>
      <c r="NMG172" s="250"/>
      <c r="NMH172" s="250"/>
      <c r="NMI172" s="250"/>
      <c r="NMJ172" s="250"/>
      <c r="NMK172" s="250"/>
      <c r="NML172" s="250"/>
      <c r="NMM172" s="250"/>
      <c r="NMN172" s="250"/>
      <c r="NMO172" s="250"/>
      <c r="NMP172" s="250"/>
      <c r="NMQ172" s="250"/>
      <c r="NMR172" s="250"/>
      <c r="NMS172" s="250"/>
      <c r="NMT172" s="250"/>
      <c r="NMU172" s="250"/>
      <c r="NMV172" s="250"/>
      <c r="NMW172" s="250"/>
      <c r="NMX172" s="250"/>
      <c r="NMY172" s="250"/>
      <c r="NMZ172" s="250"/>
      <c r="NNA172" s="250"/>
      <c r="NNB172" s="250"/>
      <c r="NNC172" s="250"/>
      <c r="NND172" s="250"/>
      <c r="NNE172" s="250"/>
      <c r="NNF172" s="250"/>
      <c r="NNG172" s="250"/>
      <c r="NNH172" s="250"/>
      <c r="NNI172" s="250"/>
      <c r="NNJ172" s="250"/>
      <c r="NNK172" s="250"/>
      <c r="NNL172" s="250"/>
      <c r="NNM172" s="250"/>
      <c r="NNN172" s="250"/>
      <c r="NNO172" s="250"/>
      <c r="NNP172" s="250"/>
      <c r="NNQ172" s="250"/>
      <c r="NNR172" s="250"/>
      <c r="NNS172" s="250"/>
      <c r="NNT172" s="250"/>
      <c r="NNU172" s="250"/>
      <c r="NNV172" s="250"/>
      <c r="NNW172" s="250"/>
      <c r="NNX172" s="250"/>
      <c r="NNY172" s="250"/>
      <c r="NNZ172" s="250"/>
      <c r="NOA172" s="250"/>
      <c r="NOB172" s="250"/>
      <c r="NOC172" s="250"/>
      <c r="NOD172" s="250"/>
      <c r="NOE172" s="250"/>
      <c r="NOF172" s="250"/>
      <c r="NOG172" s="250"/>
      <c r="NOH172" s="250"/>
      <c r="NOI172" s="250"/>
      <c r="NOJ172" s="250"/>
      <c r="NOK172" s="250"/>
      <c r="NOL172" s="250"/>
      <c r="NOM172" s="250"/>
      <c r="NON172" s="250"/>
      <c r="NOO172" s="250"/>
      <c r="NOP172" s="250"/>
      <c r="NOQ172" s="250"/>
      <c r="NOR172" s="250"/>
      <c r="NOS172" s="250"/>
      <c r="NOT172" s="250"/>
      <c r="NOU172" s="250"/>
      <c r="NOV172" s="250"/>
      <c r="NOW172" s="250"/>
      <c r="NOX172" s="250"/>
      <c r="NOY172" s="250"/>
      <c r="NOZ172" s="250"/>
      <c r="NPA172" s="250"/>
      <c r="NPB172" s="250"/>
      <c r="NPC172" s="250"/>
      <c r="NPD172" s="250"/>
      <c r="NPE172" s="250"/>
      <c r="NPF172" s="250"/>
      <c r="NPG172" s="250"/>
      <c r="NPH172" s="250"/>
      <c r="NPI172" s="250"/>
      <c r="NPJ172" s="250"/>
      <c r="NPK172" s="250"/>
      <c r="NPL172" s="250"/>
      <c r="NPM172" s="250"/>
      <c r="NPN172" s="250"/>
      <c r="NPO172" s="250"/>
      <c r="NPP172" s="250"/>
      <c r="NPQ172" s="250"/>
      <c r="NPR172" s="250"/>
      <c r="NPS172" s="250"/>
      <c r="NPT172" s="250"/>
      <c r="NPU172" s="250"/>
      <c r="NPV172" s="250"/>
      <c r="NPW172" s="250"/>
      <c r="NPX172" s="250"/>
      <c r="NPY172" s="250"/>
      <c r="NPZ172" s="250"/>
      <c r="NQA172" s="250"/>
      <c r="NQB172" s="250"/>
      <c r="NQC172" s="250"/>
      <c r="NQD172" s="250"/>
      <c r="NQE172" s="250"/>
      <c r="NQF172" s="250"/>
      <c r="NQG172" s="250"/>
      <c r="NQH172" s="250"/>
      <c r="NQI172" s="250"/>
      <c r="NQJ172" s="250"/>
      <c r="NQK172" s="250"/>
      <c r="NQL172" s="250"/>
      <c r="NQM172" s="250"/>
      <c r="NQN172" s="250"/>
      <c r="NQO172" s="250"/>
      <c r="NQP172" s="250"/>
      <c r="NQQ172" s="250"/>
      <c r="NQR172" s="250"/>
      <c r="NQS172" s="250"/>
      <c r="NQT172" s="250"/>
      <c r="NQU172" s="250"/>
      <c r="NQV172" s="250"/>
      <c r="NQW172" s="250"/>
      <c r="NQX172" s="250"/>
      <c r="NQY172" s="250"/>
      <c r="NQZ172" s="250"/>
      <c r="NRA172" s="250"/>
      <c r="NRB172" s="250"/>
      <c r="NRC172" s="250"/>
      <c r="NRD172" s="250"/>
      <c r="NRE172" s="250"/>
      <c r="NRF172" s="250"/>
      <c r="NRG172" s="250"/>
      <c r="NRH172" s="250"/>
      <c r="NRI172" s="250"/>
      <c r="NRJ172" s="250"/>
      <c r="NRK172" s="250"/>
      <c r="NRL172" s="250"/>
      <c r="NRM172" s="250"/>
      <c r="NRN172" s="250"/>
      <c r="NRO172" s="250"/>
      <c r="NRP172" s="250"/>
      <c r="NRQ172" s="250"/>
      <c r="NRR172" s="250"/>
      <c r="NRS172" s="250"/>
      <c r="NRT172" s="250"/>
      <c r="NRU172" s="250"/>
      <c r="NRV172" s="250"/>
      <c r="NRW172" s="250"/>
      <c r="NRX172" s="250"/>
      <c r="NRY172" s="250"/>
      <c r="NRZ172" s="250"/>
      <c r="NSA172" s="250"/>
      <c r="NSB172" s="250"/>
      <c r="NSC172" s="250"/>
      <c r="NSD172" s="250"/>
      <c r="NSE172" s="250"/>
      <c r="NSF172" s="250"/>
      <c r="NSG172" s="250"/>
      <c r="NSH172" s="250"/>
      <c r="NSI172" s="250"/>
      <c r="NSJ172" s="250"/>
      <c r="NSK172" s="250"/>
      <c r="NSL172" s="250"/>
      <c r="NSM172" s="250"/>
      <c r="NSN172" s="250"/>
      <c r="NSO172" s="250"/>
      <c r="NSP172" s="250"/>
      <c r="NSQ172" s="250"/>
      <c r="NSR172" s="250"/>
      <c r="NSS172" s="250"/>
      <c r="NST172" s="250"/>
      <c r="NSU172" s="250"/>
      <c r="NSV172" s="250"/>
      <c r="NSW172" s="250"/>
      <c r="NSX172" s="250"/>
      <c r="NSY172" s="250"/>
      <c r="NSZ172" s="250"/>
      <c r="NTA172" s="250"/>
      <c r="NTB172" s="250"/>
      <c r="NTC172" s="250"/>
      <c r="NTD172" s="250"/>
      <c r="NTE172" s="250"/>
      <c r="NTF172" s="250"/>
      <c r="NTG172" s="250"/>
      <c r="NTH172" s="250"/>
      <c r="NTI172" s="250"/>
      <c r="NTJ172" s="250"/>
      <c r="NTK172" s="250"/>
      <c r="NTL172" s="250"/>
      <c r="NTM172" s="250"/>
      <c r="NTN172" s="250"/>
      <c r="NTO172" s="250"/>
      <c r="NTP172" s="250"/>
      <c r="NTQ172" s="250"/>
      <c r="NTR172" s="250"/>
      <c r="NTS172" s="250"/>
      <c r="NTT172" s="250"/>
      <c r="NTU172" s="250"/>
      <c r="NTV172" s="250"/>
      <c r="NTW172" s="250"/>
      <c r="NTX172" s="250"/>
      <c r="NTY172" s="250"/>
      <c r="NTZ172" s="250"/>
      <c r="NUA172" s="250"/>
      <c r="NUB172" s="250"/>
      <c r="NUC172" s="250"/>
      <c r="NUD172" s="250"/>
      <c r="NUE172" s="250"/>
      <c r="NUF172" s="250"/>
      <c r="NUG172" s="250"/>
      <c r="NUH172" s="250"/>
      <c r="NUI172" s="250"/>
      <c r="NUJ172" s="250"/>
      <c r="NUK172" s="250"/>
      <c r="NUL172" s="250"/>
      <c r="NUM172" s="250"/>
      <c r="NUN172" s="250"/>
      <c r="NUO172" s="250"/>
      <c r="NUP172" s="250"/>
      <c r="NUQ172" s="250"/>
      <c r="NUR172" s="250"/>
      <c r="NUS172" s="250"/>
      <c r="NUT172" s="250"/>
      <c r="NUU172" s="250"/>
      <c r="NUV172" s="250"/>
      <c r="NUW172" s="250"/>
      <c r="NUX172" s="250"/>
      <c r="NUY172" s="250"/>
      <c r="NUZ172" s="250"/>
      <c r="NVA172" s="250"/>
      <c r="NVB172" s="250"/>
      <c r="NVC172" s="250"/>
      <c r="NVD172" s="250"/>
      <c r="NVE172" s="250"/>
      <c r="NVF172" s="250"/>
      <c r="NVG172" s="250"/>
      <c r="NVH172" s="250"/>
      <c r="NVI172" s="250"/>
      <c r="NVJ172" s="250"/>
      <c r="NVK172" s="250"/>
      <c r="NVL172" s="250"/>
      <c r="NVM172" s="250"/>
      <c r="NVN172" s="250"/>
      <c r="NVO172" s="250"/>
      <c r="NVP172" s="250"/>
      <c r="NVQ172" s="250"/>
      <c r="NVR172" s="250"/>
      <c r="NVS172" s="250"/>
      <c r="NVT172" s="250"/>
      <c r="NVU172" s="250"/>
      <c r="NVV172" s="250"/>
      <c r="NVW172" s="250"/>
      <c r="NVX172" s="250"/>
      <c r="NVY172" s="250"/>
      <c r="NVZ172" s="250"/>
      <c r="NWA172" s="250"/>
      <c r="NWB172" s="250"/>
      <c r="NWC172" s="250"/>
      <c r="NWD172" s="250"/>
      <c r="NWE172" s="250"/>
      <c r="NWF172" s="250"/>
      <c r="NWG172" s="250"/>
      <c r="NWH172" s="250"/>
      <c r="NWI172" s="250"/>
      <c r="NWJ172" s="250"/>
      <c r="NWK172" s="250"/>
      <c r="NWL172" s="250"/>
      <c r="NWM172" s="250"/>
      <c r="NWN172" s="250"/>
      <c r="NWO172" s="250"/>
      <c r="NWP172" s="250"/>
      <c r="NWQ172" s="250"/>
      <c r="NWR172" s="250"/>
      <c r="NWS172" s="250"/>
      <c r="NWT172" s="250"/>
      <c r="NWU172" s="250"/>
      <c r="NWV172" s="250"/>
      <c r="NWW172" s="250"/>
      <c r="NWX172" s="250"/>
      <c r="NWY172" s="250"/>
      <c r="NWZ172" s="250"/>
      <c r="NXA172" s="250"/>
      <c r="NXB172" s="250"/>
      <c r="NXC172" s="250"/>
      <c r="NXD172" s="250"/>
      <c r="NXE172" s="250"/>
      <c r="NXF172" s="250"/>
      <c r="NXG172" s="250"/>
      <c r="NXH172" s="250"/>
      <c r="NXI172" s="250"/>
      <c r="NXJ172" s="250"/>
      <c r="NXK172" s="250"/>
      <c r="NXL172" s="250"/>
      <c r="NXM172" s="250"/>
      <c r="NXN172" s="250"/>
      <c r="NXO172" s="250"/>
      <c r="NXP172" s="250"/>
      <c r="NXQ172" s="250"/>
      <c r="NXR172" s="250"/>
      <c r="NXS172" s="250"/>
      <c r="NXT172" s="250"/>
      <c r="NXU172" s="250"/>
      <c r="NXV172" s="250"/>
      <c r="NXW172" s="250"/>
      <c r="NXX172" s="250"/>
      <c r="NXY172" s="250"/>
      <c r="NXZ172" s="250"/>
      <c r="NYA172" s="250"/>
      <c r="NYB172" s="250"/>
      <c r="NYC172" s="250"/>
      <c r="NYD172" s="250"/>
      <c r="NYE172" s="250"/>
      <c r="NYF172" s="250"/>
      <c r="NYG172" s="250"/>
      <c r="NYH172" s="250"/>
      <c r="NYI172" s="250"/>
      <c r="NYJ172" s="250"/>
      <c r="NYK172" s="250"/>
      <c r="NYL172" s="250"/>
      <c r="NYM172" s="250"/>
      <c r="NYN172" s="250"/>
      <c r="NYO172" s="250"/>
      <c r="NYP172" s="250"/>
      <c r="NYQ172" s="250"/>
      <c r="NYR172" s="250"/>
      <c r="NYS172" s="250"/>
      <c r="NYT172" s="250"/>
      <c r="NYU172" s="250"/>
      <c r="NYV172" s="250"/>
      <c r="NYW172" s="250"/>
      <c r="NYX172" s="250"/>
      <c r="NYY172" s="250"/>
      <c r="NYZ172" s="250"/>
      <c r="NZA172" s="250"/>
      <c r="NZB172" s="250"/>
      <c r="NZC172" s="250"/>
      <c r="NZD172" s="250"/>
      <c r="NZE172" s="250"/>
      <c r="NZF172" s="250"/>
      <c r="NZG172" s="250"/>
      <c r="NZH172" s="250"/>
      <c r="NZI172" s="250"/>
      <c r="NZJ172" s="250"/>
      <c r="NZK172" s="250"/>
      <c r="NZL172" s="250"/>
      <c r="NZM172" s="250"/>
      <c r="NZN172" s="250"/>
      <c r="NZO172" s="250"/>
      <c r="NZP172" s="250"/>
      <c r="NZQ172" s="250"/>
      <c r="NZR172" s="250"/>
      <c r="NZS172" s="250"/>
      <c r="NZT172" s="250"/>
      <c r="NZU172" s="250"/>
      <c r="NZV172" s="250"/>
      <c r="NZW172" s="250"/>
      <c r="NZX172" s="250"/>
      <c r="NZY172" s="250"/>
      <c r="NZZ172" s="250"/>
      <c r="OAA172" s="250"/>
      <c r="OAB172" s="250"/>
      <c r="OAC172" s="250"/>
      <c r="OAD172" s="250"/>
      <c r="OAE172" s="250"/>
      <c r="OAF172" s="250"/>
      <c r="OAG172" s="250"/>
      <c r="OAH172" s="250"/>
      <c r="OAI172" s="250"/>
      <c r="OAJ172" s="250"/>
      <c r="OAK172" s="250"/>
      <c r="OAL172" s="250"/>
      <c r="OAM172" s="250"/>
      <c r="OAN172" s="250"/>
      <c r="OAO172" s="250"/>
      <c r="OAP172" s="250"/>
      <c r="OAQ172" s="250"/>
      <c r="OAR172" s="250"/>
      <c r="OAS172" s="250"/>
      <c r="OAT172" s="250"/>
      <c r="OAU172" s="250"/>
      <c r="OAV172" s="250"/>
      <c r="OAW172" s="250"/>
      <c r="OAX172" s="250"/>
      <c r="OAY172" s="250"/>
      <c r="OAZ172" s="250"/>
      <c r="OBA172" s="250"/>
      <c r="OBB172" s="250"/>
      <c r="OBC172" s="250"/>
      <c r="OBD172" s="250"/>
      <c r="OBE172" s="250"/>
      <c r="OBF172" s="250"/>
      <c r="OBG172" s="250"/>
      <c r="OBH172" s="250"/>
      <c r="OBI172" s="250"/>
      <c r="OBJ172" s="250"/>
      <c r="OBK172" s="250"/>
      <c r="OBL172" s="250"/>
      <c r="OBM172" s="250"/>
      <c r="OBN172" s="250"/>
      <c r="OBO172" s="250"/>
      <c r="OBP172" s="250"/>
      <c r="OBQ172" s="250"/>
      <c r="OBR172" s="250"/>
      <c r="OBS172" s="250"/>
      <c r="OBT172" s="250"/>
      <c r="OBU172" s="250"/>
      <c r="OBV172" s="250"/>
      <c r="OBW172" s="250"/>
      <c r="OBX172" s="250"/>
      <c r="OBY172" s="250"/>
      <c r="OBZ172" s="250"/>
      <c r="OCA172" s="250"/>
      <c r="OCB172" s="250"/>
      <c r="OCC172" s="250"/>
      <c r="OCD172" s="250"/>
      <c r="OCE172" s="250"/>
      <c r="OCF172" s="250"/>
      <c r="OCG172" s="250"/>
      <c r="OCH172" s="250"/>
      <c r="OCI172" s="250"/>
      <c r="OCJ172" s="250"/>
      <c r="OCK172" s="250"/>
      <c r="OCL172" s="250"/>
      <c r="OCM172" s="250"/>
      <c r="OCN172" s="250"/>
      <c r="OCO172" s="250"/>
      <c r="OCP172" s="250"/>
      <c r="OCQ172" s="250"/>
      <c r="OCR172" s="250"/>
      <c r="OCS172" s="250"/>
      <c r="OCT172" s="250"/>
      <c r="OCU172" s="250"/>
      <c r="OCV172" s="250"/>
      <c r="OCW172" s="250"/>
      <c r="OCX172" s="250"/>
      <c r="OCY172" s="250"/>
      <c r="OCZ172" s="250"/>
      <c r="ODA172" s="250"/>
      <c r="ODB172" s="250"/>
      <c r="ODC172" s="250"/>
      <c r="ODD172" s="250"/>
      <c r="ODE172" s="250"/>
      <c r="ODF172" s="250"/>
      <c r="ODG172" s="250"/>
      <c r="ODH172" s="250"/>
      <c r="ODI172" s="250"/>
      <c r="ODJ172" s="250"/>
      <c r="ODK172" s="250"/>
      <c r="ODL172" s="250"/>
      <c r="ODM172" s="250"/>
      <c r="ODN172" s="250"/>
      <c r="ODO172" s="250"/>
      <c r="ODP172" s="250"/>
      <c r="ODQ172" s="250"/>
      <c r="ODR172" s="250"/>
      <c r="ODS172" s="250"/>
      <c r="ODT172" s="250"/>
      <c r="ODU172" s="250"/>
      <c r="ODV172" s="250"/>
      <c r="ODW172" s="250"/>
      <c r="ODX172" s="250"/>
      <c r="ODY172" s="250"/>
      <c r="ODZ172" s="250"/>
      <c r="OEA172" s="250"/>
      <c r="OEB172" s="250"/>
      <c r="OEC172" s="250"/>
      <c r="OED172" s="250"/>
      <c r="OEE172" s="250"/>
      <c r="OEF172" s="250"/>
      <c r="OEG172" s="250"/>
      <c r="OEH172" s="250"/>
      <c r="OEI172" s="250"/>
      <c r="OEJ172" s="250"/>
      <c r="OEK172" s="250"/>
      <c r="OEL172" s="250"/>
      <c r="OEM172" s="250"/>
      <c r="OEN172" s="250"/>
      <c r="OEO172" s="250"/>
      <c r="OEP172" s="250"/>
      <c r="OEQ172" s="250"/>
      <c r="OER172" s="250"/>
      <c r="OES172" s="250"/>
      <c r="OET172" s="250"/>
      <c r="OEU172" s="250"/>
      <c r="OEV172" s="250"/>
      <c r="OEW172" s="250"/>
      <c r="OEX172" s="250"/>
      <c r="OEY172" s="250"/>
      <c r="OEZ172" s="250"/>
      <c r="OFA172" s="250"/>
      <c r="OFB172" s="250"/>
      <c r="OFC172" s="250"/>
      <c r="OFD172" s="250"/>
      <c r="OFE172" s="250"/>
      <c r="OFF172" s="250"/>
      <c r="OFG172" s="250"/>
      <c r="OFH172" s="250"/>
      <c r="OFI172" s="250"/>
      <c r="OFJ172" s="250"/>
      <c r="OFK172" s="250"/>
      <c r="OFL172" s="250"/>
      <c r="OFM172" s="250"/>
      <c r="OFN172" s="250"/>
      <c r="OFO172" s="250"/>
      <c r="OFP172" s="250"/>
      <c r="OFQ172" s="250"/>
      <c r="OFR172" s="250"/>
      <c r="OFS172" s="250"/>
      <c r="OFT172" s="250"/>
      <c r="OFU172" s="250"/>
      <c r="OFV172" s="250"/>
      <c r="OFW172" s="250"/>
      <c r="OFX172" s="250"/>
      <c r="OFY172" s="250"/>
      <c r="OFZ172" s="250"/>
      <c r="OGA172" s="250"/>
      <c r="OGB172" s="250"/>
      <c r="OGC172" s="250"/>
      <c r="OGD172" s="250"/>
      <c r="OGE172" s="250"/>
      <c r="OGF172" s="250"/>
      <c r="OGG172" s="250"/>
      <c r="OGH172" s="250"/>
      <c r="OGI172" s="250"/>
      <c r="OGJ172" s="250"/>
      <c r="OGK172" s="250"/>
      <c r="OGL172" s="250"/>
      <c r="OGM172" s="250"/>
      <c r="OGN172" s="250"/>
      <c r="OGO172" s="250"/>
      <c r="OGP172" s="250"/>
      <c r="OGQ172" s="250"/>
      <c r="OGR172" s="250"/>
      <c r="OGS172" s="250"/>
      <c r="OGT172" s="250"/>
      <c r="OGU172" s="250"/>
      <c r="OGV172" s="250"/>
      <c r="OGW172" s="250"/>
      <c r="OGX172" s="250"/>
      <c r="OGY172" s="250"/>
      <c r="OGZ172" s="250"/>
      <c r="OHA172" s="250"/>
      <c r="OHB172" s="250"/>
      <c r="OHC172" s="250"/>
      <c r="OHD172" s="250"/>
      <c r="OHE172" s="250"/>
      <c r="OHF172" s="250"/>
      <c r="OHG172" s="250"/>
      <c r="OHH172" s="250"/>
      <c r="OHI172" s="250"/>
      <c r="OHJ172" s="250"/>
      <c r="OHK172" s="250"/>
      <c r="OHL172" s="250"/>
      <c r="OHM172" s="250"/>
      <c r="OHN172" s="250"/>
      <c r="OHO172" s="250"/>
      <c r="OHP172" s="250"/>
      <c r="OHQ172" s="250"/>
      <c r="OHR172" s="250"/>
      <c r="OHS172" s="250"/>
      <c r="OHT172" s="250"/>
      <c r="OHU172" s="250"/>
      <c r="OHV172" s="250"/>
      <c r="OHW172" s="250"/>
      <c r="OHX172" s="250"/>
      <c r="OHY172" s="250"/>
      <c r="OHZ172" s="250"/>
      <c r="OIA172" s="250"/>
      <c r="OIB172" s="250"/>
      <c r="OIC172" s="250"/>
      <c r="OID172" s="250"/>
      <c r="OIE172" s="250"/>
      <c r="OIF172" s="250"/>
      <c r="OIG172" s="250"/>
      <c r="OIH172" s="250"/>
      <c r="OII172" s="250"/>
      <c r="OIJ172" s="250"/>
      <c r="OIK172" s="250"/>
      <c r="OIL172" s="250"/>
      <c r="OIM172" s="250"/>
      <c r="OIN172" s="250"/>
      <c r="OIO172" s="250"/>
      <c r="OIP172" s="250"/>
      <c r="OIQ172" s="250"/>
      <c r="OIR172" s="250"/>
      <c r="OIS172" s="250"/>
      <c r="OIT172" s="250"/>
      <c r="OIU172" s="250"/>
      <c r="OIV172" s="250"/>
      <c r="OIW172" s="250"/>
      <c r="OIX172" s="250"/>
      <c r="OIY172" s="250"/>
      <c r="OIZ172" s="250"/>
      <c r="OJA172" s="250"/>
      <c r="OJB172" s="250"/>
      <c r="OJC172" s="250"/>
      <c r="OJD172" s="250"/>
      <c r="OJE172" s="250"/>
      <c r="OJF172" s="250"/>
      <c r="OJG172" s="250"/>
      <c r="OJH172" s="250"/>
      <c r="OJI172" s="250"/>
      <c r="OJJ172" s="250"/>
      <c r="OJK172" s="250"/>
      <c r="OJL172" s="250"/>
      <c r="OJM172" s="250"/>
      <c r="OJN172" s="250"/>
      <c r="OJO172" s="250"/>
      <c r="OJP172" s="250"/>
      <c r="OJQ172" s="250"/>
      <c r="OJR172" s="250"/>
      <c r="OJS172" s="250"/>
      <c r="OJT172" s="250"/>
      <c r="OJU172" s="250"/>
      <c r="OJV172" s="250"/>
      <c r="OJW172" s="250"/>
      <c r="OJX172" s="250"/>
      <c r="OJY172" s="250"/>
      <c r="OJZ172" s="250"/>
      <c r="OKA172" s="250"/>
      <c r="OKB172" s="250"/>
      <c r="OKC172" s="250"/>
      <c r="OKD172" s="250"/>
      <c r="OKE172" s="250"/>
      <c r="OKF172" s="250"/>
      <c r="OKG172" s="250"/>
      <c r="OKH172" s="250"/>
      <c r="OKI172" s="250"/>
      <c r="OKJ172" s="250"/>
      <c r="OKK172" s="250"/>
      <c r="OKL172" s="250"/>
      <c r="OKM172" s="250"/>
      <c r="OKN172" s="250"/>
      <c r="OKO172" s="250"/>
      <c r="OKP172" s="250"/>
      <c r="OKQ172" s="250"/>
      <c r="OKR172" s="250"/>
      <c r="OKS172" s="250"/>
      <c r="OKT172" s="250"/>
      <c r="OKU172" s="250"/>
      <c r="OKV172" s="250"/>
      <c r="OKW172" s="250"/>
      <c r="OKX172" s="250"/>
      <c r="OKY172" s="250"/>
      <c r="OKZ172" s="250"/>
      <c r="OLA172" s="250"/>
      <c r="OLB172" s="250"/>
      <c r="OLC172" s="250"/>
      <c r="OLD172" s="250"/>
      <c r="OLE172" s="250"/>
      <c r="OLF172" s="250"/>
      <c r="OLG172" s="250"/>
      <c r="OLH172" s="250"/>
      <c r="OLI172" s="250"/>
      <c r="OLJ172" s="250"/>
      <c r="OLK172" s="250"/>
      <c r="OLL172" s="250"/>
      <c r="OLM172" s="250"/>
      <c r="OLN172" s="250"/>
      <c r="OLO172" s="250"/>
      <c r="OLP172" s="250"/>
      <c r="OLQ172" s="250"/>
      <c r="OLR172" s="250"/>
      <c r="OLS172" s="250"/>
      <c r="OLT172" s="250"/>
      <c r="OLU172" s="250"/>
      <c r="OLV172" s="250"/>
      <c r="OLW172" s="250"/>
      <c r="OLX172" s="250"/>
      <c r="OLY172" s="250"/>
      <c r="OLZ172" s="250"/>
      <c r="OMA172" s="250"/>
      <c r="OMB172" s="250"/>
      <c r="OMC172" s="250"/>
      <c r="OMD172" s="250"/>
      <c r="OME172" s="250"/>
      <c r="OMF172" s="250"/>
      <c r="OMG172" s="250"/>
      <c r="OMH172" s="250"/>
      <c r="OMI172" s="250"/>
      <c r="OMJ172" s="250"/>
      <c r="OMK172" s="250"/>
      <c r="OML172" s="250"/>
      <c r="OMM172" s="250"/>
      <c r="OMN172" s="250"/>
      <c r="OMO172" s="250"/>
      <c r="OMP172" s="250"/>
      <c r="OMQ172" s="250"/>
      <c r="OMR172" s="250"/>
      <c r="OMS172" s="250"/>
      <c r="OMT172" s="250"/>
      <c r="OMU172" s="250"/>
      <c r="OMV172" s="250"/>
      <c r="OMW172" s="250"/>
      <c r="OMX172" s="250"/>
      <c r="OMY172" s="250"/>
      <c r="OMZ172" s="250"/>
      <c r="ONA172" s="250"/>
      <c r="ONB172" s="250"/>
      <c r="ONC172" s="250"/>
      <c r="OND172" s="250"/>
      <c r="ONE172" s="250"/>
      <c r="ONF172" s="250"/>
      <c r="ONG172" s="250"/>
      <c r="ONH172" s="250"/>
      <c r="ONI172" s="250"/>
      <c r="ONJ172" s="250"/>
      <c r="ONK172" s="250"/>
      <c r="ONL172" s="250"/>
      <c r="ONM172" s="250"/>
      <c r="ONN172" s="250"/>
      <c r="ONO172" s="250"/>
      <c r="ONP172" s="250"/>
      <c r="ONQ172" s="250"/>
      <c r="ONR172" s="250"/>
      <c r="ONS172" s="250"/>
      <c r="ONT172" s="250"/>
      <c r="ONU172" s="250"/>
      <c r="ONV172" s="250"/>
      <c r="ONW172" s="250"/>
      <c r="ONX172" s="250"/>
      <c r="ONY172" s="250"/>
      <c r="ONZ172" s="250"/>
      <c r="OOA172" s="250"/>
      <c r="OOB172" s="250"/>
      <c r="OOC172" s="250"/>
      <c r="OOD172" s="250"/>
      <c r="OOE172" s="250"/>
      <c r="OOF172" s="250"/>
      <c r="OOG172" s="250"/>
      <c r="OOH172" s="250"/>
      <c r="OOI172" s="250"/>
      <c r="OOJ172" s="250"/>
      <c r="OOK172" s="250"/>
      <c r="OOL172" s="250"/>
      <c r="OOM172" s="250"/>
      <c r="OON172" s="250"/>
      <c r="OOO172" s="250"/>
      <c r="OOP172" s="250"/>
      <c r="OOQ172" s="250"/>
      <c r="OOR172" s="250"/>
      <c r="OOS172" s="250"/>
      <c r="OOT172" s="250"/>
      <c r="OOU172" s="250"/>
      <c r="OOV172" s="250"/>
      <c r="OOW172" s="250"/>
      <c r="OOX172" s="250"/>
      <c r="OOY172" s="250"/>
      <c r="OOZ172" s="250"/>
      <c r="OPA172" s="250"/>
      <c r="OPB172" s="250"/>
      <c r="OPC172" s="250"/>
      <c r="OPD172" s="250"/>
      <c r="OPE172" s="250"/>
      <c r="OPF172" s="250"/>
      <c r="OPG172" s="250"/>
      <c r="OPH172" s="250"/>
      <c r="OPI172" s="250"/>
      <c r="OPJ172" s="250"/>
      <c r="OPK172" s="250"/>
      <c r="OPL172" s="250"/>
      <c r="OPM172" s="250"/>
      <c r="OPN172" s="250"/>
      <c r="OPO172" s="250"/>
      <c r="OPP172" s="250"/>
      <c r="OPQ172" s="250"/>
      <c r="OPR172" s="250"/>
      <c r="OPS172" s="250"/>
      <c r="OPT172" s="250"/>
      <c r="OPU172" s="250"/>
      <c r="OPV172" s="250"/>
      <c r="OPW172" s="250"/>
      <c r="OPX172" s="250"/>
      <c r="OPY172" s="250"/>
      <c r="OPZ172" s="250"/>
      <c r="OQA172" s="250"/>
      <c r="OQB172" s="250"/>
      <c r="OQC172" s="250"/>
      <c r="OQD172" s="250"/>
      <c r="OQE172" s="250"/>
      <c r="OQF172" s="250"/>
      <c r="OQG172" s="250"/>
      <c r="OQH172" s="250"/>
      <c r="OQI172" s="250"/>
      <c r="OQJ172" s="250"/>
      <c r="OQK172" s="250"/>
      <c r="OQL172" s="250"/>
      <c r="OQM172" s="250"/>
      <c r="OQN172" s="250"/>
      <c r="OQO172" s="250"/>
      <c r="OQP172" s="250"/>
      <c r="OQQ172" s="250"/>
      <c r="OQR172" s="250"/>
      <c r="OQS172" s="250"/>
      <c r="OQT172" s="250"/>
      <c r="OQU172" s="250"/>
      <c r="OQV172" s="250"/>
      <c r="OQW172" s="250"/>
      <c r="OQX172" s="250"/>
      <c r="OQY172" s="250"/>
      <c r="OQZ172" s="250"/>
      <c r="ORA172" s="250"/>
      <c r="ORB172" s="250"/>
      <c r="ORC172" s="250"/>
      <c r="ORD172" s="250"/>
      <c r="ORE172" s="250"/>
      <c r="ORF172" s="250"/>
      <c r="ORG172" s="250"/>
      <c r="ORH172" s="250"/>
      <c r="ORI172" s="250"/>
      <c r="ORJ172" s="250"/>
      <c r="ORK172" s="250"/>
      <c r="ORL172" s="250"/>
      <c r="ORM172" s="250"/>
      <c r="ORN172" s="250"/>
      <c r="ORO172" s="250"/>
      <c r="ORP172" s="250"/>
      <c r="ORQ172" s="250"/>
      <c r="ORR172" s="250"/>
      <c r="ORS172" s="250"/>
      <c r="ORT172" s="250"/>
      <c r="ORU172" s="250"/>
      <c r="ORV172" s="250"/>
      <c r="ORW172" s="250"/>
      <c r="ORX172" s="250"/>
      <c r="ORY172" s="250"/>
      <c r="ORZ172" s="250"/>
      <c r="OSA172" s="250"/>
      <c r="OSB172" s="250"/>
      <c r="OSC172" s="250"/>
      <c r="OSD172" s="250"/>
      <c r="OSE172" s="250"/>
      <c r="OSF172" s="250"/>
      <c r="OSG172" s="250"/>
      <c r="OSH172" s="250"/>
      <c r="OSI172" s="250"/>
      <c r="OSJ172" s="250"/>
      <c r="OSK172" s="250"/>
      <c r="OSL172" s="250"/>
      <c r="OSM172" s="250"/>
      <c r="OSN172" s="250"/>
      <c r="OSO172" s="250"/>
      <c r="OSP172" s="250"/>
      <c r="OSQ172" s="250"/>
      <c r="OSR172" s="250"/>
      <c r="OSS172" s="250"/>
      <c r="OST172" s="250"/>
      <c r="OSU172" s="250"/>
      <c r="OSV172" s="250"/>
      <c r="OSW172" s="250"/>
      <c r="OSX172" s="250"/>
      <c r="OSY172" s="250"/>
      <c r="OSZ172" s="250"/>
      <c r="OTA172" s="250"/>
      <c r="OTB172" s="250"/>
      <c r="OTC172" s="250"/>
      <c r="OTD172" s="250"/>
      <c r="OTE172" s="250"/>
      <c r="OTF172" s="250"/>
      <c r="OTG172" s="250"/>
      <c r="OTH172" s="250"/>
      <c r="OTI172" s="250"/>
      <c r="OTJ172" s="250"/>
      <c r="OTK172" s="250"/>
      <c r="OTL172" s="250"/>
      <c r="OTM172" s="250"/>
      <c r="OTN172" s="250"/>
      <c r="OTO172" s="250"/>
      <c r="OTP172" s="250"/>
      <c r="OTQ172" s="250"/>
      <c r="OTR172" s="250"/>
      <c r="OTS172" s="250"/>
      <c r="OTT172" s="250"/>
      <c r="OTU172" s="250"/>
      <c r="OTV172" s="250"/>
      <c r="OTW172" s="250"/>
      <c r="OTX172" s="250"/>
      <c r="OTY172" s="250"/>
      <c r="OTZ172" s="250"/>
      <c r="OUA172" s="250"/>
      <c r="OUB172" s="250"/>
      <c r="OUC172" s="250"/>
      <c r="OUD172" s="250"/>
      <c r="OUE172" s="250"/>
      <c r="OUF172" s="250"/>
      <c r="OUG172" s="250"/>
      <c r="OUH172" s="250"/>
      <c r="OUI172" s="250"/>
      <c r="OUJ172" s="250"/>
      <c r="OUK172" s="250"/>
      <c r="OUL172" s="250"/>
      <c r="OUM172" s="250"/>
      <c r="OUN172" s="250"/>
      <c r="OUO172" s="250"/>
      <c r="OUP172" s="250"/>
      <c r="OUQ172" s="250"/>
      <c r="OUR172" s="250"/>
      <c r="OUS172" s="250"/>
      <c r="OUT172" s="250"/>
      <c r="OUU172" s="250"/>
      <c r="OUV172" s="250"/>
      <c r="OUW172" s="250"/>
      <c r="OUX172" s="250"/>
      <c r="OUY172" s="250"/>
      <c r="OUZ172" s="250"/>
      <c r="OVA172" s="250"/>
      <c r="OVB172" s="250"/>
      <c r="OVC172" s="250"/>
      <c r="OVD172" s="250"/>
      <c r="OVE172" s="250"/>
      <c r="OVF172" s="250"/>
      <c r="OVG172" s="250"/>
      <c r="OVH172" s="250"/>
      <c r="OVI172" s="250"/>
      <c r="OVJ172" s="250"/>
      <c r="OVK172" s="250"/>
      <c r="OVL172" s="250"/>
      <c r="OVM172" s="250"/>
      <c r="OVN172" s="250"/>
      <c r="OVO172" s="250"/>
      <c r="OVP172" s="250"/>
      <c r="OVQ172" s="250"/>
      <c r="OVR172" s="250"/>
      <c r="OVS172" s="250"/>
      <c r="OVT172" s="250"/>
      <c r="OVU172" s="250"/>
      <c r="OVV172" s="250"/>
      <c r="OVW172" s="250"/>
      <c r="OVX172" s="250"/>
      <c r="OVY172" s="250"/>
      <c r="OVZ172" s="250"/>
      <c r="OWA172" s="250"/>
      <c r="OWB172" s="250"/>
      <c r="OWC172" s="250"/>
      <c r="OWD172" s="250"/>
      <c r="OWE172" s="250"/>
      <c r="OWF172" s="250"/>
      <c r="OWG172" s="250"/>
      <c r="OWH172" s="250"/>
      <c r="OWI172" s="250"/>
      <c r="OWJ172" s="250"/>
      <c r="OWK172" s="250"/>
      <c r="OWL172" s="250"/>
      <c r="OWM172" s="250"/>
      <c r="OWN172" s="250"/>
      <c r="OWO172" s="250"/>
      <c r="OWP172" s="250"/>
      <c r="OWQ172" s="250"/>
      <c r="OWR172" s="250"/>
      <c r="OWS172" s="250"/>
      <c r="OWT172" s="250"/>
      <c r="OWU172" s="250"/>
      <c r="OWV172" s="250"/>
      <c r="OWW172" s="250"/>
      <c r="OWX172" s="250"/>
      <c r="OWY172" s="250"/>
      <c r="OWZ172" s="250"/>
      <c r="OXA172" s="250"/>
      <c r="OXB172" s="250"/>
      <c r="OXC172" s="250"/>
      <c r="OXD172" s="250"/>
      <c r="OXE172" s="250"/>
      <c r="OXF172" s="250"/>
      <c r="OXG172" s="250"/>
      <c r="OXH172" s="250"/>
      <c r="OXI172" s="250"/>
      <c r="OXJ172" s="250"/>
      <c r="OXK172" s="250"/>
      <c r="OXL172" s="250"/>
      <c r="OXM172" s="250"/>
      <c r="OXN172" s="250"/>
      <c r="OXO172" s="250"/>
      <c r="OXP172" s="250"/>
      <c r="OXQ172" s="250"/>
      <c r="OXR172" s="250"/>
      <c r="OXS172" s="250"/>
      <c r="OXT172" s="250"/>
      <c r="OXU172" s="250"/>
      <c r="OXV172" s="250"/>
      <c r="OXW172" s="250"/>
      <c r="OXX172" s="250"/>
      <c r="OXY172" s="250"/>
      <c r="OXZ172" s="250"/>
      <c r="OYA172" s="250"/>
      <c r="OYB172" s="250"/>
      <c r="OYC172" s="250"/>
      <c r="OYD172" s="250"/>
      <c r="OYE172" s="250"/>
      <c r="OYF172" s="250"/>
      <c r="OYG172" s="250"/>
      <c r="OYH172" s="250"/>
      <c r="OYI172" s="250"/>
      <c r="OYJ172" s="250"/>
      <c r="OYK172" s="250"/>
      <c r="OYL172" s="250"/>
      <c r="OYM172" s="250"/>
      <c r="OYN172" s="250"/>
      <c r="OYO172" s="250"/>
      <c r="OYP172" s="250"/>
      <c r="OYQ172" s="250"/>
      <c r="OYR172" s="250"/>
      <c r="OYS172" s="250"/>
      <c r="OYT172" s="250"/>
      <c r="OYU172" s="250"/>
      <c r="OYV172" s="250"/>
      <c r="OYW172" s="250"/>
      <c r="OYX172" s="250"/>
      <c r="OYY172" s="250"/>
      <c r="OYZ172" s="250"/>
      <c r="OZA172" s="250"/>
      <c r="OZB172" s="250"/>
      <c r="OZC172" s="250"/>
      <c r="OZD172" s="250"/>
      <c r="OZE172" s="250"/>
      <c r="OZF172" s="250"/>
      <c r="OZG172" s="250"/>
      <c r="OZH172" s="250"/>
      <c r="OZI172" s="250"/>
      <c r="OZJ172" s="250"/>
      <c r="OZK172" s="250"/>
      <c r="OZL172" s="250"/>
      <c r="OZM172" s="250"/>
      <c r="OZN172" s="250"/>
      <c r="OZO172" s="250"/>
      <c r="OZP172" s="250"/>
      <c r="OZQ172" s="250"/>
      <c r="OZR172" s="250"/>
      <c r="OZS172" s="250"/>
      <c r="OZT172" s="250"/>
      <c r="OZU172" s="250"/>
      <c r="OZV172" s="250"/>
      <c r="OZW172" s="250"/>
      <c r="OZX172" s="250"/>
      <c r="OZY172" s="250"/>
      <c r="OZZ172" s="250"/>
      <c r="PAA172" s="250"/>
      <c r="PAB172" s="250"/>
      <c r="PAC172" s="250"/>
      <c r="PAD172" s="250"/>
      <c r="PAE172" s="250"/>
      <c r="PAF172" s="250"/>
      <c r="PAG172" s="250"/>
      <c r="PAH172" s="250"/>
      <c r="PAI172" s="250"/>
      <c r="PAJ172" s="250"/>
      <c r="PAK172" s="250"/>
      <c r="PAL172" s="250"/>
      <c r="PAM172" s="250"/>
      <c r="PAN172" s="250"/>
      <c r="PAO172" s="250"/>
      <c r="PAP172" s="250"/>
      <c r="PAQ172" s="250"/>
      <c r="PAR172" s="250"/>
      <c r="PAS172" s="250"/>
      <c r="PAT172" s="250"/>
      <c r="PAU172" s="250"/>
      <c r="PAV172" s="250"/>
      <c r="PAW172" s="250"/>
      <c r="PAX172" s="250"/>
      <c r="PAY172" s="250"/>
      <c r="PAZ172" s="250"/>
      <c r="PBA172" s="250"/>
      <c r="PBB172" s="250"/>
      <c r="PBC172" s="250"/>
      <c r="PBD172" s="250"/>
      <c r="PBE172" s="250"/>
      <c r="PBF172" s="250"/>
      <c r="PBG172" s="250"/>
      <c r="PBH172" s="250"/>
      <c r="PBI172" s="250"/>
      <c r="PBJ172" s="250"/>
      <c r="PBK172" s="250"/>
      <c r="PBL172" s="250"/>
      <c r="PBM172" s="250"/>
      <c r="PBN172" s="250"/>
      <c r="PBO172" s="250"/>
      <c r="PBP172" s="250"/>
      <c r="PBQ172" s="250"/>
      <c r="PBR172" s="250"/>
      <c r="PBS172" s="250"/>
      <c r="PBT172" s="250"/>
      <c r="PBU172" s="250"/>
      <c r="PBV172" s="250"/>
      <c r="PBW172" s="250"/>
      <c r="PBX172" s="250"/>
      <c r="PBY172" s="250"/>
      <c r="PBZ172" s="250"/>
      <c r="PCA172" s="250"/>
      <c r="PCB172" s="250"/>
      <c r="PCC172" s="250"/>
      <c r="PCD172" s="250"/>
      <c r="PCE172" s="250"/>
      <c r="PCF172" s="250"/>
      <c r="PCG172" s="250"/>
      <c r="PCH172" s="250"/>
      <c r="PCI172" s="250"/>
      <c r="PCJ172" s="250"/>
      <c r="PCK172" s="250"/>
      <c r="PCL172" s="250"/>
      <c r="PCM172" s="250"/>
      <c r="PCN172" s="250"/>
      <c r="PCO172" s="250"/>
      <c r="PCP172" s="250"/>
      <c r="PCQ172" s="250"/>
      <c r="PCR172" s="250"/>
      <c r="PCS172" s="250"/>
      <c r="PCT172" s="250"/>
      <c r="PCU172" s="250"/>
      <c r="PCV172" s="250"/>
      <c r="PCW172" s="250"/>
      <c r="PCX172" s="250"/>
      <c r="PCY172" s="250"/>
      <c r="PCZ172" s="250"/>
      <c r="PDA172" s="250"/>
      <c r="PDB172" s="250"/>
      <c r="PDC172" s="250"/>
      <c r="PDD172" s="250"/>
      <c r="PDE172" s="250"/>
      <c r="PDF172" s="250"/>
      <c r="PDG172" s="250"/>
      <c r="PDH172" s="250"/>
      <c r="PDI172" s="250"/>
      <c r="PDJ172" s="250"/>
      <c r="PDK172" s="250"/>
      <c r="PDL172" s="250"/>
      <c r="PDM172" s="250"/>
      <c r="PDN172" s="250"/>
      <c r="PDO172" s="250"/>
      <c r="PDP172" s="250"/>
      <c r="PDQ172" s="250"/>
      <c r="PDR172" s="250"/>
      <c r="PDS172" s="250"/>
      <c r="PDT172" s="250"/>
      <c r="PDU172" s="250"/>
      <c r="PDV172" s="250"/>
      <c r="PDW172" s="250"/>
      <c r="PDX172" s="250"/>
      <c r="PDY172" s="250"/>
      <c r="PDZ172" s="250"/>
      <c r="PEA172" s="250"/>
      <c r="PEB172" s="250"/>
      <c r="PEC172" s="250"/>
      <c r="PED172" s="250"/>
      <c r="PEE172" s="250"/>
      <c r="PEF172" s="250"/>
      <c r="PEG172" s="250"/>
      <c r="PEH172" s="250"/>
      <c r="PEI172" s="250"/>
      <c r="PEJ172" s="250"/>
      <c r="PEK172" s="250"/>
      <c r="PEL172" s="250"/>
      <c r="PEM172" s="250"/>
      <c r="PEN172" s="250"/>
      <c r="PEO172" s="250"/>
      <c r="PEP172" s="250"/>
      <c r="PEQ172" s="250"/>
      <c r="PER172" s="250"/>
      <c r="PES172" s="250"/>
      <c r="PET172" s="250"/>
      <c r="PEU172" s="250"/>
      <c r="PEV172" s="250"/>
      <c r="PEW172" s="250"/>
      <c r="PEX172" s="250"/>
      <c r="PEY172" s="250"/>
      <c r="PEZ172" s="250"/>
      <c r="PFA172" s="250"/>
      <c r="PFB172" s="250"/>
      <c r="PFC172" s="250"/>
      <c r="PFD172" s="250"/>
      <c r="PFE172" s="250"/>
      <c r="PFF172" s="250"/>
      <c r="PFG172" s="250"/>
      <c r="PFH172" s="250"/>
      <c r="PFI172" s="250"/>
      <c r="PFJ172" s="250"/>
      <c r="PFK172" s="250"/>
      <c r="PFL172" s="250"/>
      <c r="PFM172" s="250"/>
      <c r="PFN172" s="250"/>
      <c r="PFO172" s="250"/>
      <c r="PFP172" s="250"/>
      <c r="PFQ172" s="250"/>
      <c r="PFR172" s="250"/>
      <c r="PFS172" s="250"/>
      <c r="PFT172" s="250"/>
      <c r="PFU172" s="250"/>
      <c r="PFV172" s="250"/>
      <c r="PFW172" s="250"/>
      <c r="PFX172" s="250"/>
      <c r="PFY172" s="250"/>
      <c r="PFZ172" s="250"/>
      <c r="PGA172" s="250"/>
      <c r="PGB172" s="250"/>
      <c r="PGC172" s="250"/>
      <c r="PGD172" s="250"/>
      <c r="PGE172" s="250"/>
      <c r="PGF172" s="250"/>
      <c r="PGG172" s="250"/>
      <c r="PGH172" s="250"/>
      <c r="PGI172" s="250"/>
      <c r="PGJ172" s="250"/>
      <c r="PGK172" s="250"/>
      <c r="PGL172" s="250"/>
      <c r="PGM172" s="250"/>
      <c r="PGN172" s="250"/>
      <c r="PGO172" s="250"/>
      <c r="PGP172" s="250"/>
      <c r="PGQ172" s="250"/>
      <c r="PGR172" s="250"/>
      <c r="PGS172" s="250"/>
      <c r="PGT172" s="250"/>
      <c r="PGU172" s="250"/>
      <c r="PGV172" s="250"/>
      <c r="PGW172" s="250"/>
      <c r="PGX172" s="250"/>
      <c r="PGY172" s="250"/>
      <c r="PGZ172" s="250"/>
      <c r="PHA172" s="250"/>
      <c r="PHB172" s="250"/>
      <c r="PHC172" s="250"/>
      <c r="PHD172" s="250"/>
      <c r="PHE172" s="250"/>
      <c r="PHF172" s="250"/>
      <c r="PHG172" s="250"/>
      <c r="PHH172" s="250"/>
      <c r="PHI172" s="250"/>
      <c r="PHJ172" s="250"/>
      <c r="PHK172" s="250"/>
      <c r="PHL172" s="250"/>
      <c r="PHM172" s="250"/>
      <c r="PHN172" s="250"/>
      <c r="PHO172" s="250"/>
      <c r="PHP172" s="250"/>
      <c r="PHQ172" s="250"/>
      <c r="PHR172" s="250"/>
      <c r="PHS172" s="250"/>
      <c r="PHT172" s="250"/>
      <c r="PHU172" s="250"/>
      <c r="PHV172" s="250"/>
      <c r="PHW172" s="250"/>
      <c r="PHX172" s="250"/>
      <c r="PHY172" s="250"/>
      <c r="PHZ172" s="250"/>
      <c r="PIA172" s="250"/>
      <c r="PIB172" s="250"/>
      <c r="PIC172" s="250"/>
      <c r="PID172" s="250"/>
      <c r="PIE172" s="250"/>
      <c r="PIF172" s="250"/>
      <c r="PIG172" s="250"/>
      <c r="PIH172" s="250"/>
      <c r="PII172" s="250"/>
      <c r="PIJ172" s="250"/>
      <c r="PIK172" s="250"/>
      <c r="PIL172" s="250"/>
      <c r="PIM172" s="250"/>
      <c r="PIN172" s="250"/>
      <c r="PIO172" s="250"/>
      <c r="PIP172" s="250"/>
      <c r="PIQ172" s="250"/>
      <c r="PIR172" s="250"/>
      <c r="PIS172" s="250"/>
      <c r="PIT172" s="250"/>
      <c r="PIU172" s="250"/>
      <c r="PIV172" s="250"/>
      <c r="PIW172" s="250"/>
      <c r="PIX172" s="250"/>
      <c r="PIY172" s="250"/>
      <c r="PIZ172" s="250"/>
      <c r="PJA172" s="250"/>
      <c r="PJB172" s="250"/>
      <c r="PJC172" s="250"/>
      <c r="PJD172" s="250"/>
      <c r="PJE172" s="250"/>
      <c r="PJF172" s="250"/>
      <c r="PJG172" s="250"/>
      <c r="PJH172" s="250"/>
      <c r="PJI172" s="250"/>
      <c r="PJJ172" s="250"/>
      <c r="PJK172" s="250"/>
      <c r="PJL172" s="250"/>
      <c r="PJM172" s="250"/>
      <c r="PJN172" s="250"/>
      <c r="PJO172" s="250"/>
      <c r="PJP172" s="250"/>
      <c r="PJQ172" s="250"/>
      <c r="PJR172" s="250"/>
      <c r="PJS172" s="250"/>
      <c r="PJT172" s="250"/>
      <c r="PJU172" s="250"/>
      <c r="PJV172" s="250"/>
      <c r="PJW172" s="250"/>
      <c r="PJX172" s="250"/>
      <c r="PJY172" s="250"/>
      <c r="PJZ172" s="250"/>
      <c r="PKA172" s="250"/>
      <c r="PKB172" s="250"/>
      <c r="PKC172" s="250"/>
      <c r="PKD172" s="250"/>
      <c r="PKE172" s="250"/>
      <c r="PKF172" s="250"/>
      <c r="PKG172" s="250"/>
      <c r="PKH172" s="250"/>
      <c r="PKI172" s="250"/>
      <c r="PKJ172" s="250"/>
      <c r="PKK172" s="250"/>
      <c r="PKL172" s="250"/>
      <c r="PKM172" s="250"/>
      <c r="PKN172" s="250"/>
      <c r="PKO172" s="250"/>
      <c r="PKP172" s="250"/>
      <c r="PKQ172" s="250"/>
      <c r="PKR172" s="250"/>
      <c r="PKS172" s="250"/>
      <c r="PKT172" s="250"/>
      <c r="PKU172" s="250"/>
      <c r="PKV172" s="250"/>
      <c r="PKW172" s="250"/>
      <c r="PKX172" s="250"/>
      <c r="PKY172" s="250"/>
      <c r="PKZ172" s="250"/>
      <c r="PLA172" s="250"/>
      <c r="PLB172" s="250"/>
      <c r="PLC172" s="250"/>
      <c r="PLD172" s="250"/>
      <c r="PLE172" s="250"/>
      <c r="PLF172" s="250"/>
      <c r="PLG172" s="250"/>
      <c r="PLH172" s="250"/>
      <c r="PLI172" s="250"/>
      <c r="PLJ172" s="250"/>
      <c r="PLK172" s="250"/>
      <c r="PLL172" s="250"/>
      <c r="PLM172" s="250"/>
      <c r="PLN172" s="250"/>
      <c r="PLO172" s="250"/>
      <c r="PLP172" s="250"/>
      <c r="PLQ172" s="250"/>
      <c r="PLR172" s="250"/>
      <c r="PLS172" s="250"/>
      <c r="PLT172" s="250"/>
      <c r="PLU172" s="250"/>
      <c r="PLV172" s="250"/>
      <c r="PLW172" s="250"/>
      <c r="PLX172" s="250"/>
      <c r="PLY172" s="250"/>
      <c r="PLZ172" s="250"/>
      <c r="PMA172" s="250"/>
      <c r="PMB172" s="250"/>
      <c r="PMC172" s="250"/>
      <c r="PMD172" s="250"/>
      <c r="PME172" s="250"/>
      <c r="PMF172" s="250"/>
      <c r="PMG172" s="250"/>
      <c r="PMH172" s="250"/>
      <c r="PMI172" s="250"/>
      <c r="PMJ172" s="250"/>
      <c r="PMK172" s="250"/>
      <c r="PML172" s="250"/>
      <c r="PMM172" s="250"/>
      <c r="PMN172" s="250"/>
      <c r="PMO172" s="250"/>
      <c r="PMP172" s="250"/>
      <c r="PMQ172" s="250"/>
      <c r="PMR172" s="250"/>
      <c r="PMS172" s="250"/>
      <c r="PMT172" s="250"/>
      <c r="PMU172" s="250"/>
      <c r="PMV172" s="250"/>
      <c r="PMW172" s="250"/>
      <c r="PMX172" s="250"/>
      <c r="PMY172" s="250"/>
      <c r="PMZ172" s="250"/>
      <c r="PNA172" s="250"/>
      <c r="PNB172" s="250"/>
      <c r="PNC172" s="250"/>
      <c r="PND172" s="250"/>
      <c r="PNE172" s="250"/>
      <c r="PNF172" s="250"/>
      <c r="PNG172" s="250"/>
      <c r="PNH172" s="250"/>
      <c r="PNI172" s="250"/>
      <c r="PNJ172" s="250"/>
      <c r="PNK172" s="250"/>
      <c r="PNL172" s="250"/>
      <c r="PNM172" s="250"/>
      <c r="PNN172" s="250"/>
      <c r="PNO172" s="250"/>
      <c r="PNP172" s="250"/>
      <c r="PNQ172" s="250"/>
      <c r="PNR172" s="250"/>
      <c r="PNS172" s="250"/>
      <c r="PNT172" s="250"/>
      <c r="PNU172" s="250"/>
      <c r="PNV172" s="250"/>
      <c r="PNW172" s="250"/>
      <c r="PNX172" s="250"/>
      <c r="PNY172" s="250"/>
      <c r="PNZ172" s="250"/>
      <c r="POA172" s="250"/>
      <c r="POB172" s="250"/>
      <c r="POC172" s="250"/>
      <c r="POD172" s="250"/>
      <c r="POE172" s="250"/>
      <c r="POF172" s="250"/>
      <c r="POG172" s="250"/>
      <c r="POH172" s="250"/>
      <c r="POI172" s="250"/>
      <c r="POJ172" s="250"/>
      <c r="POK172" s="250"/>
      <c r="POL172" s="250"/>
      <c r="POM172" s="250"/>
      <c r="PON172" s="250"/>
      <c r="POO172" s="250"/>
      <c r="POP172" s="250"/>
      <c r="POQ172" s="250"/>
      <c r="POR172" s="250"/>
      <c r="POS172" s="250"/>
      <c r="POT172" s="250"/>
      <c r="POU172" s="250"/>
      <c r="POV172" s="250"/>
      <c r="POW172" s="250"/>
      <c r="POX172" s="250"/>
      <c r="POY172" s="250"/>
      <c r="POZ172" s="250"/>
      <c r="PPA172" s="250"/>
      <c r="PPB172" s="250"/>
      <c r="PPC172" s="250"/>
      <c r="PPD172" s="250"/>
      <c r="PPE172" s="250"/>
      <c r="PPF172" s="250"/>
      <c r="PPG172" s="250"/>
      <c r="PPH172" s="250"/>
      <c r="PPI172" s="250"/>
      <c r="PPJ172" s="250"/>
      <c r="PPK172" s="250"/>
      <c r="PPL172" s="250"/>
      <c r="PPM172" s="250"/>
      <c r="PPN172" s="250"/>
      <c r="PPO172" s="250"/>
      <c r="PPP172" s="250"/>
      <c r="PPQ172" s="250"/>
      <c r="PPR172" s="250"/>
      <c r="PPS172" s="250"/>
      <c r="PPT172" s="250"/>
      <c r="PPU172" s="250"/>
      <c r="PPV172" s="250"/>
      <c r="PPW172" s="250"/>
      <c r="PPX172" s="250"/>
      <c r="PPY172" s="250"/>
      <c r="PPZ172" s="250"/>
      <c r="PQA172" s="250"/>
      <c r="PQB172" s="250"/>
      <c r="PQC172" s="250"/>
      <c r="PQD172" s="250"/>
      <c r="PQE172" s="250"/>
      <c r="PQF172" s="250"/>
      <c r="PQG172" s="250"/>
      <c r="PQH172" s="250"/>
      <c r="PQI172" s="250"/>
      <c r="PQJ172" s="250"/>
      <c r="PQK172" s="250"/>
      <c r="PQL172" s="250"/>
      <c r="PQM172" s="250"/>
      <c r="PQN172" s="250"/>
      <c r="PQO172" s="250"/>
      <c r="PQP172" s="250"/>
      <c r="PQQ172" s="250"/>
      <c r="PQR172" s="250"/>
      <c r="PQS172" s="250"/>
      <c r="PQT172" s="250"/>
      <c r="PQU172" s="250"/>
      <c r="PQV172" s="250"/>
      <c r="PQW172" s="250"/>
      <c r="PQX172" s="250"/>
      <c r="PQY172" s="250"/>
      <c r="PQZ172" s="250"/>
      <c r="PRA172" s="250"/>
      <c r="PRB172" s="250"/>
      <c r="PRC172" s="250"/>
      <c r="PRD172" s="250"/>
      <c r="PRE172" s="250"/>
      <c r="PRF172" s="250"/>
      <c r="PRG172" s="250"/>
      <c r="PRH172" s="250"/>
      <c r="PRI172" s="250"/>
      <c r="PRJ172" s="250"/>
      <c r="PRK172" s="250"/>
      <c r="PRL172" s="250"/>
      <c r="PRM172" s="250"/>
      <c r="PRN172" s="250"/>
      <c r="PRO172" s="250"/>
      <c r="PRP172" s="250"/>
      <c r="PRQ172" s="250"/>
      <c r="PRR172" s="250"/>
      <c r="PRS172" s="250"/>
      <c r="PRT172" s="250"/>
      <c r="PRU172" s="250"/>
      <c r="PRV172" s="250"/>
      <c r="PRW172" s="250"/>
      <c r="PRX172" s="250"/>
      <c r="PRY172" s="250"/>
      <c r="PRZ172" s="250"/>
      <c r="PSA172" s="250"/>
      <c r="PSB172" s="250"/>
      <c r="PSC172" s="250"/>
      <c r="PSD172" s="250"/>
      <c r="PSE172" s="250"/>
      <c r="PSF172" s="250"/>
      <c r="PSG172" s="250"/>
      <c r="PSH172" s="250"/>
      <c r="PSI172" s="250"/>
      <c r="PSJ172" s="250"/>
      <c r="PSK172" s="250"/>
      <c r="PSL172" s="250"/>
      <c r="PSM172" s="250"/>
      <c r="PSN172" s="250"/>
      <c r="PSO172" s="250"/>
      <c r="PSP172" s="250"/>
      <c r="PSQ172" s="250"/>
      <c r="PSR172" s="250"/>
      <c r="PSS172" s="250"/>
      <c r="PST172" s="250"/>
      <c r="PSU172" s="250"/>
      <c r="PSV172" s="250"/>
      <c r="PSW172" s="250"/>
      <c r="PSX172" s="250"/>
      <c r="PSY172" s="250"/>
      <c r="PSZ172" s="250"/>
      <c r="PTA172" s="250"/>
      <c r="PTB172" s="250"/>
      <c r="PTC172" s="250"/>
      <c r="PTD172" s="250"/>
      <c r="PTE172" s="250"/>
      <c r="PTF172" s="250"/>
      <c r="PTG172" s="250"/>
      <c r="PTH172" s="250"/>
      <c r="PTI172" s="250"/>
      <c r="PTJ172" s="250"/>
      <c r="PTK172" s="250"/>
      <c r="PTL172" s="250"/>
      <c r="PTM172" s="250"/>
      <c r="PTN172" s="250"/>
      <c r="PTO172" s="250"/>
      <c r="PTP172" s="250"/>
      <c r="PTQ172" s="250"/>
      <c r="PTR172" s="250"/>
      <c r="PTS172" s="250"/>
      <c r="PTT172" s="250"/>
      <c r="PTU172" s="250"/>
      <c r="PTV172" s="250"/>
      <c r="PTW172" s="250"/>
      <c r="PTX172" s="250"/>
      <c r="PTY172" s="250"/>
      <c r="PTZ172" s="250"/>
      <c r="PUA172" s="250"/>
      <c r="PUB172" s="250"/>
      <c r="PUC172" s="250"/>
      <c r="PUD172" s="250"/>
      <c r="PUE172" s="250"/>
      <c r="PUF172" s="250"/>
      <c r="PUG172" s="250"/>
      <c r="PUH172" s="250"/>
      <c r="PUI172" s="250"/>
      <c r="PUJ172" s="250"/>
      <c r="PUK172" s="250"/>
      <c r="PUL172" s="250"/>
      <c r="PUM172" s="250"/>
      <c r="PUN172" s="250"/>
      <c r="PUO172" s="250"/>
      <c r="PUP172" s="250"/>
      <c r="PUQ172" s="250"/>
      <c r="PUR172" s="250"/>
      <c r="PUS172" s="250"/>
      <c r="PUT172" s="250"/>
      <c r="PUU172" s="250"/>
      <c r="PUV172" s="250"/>
      <c r="PUW172" s="250"/>
      <c r="PUX172" s="250"/>
      <c r="PUY172" s="250"/>
      <c r="PUZ172" s="250"/>
      <c r="PVA172" s="250"/>
      <c r="PVB172" s="250"/>
      <c r="PVC172" s="250"/>
      <c r="PVD172" s="250"/>
      <c r="PVE172" s="250"/>
      <c r="PVF172" s="250"/>
      <c r="PVG172" s="250"/>
      <c r="PVH172" s="250"/>
      <c r="PVI172" s="250"/>
      <c r="PVJ172" s="250"/>
      <c r="PVK172" s="250"/>
      <c r="PVL172" s="250"/>
      <c r="PVM172" s="250"/>
      <c r="PVN172" s="250"/>
      <c r="PVO172" s="250"/>
      <c r="PVP172" s="250"/>
      <c r="PVQ172" s="250"/>
      <c r="PVR172" s="250"/>
      <c r="PVS172" s="250"/>
      <c r="PVT172" s="250"/>
      <c r="PVU172" s="250"/>
      <c r="PVV172" s="250"/>
      <c r="PVW172" s="250"/>
      <c r="PVX172" s="250"/>
      <c r="PVY172" s="250"/>
      <c r="PVZ172" s="250"/>
      <c r="PWA172" s="250"/>
      <c r="PWB172" s="250"/>
      <c r="PWC172" s="250"/>
      <c r="PWD172" s="250"/>
      <c r="PWE172" s="250"/>
      <c r="PWF172" s="250"/>
      <c r="PWG172" s="250"/>
      <c r="PWH172" s="250"/>
      <c r="PWI172" s="250"/>
      <c r="PWJ172" s="250"/>
      <c r="PWK172" s="250"/>
      <c r="PWL172" s="250"/>
      <c r="PWM172" s="250"/>
      <c r="PWN172" s="250"/>
      <c r="PWO172" s="250"/>
      <c r="PWP172" s="250"/>
      <c r="PWQ172" s="250"/>
      <c r="PWR172" s="250"/>
      <c r="PWS172" s="250"/>
      <c r="PWT172" s="250"/>
      <c r="PWU172" s="250"/>
      <c r="PWV172" s="250"/>
      <c r="PWW172" s="250"/>
      <c r="PWX172" s="250"/>
      <c r="PWY172" s="250"/>
      <c r="PWZ172" s="250"/>
      <c r="PXA172" s="250"/>
      <c r="PXB172" s="250"/>
      <c r="PXC172" s="250"/>
      <c r="PXD172" s="250"/>
      <c r="PXE172" s="250"/>
      <c r="PXF172" s="250"/>
      <c r="PXG172" s="250"/>
      <c r="PXH172" s="250"/>
      <c r="PXI172" s="250"/>
      <c r="PXJ172" s="250"/>
      <c r="PXK172" s="250"/>
      <c r="PXL172" s="250"/>
      <c r="PXM172" s="250"/>
      <c r="PXN172" s="250"/>
      <c r="PXO172" s="250"/>
      <c r="PXP172" s="250"/>
      <c r="PXQ172" s="250"/>
      <c r="PXR172" s="250"/>
      <c r="PXS172" s="250"/>
      <c r="PXT172" s="250"/>
      <c r="PXU172" s="250"/>
      <c r="PXV172" s="250"/>
      <c r="PXW172" s="250"/>
      <c r="PXX172" s="250"/>
      <c r="PXY172" s="250"/>
      <c r="PXZ172" s="250"/>
      <c r="PYA172" s="250"/>
      <c r="PYB172" s="250"/>
      <c r="PYC172" s="250"/>
      <c r="PYD172" s="250"/>
      <c r="PYE172" s="250"/>
      <c r="PYF172" s="250"/>
      <c r="PYG172" s="250"/>
      <c r="PYH172" s="250"/>
      <c r="PYI172" s="250"/>
      <c r="PYJ172" s="250"/>
      <c r="PYK172" s="250"/>
      <c r="PYL172" s="250"/>
      <c r="PYM172" s="250"/>
      <c r="PYN172" s="250"/>
      <c r="PYO172" s="250"/>
      <c r="PYP172" s="250"/>
      <c r="PYQ172" s="250"/>
      <c r="PYR172" s="250"/>
      <c r="PYS172" s="250"/>
      <c r="PYT172" s="250"/>
      <c r="PYU172" s="250"/>
      <c r="PYV172" s="250"/>
      <c r="PYW172" s="250"/>
      <c r="PYX172" s="250"/>
      <c r="PYY172" s="250"/>
      <c r="PYZ172" s="250"/>
      <c r="PZA172" s="250"/>
      <c r="PZB172" s="250"/>
      <c r="PZC172" s="250"/>
      <c r="PZD172" s="250"/>
      <c r="PZE172" s="250"/>
      <c r="PZF172" s="250"/>
      <c r="PZG172" s="250"/>
      <c r="PZH172" s="250"/>
      <c r="PZI172" s="250"/>
      <c r="PZJ172" s="250"/>
      <c r="PZK172" s="250"/>
      <c r="PZL172" s="250"/>
      <c r="PZM172" s="250"/>
      <c r="PZN172" s="250"/>
      <c r="PZO172" s="250"/>
      <c r="PZP172" s="250"/>
      <c r="PZQ172" s="250"/>
      <c r="PZR172" s="250"/>
      <c r="PZS172" s="250"/>
      <c r="PZT172" s="250"/>
      <c r="PZU172" s="250"/>
      <c r="PZV172" s="250"/>
      <c r="PZW172" s="250"/>
      <c r="PZX172" s="250"/>
      <c r="PZY172" s="250"/>
      <c r="PZZ172" s="250"/>
      <c r="QAA172" s="250"/>
      <c r="QAB172" s="250"/>
      <c r="QAC172" s="250"/>
      <c r="QAD172" s="250"/>
      <c r="QAE172" s="250"/>
      <c r="QAF172" s="250"/>
      <c r="QAG172" s="250"/>
      <c r="QAH172" s="250"/>
      <c r="QAI172" s="250"/>
      <c r="QAJ172" s="250"/>
      <c r="QAK172" s="250"/>
      <c r="QAL172" s="250"/>
      <c r="QAM172" s="250"/>
      <c r="QAN172" s="250"/>
      <c r="QAO172" s="250"/>
      <c r="QAP172" s="250"/>
      <c r="QAQ172" s="250"/>
      <c r="QAR172" s="250"/>
      <c r="QAS172" s="250"/>
      <c r="QAT172" s="250"/>
      <c r="QAU172" s="250"/>
      <c r="QAV172" s="250"/>
      <c r="QAW172" s="250"/>
      <c r="QAX172" s="250"/>
      <c r="QAY172" s="250"/>
      <c r="QAZ172" s="250"/>
      <c r="QBA172" s="250"/>
      <c r="QBB172" s="250"/>
      <c r="QBC172" s="250"/>
      <c r="QBD172" s="250"/>
      <c r="QBE172" s="250"/>
      <c r="QBF172" s="250"/>
      <c r="QBG172" s="250"/>
      <c r="QBH172" s="250"/>
      <c r="QBI172" s="250"/>
      <c r="QBJ172" s="250"/>
      <c r="QBK172" s="250"/>
      <c r="QBL172" s="250"/>
      <c r="QBM172" s="250"/>
      <c r="QBN172" s="250"/>
      <c r="QBO172" s="250"/>
      <c r="QBP172" s="250"/>
      <c r="QBQ172" s="250"/>
      <c r="QBR172" s="250"/>
      <c r="QBS172" s="250"/>
      <c r="QBT172" s="250"/>
      <c r="QBU172" s="250"/>
      <c r="QBV172" s="250"/>
      <c r="QBW172" s="250"/>
      <c r="QBX172" s="250"/>
      <c r="QBY172" s="250"/>
      <c r="QBZ172" s="250"/>
      <c r="QCA172" s="250"/>
      <c r="QCB172" s="250"/>
      <c r="QCC172" s="250"/>
      <c r="QCD172" s="250"/>
      <c r="QCE172" s="250"/>
      <c r="QCF172" s="250"/>
      <c r="QCG172" s="250"/>
      <c r="QCH172" s="250"/>
      <c r="QCI172" s="250"/>
      <c r="QCJ172" s="250"/>
      <c r="QCK172" s="250"/>
      <c r="QCL172" s="250"/>
      <c r="QCM172" s="250"/>
      <c r="QCN172" s="250"/>
      <c r="QCO172" s="250"/>
      <c r="QCP172" s="250"/>
      <c r="QCQ172" s="250"/>
      <c r="QCR172" s="250"/>
      <c r="QCS172" s="250"/>
      <c r="QCT172" s="250"/>
      <c r="QCU172" s="250"/>
      <c r="QCV172" s="250"/>
      <c r="QCW172" s="250"/>
      <c r="QCX172" s="250"/>
      <c r="QCY172" s="250"/>
      <c r="QCZ172" s="250"/>
      <c r="QDA172" s="250"/>
      <c r="QDB172" s="250"/>
      <c r="QDC172" s="250"/>
      <c r="QDD172" s="250"/>
      <c r="QDE172" s="250"/>
      <c r="QDF172" s="250"/>
      <c r="QDG172" s="250"/>
      <c r="QDH172" s="250"/>
      <c r="QDI172" s="250"/>
      <c r="QDJ172" s="250"/>
      <c r="QDK172" s="250"/>
      <c r="QDL172" s="250"/>
      <c r="QDM172" s="250"/>
      <c r="QDN172" s="250"/>
      <c r="QDO172" s="250"/>
      <c r="QDP172" s="250"/>
      <c r="QDQ172" s="250"/>
      <c r="QDR172" s="250"/>
      <c r="QDS172" s="250"/>
      <c r="QDT172" s="250"/>
      <c r="QDU172" s="250"/>
      <c r="QDV172" s="250"/>
      <c r="QDW172" s="250"/>
      <c r="QDX172" s="250"/>
      <c r="QDY172" s="250"/>
      <c r="QDZ172" s="250"/>
      <c r="QEA172" s="250"/>
      <c r="QEB172" s="250"/>
      <c r="QEC172" s="250"/>
      <c r="QED172" s="250"/>
      <c r="QEE172" s="250"/>
      <c r="QEF172" s="250"/>
      <c r="QEG172" s="250"/>
      <c r="QEH172" s="250"/>
      <c r="QEI172" s="250"/>
      <c r="QEJ172" s="250"/>
      <c r="QEK172" s="250"/>
      <c r="QEL172" s="250"/>
      <c r="QEM172" s="250"/>
      <c r="QEN172" s="250"/>
      <c r="QEO172" s="250"/>
      <c r="QEP172" s="250"/>
      <c r="QEQ172" s="250"/>
      <c r="QER172" s="250"/>
      <c r="QES172" s="250"/>
      <c r="QET172" s="250"/>
      <c r="QEU172" s="250"/>
      <c r="QEV172" s="250"/>
      <c r="QEW172" s="250"/>
      <c r="QEX172" s="250"/>
      <c r="QEY172" s="250"/>
      <c r="QEZ172" s="250"/>
      <c r="QFA172" s="250"/>
      <c r="QFB172" s="250"/>
      <c r="QFC172" s="250"/>
      <c r="QFD172" s="250"/>
      <c r="QFE172" s="250"/>
      <c r="QFF172" s="250"/>
      <c r="QFG172" s="250"/>
      <c r="QFH172" s="250"/>
      <c r="QFI172" s="250"/>
      <c r="QFJ172" s="250"/>
      <c r="QFK172" s="250"/>
      <c r="QFL172" s="250"/>
      <c r="QFM172" s="250"/>
      <c r="QFN172" s="250"/>
      <c r="QFO172" s="250"/>
      <c r="QFP172" s="250"/>
      <c r="QFQ172" s="250"/>
      <c r="QFR172" s="250"/>
      <c r="QFS172" s="250"/>
      <c r="QFT172" s="250"/>
      <c r="QFU172" s="250"/>
      <c r="QFV172" s="250"/>
      <c r="QFW172" s="250"/>
      <c r="QFX172" s="250"/>
      <c r="QFY172" s="250"/>
      <c r="QFZ172" s="250"/>
      <c r="QGA172" s="250"/>
      <c r="QGB172" s="250"/>
      <c r="QGC172" s="250"/>
      <c r="QGD172" s="250"/>
      <c r="QGE172" s="250"/>
      <c r="QGF172" s="250"/>
      <c r="QGG172" s="250"/>
      <c r="QGH172" s="250"/>
      <c r="QGI172" s="250"/>
      <c r="QGJ172" s="250"/>
      <c r="QGK172" s="250"/>
      <c r="QGL172" s="250"/>
      <c r="QGM172" s="250"/>
      <c r="QGN172" s="250"/>
      <c r="QGO172" s="250"/>
      <c r="QGP172" s="250"/>
      <c r="QGQ172" s="250"/>
      <c r="QGR172" s="250"/>
      <c r="QGS172" s="250"/>
      <c r="QGT172" s="250"/>
      <c r="QGU172" s="250"/>
      <c r="QGV172" s="250"/>
      <c r="QGW172" s="250"/>
      <c r="QGX172" s="250"/>
      <c r="QGY172" s="250"/>
      <c r="QGZ172" s="250"/>
      <c r="QHA172" s="250"/>
      <c r="QHB172" s="250"/>
      <c r="QHC172" s="250"/>
      <c r="QHD172" s="250"/>
      <c r="QHE172" s="250"/>
      <c r="QHF172" s="250"/>
      <c r="QHG172" s="250"/>
      <c r="QHH172" s="250"/>
      <c r="QHI172" s="250"/>
      <c r="QHJ172" s="250"/>
      <c r="QHK172" s="250"/>
      <c r="QHL172" s="250"/>
      <c r="QHM172" s="250"/>
      <c r="QHN172" s="250"/>
      <c r="QHO172" s="250"/>
      <c r="QHP172" s="250"/>
      <c r="QHQ172" s="250"/>
      <c r="QHR172" s="250"/>
      <c r="QHS172" s="250"/>
      <c r="QHT172" s="250"/>
      <c r="QHU172" s="250"/>
      <c r="QHV172" s="250"/>
      <c r="QHW172" s="250"/>
      <c r="QHX172" s="250"/>
      <c r="QHY172" s="250"/>
      <c r="QHZ172" s="250"/>
      <c r="QIA172" s="250"/>
      <c r="QIB172" s="250"/>
      <c r="QIC172" s="250"/>
      <c r="QID172" s="250"/>
      <c r="QIE172" s="250"/>
      <c r="QIF172" s="250"/>
      <c r="QIG172" s="250"/>
      <c r="QIH172" s="250"/>
      <c r="QII172" s="250"/>
      <c r="QIJ172" s="250"/>
      <c r="QIK172" s="250"/>
      <c r="QIL172" s="250"/>
      <c r="QIM172" s="250"/>
      <c r="QIN172" s="250"/>
      <c r="QIO172" s="250"/>
      <c r="QIP172" s="250"/>
      <c r="QIQ172" s="250"/>
      <c r="QIR172" s="250"/>
      <c r="QIS172" s="250"/>
      <c r="QIT172" s="250"/>
      <c r="QIU172" s="250"/>
      <c r="QIV172" s="250"/>
      <c r="QIW172" s="250"/>
      <c r="QIX172" s="250"/>
      <c r="QIY172" s="250"/>
      <c r="QIZ172" s="250"/>
      <c r="QJA172" s="250"/>
      <c r="QJB172" s="250"/>
      <c r="QJC172" s="250"/>
      <c r="QJD172" s="250"/>
      <c r="QJE172" s="250"/>
      <c r="QJF172" s="250"/>
      <c r="QJG172" s="250"/>
      <c r="QJH172" s="250"/>
      <c r="QJI172" s="250"/>
      <c r="QJJ172" s="250"/>
      <c r="QJK172" s="250"/>
      <c r="QJL172" s="250"/>
      <c r="QJM172" s="250"/>
      <c r="QJN172" s="250"/>
      <c r="QJO172" s="250"/>
      <c r="QJP172" s="250"/>
      <c r="QJQ172" s="250"/>
      <c r="QJR172" s="250"/>
      <c r="QJS172" s="250"/>
      <c r="QJT172" s="250"/>
      <c r="QJU172" s="250"/>
      <c r="QJV172" s="250"/>
      <c r="QJW172" s="250"/>
      <c r="QJX172" s="250"/>
      <c r="QJY172" s="250"/>
      <c r="QJZ172" s="250"/>
      <c r="QKA172" s="250"/>
      <c r="QKB172" s="250"/>
      <c r="QKC172" s="250"/>
      <c r="QKD172" s="250"/>
      <c r="QKE172" s="250"/>
      <c r="QKF172" s="250"/>
      <c r="QKG172" s="250"/>
      <c r="QKH172" s="250"/>
      <c r="QKI172" s="250"/>
      <c r="QKJ172" s="250"/>
      <c r="QKK172" s="250"/>
      <c r="QKL172" s="250"/>
      <c r="QKM172" s="250"/>
      <c r="QKN172" s="250"/>
      <c r="QKO172" s="250"/>
      <c r="QKP172" s="250"/>
      <c r="QKQ172" s="250"/>
      <c r="QKR172" s="250"/>
      <c r="QKS172" s="250"/>
      <c r="QKT172" s="250"/>
      <c r="QKU172" s="250"/>
      <c r="QKV172" s="250"/>
      <c r="QKW172" s="250"/>
      <c r="QKX172" s="250"/>
      <c r="QKY172" s="250"/>
      <c r="QKZ172" s="250"/>
      <c r="QLA172" s="250"/>
      <c r="QLB172" s="250"/>
      <c r="QLC172" s="250"/>
      <c r="QLD172" s="250"/>
      <c r="QLE172" s="250"/>
      <c r="QLF172" s="250"/>
      <c r="QLG172" s="250"/>
      <c r="QLH172" s="250"/>
      <c r="QLI172" s="250"/>
      <c r="QLJ172" s="250"/>
      <c r="QLK172" s="250"/>
      <c r="QLL172" s="250"/>
      <c r="QLM172" s="250"/>
      <c r="QLN172" s="250"/>
      <c r="QLO172" s="250"/>
      <c r="QLP172" s="250"/>
      <c r="QLQ172" s="250"/>
      <c r="QLR172" s="250"/>
      <c r="QLS172" s="250"/>
      <c r="QLT172" s="250"/>
      <c r="QLU172" s="250"/>
      <c r="QLV172" s="250"/>
      <c r="QLW172" s="250"/>
      <c r="QLX172" s="250"/>
      <c r="QLY172" s="250"/>
      <c r="QLZ172" s="250"/>
      <c r="QMA172" s="250"/>
      <c r="QMB172" s="250"/>
      <c r="QMC172" s="250"/>
      <c r="QMD172" s="250"/>
      <c r="QME172" s="250"/>
      <c r="QMF172" s="250"/>
      <c r="QMG172" s="250"/>
      <c r="QMH172" s="250"/>
      <c r="QMI172" s="250"/>
      <c r="QMJ172" s="250"/>
      <c r="QMK172" s="250"/>
      <c r="QML172" s="250"/>
      <c r="QMM172" s="250"/>
      <c r="QMN172" s="250"/>
      <c r="QMO172" s="250"/>
      <c r="QMP172" s="250"/>
      <c r="QMQ172" s="250"/>
      <c r="QMR172" s="250"/>
      <c r="QMS172" s="250"/>
      <c r="QMT172" s="250"/>
      <c r="QMU172" s="250"/>
      <c r="QMV172" s="250"/>
      <c r="QMW172" s="250"/>
      <c r="QMX172" s="250"/>
      <c r="QMY172" s="250"/>
      <c r="QMZ172" s="250"/>
      <c r="QNA172" s="250"/>
      <c r="QNB172" s="250"/>
      <c r="QNC172" s="250"/>
      <c r="QND172" s="250"/>
      <c r="QNE172" s="250"/>
      <c r="QNF172" s="250"/>
      <c r="QNG172" s="250"/>
      <c r="QNH172" s="250"/>
      <c r="QNI172" s="250"/>
      <c r="QNJ172" s="250"/>
      <c r="QNK172" s="250"/>
      <c r="QNL172" s="250"/>
      <c r="QNM172" s="250"/>
      <c r="QNN172" s="250"/>
      <c r="QNO172" s="250"/>
      <c r="QNP172" s="250"/>
      <c r="QNQ172" s="250"/>
      <c r="QNR172" s="250"/>
      <c r="QNS172" s="250"/>
      <c r="QNT172" s="250"/>
      <c r="QNU172" s="250"/>
      <c r="QNV172" s="250"/>
      <c r="QNW172" s="250"/>
      <c r="QNX172" s="250"/>
      <c r="QNY172" s="250"/>
      <c r="QNZ172" s="250"/>
      <c r="QOA172" s="250"/>
      <c r="QOB172" s="250"/>
      <c r="QOC172" s="250"/>
      <c r="QOD172" s="250"/>
      <c r="QOE172" s="250"/>
      <c r="QOF172" s="250"/>
      <c r="QOG172" s="250"/>
      <c r="QOH172" s="250"/>
      <c r="QOI172" s="250"/>
      <c r="QOJ172" s="250"/>
      <c r="QOK172" s="250"/>
      <c r="QOL172" s="250"/>
      <c r="QOM172" s="250"/>
      <c r="QON172" s="250"/>
      <c r="QOO172" s="250"/>
      <c r="QOP172" s="250"/>
      <c r="QOQ172" s="250"/>
      <c r="QOR172" s="250"/>
      <c r="QOS172" s="250"/>
      <c r="QOT172" s="250"/>
      <c r="QOU172" s="250"/>
      <c r="QOV172" s="250"/>
      <c r="QOW172" s="250"/>
      <c r="QOX172" s="250"/>
      <c r="QOY172" s="250"/>
      <c r="QOZ172" s="250"/>
      <c r="QPA172" s="250"/>
      <c r="QPB172" s="250"/>
      <c r="QPC172" s="250"/>
      <c r="QPD172" s="250"/>
      <c r="QPE172" s="250"/>
      <c r="QPF172" s="250"/>
      <c r="QPG172" s="250"/>
      <c r="QPH172" s="250"/>
      <c r="QPI172" s="250"/>
      <c r="QPJ172" s="250"/>
      <c r="QPK172" s="250"/>
      <c r="QPL172" s="250"/>
      <c r="QPM172" s="250"/>
      <c r="QPN172" s="250"/>
      <c r="QPO172" s="250"/>
      <c r="QPP172" s="250"/>
      <c r="QPQ172" s="250"/>
      <c r="QPR172" s="250"/>
      <c r="QPS172" s="250"/>
      <c r="QPT172" s="250"/>
      <c r="QPU172" s="250"/>
      <c r="QPV172" s="250"/>
      <c r="QPW172" s="250"/>
      <c r="QPX172" s="250"/>
      <c r="QPY172" s="250"/>
      <c r="QPZ172" s="250"/>
      <c r="QQA172" s="250"/>
      <c r="QQB172" s="250"/>
      <c r="QQC172" s="250"/>
      <c r="QQD172" s="250"/>
      <c r="QQE172" s="250"/>
      <c r="QQF172" s="250"/>
      <c r="QQG172" s="250"/>
      <c r="QQH172" s="250"/>
      <c r="QQI172" s="250"/>
      <c r="QQJ172" s="250"/>
      <c r="QQK172" s="250"/>
      <c r="QQL172" s="250"/>
      <c r="QQM172" s="250"/>
      <c r="QQN172" s="250"/>
      <c r="QQO172" s="250"/>
      <c r="QQP172" s="250"/>
      <c r="QQQ172" s="250"/>
      <c r="QQR172" s="250"/>
      <c r="QQS172" s="250"/>
      <c r="QQT172" s="250"/>
      <c r="QQU172" s="250"/>
      <c r="QQV172" s="250"/>
      <c r="QQW172" s="250"/>
      <c r="QQX172" s="250"/>
      <c r="QQY172" s="250"/>
      <c r="QQZ172" s="250"/>
      <c r="QRA172" s="250"/>
      <c r="QRB172" s="250"/>
      <c r="QRC172" s="250"/>
      <c r="QRD172" s="250"/>
      <c r="QRE172" s="250"/>
      <c r="QRF172" s="250"/>
      <c r="QRG172" s="250"/>
      <c r="QRH172" s="250"/>
      <c r="QRI172" s="250"/>
      <c r="QRJ172" s="250"/>
      <c r="QRK172" s="250"/>
      <c r="QRL172" s="250"/>
      <c r="QRM172" s="250"/>
      <c r="QRN172" s="250"/>
      <c r="QRO172" s="250"/>
      <c r="QRP172" s="250"/>
      <c r="QRQ172" s="250"/>
      <c r="QRR172" s="250"/>
      <c r="QRS172" s="250"/>
      <c r="QRT172" s="250"/>
      <c r="QRU172" s="250"/>
      <c r="QRV172" s="250"/>
      <c r="QRW172" s="250"/>
      <c r="QRX172" s="250"/>
      <c r="QRY172" s="250"/>
      <c r="QRZ172" s="250"/>
      <c r="QSA172" s="250"/>
      <c r="QSB172" s="250"/>
      <c r="QSC172" s="250"/>
      <c r="QSD172" s="250"/>
      <c r="QSE172" s="250"/>
      <c r="QSF172" s="250"/>
      <c r="QSG172" s="250"/>
      <c r="QSH172" s="250"/>
      <c r="QSI172" s="250"/>
      <c r="QSJ172" s="250"/>
      <c r="QSK172" s="250"/>
      <c r="QSL172" s="250"/>
      <c r="QSM172" s="250"/>
      <c r="QSN172" s="250"/>
      <c r="QSO172" s="250"/>
      <c r="QSP172" s="250"/>
      <c r="QSQ172" s="250"/>
      <c r="QSR172" s="250"/>
      <c r="QSS172" s="250"/>
      <c r="QST172" s="250"/>
      <c r="QSU172" s="250"/>
      <c r="QSV172" s="250"/>
      <c r="QSW172" s="250"/>
      <c r="QSX172" s="250"/>
      <c r="QSY172" s="250"/>
      <c r="QSZ172" s="250"/>
      <c r="QTA172" s="250"/>
      <c r="QTB172" s="250"/>
      <c r="QTC172" s="250"/>
      <c r="QTD172" s="250"/>
      <c r="QTE172" s="250"/>
      <c r="QTF172" s="250"/>
      <c r="QTG172" s="250"/>
      <c r="QTH172" s="250"/>
      <c r="QTI172" s="250"/>
      <c r="QTJ172" s="250"/>
      <c r="QTK172" s="250"/>
      <c r="QTL172" s="250"/>
      <c r="QTM172" s="250"/>
      <c r="QTN172" s="250"/>
      <c r="QTO172" s="250"/>
      <c r="QTP172" s="250"/>
      <c r="QTQ172" s="250"/>
      <c r="QTR172" s="250"/>
      <c r="QTS172" s="250"/>
      <c r="QTT172" s="250"/>
      <c r="QTU172" s="250"/>
      <c r="QTV172" s="250"/>
      <c r="QTW172" s="250"/>
      <c r="QTX172" s="250"/>
      <c r="QTY172" s="250"/>
      <c r="QTZ172" s="250"/>
      <c r="QUA172" s="250"/>
      <c r="QUB172" s="250"/>
      <c r="QUC172" s="250"/>
      <c r="QUD172" s="250"/>
      <c r="QUE172" s="250"/>
      <c r="QUF172" s="250"/>
      <c r="QUG172" s="250"/>
      <c r="QUH172" s="250"/>
      <c r="QUI172" s="250"/>
      <c r="QUJ172" s="250"/>
      <c r="QUK172" s="250"/>
      <c r="QUL172" s="250"/>
      <c r="QUM172" s="250"/>
      <c r="QUN172" s="250"/>
      <c r="QUO172" s="250"/>
      <c r="QUP172" s="250"/>
      <c r="QUQ172" s="250"/>
      <c r="QUR172" s="250"/>
      <c r="QUS172" s="250"/>
      <c r="QUT172" s="250"/>
      <c r="QUU172" s="250"/>
      <c r="QUV172" s="250"/>
      <c r="QUW172" s="250"/>
      <c r="QUX172" s="250"/>
      <c r="QUY172" s="250"/>
      <c r="QUZ172" s="250"/>
      <c r="QVA172" s="250"/>
      <c r="QVB172" s="250"/>
      <c r="QVC172" s="250"/>
      <c r="QVD172" s="250"/>
      <c r="QVE172" s="250"/>
      <c r="QVF172" s="250"/>
      <c r="QVG172" s="250"/>
      <c r="QVH172" s="250"/>
      <c r="QVI172" s="250"/>
      <c r="QVJ172" s="250"/>
      <c r="QVK172" s="250"/>
      <c r="QVL172" s="250"/>
      <c r="QVM172" s="250"/>
      <c r="QVN172" s="250"/>
      <c r="QVO172" s="250"/>
      <c r="QVP172" s="250"/>
      <c r="QVQ172" s="250"/>
      <c r="QVR172" s="250"/>
      <c r="QVS172" s="250"/>
      <c r="QVT172" s="250"/>
      <c r="QVU172" s="250"/>
      <c r="QVV172" s="250"/>
      <c r="QVW172" s="250"/>
      <c r="QVX172" s="250"/>
      <c r="QVY172" s="250"/>
      <c r="QVZ172" s="250"/>
      <c r="QWA172" s="250"/>
      <c r="QWB172" s="250"/>
      <c r="QWC172" s="250"/>
      <c r="QWD172" s="250"/>
      <c r="QWE172" s="250"/>
      <c r="QWF172" s="250"/>
      <c r="QWG172" s="250"/>
      <c r="QWH172" s="250"/>
      <c r="QWI172" s="250"/>
      <c r="QWJ172" s="250"/>
      <c r="QWK172" s="250"/>
      <c r="QWL172" s="250"/>
      <c r="QWM172" s="250"/>
      <c r="QWN172" s="250"/>
      <c r="QWO172" s="250"/>
      <c r="QWP172" s="250"/>
      <c r="QWQ172" s="250"/>
      <c r="QWR172" s="250"/>
      <c r="QWS172" s="250"/>
      <c r="QWT172" s="250"/>
      <c r="QWU172" s="250"/>
      <c r="QWV172" s="250"/>
      <c r="QWW172" s="250"/>
      <c r="QWX172" s="250"/>
      <c r="QWY172" s="250"/>
      <c r="QWZ172" s="250"/>
      <c r="QXA172" s="250"/>
      <c r="QXB172" s="250"/>
      <c r="QXC172" s="250"/>
      <c r="QXD172" s="250"/>
      <c r="QXE172" s="250"/>
      <c r="QXF172" s="250"/>
      <c r="QXG172" s="250"/>
      <c r="QXH172" s="250"/>
      <c r="QXI172" s="250"/>
      <c r="QXJ172" s="250"/>
      <c r="QXK172" s="250"/>
      <c r="QXL172" s="250"/>
      <c r="QXM172" s="250"/>
      <c r="QXN172" s="250"/>
      <c r="QXO172" s="250"/>
      <c r="QXP172" s="250"/>
      <c r="QXQ172" s="250"/>
      <c r="QXR172" s="250"/>
      <c r="QXS172" s="250"/>
      <c r="QXT172" s="250"/>
      <c r="QXU172" s="250"/>
      <c r="QXV172" s="250"/>
      <c r="QXW172" s="250"/>
      <c r="QXX172" s="250"/>
      <c r="QXY172" s="250"/>
      <c r="QXZ172" s="250"/>
      <c r="QYA172" s="250"/>
      <c r="QYB172" s="250"/>
      <c r="QYC172" s="250"/>
      <c r="QYD172" s="250"/>
      <c r="QYE172" s="250"/>
      <c r="QYF172" s="250"/>
      <c r="QYG172" s="250"/>
      <c r="QYH172" s="250"/>
      <c r="QYI172" s="250"/>
      <c r="QYJ172" s="250"/>
      <c r="QYK172" s="250"/>
      <c r="QYL172" s="250"/>
      <c r="QYM172" s="250"/>
      <c r="QYN172" s="250"/>
      <c r="QYO172" s="250"/>
      <c r="QYP172" s="250"/>
      <c r="QYQ172" s="250"/>
      <c r="QYR172" s="250"/>
      <c r="QYS172" s="250"/>
      <c r="QYT172" s="250"/>
      <c r="QYU172" s="250"/>
      <c r="QYV172" s="250"/>
      <c r="QYW172" s="250"/>
      <c r="QYX172" s="250"/>
      <c r="QYY172" s="250"/>
      <c r="QYZ172" s="250"/>
      <c r="QZA172" s="250"/>
      <c r="QZB172" s="250"/>
      <c r="QZC172" s="250"/>
      <c r="QZD172" s="250"/>
      <c r="QZE172" s="250"/>
      <c r="QZF172" s="250"/>
      <c r="QZG172" s="250"/>
      <c r="QZH172" s="250"/>
      <c r="QZI172" s="250"/>
      <c r="QZJ172" s="250"/>
      <c r="QZK172" s="250"/>
      <c r="QZL172" s="250"/>
      <c r="QZM172" s="250"/>
      <c r="QZN172" s="250"/>
      <c r="QZO172" s="250"/>
      <c r="QZP172" s="250"/>
      <c r="QZQ172" s="250"/>
      <c r="QZR172" s="250"/>
      <c r="QZS172" s="250"/>
      <c r="QZT172" s="250"/>
      <c r="QZU172" s="250"/>
      <c r="QZV172" s="250"/>
      <c r="QZW172" s="250"/>
      <c r="QZX172" s="250"/>
      <c r="QZY172" s="250"/>
      <c r="QZZ172" s="250"/>
      <c r="RAA172" s="250"/>
      <c r="RAB172" s="250"/>
      <c r="RAC172" s="250"/>
      <c r="RAD172" s="250"/>
      <c r="RAE172" s="250"/>
      <c r="RAF172" s="250"/>
      <c r="RAG172" s="250"/>
      <c r="RAH172" s="250"/>
      <c r="RAI172" s="250"/>
      <c r="RAJ172" s="250"/>
      <c r="RAK172" s="250"/>
      <c r="RAL172" s="250"/>
      <c r="RAM172" s="250"/>
      <c r="RAN172" s="250"/>
      <c r="RAO172" s="250"/>
      <c r="RAP172" s="250"/>
      <c r="RAQ172" s="250"/>
      <c r="RAR172" s="250"/>
      <c r="RAS172" s="250"/>
      <c r="RAT172" s="250"/>
      <c r="RAU172" s="250"/>
      <c r="RAV172" s="250"/>
      <c r="RAW172" s="250"/>
      <c r="RAX172" s="250"/>
      <c r="RAY172" s="250"/>
      <c r="RAZ172" s="250"/>
      <c r="RBA172" s="250"/>
      <c r="RBB172" s="250"/>
      <c r="RBC172" s="250"/>
      <c r="RBD172" s="250"/>
      <c r="RBE172" s="250"/>
      <c r="RBF172" s="250"/>
      <c r="RBG172" s="250"/>
      <c r="RBH172" s="250"/>
      <c r="RBI172" s="250"/>
      <c r="RBJ172" s="250"/>
      <c r="RBK172" s="250"/>
      <c r="RBL172" s="250"/>
      <c r="RBM172" s="250"/>
      <c r="RBN172" s="250"/>
      <c r="RBO172" s="250"/>
      <c r="RBP172" s="250"/>
      <c r="RBQ172" s="250"/>
      <c r="RBR172" s="250"/>
      <c r="RBS172" s="250"/>
      <c r="RBT172" s="250"/>
      <c r="RBU172" s="250"/>
      <c r="RBV172" s="250"/>
      <c r="RBW172" s="250"/>
      <c r="RBX172" s="250"/>
      <c r="RBY172" s="250"/>
      <c r="RBZ172" s="250"/>
      <c r="RCA172" s="250"/>
      <c r="RCB172" s="250"/>
      <c r="RCC172" s="250"/>
      <c r="RCD172" s="250"/>
      <c r="RCE172" s="250"/>
      <c r="RCF172" s="250"/>
      <c r="RCG172" s="250"/>
      <c r="RCH172" s="250"/>
      <c r="RCI172" s="250"/>
      <c r="RCJ172" s="250"/>
      <c r="RCK172" s="250"/>
      <c r="RCL172" s="250"/>
      <c r="RCM172" s="250"/>
      <c r="RCN172" s="250"/>
      <c r="RCO172" s="250"/>
      <c r="RCP172" s="250"/>
      <c r="RCQ172" s="250"/>
      <c r="RCR172" s="250"/>
      <c r="RCS172" s="250"/>
      <c r="RCT172" s="250"/>
      <c r="RCU172" s="250"/>
      <c r="RCV172" s="250"/>
      <c r="RCW172" s="250"/>
      <c r="RCX172" s="250"/>
      <c r="RCY172" s="250"/>
      <c r="RCZ172" s="250"/>
      <c r="RDA172" s="250"/>
      <c r="RDB172" s="250"/>
      <c r="RDC172" s="250"/>
      <c r="RDD172" s="250"/>
      <c r="RDE172" s="250"/>
      <c r="RDF172" s="250"/>
      <c r="RDG172" s="250"/>
      <c r="RDH172" s="250"/>
      <c r="RDI172" s="250"/>
      <c r="RDJ172" s="250"/>
      <c r="RDK172" s="250"/>
      <c r="RDL172" s="250"/>
      <c r="RDM172" s="250"/>
      <c r="RDN172" s="250"/>
      <c r="RDO172" s="250"/>
      <c r="RDP172" s="250"/>
      <c r="RDQ172" s="250"/>
      <c r="RDR172" s="250"/>
      <c r="RDS172" s="250"/>
      <c r="RDT172" s="250"/>
      <c r="RDU172" s="250"/>
      <c r="RDV172" s="250"/>
      <c r="RDW172" s="250"/>
      <c r="RDX172" s="250"/>
      <c r="RDY172" s="250"/>
      <c r="RDZ172" s="250"/>
      <c r="REA172" s="250"/>
      <c r="REB172" s="250"/>
      <c r="REC172" s="250"/>
      <c r="RED172" s="250"/>
      <c r="REE172" s="250"/>
      <c r="REF172" s="250"/>
      <c r="REG172" s="250"/>
      <c r="REH172" s="250"/>
      <c r="REI172" s="250"/>
      <c r="REJ172" s="250"/>
      <c r="REK172" s="250"/>
      <c r="REL172" s="250"/>
      <c r="REM172" s="250"/>
      <c r="REN172" s="250"/>
      <c r="REO172" s="250"/>
      <c r="REP172" s="250"/>
      <c r="REQ172" s="250"/>
      <c r="RER172" s="250"/>
      <c r="RES172" s="250"/>
      <c r="RET172" s="250"/>
      <c r="REU172" s="250"/>
      <c r="REV172" s="250"/>
      <c r="REW172" s="250"/>
      <c r="REX172" s="250"/>
      <c r="REY172" s="250"/>
      <c r="REZ172" s="250"/>
      <c r="RFA172" s="250"/>
      <c r="RFB172" s="250"/>
      <c r="RFC172" s="250"/>
      <c r="RFD172" s="250"/>
      <c r="RFE172" s="250"/>
      <c r="RFF172" s="250"/>
      <c r="RFG172" s="250"/>
      <c r="RFH172" s="250"/>
      <c r="RFI172" s="250"/>
      <c r="RFJ172" s="250"/>
      <c r="RFK172" s="250"/>
      <c r="RFL172" s="250"/>
      <c r="RFM172" s="250"/>
      <c r="RFN172" s="250"/>
      <c r="RFO172" s="250"/>
      <c r="RFP172" s="250"/>
      <c r="RFQ172" s="250"/>
      <c r="RFR172" s="250"/>
      <c r="RFS172" s="250"/>
      <c r="RFT172" s="250"/>
      <c r="RFU172" s="250"/>
      <c r="RFV172" s="250"/>
      <c r="RFW172" s="250"/>
      <c r="RFX172" s="250"/>
      <c r="RFY172" s="250"/>
      <c r="RFZ172" s="250"/>
      <c r="RGA172" s="250"/>
      <c r="RGB172" s="250"/>
      <c r="RGC172" s="250"/>
      <c r="RGD172" s="250"/>
      <c r="RGE172" s="250"/>
      <c r="RGF172" s="250"/>
      <c r="RGG172" s="250"/>
      <c r="RGH172" s="250"/>
      <c r="RGI172" s="250"/>
      <c r="RGJ172" s="250"/>
      <c r="RGK172" s="250"/>
      <c r="RGL172" s="250"/>
      <c r="RGM172" s="250"/>
      <c r="RGN172" s="250"/>
      <c r="RGO172" s="250"/>
      <c r="RGP172" s="250"/>
      <c r="RGQ172" s="250"/>
      <c r="RGR172" s="250"/>
      <c r="RGS172" s="250"/>
      <c r="RGT172" s="250"/>
      <c r="RGU172" s="250"/>
      <c r="RGV172" s="250"/>
      <c r="RGW172" s="250"/>
      <c r="RGX172" s="250"/>
      <c r="RGY172" s="250"/>
      <c r="RGZ172" s="250"/>
      <c r="RHA172" s="250"/>
      <c r="RHB172" s="250"/>
      <c r="RHC172" s="250"/>
      <c r="RHD172" s="250"/>
      <c r="RHE172" s="250"/>
      <c r="RHF172" s="250"/>
      <c r="RHG172" s="250"/>
      <c r="RHH172" s="250"/>
      <c r="RHI172" s="250"/>
      <c r="RHJ172" s="250"/>
      <c r="RHK172" s="250"/>
      <c r="RHL172" s="250"/>
      <c r="RHM172" s="250"/>
      <c r="RHN172" s="250"/>
      <c r="RHO172" s="250"/>
      <c r="RHP172" s="250"/>
      <c r="RHQ172" s="250"/>
      <c r="RHR172" s="250"/>
      <c r="RHS172" s="250"/>
      <c r="RHT172" s="250"/>
      <c r="RHU172" s="250"/>
      <c r="RHV172" s="250"/>
      <c r="RHW172" s="250"/>
      <c r="RHX172" s="250"/>
      <c r="RHY172" s="250"/>
      <c r="RHZ172" s="250"/>
      <c r="RIA172" s="250"/>
      <c r="RIB172" s="250"/>
      <c r="RIC172" s="250"/>
      <c r="RID172" s="250"/>
      <c r="RIE172" s="250"/>
      <c r="RIF172" s="250"/>
      <c r="RIG172" s="250"/>
      <c r="RIH172" s="250"/>
      <c r="RII172" s="250"/>
      <c r="RIJ172" s="250"/>
      <c r="RIK172" s="250"/>
      <c r="RIL172" s="250"/>
      <c r="RIM172" s="250"/>
      <c r="RIN172" s="250"/>
      <c r="RIO172" s="250"/>
      <c r="RIP172" s="250"/>
      <c r="RIQ172" s="250"/>
      <c r="RIR172" s="250"/>
      <c r="RIS172" s="250"/>
      <c r="RIT172" s="250"/>
      <c r="RIU172" s="250"/>
      <c r="RIV172" s="250"/>
      <c r="RIW172" s="250"/>
      <c r="RIX172" s="250"/>
      <c r="RIY172" s="250"/>
      <c r="RIZ172" s="250"/>
      <c r="RJA172" s="250"/>
      <c r="RJB172" s="250"/>
      <c r="RJC172" s="250"/>
      <c r="RJD172" s="250"/>
      <c r="RJE172" s="250"/>
      <c r="RJF172" s="250"/>
      <c r="RJG172" s="250"/>
      <c r="RJH172" s="250"/>
      <c r="RJI172" s="250"/>
      <c r="RJJ172" s="250"/>
      <c r="RJK172" s="250"/>
      <c r="RJL172" s="250"/>
      <c r="RJM172" s="250"/>
      <c r="RJN172" s="250"/>
      <c r="RJO172" s="250"/>
      <c r="RJP172" s="250"/>
      <c r="RJQ172" s="250"/>
      <c r="RJR172" s="250"/>
      <c r="RJS172" s="250"/>
      <c r="RJT172" s="250"/>
      <c r="RJU172" s="250"/>
      <c r="RJV172" s="250"/>
      <c r="RJW172" s="250"/>
      <c r="RJX172" s="250"/>
      <c r="RJY172" s="250"/>
      <c r="RJZ172" s="250"/>
      <c r="RKA172" s="250"/>
      <c r="RKB172" s="250"/>
      <c r="RKC172" s="250"/>
      <c r="RKD172" s="250"/>
      <c r="RKE172" s="250"/>
      <c r="RKF172" s="250"/>
      <c r="RKG172" s="250"/>
      <c r="RKH172" s="250"/>
      <c r="RKI172" s="250"/>
      <c r="RKJ172" s="250"/>
      <c r="RKK172" s="250"/>
      <c r="RKL172" s="250"/>
      <c r="RKM172" s="250"/>
      <c r="RKN172" s="250"/>
      <c r="RKO172" s="250"/>
      <c r="RKP172" s="250"/>
      <c r="RKQ172" s="250"/>
      <c r="RKR172" s="250"/>
      <c r="RKS172" s="250"/>
      <c r="RKT172" s="250"/>
      <c r="RKU172" s="250"/>
      <c r="RKV172" s="250"/>
      <c r="RKW172" s="250"/>
      <c r="RKX172" s="250"/>
      <c r="RKY172" s="250"/>
      <c r="RKZ172" s="250"/>
      <c r="RLA172" s="250"/>
      <c r="RLB172" s="250"/>
      <c r="RLC172" s="250"/>
      <c r="RLD172" s="250"/>
      <c r="RLE172" s="250"/>
      <c r="RLF172" s="250"/>
      <c r="RLG172" s="250"/>
      <c r="RLH172" s="250"/>
      <c r="RLI172" s="250"/>
      <c r="RLJ172" s="250"/>
      <c r="RLK172" s="250"/>
      <c r="RLL172" s="250"/>
      <c r="RLM172" s="250"/>
      <c r="RLN172" s="250"/>
      <c r="RLO172" s="250"/>
      <c r="RLP172" s="250"/>
      <c r="RLQ172" s="250"/>
      <c r="RLR172" s="250"/>
      <c r="RLS172" s="250"/>
      <c r="RLT172" s="250"/>
      <c r="RLU172" s="250"/>
      <c r="RLV172" s="250"/>
      <c r="RLW172" s="250"/>
      <c r="RLX172" s="250"/>
      <c r="RLY172" s="250"/>
      <c r="RLZ172" s="250"/>
      <c r="RMA172" s="250"/>
      <c r="RMB172" s="250"/>
      <c r="RMC172" s="250"/>
      <c r="RMD172" s="250"/>
      <c r="RME172" s="250"/>
      <c r="RMF172" s="250"/>
      <c r="RMG172" s="250"/>
      <c r="RMH172" s="250"/>
      <c r="RMI172" s="250"/>
      <c r="RMJ172" s="250"/>
      <c r="RMK172" s="250"/>
      <c r="RML172" s="250"/>
      <c r="RMM172" s="250"/>
      <c r="RMN172" s="250"/>
      <c r="RMO172" s="250"/>
      <c r="RMP172" s="250"/>
      <c r="RMQ172" s="250"/>
      <c r="RMR172" s="250"/>
      <c r="RMS172" s="250"/>
      <c r="RMT172" s="250"/>
      <c r="RMU172" s="250"/>
      <c r="RMV172" s="250"/>
      <c r="RMW172" s="250"/>
      <c r="RMX172" s="250"/>
      <c r="RMY172" s="250"/>
      <c r="RMZ172" s="250"/>
      <c r="RNA172" s="250"/>
      <c r="RNB172" s="250"/>
      <c r="RNC172" s="250"/>
      <c r="RND172" s="250"/>
      <c r="RNE172" s="250"/>
      <c r="RNF172" s="250"/>
      <c r="RNG172" s="250"/>
      <c r="RNH172" s="250"/>
      <c r="RNI172" s="250"/>
      <c r="RNJ172" s="250"/>
      <c r="RNK172" s="250"/>
      <c r="RNL172" s="250"/>
      <c r="RNM172" s="250"/>
      <c r="RNN172" s="250"/>
      <c r="RNO172" s="250"/>
      <c r="RNP172" s="250"/>
      <c r="RNQ172" s="250"/>
      <c r="RNR172" s="250"/>
      <c r="RNS172" s="250"/>
      <c r="RNT172" s="250"/>
      <c r="RNU172" s="250"/>
      <c r="RNV172" s="250"/>
      <c r="RNW172" s="250"/>
      <c r="RNX172" s="250"/>
      <c r="RNY172" s="250"/>
      <c r="RNZ172" s="250"/>
      <c r="ROA172" s="250"/>
      <c r="ROB172" s="250"/>
      <c r="ROC172" s="250"/>
      <c r="ROD172" s="250"/>
      <c r="ROE172" s="250"/>
      <c r="ROF172" s="250"/>
      <c r="ROG172" s="250"/>
      <c r="ROH172" s="250"/>
      <c r="ROI172" s="250"/>
      <c r="ROJ172" s="250"/>
      <c r="ROK172" s="250"/>
      <c r="ROL172" s="250"/>
      <c r="ROM172" s="250"/>
      <c r="RON172" s="250"/>
      <c r="ROO172" s="250"/>
      <c r="ROP172" s="250"/>
      <c r="ROQ172" s="250"/>
      <c r="ROR172" s="250"/>
      <c r="ROS172" s="250"/>
      <c r="ROT172" s="250"/>
      <c r="ROU172" s="250"/>
      <c r="ROV172" s="250"/>
      <c r="ROW172" s="250"/>
      <c r="ROX172" s="250"/>
      <c r="ROY172" s="250"/>
      <c r="ROZ172" s="250"/>
      <c r="RPA172" s="250"/>
      <c r="RPB172" s="250"/>
      <c r="RPC172" s="250"/>
      <c r="RPD172" s="250"/>
      <c r="RPE172" s="250"/>
      <c r="RPF172" s="250"/>
      <c r="RPG172" s="250"/>
      <c r="RPH172" s="250"/>
      <c r="RPI172" s="250"/>
      <c r="RPJ172" s="250"/>
      <c r="RPK172" s="250"/>
      <c r="RPL172" s="250"/>
      <c r="RPM172" s="250"/>
      <c r="RPN172" s="250"/>
      <c r="RPO172" s="250"/>
      <c r="RPP172" s="250"/>
      <c r="RPQ172" s="250"/>
      <c r="RPR172" s="250"/>
      <c r="RPS172" s="250"/>
      <c r="RPT172" s="250"/>
      <c r="RPU172" s="250"/>
      <c r="RPV172" s="250"/>
      <c r="RPW172" s="250"/>
      <c r="RPX172" s="250"/>
      <c r="RPY172" s="250"/>
      <c r="RPZ172" s="250"/>
      <c r="RQA172" s="250"/>
      <c r="RQB172" s="250"/>
      <c r="RQC172" s="250"/>
      <c r="RQD172" s="250"/>
      <c r="RQE172" s="250"/>
      <c r="RQF172" s="250"/>
      <c r="RQG172" s="250"/>
      <c r="RQH172" s="250"/>
      <c r="RQI172" s="250"/>
      <c r="RQJ172" s="250"/>
      <c r="RQK172" s="250"/>
      <c r="RQL172" s="250"/>
      <c r="RQM172" s="250"/>
      <c r="RQN172" s="250"/>
      <c r="RQO172" s="250"/>
      <c r="RQP172" s="250"/>
      <c r="RQQ172" s="250"/>
      <c r="RQR172" s="250"/>
      <c r="RQS172" s="250"/>
      <c r="RQT172" s="250"/>
      <c r="RQU172" s="250"/>
      <c r="RQV172" s="250"/>
      <c r="RQW172" s="250"/>
      <c r="RQX172" s="250"/>
      <c r="RQY172" s="250"/>
      <c r="RQZ172" s="250"/>
      <c r="RRA172" s="250"/>
      <c r="RRB172" s="250"/>
      <c r="RRC172" s="250"/>
      <c r="RRD172" s="250"/>
      <c r="RRE172" s="250"/>
      <c r="RRF172" s="250"/>
      <c r="RRG172" s="250"/>
      <c r="RRH172" s="250"/>
      <c r="RRI172" s="250"/>
      <c r="RRJ172" s="250"/>
      <c r="RRK172" s="250"/>
      <c r="RRL172" s="250"/>
      <c r="RRM172" s="250"/>
      <c r="RRN172" s="250"/>
      <c r="RRO172" s="250"/>
      <c r="RRP172" s="250"/>
      <c r="RRQ172" s="250"/>
      <c r="RRR172" s="250"/>
      <c r="RRS172" s="250"/>
      <c r="RRT172" s="250"/>
      <c r="RRU172" s="250"/>
      <c r="RRV172" s="250"/>
      <c r="RRW172" s="250"/>
      <c r="RRX172" s="250"/>
      <c r="RRY172" s="250"/>
      <c r="RRZ172" s="250"/>
      <c r="RSA172" s="250"/>
      <c r="RSB172" s="250"/>
      <c r="RSC172" s="250"/>
      <c r="RSD172" s="250"/>
      <c r="RSE172" s="250"/>
      <c r="RSF172" s="250"/>
      <c r="RSG172" s="250"/>
      <c r="RSH172" s="250"/>
      <c r="RSI172" s="250"/>
      <c r="RSJ172" s="250"/>
      <c r="RSK172" s="250"/>
      <c r="RSL172" s="250"/>
      <c r="RSM172" s="250"/>
      <c r="RSN172" s="250"/>
      <c r="RSO172" s="250"/>
      <c r="RSP172" s="250"/>
      <c r="RSQ172" s="250"/>
      <c r="RSR172" s="250"/>
      <c r="RSS172" s="250"/>
      <c r="RST172" s="250"/>
      <c r="RSU172" s="250"/>
      <c r="RSV172" s="250"/>
      <c r="RSW172" s="250"/>
      <c r="RSX172" s="250"/>
      <c r="RSY172" s="250"/>
      <c r="RSZ172" s="250"/>
      <c r="RTA172" s="250"/>
      <c r="RTB172" s="250"/>
      <c r="RTC172" s="250"/>
      <c r="RTD172" s="250"/>
      <c r="RTE172" s="250"/>
      <c r="RTF172" s="250"/>
      <c r="RTG172" s="250"/>
      <c r="RTH172" s="250"/>
      <c r="RTI172" s="250"/>
      <c r="RTJ172" s="250"/>
      <c r="RTK172" s="250"/>
      <c r="RTL172" s="250"/>
      <c r="RTM172" s="250"/>
      <c r="RTN172" s="250"/>
      <c r="RTO172" s="250"/>
      <c r="RTP172" s="250"/>
      <c r="RTQ172" s="250"/>
      <c r="RTR172" s="250"/>
      <c r="RTS172" s="250"/>
      <c r="RTT172" s="250"/>
      <c r="RTU172" s="250"/>
      <c r="RTV172" s="250"/>
      <c r="RTW172" s="250"/>
      <c r="RTX172" s="250"/>
      <c r="RTY172" s="250"/>
      <c r="RTZ172" s="250"/>
      <c r="RUA172" s="250"/>
      <c r="RUB172" s="250"/>
      <c r="RUC172" s="250"/>
      <c r="RUD172" s="250"/>
      <c r="RUE172" s="250"/>
      <c r="RUF172" s="250"/>
      <c r="RUG172" s="250"/>
      <c r="RUH172" s="250"/>
      <c r="RUI172" s="250"/>
      <c r="RUJ172" s="250"/>
      <c r="RUK172" s="250"/>
      <c r="RUL172" s="250"/>
      <c r="RUM172" s="250"/>
      <c r="RUN172" s="250"/>
      <c r="RUO172" s="250"/>
      <c r="RUP172" s="250"/>
      <c r="RUQ172" s="250"/>
      <c r="RUR172" s="250"/>
      <c r="RUS172" s="250"/>
      <c r="RUT172" s="250"/>
      <c r="RUU172" s="250"/>
      <c r="RUV172" s="250"/>
      <c r="RUW172" s="250"/>
      <c r="RUX172" s="250"/>
      <c r="RUY172" s="250"/>
      <c r="RUZ172" s="250"/>
      <c r="RVA172" s="250"/>
      <c r="RVB172" s="250"/>
      <c r="RVC172" s="250"/>
      <c r="RVD172" s="250"/>
      <c r="RVE172" s="250"/>
      <c r="RVF172" s="250"/>
      <c r="RVG172" s="250"/>
      <c r="RVH172" s="250"/>
      <c r="RVI172" s="250"/>
      <c r="RVJ172" s="250"/>
      <c r="RVK172" s="250"/>
      <c r="RVL172" s="250"/>
      <c r="RVM172" s="250"/>
      <c r="RVN172" s="250"/>
      <c r="RVO172" s="250"/>
      <c r="RVP172" s="250"/>
      <c r="RVQ172" s="250"/>
      <c r="RVR172" s="250"/>
      <c r="RVS172" s="250"/>
      <c r="RVT172" s="250"/>
      <c r="RVU172" s="250"/>
      <c r="RVV172" s="250"/>
      <c r="RVW172" s="250"/>
      <c r="RVX172" s="250"/>
      <c r="RVY172" s="250"/>
      <c r="RVZ172" s="250"/>
      <c r="RWA172" s="250"/>
      <c r="RWB172" s="250"/>
      <c r="RWC172" s="250"/>
      <c r="RWD172" s="250"/>
      <c r="RWE172" s="250"/>
      <c r="RWF172" s="250"/>
      <c r="RWG172" s="250"/>
      <c r="RWH172" s="250"/>
      <c r="RWI172" s="250"/>
      <c r="RWJ172" s="250"/>
      <c r="RWK172" s="250"/>
      <c r="RWL172" s="250"/>
      <c r="RWM172" s="250"/>
      <c r="RWN172" s="250"/>
      <c r="RWO172" s="250"/>
      <c r="RWP172" s="250"/>
      <c r="RWQ172" s="250"/>
      <c r="RWR172" s="250"/>
      <c r="RWS172" s="250"/>
      <c r="RWT172" s="250"/>
      <c r="RWU172" s="250"/>
      <c r="RWV172" s="250"/>
      <c r="RWW172" s="250"/>
      <c r="RWX172" s="250"/>
      <c r="RWY172" s="250"/>
      <c r="RWZ172" s="250"/>
      <c r="RXA172" s="250"/>
      <c r="RXB172" s="250"/>
      <c r="RXC172" s="250"/>
      <c r="RXD172" s="250"/>
      <c r="RXE172" s="250"/>
      <c r="RXF172" s="250"/>
      <c r="RXG172" s="250"/>
      <c r="RXH172" s="250"/>
      <c r="RXI172" s="250"/>
      <c r="RXJ172" s="250"/>
      <c r="RXK172" s="250"/>
      <c r="RXL172" s="250"/>
      <c r="RXM172" s="250"/>
      <c r="RXN172" s="250"/>
      <c r="RXO172" s="250"/>
      <c r="RXP172" s="250"/>
      <c r="RXQ172" s="250"/>
      <c r="RXR172" s="250"/>
      <c r="RXS172" s="250"/>
      <c r="RXT172" s="250"/>
      <c r="RXU172" s="250"/>
      <c r="RXV172" s="250"/>
      <c r="RXW172" s="250"/>
      <c r="RXX172" s="250"/>
      <c r="RXY172" s="250"/>
      <c r="RXZ172" s="250"/>
      <c r="RYA172" s="250"/>
      <c r="RYB172" s="250"/>
      <c r="RYC172" s="250"/>
      <c r="RYD172" s="250"/>
      <c r="RYE172" s="250"/>
      <c r="RYF172" s="250"/>
      <c r="RYG172" s="250"/>
      <c r="RYH172" s="250"/>
      <c r="RYI172" s="250"/>
      <c r="RYJ172" s="250"/>
      <c r="RYK172" s="250"/>
      <c r="RYL172" s="250"/>
      <c r="RYM172" s="250"/>
      <c r="RYN172" s="250"/>
      <c r="RYO172" s="250"/>
      <c r="RYP172" s="250"/>
      <c r="RYQ172" s="250"/>
      <c r="RYR172" s="250"/>
      <c r="RYS172" s="250"/>
      <c r="RYT172" s="250"/>
      <c r="RYU172" s="250"/>
      <c r="RYV172" s="250"/>
      <c r="RYW172" s="250"/>
      <c r="RYX172" s="250"/>
      <c r="RYY172" s="250"/>
      <c r="RYZ172" s="250"/>
      <c r="RZA172" s="250"/>
      <c r="RZB172" s="250"/>
      <c r="RZC172" s="250"/>
      <c r="RZD172" s="250"/>
      <c r="RZE172" s="250"/>
      <c r="RZF172" s="250"/>
      <c r="RZG172" s="250"/>
      <c r="RZH172" s="250"/>
      <c r="RZI172" s="250"/>
      <c r="RZJ172" s="250"/>
      <c r="RZK172" s="250"/>
      <c r="RZL172" s="250"/>
      <c r="RZM172" s="250"/>
      <c r="RZN172" s="250"/>
      <c r="RZO172" s="250"/>
      <c r="RZP172" s="250"/>
      <c r="RZQ172" s="250"/>
      <c r="RZR172" s="250"/>
      <c r="RZS172" s="250"/>
      <c r="RZT172" s="250"/>
      <c r="RZU172" s="250"/>
      <c r="RZV172" s="250"/>
      <c r="RZW172" s="250"/>
      <c r="RZX172" s="250"/>
      <c r="RZY172" s="250"/>
      <c r="RZZ172" s="250"/>
      <c r="SAA172" s="250"/>
      <c r="SAB172" s="250"/>
      <c r="SAC172" s="250"/>
      <c r="SAD172" s="250"/>
      <c r="SAE172" s="250"/>
      <c r="SAF172" s="250"/>
      <c r="SAG172" s="250"/>
      <c r="SAH172" s="250"/>
      <c r="SAI172" s="250"/>
      <c r="SAJ172" s="250"/>
      <c r="SAK172" s="250"/>
      <c r="SAL172" s="250"/>
      <c r="SAM172" s="250"/>
      <c r="SAN172" s="250"/>
      <c r="SAO172" s="250"/>
      <c r="SAP172" s="250"/>
      <c r="SAQ172" s="250"/>
      <c r="SAR172" s="250"/>
      <c r="SAS172" s="250"/>
      <c r="SAT172" s="250"/>
      <c r="SAU172" s="250"/>
      <c r="SAV172" s="250"/>
      <c r="SAW172" s="250"/>
      <c r="SAX172" s="250"/>
      <c r="SAY172" s="250"/>
      <c r="SAZ172" s="250"/>
      <c r="SBA172" s="250"/>
      <c r="SBB172" s="250"/>
      <c r="SBC172" s="250"/>
      <c r="SBD172" s="250"/>
      <c r="SBE172" s="250"/>
      <c r="SBF172" s="250"/>
      <c r="SBG172" s="250"/>
      <c r="SBH172" s="250"/>
      <c r="SBI172" s="250"/>
      <c r="SBJ172" s="250"/>
      <c r="SBK172" s="250"/>
      <c r="SBL172" s="250"/>
      <c r="SBM172" s="250"/>
      <c r="SBN172" s="250"/>
      <c r="SBO172" s="250"/>
      <c r="SBP172" s="250"/>
      <c r="SBQ172" s="250"/>
      <c r="SBR172" s="250"/>
      <c r="SBS172" s="250"/>
      <c r="SBT172" s="250"/>
      <c r="SBU172" s="250"/>
      <c r="SBV172" s="250"/>
      <c r="SBW172" s="250"/>
      <c r="SBX172" s="250"/>
      <c r="SBY172" s="250"/>
      <c r="SBZ172" s="250"/>
      <c r="SCA172" s="250"/>
      <c r="SCB172" s="250"/>
      <c r="SCC172" s="250"/>
      <c r="SCD172" s="250"/>
      <c r="SCE172" s="250"/>
      <c r="SCF172" s="250"/>
      <c r="SCG172" s="250"/>
      <c r="SCH172" s="250"/>
      <c r="SCI172" s="250"/>
      <c r="SCJ172" s="250"/>
      <c r="SCK172" s="250"/>
      <c r="SCL172" s="250"/>
      <c r="SCM172" s="250"/>
      <c r="SCN172" s="250"/>
      <c r="SCO172" s="250"/>
      <c r="SCP172" s="250"/>
      <c r="SCQ172" s="250"/>
      <c r="SCR172" s="250"/>
      <c r="SCS172" s="250"/>
      <c r="SCT172" s="250"/>
      <c r="SCU172" s="250"/>
      <c r="SCV172" s="250"/>
      <c r="SCW172" s="250"/>
      <c r="SCX172" s="250"/>
      <c r="SCY172" s="250"/>
      <c r="SCZ172" s="250"/>
      <c r="SDA172" s="250"/>
      <c r="SDB172" s="250"/>
      <c r="SDC172" s="250"/>
      <c r="SDD172" s="250"/>
      <c r="SDE172" s="250"/>
      <c r="SDF172" s="250"/>
      <c r="SDG172" s="250"/>
      <c r="SDH172" s="250"/>
      <c r="SDI172" s="250"/>
      <c r="SDJ172" s="250"/>
      <c r="SDK172" s="250"/>
      <c r="SDL172" s="250"/>
      <c r="SDM172" s="250"/>
      <c r="SDN172" s="250"/>
      <c r="SDO172" s="250"/>
      <c r="SDP172" s="250"/>
      <c r="SDQ172" s="250"/>
      <c r="SDR172" s="250"/>
      <c r="SDS172" s="250"/>
      <c r="SDT172" s="250"/>
      <c r="SDU172" s="250"/>
      <c r="SDV172" s="250"/>
      <c r="SDW172" s="250"/>
      <c r="SDX172" s="250"/>
      <c r="SDY172" s="250"/>
      <c r="SDZ172" s="250"/>
      <c r="SEA172" s="250"/>
      <c r="SEB172" s="250"/>
      <c r="SEC172" s="250"/>
      <c r="SED172" s="250"/>
      <c r="SEE172" s="250"/>
      <c r="SEF172" s="250"/>
      <c r="SEG172" s="250"/>
      <c r="SEH172" s="250"/>
      <c r="SEI172" s="250"/>
      <c r="SEJ172" s="250"/>
      <c r="SEK172" s="250"/>
      <c r="SEL172" s="250"/>
      <c r="SEM172" s="250"/>
      <c r="SEN172" s="250"/>
      <c r="SEO172" s="250"/>
      <c r="SEP172" s="250"/>
      <c r="SEQ172" s="250"/>
      <c r="SER172" s="250"/>
      <c r="SES172" s="250"/>
      <c r="SET172" s="250"/>
      <c r="SEU172" s="250"/>
      <c r="SEV172" s="250"/>
      <c r="SEW172" s="250"/>
      <c r="SEX172" s="250"/>
      <c r="SEY172" s="250"/>
      <c r="SEZ172" s="250"/>
      <c r="SFA172" s="250"/>
      <c r="SFB172" s="250"/>
      <c r="SFC172" s="250"/>
      <c r="SFD172" s="250"/>
      <c r="SFE172" s="250"/>
      <c r="SFF172" s="250"/>
      <c r="SFG172" s="250"/>
      <c r="SFH172" s="250"/>
      <c r="SFI172" s="250"/>
      <c r="SFJ172" s="250"/>
      <c r="SFK172" s="250"/>
      <c r="SFL172" s="250"/>
      <c r="SFM172" s="250"/>
      <c r="SFN172" s="250"/>
      <c r="SFO172" s="250"/>
      <c r="SFP172" s="250"/>
      <c r="SFQ172" s="250"/>
      <c r="SFR172" s="250"/>
      <c r="SFS172" s="250"/>
      <c r="SFT172" s="250"/>
      <c r="SFU172" s="250"/>
      <c r="SFV172" s="250"/>
      <c r="SFW172" s="250"/>
      <c r="SFX172" s="250"/>
      <c r="SFY172" s="250"/>
      <c r="SFZ172" s="250"/>
      <c r="SGA172" s="250"/>
      <c r="SGB172" s="250"/>
      <c r="SGC172" s="250"/>
      <c r="SGD172" s="250"/>
      <c r="SGE172" s="250"/>
      <c r="SGF172" s="250"/>
      <c r="SGG172" s="250"/>
      <c r="SGH172" s="250"/>
      <c r="SGI172" s="250"/>
      <c r="SGJ172" s="250"/>
      <c r="SGK172" s="250"/>
      <c r="SGL172" s="250"/>
      <c r="SGM172" s="250"/>
      <c r="SGN172" s="250"/>
      <c r="SGO172" s="250"/>
      <c r="SGP172" s="250"/>
      <c r="SGQ172" s="250"/>
      <c r="SGR172" s="250"/>
      <c r="SGS172" s="250"/>
      <c r="SGT172" s="250"/>
      <c r="SGU172" s="250"/>
      <c r="SGV172" s="250"/>
      <c r="SGW172" s="250"/>
      <c r="SGX172" s="250"/>
      <c r="SGY172" s="250"/>
      <c r="SGZ172" s="250"/>
      <c r="SHA172" s="250"/>
      <c r="SHB172" s="250"/>
      <c r="SHC172" s="250"/>
      <c r="SHD172" s="250"/>
      <c r="SHE172" s="250"/>
      <c r="SHF172" s="250"/>
      <c r="SHG172" s="250"/>
      <c r="SHH172" s="250"/>
      <c r="SHI172" s="250"/>
      <c r="SHJ172" s="250"/>
      <c r="SHK172" s="250"/>
      <c r="SHL172" s="250"/>
      <c r="SHM172" s="250"/>
      <c r="SHN172" s="250"/>
      <c r="SHO172" s="250"/>
      <c r="SHP172" s="250"/>
      <c r="SHQ172" s="250"/>
      <c r="SHR172" s="250"/>
      <c r="SHS172" s="250"/>
      <c r="SHT172" s="250"/>
      <c r="SHU172" s="250"/>
      <c r="SHV172" s="250"/>
      <c r="SHW172" s="250"/>
      <c r="SHX172" s="250"/>
      <c r="SHY172" s="250"/>
      <c r="SHZ172" s="250"/>
      <c r="SIA172" s="250"/>
      <c r="SIB172" s="250"/>
      <c r="SIC172" s="250"/>
      <c r="SID172" s="250"/>
      <c r="SIE172" s="250"/>
      <c r="SIF172" s="250"/>
      <c r="SIG172" s="250"/>
      <c r="SIH172" s="250"/>
      <c r="SII172" s="250"/>
      <c r="SIJ172" s="250"/>
      <c r="SIK172" s="250"/>
      <c r="SIL172" s="250"/>
      <c r="SIM172" s="250"/>
      <c r="SIN172" s="250"/>
      <c r="SIO172" s="250"/>
      <c r="SIP172" s="250"/>
      <c r="SIQ172" s="250"/>
      <c r="SIR172" s="250"/>
      <c r="SIS172" s="250"/>
      <c r="SIT172" s="250"/>
      <c r="SIU172" s="250"/>
      <c r="SIV172" s="250"/>
      <c r="SIW172" s="250"/>
      <c r="SIX172" s="250"/>
      <c r="SIY172" s="250"/>
      <c r="SIZ172" s="250"/>
      <c r="SJA172" s="250"/>
      <c r="SJB172" s="250"/>
      <c r="SJC172" s="250"/>
      <c r="SJD172" s="250"/>
      <c r="SJE172" s="250"/>
      <c r="SJF172" s="250"/>
      <c r="SJG172" s="250"/>
      <c r="SJH172" s="250"/>
      <c r="SJI172" s="250"/>
      <c r="SJJ172" s="250"/>
      <c r="SJK172" s="250"/>
      <c r="SJL172" s="250"/>
      <c r="SJM172" s="250"/>
      <c r="SJN172" s="250"/>
      <c r="SJO172" s="250"/>
      <c r="SJP172" s="250"/>
      <c r="SJQ172" s="250"/>
      <c r="SJR172" s="250"/>
      <c r="SJS172" s="250"/>
      <c r="SJT172" s="250"/>
      <c r="SJU172" s="250"/>
      <c r="SJV172" s="250"/>
      <c r="SJW172" s="250"/>
      <c r="SJX172" s="250"/>
      <c r="SJY172" s="250"/>
      <c r="SJZ172" s="250"/>
      <c r="SKA172" s="250"/>
      <c r="SKB172" s="250"/>
      <c r="SKC172" s="250"/>
      <c r="SKD172" s="250"/>
      <c r="SKE172" s="250"/>
      <c r="SKF172" s="250"/>
      <c r="SKG172" s="250"/>
      <c r="SKH172" s="250"/>
      <c r="SKI172" s="250"/>
      <c r="SKJ172" s="250"/>
      <c r="SKK172" s="250"/>
      <c r="SKL172" s="250"/>
      <c r="SKM172" s="250"/>
      <c r="SKN172" s="250"/>
      <c r="SKO172" s="250"/>
      <c r="SKP172" s="250"/>
      <c r="SKQ172" s="250"/>
      <c r="SKR172" s="250"/>
      <c r="SKS172" s="250"/>
      <c r="SKT172" s="250"/>
      <c r="SKU172" s="250"/>
      <c r="SKV172" s="250"/>
      <c r="SKW172" s="250"/>
      <c r="SKX172" s="250"/>
      <c r="SKY172" s="250"/>
      <c r="SKZ172" s="250"/>
      <c r="SLA172" s="250"/>
      <c r="SLB172" s="250"/>
      <c r="SLC172" s="250"/>
      <c r="SLD172" s="250"/>
      <c r="SLE172" s="250"/>
      <c r="SLF172" s="250"/>
      <c r="SLG172" s="250"/>
      <c r="SLH172" s="250"/>
      <c r="SLI172" s="250"/>
      <c r="SLJ172" s="250"/>
      <c r="SLK172" s="250"/>
      <c r="SLL172" s="250"/>
      <c r="SLM172" s="250"/>
      <c r="SLN172" s="250"/>
      <c r="SLO172" s="250"/>
      <c r="SLP172" s="250"/>
      <c r="SLQ172" s="250"/>
      <c r="SLR172" s="250"/>
      <c r="SLS172" s="250"/>
      <c r="SLT172" s="250"/>
      <c r="SLU172" s="250"/>
      <c r="SLV172" s="250"/>
      <c r="SLW172" s="250"/>
      <c r="SLX172" s="250"/>
      <c r="SLY172" s="250"/>
      <c r="SLZ172" s="250"/>
      <c r="SMA172" s="250"/>
      <c r="SMB172" s="250"/>
      <c r="SMC172" s="250"/>
      <c r="SMD172" s="250"/>
      <c r="SME172" s="250"/>
      <c r="SMF172" s="250"/>
      <c r="SMG172" s="250"/>
      <c r="SMH172" s="250"/>
      <c r="SMI172" s="250"/>
      <c r="SMJ172" s="250"/>
      <c r="SMK172" s="250"/>
      <c r="SML172" s="250"/>
      <c r="SMM172" s="250"/>
      <c r="SMN172" s="250"/>
      <c r="SMO172" s="250"/>
      <c r="SMP172" s="250"/>
      <c r="SMQ172" s="250"/>
      <c r="SMR172" s="250"/>
      <c r="SMS172" s="250"/>
      <c r="SMT172" s="250"/>
      <c r="SMU172" s="250"/>
      <c r="SMV172" s="250"/>
      <c r="SMW172" s="250"/>
      <c r="SMX172" s="250"/>
      <c r="SMY172" s="250"/>
      <c r="SMZ172" s="250"/>
      <c r="SNA172" s="250"/>
      <c r="SNB172" s="250"/>
      <c r="SNC172" s="250"/>
      <c r="SND172" s="250"/>
      <c r="SNE172" s="250"/>
      <c r="SNF172" s="250"/>
      <c r="SNG172" s="250"/>
      <c r="SNH172" s="250"/>
      <c r="SNI172" s="250"/>
      <c r="SNJ172" s="250"/>
      <c r="SNK172" s="250"/>
      <c r="SNL172" s="250"/>
      <c r="SNM172" s="250"/>
      <c r="SNN172" s="250"/>
      <c r="SNO172" s="250"/>
      <c r="SNP172" s="250"/>
      <c r="SNQ172" s="250"/>
      <c r="SNR172" s="250"/>
      <c r="SNS172" s="250"/>
      <c r="SNT172" s="250"/>
      <c r="SNU172" s="250"/>
      <c r="SNV172" s="250"/>
      <c r="SNW172" s="250"/>
      <c r="SNX172" s="250"/>
      <c r="SNY172" s="250"/>
      <c r="SNZ172" s="250"/>
      <c r="SOA172" s="250"/>
      <c r="SOB172" s="250"/>
      <c r="SOC172" s="250"/>
      <c r="SOD172" s="250"/>
      <c r="SOE172" s="250"/>
      <c r="SOF172" s="250"/>
      <c r="SOG172" s="250"/>
      <c r="SOH172" s="250"/>
      <c r="SOI172" s="250"/>
      <c r="SOJ172" s="250"/>
      <c r="SOK172" s="250"/>
      <c r="SOL172" s="250"/>
      <c r="SOM172" s="250"/>
      <c r="SON172" s="250"/>
      <c r="SOO172" s="250"/>
      <c r="SOP172" s="250"/>
      <c r="SOQ172" s="250"/>
      <c r="SOR172" s="250"/>
      <c r="SOS172" s="250"/>
      <c r="SOT172" s="250"/>
      <c r="SOU172" s="250"/>
      <c r="SOV172" s="250"/>
      <c r="SOW172" s="250"/>
      <c r="SOX172" s="250"/>
      <c r="SOY172" s="250"/>
      <c r="SOZ172" s="250"/>
      <c r="SPA172" s="250"/>
      <c r="SPB172" s="250"/>
      <c r="SPC172" s="250"/>
      <c r="SPD172" s="250"/>
      <c r="SPE172" s="250"/>
      <c r="SPF172" s="250"/>
      <c r="SPG172" s="250"/>
      <c r="SPH172" s="250"/>
      <c r="SPI172" s="250"/>
      <c r="SPJ172" s="250"/>
      <c r="SPK172" s="250"/>
      <c r="SPL172" s="250"/>
      <c r="SPM172" s="250"/>
      <c r="SPN172" s="250"/>
      <c r="SPO172" s="250"/>
      <c r="SPP172" s="250"/>
      <c r="SPQ172" s="250"/>
      <c r="SPR172" s="250"/>
      <c r="SPS172" s="250"/>
      <c r="SPT172" s="250"/>
      <c r="SPU172" s="250"/>
      <c r="SPV172" s="250"/>
      <c r="SPW172" s="250"/>
      <c r="SPX172" s="250"/>
      <c r="SPY172" s="250"/>
      <c r="SPZ172" s="250"/>
      <c r="SQA172" s="250"/>
      <c r="SQB172" s="250"/>
      <c r="SQC172" s="250"/>
      <c r="SQD172" s="250"/>
      <c r="SQE172" s="250"/>
      <c r="SQF172" s="250"/>
      <c r="SQG172" s="250"/>
      <c r="SQH172" s="250"/>
      <c r="SQI172" s="250"/>
      <c r="SQJ172" s="250"/>
      <c r="SQK172" s="250"/>
      <c r="SQL172" s="250"/>
      <c r="SQM172" s="250"/>
      <c r="SQN172" s="250"/>
      <c r="SQO172" s="250"/>
      <c r="SQP172" s="250"/>
      <c r="SQQ172" s="250"/>
      <c r="SQR172" s="250"/>
      <c r="SQS172" s="250"/>
      <c r="SQT172" s="250"/>
      <c r="SQU172" s="250"/>
      <c r="SQV172" s="250"/>
      <c r="SQW172" s="250"/>
      <c r="SQX172" s="250"/>
      <c r="SQY172" s="250"/>
      <c r="SQZ172" s="250"/>
      <c r="SRA172" s="250"/>
      <c r="SRB172" s="250"/>
      <c r="SRC172" s="250"/>
      <c r="SRD172" s="250"/>
      <c r="SRE172" s="250"/>
      <c r="SRF172" s="250"/>
      <c r="SRG172" s="250"/>
      <c r="SRH172" s="250"/>
      <c r="SRI172" s="250"/>
      <c r="SRJ172" s="250"/>
      <c r="SRK172" s="250"/>
      <c r="SRL172" s="250"/>
      <c r="SRM172" s="250"/>
      <c r="SRN172" s="250"/>
      <c r="SRO172" s="250"/>
      <c r="SRP172" s="250"/>
      <c r="SRQ172" s="250"/>
      <c r="SRR172" s="250"/>
      <c r="SRS172" s="250"/>
      <c r="SRT172" s="250"/>
      <c r="SRU172" s="250"/>
      <c r="SRV172" s="250"/>
      <c r="SRW172" s="250"/>
      <c r="SRX172" s="250"/>
      <c r="SRY172" s="250"/>
      <c r="SRZ172" s="250"/>
      <c r="SSA172" s="250"/>
      <c r="SSB172" s="250"/>
      <c r="SSC172" s="250"/>
      <c r="SSD172" s="250"/>
      <c r="SSE172" s="250"/>
      <c r="SSF172" s="250"/>
      <c r="SSG172" s="250"/>
      <c r="SSH172" s="250"/>
      <c r="SSI172" s="250"/>
      <c r="SSJ172" s="250"/>
      <c r="SSK172" s="250"/>
      <c r="SSL172" s="250"/>
      <c r="SSM172" s="250"/>
      <c r="SSN172" s="250"/>
      <c r="SSO172" s="250"/>
      <c r="SSP172" s="250"/>
      <c r="SSQ172" s="250"/>
      <c r="SSR172" s="250"/>
      <c r="SSS172" s="250"/>
      <c r="SST172" s="250"/>
      <c r="SSU172" s="250"/>
      <c r="SSV172" s="250"/>
      <c r="SSW172" s="250"/>
      <c r="SSX172" s="250"/>
      <c r="SSY172" s="250"/>
      <c r="SSZ172" s="250"/>
      <c r="STA172" s="250"/>
      <c r="STB172" s="250"/>
      <c r="STC172" s="250"/>
      <c r="STD172" s="250"/>
      <c r="STE172" s="250"/>
      <c r="STF172" s="250"/>
      <c r="STG172" s="250"/>
      <c r="STH172" s="250"/>
      <c r="STI172" s="250"/>
      <c r="STJ172" s="250"/>
      <c r="STK172" s="250"/>
      <c r="STL172" s="250"/>
      <c r="STM172" s="250"/>
      <c r="STN172" s="250"/>
      <c r="STO172" s="250"/>
      <c r="STP172" s="250"/>
      <c r="STQ172" s="250"/>
      <c r="STR172" s="250"/>
      <c r="STS172" s="250"/>
      <c r="STT172" s="250"/>
      <c r="STU172" s="250"/>
      <c r="STV172" s="250"/>
      <c r="STW172" s="250"/>
      <c r="STX172" s="250"/>
      <c r="STY172" s="250"/>
      <c r="STZ172" s="250"/>
      <c r="SUA172" s="250"/>
      <c r="SUB172" s="250"/>
      <c r="SUC172" s="250"/>
      <c r="SUD172" s="250"/>
      <c r="SUE172" s="250"/>
      <c r="SUF172" s="250"/>
      <c r="SUG172" s="250"/>
      <c r="SUH172" s="250"/>
      <c r="SUI172" s="250"/>
      <c r="SUJ172" s="250"/>
      <c r="SUK172" s="250"/>
      <c r="SUL172" s="250"/>
      <c r="SUM172" s="250"/>
      <c r="SUN172" s="250"/>
      <c r="SUO172" s="250"/>
      <c r="SUP172" s="250"/>
      <c r="SUQ172" s="250"/>
      <c r="SUR172" s="250"/>
      <c r="SUS172" s="250"/>
      <c r="SUT172" s="250"/>
      <c r="SUU172" s="250"/>
      <c r="SUV172" s="250"/>
      <c r="SUW172" s="250"/>
      <c r="SUX172" s="250"/>
      <c r="SUY172" s="250"/>
      <c r="SUZ172" s="250"/>
      <c r="SVA172" s="250"/>
      <c r="SVB172" s="250"/>
      <c r="SVC172" s="250"/>
      <c r="SVD172" s="250"/>
      <c r="SVE172" s="250"/>
      <c r="SVF172" s="250"/>
      <c r="SVG172" s="250"/>
      <c r="SVH172" s="250"/>
      <c r="SVI172" s="250"/>
      <c r="SVJ172" s="250"/>
      <c r="SVK172" s="250"/>
      <c r="SVL172" s="250"/>
      <c r="SVM172" s="250"/>
      <c r="SVN172" s="250"/>
      <c r="SVO172" s="250"/>
      <c r="SVP172" s="250"/>
      <c r="SVQ172" s="250"/>
      <c r="SVR172" s="250"/>
      <c r="SVS172" s="250"/>
      <c r="SVT172" s="250"/>
      <c r="SVU172" s="250"/>
      <c r="SVV172" s="250"/>
      <c r="SVW172" s="250"/>
      <c r="SVX172" s="250"/>
      <c r="SVY172" s="250"/>
      <c r="SVZ172" s="250"/>
      <c r="SWA172" s="250"/>
      <c r="SWB172" s="250"/>
      <c r="SWC172" s="250"/>
      <c r="SWD172" s="250"/>
      <c r="SWE172" s="250"/>
      <c r="SWF172" s="250"/>
      <c r="SWG172" s="250"/>
      <c r="SWH172" s="250"/>
      <c r="SWI172" s="250"/>
      <c r="SWJ172" s="250"/>
      <c r="SWK172" s="250"/>
      <c r="SWL172" s="250"/>
      <c r="SWM172" s="250"/>
      <c r="SWN172" s="250"/>
      <c r="SWO172" s="250"/>
      <c r="SWP172" s="250"/>
      <c r="SWQ172" s="250"/>
      <c r="SWR172" s="250"/>
      <c r="SWS172" s="250"/>
      <c r="SWT172" s="250"/>
      <c r="SWU172" s="250"/>
      <c r="SWV172" s="250"/>
      <c r="SWW172" s="250"/>
      <c r="SWX172" s="250"/>
      <c r="SWY172" s="250"/>
      <c r="SWZ172" s="250"/>
      <c r="SXA172" s="250"/>
      <c r="SXB172" s="250"/>
      <c r="SXC172" s="250"/>
      <c r="SXD172" s="250"/>
      <c r="SXE172" s="250"/>
      <c r="SXF172" s="250"/>
      <c r="SXG172" s="250"/>
      <c r="SXH172" s="250"/>
      <c r="SXI172" s="250"/>
      <c r="SXJ172" s="250"/>
      <c r="SXK172" s="250"/>
      <c r="SXL172" s="250"/>
      <c r="SXM172" s="250"/>
      <c r="SXN172" s="250"/>
      <c r="SXO172" s="250"/>
      <c r="SXP172" s="250"/>
      <c r="SXQ172" s="250"/>
      <c r="SXR172" s="250"/>
      <c r="SXS172" s="250"/>
      <c r="SXT172" s="250"/>
      <c r="SXU172" s="250"/>
      <c r="SXV172" s="250"/>
      <c r="SXW172" s="250"/>
      <c r="SXX172" s="250"/>
      <c r="SXY172" s="250"/>
      <c r="SXZ172" s="250"/>
      <c r="SYA172" s="250"/>
      <c r="SYB172" s="250"/>
      <c r="SYC172" s="250"/>
      <c r="SYD172" s="250"/>
      <c r="SYE172" s="250"/>
      <c r="SYF172" s="250"/>
      <c r="SYG172" s="250"/>
      <c r="SYH172" s="250"/>
      <c r="SYI172" s="250"/>
      <c r="SYJ172" s="250"/>
      <c r="SYK172" s="250"/>
      <c r="SYL172" s="250"/>
      <c r="SYM172" s="250"/>
      <c r="SYN172" s="250"/>
      <c r="SYO172" s="250"/>
      <c r="SYP172" s="250"/>
      <c r="SYQ172" s="250"/>
      <c r="SYR172" s="250"/>
      <c r="SYS172" s="250"/>
      <c r="SYT172" s="250"/>
      <c r="SYU172" s="250"/>
      <c r="SYV172" s="250"/>
      <c r="SYW172" s="250"/>
      <c r="SYX172" s="250"/>
      <c r="SYY172" s="250"/>
      <c r="SYZ172" s="250"/>
      <c r="SZA172" s="250"/>
      <c r="SZB172" s="250"/>
      <c r="SZC172" s="250"/>
      <c r="SZD172" s="250"/>
      <c r="SZE172" s="250"/>
      <c r="SZF172" s="250"/>
      <c r="SZG172" s="250"/>
      <c r="SZH172" s="250"/>
      <c r="SZI172" s="250"/>
      <c r="SZJ172" s="250"/>
      <c r="SZK172" s="250"/>
      <c r="SZL172" s="250"/>
      <c r="SZM172" s="250"/>
      <c r="SZN172" s="250"/>
      <c r="SZO172" s="250"/>
      <c r="SZP172" s="250"/>
      <c r="SZQ172" s="250"/>
      <c r="SZR172" s="250"/>
      <c r="SZS172" s="250"/>
      <c r="SZT172" s="250"/>
      <c r="SZU172" s="250"/>
      <c r="SZV172" s="250"/>
      <c r="SZW172" s="250"/>
      <c r="SZX172" s="250"/>
      <c r="SZY172" s="250"/>
      <c r="SZZ172" s="250"/>
      <c r="TAA172" s="250"/>
      <c r="TAB172" s="250"/>
      <c r="TAC172" s="250"/>
      <c r="TAD172" s="250"/>
      <c r="TAE172" s="250"/>
      <c r="TAF172" s="250"/>
      <c r="TAG172" s="250"/>
      <c r="TAH172" s="250"/>
      <c r="TAI172" s="250"/>
      <c r="TAJ172" s="250"/>
      <c r="TAK172" s="250"/>
      <c r="TAL172" s="250"/>
      <c r="TAM172" s="250"/>
      <c r="TAN172" s="250"/>
      <c r="TAO172" s="250"/>
      <c r="TAP172" s="250"/>
      <c r="TAQ172" s="250"/>
      <c r="TAR172" s="250"/>
      <c r="TAS172" s="250"/>
      <c r="TAT172" s="250"/>
      <c r="TAU172" s="250"/>
      <c r="TAV172" s="250"/>
      <c r="TAW172" s="250"/>
      <c r="TAX172" s="250"/>
      <c r="TAY172" s="250"/>
      <c r="TAZ172" s="250"/>
      <c r="TBA172" s="250"/>
      <c r="TBB172" s="250"/>
      <c r="TBC172" s="250"/>
      <c r="TBD172" s="250"/>
      <c r="TBE172" s="250"/>
      <c r="TBF172" s="250"/>
      <c r="TBG172" s="250"/>
      <c r="TBH172" s="250"/>
      <c r="TBI172" s="250"/>
      <c r="TBJ172" s="250"/>
      <c r="TBK172" s="250"/>
      <c r="TBL172" s="250"/>
      <c r="TBM172" s="250"/>
      <c r="TBN172" s="250"/>
      <c r="TBO172" s="250"/>
      <c r="TBP172" s="250"/>
      <c r="TBQ172" s="250"/>
      <c r="TBR172" s="250"/>
      <c r="TBS172" s="250"/>
      <c r="TBT172" s="250"/>
      <c r="TBU172" s="250"/>
      <c r="TBV172" s="250"/>
      <c r="TBW172" s="250"/>
      <c r="TBX172" s="250"/>
      <c r="TBY172" s="250"/>
      <c r="TBZ172" s="250"/>
      <c r="TCA172" s="250"/>
      <c r="TCB172" s="250"/>
      <c r="TCC172" s="250"/>
      <c r="TCD172" s="250"/>
      <c r="TCE172" s="250"/>
      <c r="TCF172" s="250"/>
      <c r="TCG172" s="250"/>
      <c r="TCH172" s="250"/>
      <c r="TCI172" s="250"/>
      <c r="TCJ172" s="250"/>
      <c r="TCK172" s="250"/>
      <c r="TCL172" s="250"/>
      <c r="TCM172" s="250"/>
      <c r="TCN172" s="250"/>
      <c r="TCO172" s="250"/>
      <c r="TCP172" s="250"/>
      <c r="TCQ172" s="250"/>
      <c r="TCR172" s="250"/>
      <c r="TCS172" s="250"/>
      <c r="TCT172" s="250"/>
      <c r="TCU172" s="250"/>
      <c r="TCV172" s="250"/>
      <c r="TCW172" s="250"/>
      <c r="TCX172" s="250"/>
      <c r="TCY172" s="250"/>
      <c r="TCZ172" s="250"/>
      <c r="TDA172" s="250"/>
      <c r="TDB172" s="250"/>
      <c r="TDC172" s="250"/>
      <c r="TDD172" s="250"/>
      <c r="TDE172" s="250"/>
      <c r="TDF172" s="250"/>
      <c r="TDG172" s="250"/>
      <c r="TDH172" s="250"/>
      <c r="TDI172" s="250"/>
      <c r="TDJ172" s="250"/>
      <c r="TDK172" s="250"/>
      <c r="TDL172" s="250"/>
      <c r="TDM172" s="250"/>
      <c r="TDN172" s="250"/>
      <c r="TDO172" s="250"/>
      <c r="TDP172" s="250"/>
      <c r="TDQ172" s="250"/>
      <c r="TDR172" s="250"/>
      <c r="TDS172" s="250"/>
      <c r="TDT172" s="250"/>
      <c r="TDU172" s="250"/>
      <c r="TDV172" s="250"/>
      <c r="TDW172" s="250"/>
      <c r="TDX172" s="250"/>
      <c r="TDY172" s="250"/>
      <c r="TDZ172" s="250"/>
      <c r="TEA172" s="250"/>
      <c r="TEB172" s="250"/>
      <c r="TEC172" s="250"/>
      <c r="TED172" s="250"/>
      <c r="TEE172" s="250"/>
      <c r="TEF172" s="250"/>
      <c r="TEG172" s="250"/>
      <c r="TEH172" s="250"/>
      <c r="TEI172" s="250"/>
      <c r="TEJ172" s="250"/>
      <c r="TEK172" s="250"/>
      <c r="TEL172" s="250"/>
      <c r="TEM172" s="250"/>
      <c r="TEN172" s="250"/>
      <c r="TEO172" s="250"/>
      <c r="TEP172" s="250"/>
      <c r="TEQ172" s="250"/>
      <c r="TER172" s="250"/>
      <c r="TES172" s="250"/>
      <c r="TET172" s="250"/>
      <c r="TEU172" s="250"/>
      <c r="TEV172" s="250"/>
      <c r="TEW172" s="250"/>
      <c r="TEX172" s="250"/>
      <c r="TEY172" s="250"/>
      <c r="TEZ172" s="250"/>
      <c r="TFA172" s="250"/>
      <c r="TFB172" s="250"/>
      <c r="TFC172" s="250"/>
      <c r="TFD172" s="250"/>
      <c r="TFE172" s="250"/>
      <c r="TFF172" s="250"/>
      <c r="TFG172" s="250"/>
      <c r="TFH172" s="250"/>
      <c r="TFI172" s="250"/>
      <c r="TFJ172" s="250"/>
      <c r="TFK172" s="250"/>
      <c r="TFL172" s="250"/>
      <c r="TFM172" s="250"/>
      <c r="TFN172" s="250"/>
      <c r="TFO172" s="250"/>
      <c r="TFP172" s="250"/>
      <c r="TFQ172" s="250"/>
      <c r="TFR172" s="250"/>
      <c r="TFS172" s="250"/>
      <c r="TFT172" s="250"/>
      <c r="TFU172" s="250"/>
      <c r="TFV172" s="250"/>
      <c r="TFW172" s="250"/>
      <c r="TFX172" s="250"/>
      <c r="TFY172" s="250"/>
      <c r="TFZ172" s="250"/>
      <c r="TGA172" s="250"/>
      <c r="TGB172" s="250"/>
      <c r="TGC172" s="250"/>
      <c r="TGD172" s="250"/>
      <c r="TGE172" s="250"/>
      <c r="TGF172" s="250"/>
      <c r="TGG172" s="250"/>
      <c r="TGH172" s="250"/>
      <c r="TGI172" s="250"/>
      <c r="TGJ172" s="250"/>
      <c r="TGK172" s="250"/>
      <c r="TGL172" s="250"/>
      <c r="TGM172" s="250"/>
      <c r="TGN172" s="250"/>
      <c r="TGO172" s="250"/>
      <c r="TGP172" s="250"/>
      <c r="TGQ172" s="250"/>
      <c r="TGR172" s="250"/>
      <c r="TGS172" s="250"/>
      <c r="TGT172" s="250"/>
      <c r="TGU172" s="250"/>
      <c r="TGV172" s="250"/>
      <c r="TGW172" s="250"/>
      <c r="TGX172" s="250"/>
      <c r="TGY172" s="250"/>
      <c r="TGZ172" s="250"/>
      <c r="THA172" s="250"/>
      <c r="THB172" s="250"/>
      <c r="THC172" s="250"/>
      <c r="THD172" s="250"/>
      <c r="THE172" s="250"/>
      <c r="THF172" s="250"/>
      <c r="THG172" s="250"/>
      <c r="THH172" s="250"/>
      <c r="THI172" s="250"/>
      <c r="THJ172" s="250"/>
      <c r="THK172" s="250"/>
      <c r="THL172" s="250"/>
      <c r="THM172" s="250"/>
      <c r="THN172" s="250"/>
      <c r="THO172" s="250"/>
      <c r="THP172" s="250"/>
      <c r="THQ172" s="250"/>
      <c r="THR172" s="250"/>
      <c r="THS172" s="250"/>
      <c r="THT172" s="250"/>
      <c r="THU172" s="250"/>
      <c r="THV172" s="250"/>
      <c r="THW172" s="250"/>
      <c r="THX172" s="250"/>
      <c r="THY172" s="250"/>
      <c r="THZ172" s="250"/>
      <c r="TIA172" s="250"/>
      <c r="TIB172" s="250"/>
      <c r="TIC172" s="250"/>
      <c r="TID172" s="250"/>
      <c r="TIE172" s="250"/>
      <c r="TIF172" s="250"/>
      <c r="TIG172" s="250"/>
      <c r="TIH172" s="250"/>
      <c r="TII172" s="250"/>
      <c r="TIJ172" s="250"/>
      <c r="TIK172" s="250"/>
      <c r="TIL172" s="250"/>
      <c r="TIM172" s="250"/>
      <c r="TIN172" s="250"/>
      <c r="TIO172" s="250"/>
      <c r="TIP172" s="250"/>
      <c r="TIQ172" s="250"/>
      <c r="TIR172" s="250"/>
      <c r="TIS172" s="250"/>
      <c r="TIT172" s="250"/>
      <c r="TIU172" s="250"/>
      <c r="TIV172" s="250"/>
      <c r="TIW172" s="250"/>
      <c r="TIX172" s="250"/>
      <c r="TIY172" s="250"/>
      <c r="TIZ172" s="250"/>
      <c r="TJA172" s="250"/>
      <c r="TJB172" s="250"/>
      <c r="TJC172" s="250"/>
      <c r="TJD172" s="250"/>
      <c r="TJE172" s="250"/>
      <c r="TJF172" s="250"/>
      <c r="TJG172" s="250"/>
      <c r="TJH172" s="250"/>
      <c r="TJI172" s="250"/>
      <c r="TJJ172" s="250"/>
      <c r="TJK172" s="250"/>
      <c r="TJL172" s="250"/>
      <c r="TJM172" s="250"/>
      <c r="TJN172" s="250"/>
      <c r="TJO172" s="250"/>
      <c r="TJP172" s="250"/>
      <c r="TJQ172" s="250"/>
      <c r="TJR172" s="250"/>
      <c r="TJS172" s="250"/>
      <c r="TJT172" s="250"/>
      <c r="TJU172" s="250"/>
      <c r="TJV172" s="250"/>
      <c r="TJW172" s="250"/>
      <c r="TJX172" s="250"/>
      <c r="TJY172" s="250"/>
      <c r="TJZ172" s="250"/>
      <c r="TKA172" s="250"/>
      <c r="TKB172" s="250"/>
      <c r="TKC172" s="250"/>
      <c r="TKD172" s="250"/>
      <c r="TKE172" s="250"/>
      <c r="TKF172" s="250"/>
      <c r="TKG172" s="250"/>
      <c r="TKH172" s="250"/>
      <c r="TKI172" s="250"/>
      <c r="TKJ172" s="250"/>
      <c r="TKK172" s="250"/>
      <c r="TKL172" s="250"/>
      <c r="TKM172" s="250"/>
      <c r="TKN172" s="250"/>
      <c r="TKO172" s="250"/>
      <c r="TKP172" s="250"/>
      <c r="TKQ172" s="250"/>
      <c r="TKR172" s="250"/>
      <c r="TKS172" s="250"/>
      <c r="TKT172" s="250"/>
      <c r="TKU172" s="250"/>
      <c r="TKV172" s="250"/>
      <c r="TKW172" s="250"/>
      <c r="TKX172" s="250"/>
      <c r="TKY172" s="250"/>
      <c r="TKZ172" s="250"/>
      <c r="TLA172" s="250"/>
      <c r="TLB172" s="250"/>
      <c r="TLC172" s="250"/>
      <c r="TLD172" s="250"/>
      <c r="TLE172" s="250"/>
      <c r="TLF172" s="250"/>
      <c r="TLG172" s="250"/>
      <c r="TLH172" s="250"/>
      <c r="TLI172" s="250"/>
      <c r="TLJ172" s="250"/>
      <c r="TLK172" s="250"/>
      <c r="TLL172" s="250"/>
      <c r="TLM172" s="250"/>
      <c r="TLN172" s="250"/>
      <c r="TLO172" s="250"/>
      <c r="TLP172" s="250"/>
      <c r="TLQ172" s="250"/>
      <c r="TLR172" s="250"/>
      <c r="TLS172" s="250"/>
      <c r="TLT172" s="250"/>
      <c r="TLU172" s="250"/>
      <c r="TLV172" s="250"/>
      <c r="TLW172" s="250"/>
      <c r="TLX172" s="250"/>
      <c r="TLY172" s="250"/>
      <c r="TLZ172" s="250"/>
      <c r="TMA172" s="250"/>
      <c r="TMB172" s="250"/>
      <c r="TMC172" s="250"/>
      <c r="TMD172" s="250"/>
      <c r="TME172" s="250"/>
      <c r="TMF172" s="250"/>
      <c r="TMG172" s="250"/>
      <c r="TMH172" s="250"/>
      <c r="TMI172" s="250"/>
      <c r="TMJ172" s="250"/>
      <c r="TMK172" s="250"/>
      <c r="TML172" s="250"/>
      <c r="TMM172" s="250"/>
      <c r="TMN172" s="250"/>
      <c r="TMO172" s="250"/>
      <c r="TMP172" s="250"/>
      <c r="TMQ172" s="250"/>
      <c r="TMR172" s="250"/>
      <c r="TMS172" s="250"/>
      <c r="TMT172" s="250"/>
      <c r="TMU172" s="250"/>
      <c r="TMV172" s="250"/>
      <c r="TMW172" s="250"/>
      <c r="TMX172" s="250"/>
      <c r="TMY172" s="250"/>
      <c r="TMZ172" s="250"/>
      <c r="TNA172" s="250"/>
      <c r="TNB172" s="250"/>
      <c r="TNC172" s="250"/>
      <c r="TND172" s="250"/>
      <c r="TNE172" s="250"/>
      <c r="TNF172" s="250"/>
      <c r="TNG172" s="250"/>
      <c r="TNH172" s="250"/>
      <c r="TNI172" s="250"/>
      <c r="TNJ172" s="250"/>
      <c r="TNK172" s="250"/>
      <c r="TNL172" s="250"/>
      <c r="TNM172" s="250"/>
      <c r="TNN172" s="250"/>
      <c r="TNO172" s="250"/>
      <c r="TNP172" s="250"/>
      <c r="TNQ172" s="250"/>
      <c r="TNR172" s="250"/>
      <c r="TNS172" s="250"/>
      <c r="TNT172" s="250"/>
      <c r="TNU172" s="250"/>
      <c r="TNV172" s="250"/>
      <c r="TNW172" s="250"/>
      <c r="TNX172" s="250"/>
      <c r="TNY172" s="250"/>
      <c r="TNZ172" s="250"/>
      <c r="TOA172" s="250"/>
      <c r="TOB172" s="250"/>
      <c r="TOC172" s="250"/>
      <c r="TOD172" s="250"/>
      <c r="TOE172" s="250"/>
      <c r="TOF172" s="250"/>
      <c r="TOG172" s="250"/>
      <c r="TOH172" s="250"/>
      <c r="TOI172" s="250"/>
      <c r="TOJ172" s="250"/>
      <c r="TOK172" s="250"/>
      <c r="TOL172" s="250"/>
      <c r="TOM172" s="250"/>
      <c r="TON172" s="250"/>
      <c r="TOO172" s="250"/>
      <c r="TOP172" s="250"/>
      <c r="TOQ172" s="250"/>
      <c r="TOR172" s="250"/>
      <c r="TOS172" s="250"/>
      <c r="TOT172" s="250"/>
      <c r="TOU172" s="250"/>
      <c r="TOV172" s="250"/>
      <c r="TOW172" s="250"/>
      <c r="TOX172" s="250"/>
      <c r="TOY172" s="250"/>
      <c r="TOZ172" s="250"/>
      <c r="TPA172" s="250"/>
      <c r="TPB172" s="250"/>
      <c r="TPC172" s="250"/>
      <c r="TPD172" s="250"/>
      <c r="TPE172" s="250"/>
      <c r="TPF172" s="250"/>
      <c r="TPG172" s="250"/>
      <c r="TPH172" s="250"/>
      <c r="TPI172" s="250"/>
      <c r="TPJ172" s="250"/>
      <c r="TPK172" s="250"/>
      <c r="TPL172" s="250"/>
      <c r="TPM172" s="250"/>
      <c r="TPN172" s="250"/>
      <c r="TPO172" s="250"/>
      <c r="TPP172" s="250"/>
      <c r="TPQ172" s="250"/>
      <c r="TPR172" s="250"/>
      <c r="TPS172" s="250"/>
      <c r="TPT172" s="250"/>
      <c r="TPU172" s="250"/>
      <c r="TPV172" s="250"/>
      <c r="TPW172" s="250"/>
      <c r="TPX172" s="250"/>
      <c r="TPY172" s="250"/>
      <c r="TPZ172" s="250"/>
      <c r="TQA172" s="250"/>
      <c r="TQB172" s="250"/>
      <c r="TQC172" s="250"/>
      <c r="TQD172" s="250"/>
      <c r="TQE172" s="250"/>
      <c r="TQF172" s="250"/>
      <c r="TQG172" s="250"/>
      <c r="TQH172" s="250"/>
      <c r="TQI172" s="250"/>
      <c r="TQJ172" s="250"/>
      <c r="TQK172" s="250"/>
      <c r="TQL172" s="250"/>
      <c r="TQM172" s="250"/>
      <c r="TQN172" s="250"/>
      <c r="TQO172" s="250"/>
      <c r="TQP172" s="250"/>
      <c r="TQQ172" s="250"/>
      <c r="TQR172" s="250"/>
      <c r="TQS172" s="250"/>
      <c r="TQT172" s="250"/>
      <c r="TQU172" s="250"/>
      <c r="TQV172" s="250"/>
      <c r="TQW172" s="250"/>
      <c r="TQX172" s="250"/>
      <c r="TQY172" s="250"/>
      <c r="TQZ172" s="250"/>
      <c r="TRA172" s="250"/>
      <c r="TRB172" s="250"/>
      <c r="TRC172" s="250"/>
      <c r="TRD172" s="250"/>
      <c r="TRE172" s="250"/>
      <c r="TRF172" s="250"/>
      <c r="TRG172" s="250"/>
      <c r="TRH172" s="250"/>
      <c r="TRI172" s="250"/>
      <c r="TRJ172" s="250"/>
      <c r="TRK172" s="250"/>
      <c r="TRL172" s="250"/>
      <c r="TRM172" s="250"/>
      <c r="TRN172" s="250"/>
      <c r="TRO172" s="250"/>
      <c r="TRP172" s="250"/>
      <c r="TRQ172" s="250"/>
      <c r="TRR172" s="250"/>
      <c r="TRS172" s="250"/>
      <c r="TRT172" s="250"/>
      <c r="TRU172" s="250"/>
      <c r="TRV172" s="250"/>
      <c r="TRW172" s="250"/>
      <c r="TRX172" s="250"/>
      <c r="TRY172" s="250"/>
      <c r="TRZ172" s="250"/>
      <c r="TSA172" s="250"/>
      <c r="TSB172" s="250"/>
      <c r="TSC172" s="250"/>
      <c r="TSD172" s="250"/>
      <c r="TSE172" s="250"/>
      <c r="TSF172" s="250"/>
      <c r="TSG172" s="250"/>
      <c r="TSH172" s="250"/>
      <c r="TSI172" s="250"/>
      <c r="TSJ172" s="250"/>
      <c r="TSK172" s="250"/>
      <c r="TSL172" s="250"/>
      <c r="TSM172" s="250"/>
      <c r="TSN172" s="250"/>
      <c r="TSO172" s="250"/>
      <c r="TSP172" s="250"/>
      <c r="TSQ172" s="250"/>
      <c r="TSR172" s="250"/>
      <c r="TSS172" s="250"/>
      <c r="TST172" s="250"/>
      <c r="TSU172" s="250"/>
      <c r="TSV172" s="250"/>
      <c r="TSW172" s="250"/>
      <c r="TSX172" s="250"/>
      <c r="TSY172" s="250"/>
      <c r="TSZ172" s="250"/>
      <c r="TTA172" s="250"/>
      <c r="TTB172" s="250"/>
      <c r="TTC172" s="250"/>
      <c r="TTD172" s="250"/>
      <c r="TTE172" s="250"/>
      <c r="TTF172" s="250"/>
      <c r="TTG172" s="250"/>
      <c r="TTH172" s="250"/>
      <c r="TTI172" s="250"/>
      <c r="TTJ172" s="250"/>
      <c r="TTK172" s="250"/>
      <c r="TTL172" s="250"/>
      <c r="TTM172" s="250"/>
      <c r="TTN172" s="250"/>
      <c r="TTO172" s="250"/>
      <c r="TTP172" s="250"/>
      <c r="TTQ172" s="250"/>
      <c r="TTR172" s="250"/>
      <c r="TTS172" s="250"/>
      <c r="TTT172" s="250"/>
      <c r="TTU172" s="250"/>
      <c r="TTV172" s="250"/>
      <c r="TTW172" s="250"/>
      <c r="TTX172" s="250"/>
      <c r="TTY172" s="250"/>
      <c r="TTZ172" s="250"/>
      <c r="TUA172" s="250"/>
      <c r="TUB172" s="250"/>
      <c r="TUC172" s="250"/>
      <c r="TUD172" s="250"/>
      <c r="TUE172" s="250"/>
      <c r="TUF172" s="250"/>
      <c r="TUG172" s="250"/>
      <c r="TUH172" s="250"/>
      <c r="TUI172" s="250"/>
      <c r="TUJ172" s="250"/>
      <c r="TUK172" s="250"/>
      <c r="TUL172" s="250"/>
      <c r="TUM172" s="250"/>
      <c r="TUN172" s="250"/>
      <c r="TUO172" s="250"/>
      <c r="TUP172" s="250"/>
      <c r="TUQ172" s="250"/>
      <c r="TUR172" s="250"/>
      <c r="TUS172" s="250"/>
      <c r="TUT172" s="250"/>
      <c r="TUU172" s="250"/>
      <c r="TUV172" s="250"/>
      <c r="TUW172" s="250"/>
      <c r="TUX172" s="250"/>
      <c r="TUY172" s="250"/>
      <c r="TUZ172" s="250"/>
      <c r="TVA172" s="250"/>
      <c r="TVB172" s="250"/>
      <c r="TVC172" s="250"/>
      <c r="TVD172" s="250"/>
      <c r="TVE172" s="250"/>
      <c r="TVF172" s="250"/>
      <c r="TVG172" s="250"/>
      <c r="TVH172" s="250"/>
      <c r="TVI172" s="250"/>
      <c r="TVJ172" s="250"/>
      <c r="TVK172" s="250"/>
      <c r="TVL172" s="250"/>
      <c r="TVM172" s="250"/>
      <c r="TVN172" s="250"/>
      <c r="TVO172" s="250"/>
      <c r="TVP172" s="250"/>
      <c r="TVQ172" s="250"/>
      <c r="TVR172" s="250"/>
      <c r="TVS172" s="250"/>
      <c r="TVT172" s="250"/>
      <c r="TVU172" s="250"/>
      <c r="TVV172" s="250"/>
      <c r="TVW172" s="250"/>
      <c r="TVX172" s="250"/>
      <c r="TVY172" s="250"/>
      <c r="TVZ172" s="250"/>
      <c r="TWA172" s="250"/>
      <c r="TWB172" s="250"/>
      <c r="TWC172" s="250"/>
      <c r="TWD172" s="250"/>
      <c r="TWE172" s="250"/>
      <c r="TWF172" s="250"/>
      <c r="TWG172" s="250"/>
      <c r="TWH172" s="250"/>
      <c r="TWI172" s="250"/>
      <c r="TWJ172" s="250"/>
      <c r="TWK172" s="250"/>
      <c r="TWL172" s="250"/>
      <c r="TWM172" s="250"/>
      <c r="TWN172" s="250"/>
      <c r="TWO172" s="250"/>
      <c r="TWP172" s="250"/>
      <c r="TWQ172" s="250"/>
      <c r="TWR172" s="250"/>
      <c r="TWS172" s="250"/>
      <c r="TWT172" s="250"/>
      <c r="TWU172" s="250"/>
      <c r="TWV172" s="250"/>
      <c r="TWW172" s="250"/>
      <c r="TWX172" s="250"/>
      <c r="TWY172" s="250"/>
      <c r="TWZ172" s="250"/>
      <c r="TXA172" s="250"/>
      <c r="TXB172" s="250"/>
      <c r="TXC172" s="250"/>
      <c r="TXD172" s="250"/>
      <c r="TXE172" s="250"/>
      <c r="TXF172" s="250"/>
      <c r="TXG172" s="250"/>
      <c r="TXH172" s="250"/>
      <c r="TXI172" s="250"/>
      <c r="TXJ172" s="250"/>
      <c r="TXK172" s="250"/>
      <c r="TXL172" s="250"/>
      <c r="TXM172" s="250"/>
      <c r="TXN172" s="250"/>
      <c r="TXO172" s="250"/>
      <c r="TXP172" s="250"/>
      <c r="TXQ172" s="250"/>
      <c r="TXR172" s="250"/>
      <c r="TXS172" s="250"/>
      <c r="TXT172" s="250"/>
      <c r="TXU172" s="250"/>
      <c r="TXV172" s="250"/>
      <c r="TXW172" s="250"/>
      <c r="TXX172" s="250"/>
      <c r="TXY172" s="250"/>
      <c r="TXZ172" s="250"/>
      <c r="TYA172" s="250"/>
      <c r="TYB172" s="250"/>
      <c r="TYC172" s="250"/>
      <c r="TYD172" s="250"/>
      <c r="TYE172" s="250"/>
      <c r="TYF172" s="250"/>
      <c r="TYG172" s="250"/>
      <c r="TYH172" s="250"/>
      <c r="TYI172" s="250"/>
      <c r="TYJ172" s="250"/>
      <c r="TYK172" s="250"/>
      <c r="TYL172" s="250"/>
      <c r="TYM172" s="250"/>
      <c r="TYN172" s="250"/>
      <c r="TYO172" s="250"/>
      <c r="TYP172" s="250"/>
      <c r="TYQ172" s="250"/>
      <c r="TYR172" s="250"/>
      <c r="TYS172" s="250"/>
      <c r="TYT172" s="250"/>
      <c r="TYU172" s="250"/>
      <c r="TYV172" s="250"/>
      <c r="TYW172" s="250"/>
      <c r="TYX172" s="250"/>
      <c r="TYY172" s="250"/>
      <c r="TYZ172" s="250"/>
      <c r="TZA172" s="250"/>
      <c r="TZB172" s="250"/>
      <c r="TZC172" s="250"/>
      <c r="TZD172" s="250"/>
      <c r="TZE172" s="250"/>
      <c r="TZF172" s="250"/>
      <c r="TZG172" s="250"/>
      <c r="TZH172" s="250"/>
      <c r="TZI172" s="250"/>
      <c r="TZJ172" s="250"/>
      <c r="TZK172" s="250"/>
      <c r="TZL172" s="250"/>
      <c r="TZM172" s="250"/>
      <c r="TZN172" s="250"/>
      <c r="TZO172" s="250"/>
      <c r="TZP172" s="250"/>
      <c r="TZQ172" s="250"/>
      <c r="TZR172" s="250"/>
      <c r="TZS172" s="250"/>
      <c r="TZT172" s="250"/>
      <c r="TZU172" s="250"/>
      <c r="TZV172" s="250"/>
      <c r="TZW172" s="250"/>
      <c r="TZX172" s="250"/>
      <c r="TZY172" s="250"/>
      <c r="TZZ172" s="250"/>
      <c r="UAA172" s="250"/>
      <c r="UAB172" s="250"/>
      <c r="UAC172" s="250"/>
      <c r="UAD172" s="250"/>
      <c r="UAE172" s="250"/>
      <c r="UAF172" s="250"/>
      <c r="UAG172" s="250"/>
      <c r="UAH172" s="250"/>
      <c r="UAI172" s="250"/>
      <c r="UAJ172" s="250"/>
      <c r="UAK172" s="250"/>
      <c r="UAL172" s="250"/>
      <c r="UAM172" s="250"/>
      <c r="UAN172" s="250"/>
      <c r="UAO172" s="250"/>
      <c r="UAP172" s="250"/>
      <c r="UAQ172" s="250"/>
      <c r="UAR172" s="250"/>
      <c r="UAS172" s="250"/>
      <c r="UAT172" s="250"/>
      <c r="UAU172" s="250"/>
      <c r="UAV172" s="250"/>
      <c r="UAW172" s="250"/>
      <c r="UAX172" s="250"/>
      <c r="UAY172" s="250"/>
      <c r="UAZ172" s="250"/>
      <c r="UBA172" s="250"/>
      <c r="UBB172" s="250"/>
      <c r="UBC172" s="250"/>
      <c r="UBD172" s="250"/>
      <c r="UBE172" s="250"/>
      <c r="UBF172" s="250"/>
      <c r="UBG172" s="250"/>
      <c r="UBH172" s="250"/>
      <c r="UBI172" s="250"/>
      <c r="UBJ172" s="250"/>
      <c r="UBK172" s="250"/>
      <c r="UBL172" s="250"/>
      <c r="UBM172" s="250"/>
      <c r="UBN172" s="250"/>
      <c r="UBO172" s="250"/>
      <c r="UBP172" s="250"/>
      <c r="UBQ172" s="250"/>
      <c r="UBR172" s="250"/>
      <c r="UBS172" s="250"/>
      <c r="UBT172" s="250"/>
      <c r="UBU172" s="250"/>
      <c r="UBV172" s="250"/>
      <c r="UBW172" s="250"/>
      <c r="UBX172" s="250"/>
      <c r="UBY172" s="250"/>
      <c r="UBZ172" s="250"/>
      <c r="UCA172" s="250"/>
      <c r="UCB172" s="250"/>
      <c r="UCC172" s="250"/>
      <c r="UCD172" s="250"/>
      <c r="UCE172" s="250"/>
      <c r="UCF172" s="250"/>
      <c r="UCG172" s="250"/>
      <c r="UCH172" s="250"/>
      <c r="UCI172" s="250"/>
      <c r="UCJ172" s="250"/>
      <c r="UCK172" s="250"/>
      <c r="UCL172" s="250"/>
      <c r="UCM172" s="250"/>
      <c r="UCN172" s="250"/>
      <c r="UCO172" s="250"/>
      <c r="UCP172" s="250"/>
      <c r="UCQ172" s="250"/>
      <c r="UCR172" s="250"/>
      <c r="UCS172" s="250"/>
      <c r="UCT172" s="250"/>
      <c r="UCU172" s="250"/>
      <c r="UCV172" s="250"/>
      <c r="UCW172" s="250"/>
      <c r="UCX172" s="250"/>
      <c r="UCY172" s="250"/>
      <c r="UCZ172" s="250"/>
      <c r="UDA172" s="250"/>
      <c r="UDB172" s="250"/>
      <c r="UDC172" s="250"/>
      <c r="UDD172" s="250"/>
      <c r="UDE172" s="250"/>
      <c r="UDF172" s="250"/>
      <c r="UDG172" s="250"/>
      <c r="UDH172" s="250"/>
      <c r="UDI172" s="250"/>
      <c r="UDJ172" s="250"/>
      <c r="UDK172" s="250"/>
      <c r="UDL172" s="250"/>
      <c r="UDM172" s="250"/>
      <c r="UDN172" s="250"/>
      <c r="UDO172" s="250"/>
      <c r="UDP172" s="250"/>
      <c r="UDQ172" s="250"/>
      <c r="UDR172" s="250"/>
      <c r="UDS172" s="250"/>
      <c r="UDT172" s="250"/>
      <c r="UDU172" s="250"/>
      <c r="UDV172" s="250"/>
      <c r="UDW172" s="250"/>
      <c r="UDX172" s="250"/>
      <c r="UDY172" s="250"/>
      <c r="UDZ172" s="250"/>
      <c r="UEA172" s="250"/>
      <c r="UEB172" s="250"/>
      <c r="UEC172" s="250"/>
      <c r="UED172" s="250"/>
      <c r="UEE172" s="250"/>
      <c r="UEF172" s="250"/>
      <c r="UEG172" s="250"/>
      <c r="UEH172" s="250"/>
      <c r="UEI172" s="250"/>
      <c r="UEJ172" s="250"/>
      <c r="UEK172" s="250"/>
      <c r="UEL172" s="250"/>
      <c r="UEM172" s="250"/>
      <c r="UEN172" s="250"/>
      <c r="UEO172" s="250"/>
      <c r="UEP172" s="250"/>
      <c r="UEQ172" s="250"/>
      <c r="UER172" s="250"/>
      <c r="UES172" s="250"/>
      <c r="UET172" s="250"/>
      <c r="UEU172" s="250"/>
      <c r="UEV172" s="250"/>
      <c r="UEW172" s="250"/>
      <c r="UEX172" s="250"/>
      <c r="UEY172" s="250"/>
      <c r="UEZ172" s="250"/>
      <c r="UFA172" s="250"/>
      <c r="UFB172" s="250"/>
      <c r="UFC172" s="250"/>
      <c r="UFD172" s="250"/>
      <c r="UFE172" s="250"/>
      <c r="UFF172" s="250"/>
      <c r="UFG172" s="250"/>
      <c r="UFH172" s="250"/>
      <c r="UFI172" s="250"/>
      <c r="UFJ172" s="250"/>
      <c r="UFK172" s="250"/>
      <c r="UFL172" s="250"/>
      <c r="UFM172" s="250"/>
      <c r="UFN172" s="250"/>
      <c r="UFO172" s="250"/>
      <c r="UFP172" s="250"/>
      <c r="UFQ172" s="250"/>
      <c r="UFR172" s="250"/>
      <c r="UFS172" s="250"/>
      <c r="UFT172" s="250"/>
      <c r="UFU172" s="250"/>
      <c r="UFV172" s="250"/>
      <c r="UFW172" s="250"/>
      <c r="UFX172" s="250"/>
      <c r="UFY172" s="250"/>
      <c r="UFZ172" s="250"/>
      <c r="UGA172" s="250"/>
      <c r="UGB172" s="250"/>
      <c r="UGC172" s="250"/>
      <c r="UGD172" s="250"/>
      <c r="UGE172" s="250"/>
      <c r="UGF172" s="250"/>
      <c r="UGG172" s="250"/>
      <c r="UGH172" s="250"/>
      <c r="UGI172" s="250"/>
      <c r="UGJ172" s="250"/>
      <c r="UGK172" s="250"/>
      <c r="UGL172" s="250"/>
      <c r="UGM172" s="250"/>
      <c r="UGN172" s="250"/>
      <c r="UGO172" s="250"/>
      <c r="UGP172" s="250"/>
      <c r="UGQ172" s="250"/>
      <c r="UGR172" s="250"/>
      <c r="UGS172" s="250"/>
      <c r="UGT172" s="250"/>
      <c r="UGU172" s="250"/>
      <c r="UGV172" s="250"/>
      <c r="UGW172" s="250"/>
      <c r="UGX172" s="250"/>
      <c r="UGY172" s="250"/>
      <c r="UGZ172" s="250"/>
      <c r="UHA172" s="250"/>
      <c r="UHB172" s="250"/>
      <c r="UHC172" s="250"/>
      <c r="UHD172" s="250"/>
      <c r="UHE172" s="250"/>
      <c r="UHF172" s="250"/>
      <c r="UHG172" s="250"/>
      <c r="UHH172" s="250"/>
      <c r="UHI172" s="250"/>
      <c r="UHJ172" s="250"/>
      <c r="UHK172" s="250"/>
      <c r="UHL172" s="250"/>
      <c r="UHM172" s="250"/>
      <c r="UHN172" s="250"/>
      <c r="UHO172" s="250"/>
      <c r="UHP172" s="250"/>
      <c r="UHQ172" s="250"/>
      <c r="UHR172" s="250"/>
      <c r="UHS172" s="250"/>
      <c r="UHT172" s="250"/>
      <c r="UHU172" s="250"/>
      <c r="UHV172" s="250"/>
      <c r="UHW172" s="250"/>
      <c r="UHX172" s="250"/>
      <c r="UHY172" s="250"/>
      <c r="UHZ172" s="250"/>
      <c r="UIA172" s="250"/>
      <c r="UIB172" s="250"/>
      <c r="UIC172" s="250"/>
      <c r="UID172" s="250"/>
      <c r="UIE172" s="250"/>
      <c r="UIF172" s="250"/>
      <c r="UIG172" s="250"/>
      <c r="UIH172" s="250"/>
      <c r="UII172" s="250"/>
      <c r="UIJ172" s="250"/>
      <c r="UIK172" s="250"/>
      <c r="UIL172" s="250"/>
      <c r="UIM172" s="250"/>
      <c r="UIN172" s="250"/>
      <c r="UIO172" s="250"/>
      <c r="UIP172" s="250"/>
      <c r="UIQ172" s="250"/>
      <c r="UIR172" s="250"/>
      <c r="UIS172" s="250"/>
      <c r="UIT172" s="250"/>
      <c r="UIU172" s="250"/>
      <c r="UIV172" s="250"/>
      <c r="UIW172" s="250"/>
      <c r="UIX172" s="250"/>
      <c r="UIY172" s="250"/>
      <c r="UIZ172" s="250"/>
      <c r="UJA172" s="250"/>
      <c r="UJB172" s="250"/>
      <c r="UJC172" s="250"/>
      <c r="UJD172" s="250"/>
      <c r="UJE172" s="250"/>
      <c r="UJF172" s="250"/>
      <c r="UJG172" s="250"/>
      <c r="UJH172" s="250"/>
      <c r="UJI172" s="250"/>
      <c r="UJJ172" s="250"/>
      <c r="UJK172" s="250"/>
      <c r="UJL172" s="250"/>
      <c r="UJM172" s="250"/>
      <c r="UJN172" s="250"/>
      <c r="UJO172" s="250"/>
      <c r="UJP172" s="250"/>
      <c r="UJQ172" s="250"/>
      <c r="UJR172" s="250"/>
      <c r="UJS172" s="250"/>
      <c r="UJT172" s="250"/>
      <c r="UJU172" s="250"/>
      <c r="UJV172" s="250"/>
      <c r="UJW172" s="250"/>
      <c r="UJX172" s="250"/>
      <c r="UJY172" s="250"/>
      <c r="UJZ172" s="250"/>
      <c r="UKA172" s="250"/>
      <c r="UKB172" s="250"/>
      <c r="UKC172" s="250"/>
      <c r="UKD172" s="250"/>
      <c r="UKE172" s="250"/>
      <c r="UKF172" s="250"/>
      <c r="UKG172" s="250"/>
      <c r="UKH172" s="250"/>
      <c r="UKI172" s="250"/>
      <c r="UKJ172" s="250"/>
      <c r="UKK172" s="250"/>
      <c r="UKL172" s="250"/>
      <c r="UKM172" s="250"/>
      <c r="UKN172" s="250"/>
      <c r="UKO172" s="250"/>
      <c r="UKP172" s="250"/>
      <c r="UKQ172" s="250"/>
      <c r="UKR172" s="250"/>
      <c r="UKS172" s="250"/>
      <c r="UKT172" s="250"/>
      <c r="UKU172" s="250"/>
      <c r="UKV172" s="250"/>
      <c r="UKW172" s="250"/>
      <c r="UKX172" s="250"/>
      <c r="UKY172" s="250"/>
      <c r="UKZ172" s="250"/>
      <c r="ULA172" s="250"/>
      <c r="ULB172" s="250"/>
      <c r="ULC172" s="250"/>
      <c r="ULD172" s="250"/>
      <c r="ULE172" s="250"/>
      <c r="ULF172" s="250"/>
      <c r="ULG172" s="250"/>
      <c r="ULH172" s="250"/>
      <c r="ULI172" s="250"/>
      <c r="ULJ172" s="250"/>
      <c r="ULK172" s="250"/>
      <c r="ULL172" s="250"/>
      <c r="ULM172" s="250"/>
      <c r="ULN172" s="250"/>
      <c r="ULO172" s="250"/>
      <c r="ULP172" s="250"/>
      <c r="ULQ172" s="250"/>
      <c r="ULR172" s="250"/>
      <c r="ULS172" s="250"/>
      <c r="ULT172" s="250"/>
      <c r="ULU172" s="250"/>
      <c r="ULV172" s="250"/>
      <c r="ULW172" s="250"/>
      <c r="ULX172" s="250"/>
      <c r="ULY172" s="250"/>
      <c r="ULZ172" s="250"/>
      <c r="UMA172" s="250"/>
      <c r="UMB172" s="250"/>
      <c r="UMC172" s="250"/>
      <c r="UMD172" s="250"/>
      <c r="UME172" s="250"/>
      <c r="UMF172" s="250"/>
      <c r="UMG172" s="250"/>
      <c r="UMH172" s="250"/>
      <c r="UMI172" s="250"/>
      <c r="UMJ172" s="250"/>
      <c r="UMK172" s="250"/>
      <c r="UML172" s="250"/>
      <c r="UMM172" s="250"/>
      <c r="UMN172" s="250"/>
      <c r="UMO172" s="250"/>
      <c r="UMP172" s="250"/>
      <c r="UMQ172" s="250"/>
      <c r="UMR172" s="250"/>
      <c r="UMS172" s="250"/>
      <c r="UMT172" s="250"/>
      <c r="UMU172" s="250"/>
      <c r="UMV172" s="250"/>
      <c r="UMW172" s="250"/>
      <c r="UMX172" s="250"/>
      <c r="UMY172" s="250"/>
      <c r="UMZ172" s="250"/>
      <c r="UNA172" s="250"/>
      <c r="UNB172" s="250"/>
      <c r="UNC172" s="250"/>
      <c r="UND172" s="250"/>
      <c r="UNE172" s="250"/>
      <c r="UNF172" s="250"/>
      <c r="UNG172" s="250"/>
      <c r="UNH172" s="250"/>
      <c r="UNI172" s="250"/>
      <c r="UNJ172" s="250"/>
      <c r="UNK172" s="250"/>
      <c r="UNL172" s="250"/>
      <c r="UNM172" s="250"/>
      <c r="UNN172" s="250"/>
      <c r="UNO172" s="250"/>
      <c r="UNP172" s="250"/>
      <c r="UNQ172" s="250"/>
      <c r="UNR172" s="250"/>
      <c r="UNS172" s="250"/>
      <c r="UNT172" s="250"/>
      <c r="UNU172" s="250"/>
      <c r="UNV172" s="250"/>
      <c r="UNW172" s="250"/>
      <c r="UNX172" s="250"/>
      <c r="UNY172" s="250"/>
      <c r="UNZ172" s="250"/>
      <c r="UOA172" s="250"/>
      <c r="UOB172" s="250"/>
      <c r="UOC172" s="250"/>
      <c r="UOD172" s="250"/>
      <c r="UOE172" s="250"/>
      <c r="UOF172" s="250"/>
      <c r="UOG172" s="250"/>
      <c r="UOH172" s="250"/>
      <c r="UOI172" s="250"/>
      <c r="UOJ172" s="250"/>
      <c r="UOK172" s="250"/>
      <c r="UOL172" s="250"/>
      <c r="UOM172" s="250"/>
      <c r="UON172" s="250"/>
      <c r="UOO172" s="250"/>
      <c r="UOP172" s="250"/>
      <c r="UOQ172" s="250"/>
      <c r="UOR172" s="250"/>
      <c r="UOS172" s="250"/>
      <c r="UOT172" s="250"/>
      <c r="UOU172" s="250"/>
      <c r="UOV172" s="250"/>
      <c r="UOW172" s="250"/>
      <c r="UOX172" s="250"/>
      <c r="UOY172" s="250"/>
      <c r="UOZ172" s="250"/>
      <c r="UPA172" s="250"/>
      <c r="UPB172" s="250"/>
      <c r="UPC172" s="250"/>
      <c r="UPD172" s="250"/>
      <c r="UPE172" s="250"/>
      <c r="UPF172" s="250"/>
      <c r="UPG172" s="250"/>
      <c r="UPH172" s="250"/>
      <c r="UPI172" s="250"/>
      <c r="UPJ172" s="250"/>
      <c r="UPK172" s="250"/>
      <c r="UPL172" s="250"/>
      <c r="UPM172" s="250"/>
      <c r="UPN172" s="250"/>
      <c r="UPO172" s="250"/>
      <c r="UPP172" s="250"/>
      <c r="UPQ172" s="250"/>
      <c r="UPR172" s="250"/>
      <c r="UPS172" s="250"/>
      <c r="UPT172" s="250"/>
      <c r="UPU172" s="250"/>
      <c r="UPV172" s="250"/>
      <c r="UPW172" s="250"/>
      <c r="UPX172" s="250"/>
      <c r="UPY172" s="250"/>
      <c r="UPZ172" s="250"/>
      <c r="UQA172" s="250"/>
      <c r="UQB172" s="250"/>
      <c r="UQC172" s="250"/>
      <c r="UQD172" s="250"/>
      <c r="UQE172" s="250"/>
      <c r="UQF172" s="250"/>
      <c r="UQG172" s="250"/>
      <c r="UQH172" s="250"/>
      <c r="UQI172" s="250"/>
      <c r="UQJ172" s="250"/>
      <c r="UQK172" s="250"/>
      <c r="UQL172" s="250"/>
      <c r="UQM172" s="250"/>
      <c r="UQN172" s="250"/>
      <c r="UQO172" s="250"/>
      <c r="UQP172" s="250"/>
      <c r="UQQ172" s="250"/>
      <c r="UQR172" s="250"/>
      <c r="UQS172" s="250"/>
      <c r="UQT172" s="250"/>
      <c r="UQU172" s="250"/>
      <c r="UQV172" s="250"/>
      <c r="UQW172" s="250"/>
      <c r="UQX172" s="250"/>
      <c r="UQY172" s="250"/>
      <c r="UQZ172" s="250"/>
      <c r="URA172" s="250"/>
      <c r="URB172" s="250"/>
      <c r="URC172" s="250"/>
      <c r="URD172" s="250"/>
      <c r="URE172" s="250"/>
      <c r="URF172" s="250"/>
      <c r="URG172" s="250"/>
      <c r="URH172" s="250"/>
      <c r="URI172" s="250"/>
      <c r="URJ172" s="250"/>
      <c r="URK172" s="250"/>
      <c r="URL172" s="250"/>
      <c r="URM172" s="250"/>
      <c r="URN172" s="250"/>
      <c r="URO172" s="250"/>
      <c r="URP172" s="250"/>
      <c r="URQ172" s="250"/>
      <c r="URR172" s="250"/>
      <c r="URS172" s="250"/>
      <c r="URT172" s="250"/>
      <c r="URU172" s="250"/>
      <c r="URV172" s="250"/>
      <c r="URW172" s="250"/>
      <c r="URX172" s="250"/>
      <c r="URY172" s="250"/>
      <c r="URZ172" s="250"/>
      <c r="USA172" s="250"/>
      <c r="USB172" s="250"/>
      <c r="USC172" s="250"/>
      <c r="USD172" s="250"/>
      <c r="USE172" s="250"/>
      <c r="USF172" s="250"/>
      <c r="USG172" s="250"/>
      <c r="USH172" s="250"/>
      <c r="USI172" s="250"/>
      <c r="USJ172" s="250"/>
      <c r="USK172" s="250"/>
      <c r="USL172" s="250"/>
      <c r="USM172" s="250"/>
      <c r="USN172" s="250"/>
      <c r="USO172" s="250"/>
      <c r="USP172" s="250"/>
      <c r="USQ172" s="250"/>
      <c r="USR172" s="250"/>
      <c r="USS172" s="250"/>
      <c r="UST172" s="250"/>
      <c r="USU172" s="250"/>
      <c r="USV172" s="250"/>
      <c r="USW172" s="250"/>
      <c r="USX172" s="250"/>
      <c r="USY172" s="250"/>
      <c r="USZ172" s="250"/>
      <c r="UTA172" s="250"/>
      <c r="UTB172" s="250"/>
      <c r="UTC172" s="250"/>
      <c r="UTD172" s="250"/>
      <c r="UTE172" s="250"/>
      <c r="UTF172" s="250"/>
      <c r="UTG172" s="250"/>
      <c r="UTH172" s="250"/>
      <c r="UTI172" s="250"/>
      <c r="UTJ172" s="250"/>
      <c r="UTK172" s="250"/>
      <c r="UTL172" s="250"/>
      <c r="UTM172" s="250"/>
      <c r="UTN172" s="250"/>
      <c r="UTO172" s="250"/>
      <c r="UTP172" s="250"/>
      <c r="UTQ172" s="250"/>
      <c r="UTR172" s="250"/>
      <c r="UTS172" s="250"/>
      <c r="UTT172" s="250"/>
      <c r="UTU172" s="250"/>
      <c r="UTV172" s="250"/>
      <c r="UTW172" s="250"/>
      <c r="UTX172" s="250"/>
      <c r="UTY172" s="250"/>
      <c r="UTZ172" s="250"/>
      <c r="UUA172" s="250"/>
      <c r="UUB172" s="250"/>
      <c r="UUC172" s="250"/>
      <c r="UUD172" s="250"/>
      <c r="UUE172" s="250"/>
      <c r="UUF172" s="250"/>
      <c r="UUG172" s="250"/>
      <c r="UUH172" s="250"/>
      <c r="UUI172" s="250"/>
      <c r="UUJ172" s="250"/>
      <c r="UUK172" s="250"/>
      <c r="UUL172" s="250"/>
      <c r="UUM172" s="250"/>
      <c r="UUN172" s="250"/>
      <c r="UUO172" s="250"/>
      <c r="UUP172" s="250"/>
      <c r="UUQ172" s="250"/>
      <c r="UUR172" s="250"/>
      <c r="UUS172" s="250"/>
      <c r="UUT172" s="250"/>
      <c r="UUU172" s="250"/>
      <c r="UUV172" s="250"/>
      <c r="UUW172" s="250"/>
      <c r="UUX172" s="250"/>
      <c r="UUY172" s="250"/>
      <c r="UUZ172" s="250"/>
      <c r="UVA172" s="250"/>
      <c r="UVB172" s="250"/>
      <c r="UVC172" s="250"/>
      <c r="UVD172" s="250"/>
      <c r="UVE172" s="250"/>
      <c r="UVF172" s="250"/>
      <c r="UVG172" s="250"/>
      <c r="UVH172" s="250"/>
      <c r="UVI172" s="250"/>
      <c r="UVJ172" s="250"/>
      <c r="UVK172" s="250"/>
      <c r="UVL172" s="250"/>
      <c r="UVM172" s="250"/>
      <c r="UVN172" s="250"/>
      <c r="UVO172" s="250"/>
      <c r="UVP172" s="250"/>
      <c r="UVQ172" s="250"/>
      <c r="UVR172" s="250"/>
      <c r="UVS172" s="250"/>
      <c r="UVT172" s="250"/>
      <c r="UVU172" s="250"/>
      <c r="UVV172" s="250"/>
      <c r="UVW172" s="250"/>
      <c r="UVX172" s="250"/>
      <c r="UVY172" s="250"/>
      <c r="UVZ172" s="250"/>
      <c r="UWA172" s="250"/>
      <c r="UWB172" s="250"/>
      <c r="UWC172" s="250"/>
      <c r="UWD172" s="250"/>
      <c r="UWE172" s="250"/>
      <c r="UWF172" s="250"/>
      <c r="UWG172" s="250"/>
      <c r="UWH172" s="250"/>
      <c r="UWI172" s="250"/>
      <c r="UWJ172" s="250"/>
      <c r="UWK172" s="250"/>
      <c r="UWL172" s="250"/>
      <c r="UWM172" s="250"/>
      <c r="UWN172" s="250"/>
      <c r="UWO172" s="250"/>
      <c r="UWP172" s="250"/>
      <c r="UWQ172" s="250"/>
      <c r="UWR172" s="250"/>
      <c r="UWS172" s="250"/>
      <c r="UWT172" s="250"/>
      <c r="UWU172" s="250"/>
      <c r="UWV172" s="250"/>
      <c r="UWW172" s="250"/>
      <c r="UWX172" s="250"/>
      <c r="UWY172" s="250"/>
      <c r="UWZ172" s="250"/>
      <c r="UXA172" s="250"/>
      <c r="UXB172" s="250"/>
      <c r="UXC172" s="250"/>
      <c r="UXD172" s="250"/>
      <c r="UXE172" s="250"/>
      <c r="UXF172" s="250"/>
      <c r="UXG172" s="250"/>
      <c r="UXH172" s="250"/>
      <c r="UXI172" s="250"/>
      <c r="UXJ172" s="250"/>
      <c r="UXK172" s="250"/>
      <c r="UXL172" s="250"/>
      <c r="UXM172" s="250"/>
      <c r="UXN172" s="250"/>
      <c r="UXO172" s="250"/>
      <c r="UXP172" s="250"/>
      <c r="UXQ172" s="250"/>
      <c r="UXR172" s="250"/>
      <c r="UXS172" s="250"/>
      <c r="UXT172" s="250"/>
      <c r="UXU172" s="250"/>
      <c r="UXV172" s="250"/>
      <c r="UXW172" s="250"/>
      <c r="UXX172" s="250"/>
      <c r="UXY172" s="250"/>
      <c r="UXZ172" s="250"/>
      <c r="UYA172" s="250"/>
      <c r="UYB172" s="250"/>
      <c r="UYC172" s="250"/>
      <c r="UYD172" s="250"/>
      <c r="UYE172" s="250"/>
      <c r="UYF172" s="250"/>
      <c r="UYG172" s="250"/>
      <c r="UYH172" s="250"/>
      <c r="UYI172" s="250"/>
      <c r="UYJ172" s="250"/>
      <c r="UYK172" s="250"/>
      <c r="UYL172" s="250"/>
      <c r="UYM172" s="250"/>
      <c r="UYN172" s="250"/>
      <c r="UYO172" s="250"/>
      <c r="UYP172" s="250"/>
      <c r="UYQ172" s="250"/>
      <c r="UYR172" s="250"/>
      <c r="UYS172" s="250"/>
      <c r="UYT172" s="250"/>
      <c r="UYU172" s="250"/>
      <c r="UYV172" s="250"/>
      <c r="UYW172" s="250"/>
      <c r="UYX172" s="250"/>
      <c r="UYY172" s="250"/>
      <c r="UYZ172" s="250"/>
      <c r="UZA172" s="250"/>
      <c r="UZB172" s="250"/>
      <c r="UZC172" s="250"/>
      <c r="UZD172" s="250"/>
      <c r="UZE172" s="250"/>
      <c r="UZF172" s="250"/>
      <c r="UZG172" s="250"/>
      <c r="UZH172" s="250"/>
      <c r="UZI172" s="250"/>
      <c r="UZJ172" s="250"/>
      <c r="UZK172" s="250"/>
      <c r="UZL172" s="250"/>
      <c r="UZM172" s="250"/>
      <c r="UZN172" s="250"/>
      <c r="UZO172" s="250"/>
      <c r="UZP172" s="250"/>
      <c r="UZQ172" s="250"/>
      <c r="UZR172" s="250"/>
      <c r="UZS172" s="250"/>
      <c r="UZT172" s="250"/>
      <c r="UZU172" s="250"/>
      <c r="UZV172" s="250"/>
      <c r="UZW172" s="250"/>
      <c r="UZX172" s="250"/>
      <c r="UZY172" s="250"/>
      <c r="UZZ172" s="250"/>
      <c r="VAA172" s="250"/>
      <c r="VAB172" s="250"/>
      <c r="VAC172" s="250"/>
      <c r="VAD172" s="250"/>
      <c r="VAE172" s="250"/>
      <c r="VAF172" s="250"/>
      <c r="VAG172" s="250"/>
      <c r="VAH172" s="250"/>
      <c r="VAI172" s="250"/>
      <c r="VAJ172" s="250"/>
      <c r="VAK172" s="250"/>
      <c r="VAL172" s="250"/>
      <c r="VAM172" s="250"/>
      <c r="VAN172" s="250"/>
      <c r="VAO172" s="250"/>
      <c r="VAP172" s="250"/>
      <c r="VAQ172" s="250"/>
      <c r="VAR172" s="250"/>
      <c r="VAS172" s="250"/>
      <c r="VAT172" s="250"/>
      <c r="VAU172" s="250"/>
      <c r="VAV172" s="250"/>
      <c r="VAW172" s="250"/>
      <c r="VAX172" s="250"/>
      <c r="VAY172" s="250"/>
      <c r="VAZ172" s="250"/>
      <c r="VBA172" s="250"/>
      <c r="VBB172" s="250"/>
      <c r="VBC172" s="250"/>
      <c r="VBD172" s="250"/>
      <c r="VBE172" s="250"/>
      <c r="VBF172" s="250"/>
      <c r="VBG172" s="250"/>
      <c r="VBH172" s="250"/>
      <c r="VBI172" s="250"/>
      <c r="VBJ172" s="250"/>
      <c r="VBK172" s="250"/>
      <c r="VBL172" s="250"/>
      <c r="VBM172" s="250"/>
      <c r="VBN172" s="250"/>
      <c r="VBO172" s="250"/>
      <c r="VBP172" s="250"/>
      <c r="VBQ172" s="250"/>
      <c r="VBR172" s="250"/>
      <c r="VBS172" s="250"/>
      <c r="VBT172" s="250"/>
      <c r="VBU172" s="250"/>
      <c r="VBV172" s="250"/>
      <c r="VBW172" s="250"/>
      <c r="VBX172" s="250"/>
      <c r="VBY172" s="250"/>
      <c r="VBZ172" s="250"/>
      <c r="VCA172" s="250"/>
      <c r="VCB172" s="250"/>
      <c r="VCC172" s="250"/>
      <c r="VCD172" s="250"/>
      <c r="VCE172" s="250"/>
      <c r="VCF172" s="250"/>
      <c r="VCG172" s="250"/>
      <c r="VCH172" s="250"/>
      <c r="VCI172" s="250"/>
      <c r="VCJ172" s="250"/>
      <c r="VCK172" s="250"/>
      <c r="VCL172" s="250"/>
      <c r="VCM172" s="250"/>
      <c r="VCN172" s="250"/>
      <c r="VCO172" s="250"/>
      <c r="VCP172" s="250"/>
      <c r="VCQ172" s="250"/>
      <c r="VCR172" s="250"/>
      <c r="VCS172" s="250"/>
      <c r="VCT172" s="250"/>
      <c r="VCU172" s="250"/>
      <c r="VCV172" s="250"/>
      <c r="VCW172" s="250"/>
      <c r="VCX172" s="250"/>
      <c r="VCY172" s="250"/>
      <c r="VCZ172" s="250"/>
      <c r="VDA172" s="250"/>
      <c r="VDB172" s="250"/>
      <c r="VDC172" s="250"/>
      <c r="VDD172" s="250"/>
      <c r="VDE172" s="250"/>
      <c r="VDF172" s="250"/>
      <c r="VDG172" s="250"/>
      <c r="VDH172" s="250"/>
      <c r="VDI172" s="250"/>
      <c r="VDJ172" s="250"/>
      <c r="VDK172" s="250"/>
      <c r="VDL172" s="250"/>
      <c r="VDM172" s="250"/>
      <c r="VDN172" s="250"/>
      <c r="VDO172" s="250"/>
      <c r="VDP172" s="250"/>
      <c r="VDQ172" s="250"/>
      <c r="VDR172" s="250"/>
      <c r="VDS172" s="250"/>
      <c r="VDT172" s="250"/>
      <c r="VDU172" s="250"/>
      <c r="VDV172" s="250"/>
      <c r="VDW172" s="250"/>
      <c r="VDX172" s="250"/>
      <c r="VDY172" s="250"/>
      <c r="VDZ172" s="250"/>
      <c r="VEA172" s="250"/>
      <c r="VEB172" s="250"/>
      <c r="VEC172" s="250"/>
      <c r="VED172" s="250"/>
      <c r="VEE172" s="250"/>
      <c r="VEF172" s="250"/>
      <c r="VEG172" s="250"/>
      <c r="VEH172" s="250"/>
      <c r="VEI172" s="250"/>
      <c r="VEJ172" s="250"/>
      <c r="VEK172" s="250"/>
      <c r="VEL172" s="250"/>
      <c r="VEM172" s="250"/>
      <c r="VEN172" s="250"/>
      <c r="VEO172" s="250"/>
      <c r="VEP172" s="250"/>
      <c r="VEQ172" s="250"/>
      <c r="VER172" s="250"/>
      <c r="VES172" s="250"/>
      <c r="VET172" s="250"/>
      <c r="VEU172" s="250"/>
      <c r="VEV172" s="250"/>
      <c r="VEW172" s="250"/>
      <c r="VEX172" s="250"/>
      <c r="VEY172" s="250"/>
      <c r="VEZ172" s="250"/>
      <c r="VFA172" s="250"/>
      <c r="VFB172" s="250"/>
      <c r="VFC172" s="250"/>
      <c r="VFD172" s="250"/>
      <c r="VFE172" s="250"/>
      <c r="VFF172" s="250"/>
      <c r="VFG172" s="250"/>
      <c r="VFH172" s="250"/>
      <c r="VFI172" s="250"/>
      <c r="VFJ172" s="250"/>
      <c r="VFK172" s="250"/>
      <c r="VFL172" s="250"/>
      <c r="VFM172" s="250"/>
      <c r="VFN172" s="250"/>
      <c r="VFO172" s="250"/>
      <c r="VFP172" s="250"/>
      <c r="VFQ172" s="250"/>
      <c r="VFR172" s="250"/>
      <c r="VFS172" s="250"/>
      <c r="VFT172" s="250"/>
      <c r="VFU172" s="250"/>
      <c r="VFV172" s="250"/>
      <c r="VFW172" s="250"/>
      <c r="VFX172" s="250"/>
      <c r="VFY172" s="250"/>
      <c r="VFZ172" s="250"/>
      <c r="VGA172" s="250"/>
      <c r="VGB172" s="250"/>
      <c r="VGC172" s="250"/>
      <c r="VGD172" s="250"/>
      <c r="VGE172" s="250"/>
      <c r="VGF172" s="250"/>
      <c r="VGG172" s="250"/>
      <c r="VGH172" s="250"/>
      <c r="VGI172" s="250"/>
      <c r="VGJ172" s="250"/>
      <c r="VGK172" s="250"/>
      <c r="VGL172" s="250"/>
      <c r="VGM172" s="250"/>
      <c r="VGN172" s="250"/>
      <c r="VGO172" s="250"/>
      <c r="VGP172" s="250"/>
      <c r="VGQ172" s="250"/>
      <c r="VGR172" s="250"/>
      <c r="VGS172" s="250"/>
      <c r="VGT172" s="250"/>
      <c r="VGU172" s="250"/>
      <c r="VGV172" s="250"/>
      <c r="VGW172" s="250"/>
      <c r="VGX172" s="250"/>
      <c r="VGY172" s="250"/>
      <c r="VGZ172" s="250"/>
      <c r="VHA172" s="250"/>
      <c r="VHB172" s="250"/>
      <c r="VHC172" s="250"/>
      <c r="VHD172" s="250"/>
      <c r="VHE172" s="250"/>
      <c r="VHF172" s="250"/>
      <c r="VHG172" s="250"/>
      <c r="VHH172" s="250"/>
      <c r="VHI172" s="250"/>
      <c r="VHJ172" s="250"/>
      <c r="VHK172" s="250"/>
      <c r="VHL172" s="250"/>
      <c r="VHM172" s="250"/>
      <c r="VHN172" s="250"/>
      <c r="VHO172" s="250"/>
      <c r="VHP172" s="250"/>
      <c r="VHQ172" s="250"/>
      <c r="VHR172" s="250"/>
      <c r="VHS172" s="250"/>
      <c r="VHT172" s="250"/>
      <c r="VHU172" s="250"/>
      <c r="VHV172" s="250"/>
      <c r="VHW172" s="250"/>
      <c r="VHX172" s="250"/>
      <c r="VHY172" s="250"/>
      <c r="VHZ172" s="250"/>
      <c r="VIA172" s="250"/>
      <c r="VIB172" s="250"/>
      <c r="VIC172" s="250"/>
      <c r="VID172" s="250"/>
      <c r="VIE172" s="250"/>
      <c r="VIF172" s="250"/>
      <c r="VIG172" s="250"/>
      <c r="VIH172" s="250"/>
      <c r="VII172" s="250"/>
      <c r="VIJ172" s="250"/>
      <c r="VIK172" s="250"/>
      <c r="VIL172" s="250"/>
      <c r="VIM172" s="250"/>
      <c r="VIN172" s="250"/>
      <c r="VIO172" s="250"/>
      <c r="VIP172" s="250"/>
      <c r="VIQ172" s="250"/>
      <c r="VIR172" s="250"/>
      <c r="VIS172" s="250"/>
      <c r="VIT172" s="250"/>
      <c r="VIU172" s="250"/>
      <c r="VIV172" s="250"/>
      <c r="VIW172" s="250"/>
      <c r="VIX172" s="250"/>
      <c r="VIY172" s="250"/>
      <c r="VIZ172" s="250"/>
      <c r="VJA172" s="250"/>
      <c r="VJB172" s="250"/>
      <c r="VJC172" s="250"/>
      <c r="VJD172" s="250"/>
      <c r="VJE172" s="250"/>
      <c r="VJF172" s="250"/>
      <c r="VJG172" s="250"/>
      <c r="VJH172" s="250"/>
      <c r="VJI172" s="250"/>
      <c r="VJJ172" s="250"/>
      <c r="VJK172" s="250"/>
      <c r="VJL172" s="250"/>
      <c r="VJM172" s="250"/>
      <c r="VJN172" s="250"/>
      <c r="VJO172" s="250"/>
      <c r="VJP172" s="250"/>
      <c r="VJQ172" s="250"/>
      <c r="VJR172" s="250"/>
      <c r="VJS172" s="250"/>
      <c r="VJT172" s="250"/>
      <c r="VJU172" s="250"/>
      <c r="VJV172" s="250"/>
      <c r="VJW172" s="250"/>
      <c r="VJX172" s="250"/>
      <c r="VJY172" s="250"/>
      <c r="VJZ172" s="250"/>
      <c r="VKA172" s="250"/>
      <c r="VKB172" s="250"/>
      <c r="VKC172" s="250"/>
      <c r="VKD172" s="250"/>
      <c r="VKE172" s="250"/>
      <c r="VKF172" s="250"/>
      <c r="VKG172" s="250"/>
      <c r="VKH172" s="250"/>
      <c r="VKI172" s="250"/>
      <c r="VKJ172" s="250"/>
      <c r="VKK172" s="250"/>
      <c r="VKL172" s="250"/>
      <c r="VKM172" s="250"/>
      <c r="VKN172" s="250"/>
      <c r="VKO172" s="250"/>
      <c r="VKP172" s="250"/>
      <c r="VKQ172" s="250"/>
      <c r="VKR172" s="250"/>
      <c r="VKS172" s="250"/>
      <c r="VKT172" s="250"/>
      <c r="VKU172" s="250"/>
      <c r="VKV172" s="250"/>
      <c r="VKW172" s="250"/>
      <c r="VKX172" s="250"/>
      <c r="VKY172" s="250"/>
      <c r="VKZ172" s="250"/>
      <c r="VLA172" s="250"/>
      <c r="VLB172" s="250"/>
      <c r="VLC172" s="250"/>
      <c r="VLD172" s="250"/>
      <c r="VLE172" s="250"/>
      <c r="VLF172" s="250"/>
      <c r="VLG172" s="250"/>
      <c r="VLH172" s="250"/>
      <c r="VLI172" s="250"/>
      <c r="VLJ172" s="250"/>
      <c r="VLK172" s="250"/>
      <c r="VLL172" s="250"/>
      <c r="VLM172" s="250"/>
      <c r="VLN172" s="250"/>
      <c r="VLO172" s="250"/>
      <c r="VLP172" s="250"/>
      <c r="VLQ172" s="250"/>
      <c r="VLR172" s="250"/>
      <c r="VLS172" s="250"/>
      <c r="VLT172" s="250"/>
      <c r="VLU172" s="250"/>
      <c r="VLV172" s="250"/>
      <c r="VLW172" s="250"/>
      <c r="VLX172" s="250"/>
      <c r="VLY172" s="250"/>
      <c r="VLZ172" s="250"/>
      <c r="VMA172" s="250"/>
      <c r="VMB172" s="250"/>
      <c r="VMC172" s="250"/>
      <c r="VMD172" s="250"/>
      <c r="VME172" s="250"/>
      <c r="VMF172" s="250"/>
      <c r="VMG172" s="250"/>
      <c r="VMH172" s="250"/>
      <c r="VMI172" s="250"/>
      <c r="VMJ172" s="250"/>
      <c r="VMK172" s="250"/>
      <c r="VML172" s="250"/>
      <c r="VMM172" s="250"/>
      <c r="VMN172" s="250"/>
      <c r="VMO172" s="250"/>
      <c r="VMP172" s="250"/>
      <c r="VMQ172" s="250"/>
      <c r="VMR172" s="250"/>
      <c r="VMS172" s="250"/>
      <c r="VMT172" s="250"/>
      <c r="VMU172" s="250"/>
      <c r="VMV172" s="250"/>
      <c r="VMW172" s="250"/>
      <c r="VMX172" s="250"/>
      <c r="VMY172" s="250"/>
      <c r="VMZ172" s="250"/>
      <c r="VNA172" s="250"/>
      <c r="VNB172" s="250"/>
      <c r="VNC172" s="250"/>
      <c r="VND172" s="250"/>
      <c r="VNE172" s="250"/>
      <c r="VNF172" s="250"/>
      <c r="VNG172" s="250"/>
      <c r="VNH172" s="250"/>
      <c r="VNI172" s="250"/>
      <c r="VNJ172" s="250"/>
      <c r="VNK172" s="250"/>
      <c r="VNL172" s="250"/>
      <c r="VNM172" s="250"/>
      <c r="VNN172" s="250"/>
      <c r="VNO172" s="250"/>
      <c r="VNP172" s="250"/>
      <c r="VNQ172" s="250"/>
      <c r="VNR172" s="250"/>
      <c r="VNS172" s="250"/>
      <c r="VNT172" s="250"/>
      <c r="VNU172" s="250"/>
      <c r="VNV172" s="250"/>
      <c r="VNW172" s="250"/>
      <c r="VNX172" s="250"/>
      <c r="VNY172" s="250"/>
      <c r="VNZ172" s="250"/>
      <c r="VOA172" s="250"/>
      <c r="VOB172" s="250"/>
      <c r="VOC172" s="250"/>
      <c r="VOD172" s="250"/>
      <c r="VOE172" s="250"/>
      <c r="VOF172" s="250"/>
      <c r="VOG172" s="250"/>
      <c r="VOH172" s="250"/>
      <c r="VOI172" s="250"/>
      <c r="VOJ172" s="250"/>
      <c r="VOK172" s="250"/>
      <c r="VOL172" s="250"/>
      <c r="VOM172" s="250"/>
      <c r="VON172" s="250"/>
      <c r="VOO172" s="250"/>
      <c r="VOP172" s="250"/>
      <c r="VOQ172" s="250"/>
      <c r="VOR172" s="250"/>
      <c r="VOS172" s="250"/>
      <c r="VOT172" s="250"/>
      <c r="VOU172" s="250"/>
      <c r="VOV172" s="250"/>
      <c r="VOW172" s="250"/>
      <c r="VOX172" s="250"/>
      <c r="VOY172" s="250"/>
      <c r="VOZ172" s="250"/>
      <c r="VPA172" s="250"/>
      <c r="VPB172" s="250"/>
      <c r="VPC172" s="250"/>
      <c r="VPD172" s="250"/>
      <c r="VPE172" s="250"/>
      <c r="VPF172" s="250"/>
      <c r="VPG172" s="250"/>
      <c r="VPH172" s="250"/>
      <c r="VPI172" s="250"/>
      <c r="VPJ172" s="250"/>
      <c r="VPK172" s="250"/>
      <c r="VPL172" s="250"/>
      <c r="VPM172" s="250"/>
      <c r="VPN172" s="250"/>
      <c r="VPO172" s="250"/>
      <c r="VPP172" s="250"/>
      <c r="VPQ172" s="250"/>
      <c r="VPR172" s="250"/>
      <c r="VPS172" s="250"/>
      <c r="VPT172" s="250"/>
      <c r="VPU172" s="250"/>
      <c r="VPV172" s="250"/>
      <c r="VPW172" s="250"/>
      <c r="VPX172" s="250"/>
      <c r="VPY172" s="250"/>
      <c r="VPZ172" s="250"/>
      <c r="VQA172" s="250"/>
      <c r="VQB172" s="250"/>
      <c r="VQC172" s="250"/>
      <c r="VQD172" s="250"/>
      <c r="VQE172" s="250"/>
      <c r="VQF172" s="250"/>
      <c r="VQG172" s="250"/>
      <c r="VQH172" s="250"/>
      <c r="VQI172" s="250"/>
      <c r="VQJ172" s="250"/>
      <c r="VQK172" s="250"/>
      <c r="VQL172" s="250"/>
      <c r="VQM172" s="250"/>
      <c r="VQN172" s="250"/>
      <c r="VQO172" s="250"/>
      <c r="VQP172" s="250"/>
      <c r="VQQ172" s="250"/>
      <c r="VQR172" s="250"/>
      <c r="VQS172" s="250"/>
      <c r="VQT172" s="250"/>
      <c r="VQU172" s="250"/>
      <c r="VQV172" s="250"/>
      <c r="VQW172" s="250"/>
      <c r="VQX172" s="250"/>
      <c r="VQY172" s="250"/>
      <c r="VQZ172" s="250"/>
      <c r="VRA172" s="250"/>
      <c r="VRB172" s="250"/>
      <c r="VRC172" s="250"/>
      <c r="VRD172" s="250"/>
      <c r="VRE172" s="250"/>
      <c r="VRF172" s="250"/>
      <c r="VRG172" s="250"/>
      <c r="VRH172" s="250"/>
      <c r="VRI172" s="250"/>
      <c r="VRJ172" s="250"/>
      <c r="VRK172" s="250"/>
      <c r="VRL172" s="250"/>
      <c r="VRM172" s="250"/>
      <c r="VRN172" s="250"/>
      <c r="VRO172" s="250"/>
      <c r="VRP172" s="250"/>
      <c r="VRQ172" s="250"/>
      <c r="VRR172" s="250"/>
      <c r="VRS172" s="250"/>
      <c r="VRT172" s="250"/>
      <c r="VRU172" s="250"/>
      <c r="VRV172" s="250"/>
      <c r="VRW172" s="250"/>
      <c r="VRX172" s="250"/>
      <c r="VRY172" s="250"/>
      <c r="VRZ172" s="250"/>
      <c r="VSA172" s="250"/>
      <c r="VSB172" s="250"/>
      <c r="VSC172" s="250"/>
      <c r="VSD172" s="250"/>
      <c r="VSE172" s="250"/>
      <c r="VSF172" s="250"/>
      <c r="VSG172" s="250"/>
      <c r="VSH172" s="250"/>
      <c r="VSI172" s="250"/>
      <c r="VSJ172" s="250"/>
      <c r="VSK172" s="250"/>
      <c r="VSL172" s="250"/>
      <c r="VSM172" s="250"/>
      <c r="VSN172" s="250"/>
      <c r="VSO172" s="250"/>
      <c r="VSP172" s="250"/>
      <c r="VSQ172" s="250"/>
      <c r="VSR172" s="250"/>
      <c r="VSS172" s="250"/>
      <c r="VST172" s="250"/>
      <c r="VSU172" s="250"/>
      <c r="VSV172" s="250"/>
      <c r="VSW172" s="250"/>
      <c r="VSX172" s="250"/>
      <c r="VSY172" s="250"/>
      <c r="VSZ172" s="250"/>
      <c r="VTA172" s="250"/>
      <c r="VTB172" s="250"/>
      <c r="VTC172" s="250"/>
      <c r="VTD172" s="250"/>
      <c r="VTE172" s="250"/>
      <c r="VTF172" s="250"/>
      <c r="VTG172" s="250"/>
      <c r="VTH172" s="250"/>
      <c r="VTI172" s="250"/>
      <c r="VTJ172" s="250"/>
      <c r="VTK172" s="250"/>
      <c r="VTL172" s="250"/>
      <c r="VTM172" s="250"/>
      <c r="VTN172" s="250"/>
      <c r="VTO172" s="250"/>
      <c r="VTP172" s="250"/>
      <c r="VTQ172" s="250"/>
      <c r="VTR172" s="250"/>
      <c r="VTS172" s="250"/>
      <c r="VTT172" s="250"/>
      <c r="VTU172" s="250"/>
      <c r="VTV172" s="250"/>
      <c r="VTW172" s="250"/>
      <c r="VTX172" s="250"/>
      <c r="VTY172" s="250"/>
      <c r="VTZ172" s="250"/>
      <c r="VUA172" s="250"/>
      <c r="VUB172" s="250"/>
      <c r="VUC172" s="250"/>
      <c r="VUD172" s="250"/>
      <c r="VUE172" s="250"/>
      <c r="VUF172" s="250"/>
      <c r="VUG172" s="250"/>
      <c r="VUH172" s="250"/>
      <c r="VUI172" s="250"/>
      <c r="VUJ172" s="250"/>
      <c r="VUK172" s="250"/>
      <c r="VUL172" s="250"/>
      <c r="VUM172" s="250"/>
      <c r="VUN172" s="250"/>
      <c r="VUO172" s="250"/>
      <c r="VUP172" s="250"/>
      <c r="VUQ172" s="250"/>
      <c r="VUR172" s="250"/>
      <c r="VUS172" s="250"/>
      <c r="VUT172" s="250"/>
      <c r="VUU172" s="250"/>
      <c r="VUV172" s="250"/>
      <c r="VUW172" s="250"/>
      <c r="VUX172" s="250"/>
      <c r="VUY172" s="250"/>
      <c r="VUZ172" s="250"/>
      <c r="VVA172" s="250"/>
      <c r="VVB172" s="250"/>
      <c r="VVC172" s="250"/>
      <c r="VVD172" s="250"/>
      <c r="VVE172" s="250"/>
      <c r="VVF172" s="250"/>
      <c r="VVG172" s="250"/>
      <c r="VVH172" s="250"/>
      <c r="VVI172" s="250"/>
      <c r="VVJ172" s="250"/>
      <c r="VVK172" s="250"/>
      <c r="VVL172" s="250"/>
      <c r="VVM172" s="250"/>
      <c r="VVN172" s="250"/>
      <c r="VVO172" s="250"/>
      <c r="VVP172" s="250"/>
      <c r="VVQ172" s="250"/>
      <c r="VVR172" s="250"/>
      <c r="VVS172" s="250"/>
      <c r="VVT172" s="250"/>
      <c r="VVU172" s="250"/>
      <c r="VVV172" s="250"/>
      <c r="VVW172" s="250"/>
      <c r="VVX172" s="250"/>
      <c r="VVY172" s="250"/>
      <c r="VVZ172" s="250"/>
      <c r="VWA172" s="250"/>
      <c r="VWB172" s="250"/>
      <c r="VWC172" s="250"/>
      <c r="VWD172" s="250"/>
      <c r="VWE172" s="250"/>
      <c r="VWF172" s="250"/>
      <c r="VWG172" s="250"/>
      <c r="VWH172" s="250"/>
      <c r="VWI172" s="250"/>
      <c r="VWJ172" s="250"/>
      <c r="VWK172" s="250"/>
      <c r="VWL172" s="250"/>
      <c r="VWM172" s="250"/>
      <c r="VWN172" s="250"/>
      <c r="VWO172" s="250"/>
      <c r="VWP172" s="250"/>
      <c r="VWQ172" s="250"/>
      <c r="VWR172" s="250"/>
      <c r="VWS172" s="250"/>
      <c r="VWT172" s="250"/>
      <c r="VWU172" s="250"/>
      <c r="VWV172" s="250"/>
      <c r="VWW172" s="250"/>
      <c r="VWX172" s="250"/>
      <c r="VWY172" s="250"/>
      <c r="VWZ172" s="250"/>
      <c r="VXA172" s="250"/>
      <c r="VXB172" s="250"/>
      <c r="VXC172" s="250"/>
      <c r="VXD172" s="250"/>
      <c r="VXE172" s="250"/>
      <c r="VXF172" s="250"/>
      <c r="VXG172" s="250"/>
      <c r="VXH172" s="250"/>
      <c r="VXI172" s="250"/>
      <c r="VXJ172" s="250"/>
      <c r="VXK172" s="250"/>
      <c r="VXL172" s="250"/>
      <c r="VXM172" s="250"/>
      <c r="VXN172" s="250"/>
      <c r="VXO172" s="250"/>
      <c r="VXP172" s="250"/>
      <c r="VXQ172" s="250"/>
      <c r="VXR172" s="250"/>
      <c r="VXS172" s="250"/>
      <c r="VXT172" s="250"/>
      <c r="VXU172" s="250"/>
      <c r="VXV172" s="250"/>
      <c r="VXW172" s="250"/>
      <c r="VXX172" s="250"/>
      <c r="VXY172" s="250"/>
      <c r="VXZ172" s="250"/>
      <c r="VYA172" s="250"/>
      <c r="VYB172" s="250"/>
      <c r="VYC172" s="250"/>
      <c r="VYD172" s="250"/>
      <c r="VYE172" s="250"/>
      <c r="VYF172" s="250"/>
      <c r="VYG172" s="250"/>
      <c r="VYH172" s="250"/>
      <c r="VYI172" s="250"/>
      <c r="VYJ172" s="250"/>
      <c r="VYK172" s="250"/>
      <c r="VYL172" s="250"/>
      <c r="VYM172" s="250"/>
      <c r="VYN172" s="250"/>
      <c r="VYO172" s="250"/>
      <c r="VYP172" s="250"/>
      <c r="VYQ172" s="250"/>
      <c r="VYR172" s="250"/>
      <c r="VYS172" s="250"/>
      <c r="VYT172" s="250"/>
      <c r="VYU172" s="250"/>
      <c r="VYV172" s="250"/>
      <c r="VYW172" s="250"/>
      <c r="VYX172" s="250"/>
      <c r="VYY172" s="250"/>
      <c r="VYZ172" s="250"/>
      <c r="VZA172" s="250"/>
      <c r="VZB172" s="250"/>
      <c r="VZC172" s="250"/>
      <c r="VZD172" s="250"/>
      <c r="VZE172" s="250"/>
      <c r="VZF172" s="250"/>
      <c r="VZG172" s="250"/>
      <c r="VZH172" s="250"/>
      <c r="VZI172" s="250"/>
      <c r="VZJ172" s="250"/>
      <c r="VZK172" s="250"/>
      <c r="VZL172" s="250"/>
      <c r="VZM172" s="250"/>
      <c r="VZN172" s="250"/>
      <c r="VZO172" s="250"/>
      <c r="VZP172" s="250"/>
      <c r="VZQ172" s="250"/>
      <c r="VZR172" s="250"/>
      <c r="VZS172" s="250"/>
      <c r="VZT172" s="250"/>
      <c r="VZU172" s="250"/>
      <c r="VZV172" s="250"/>
      <c r="VZW172" s="250"/>
      <c r="VZX172" s="250"/>
      <c r="VZY172" s="250"/>
      <c r="VZZ172" s="250"/>
      <c r="WAA172" s="250"/>
      <c r="WAB172" s="250"/>
      <c r="WAC172" s="250"/>
      <c r="WAD172" s="250"/>
      <c r="WAE172" s="250"/>
      <c r="WAF172" s="250"/>
      <c r="WAG172" s="250"/>
      <c r="WAH172" s="250"/>
      <c r="WAI172" s="250"/>
      <c r="WAJ172" s="250"/>
      <c r="WAK172" s="250"/>
      <c r="WAL172" s="250"/>
      <c r="WAM172" s="250"/>
      <c r="WAN172" s="250"/>
      <c r="WAO172" s="250"/>
      <c r="WAP172" s="250"/>
      <c r="WAQ172" s="250"/>
      <c r="WAR172" s="250"/>
      <c r="WAS172" s="250"/>
      <c r="WAT172" s="250"/>
      <c r="WAU172" s="250"/>
      <c r="WAV172" s="250"/>
      <c r="WAW172" s="250"/>
      <c r="WAX172" s="250"/>
      <c r="WAY172" s="250"/>
      <c r="WAZ172" s="250"/>
      <c r="WBA172" s="250"/>
      <c r="WBB172" s="250"/>
      <c r="WBC172" s="250"/>
      <c r="WBD172" s="250"/>
      <c r="WBE172" s="250"/>
      <c r="WBF172" s="250"/>
      <c r="WBG172" s="250"/>
      <c r="WBH172" s="250"/>
      <c r="WBI172" s="250"/>
      <c r="WBJ172" s="250"/>
      <c r="WBK172" s="250"/>
      <c r="WBL172" s="250"/>
      <c r="WBM172" s="250"/>
      <c r="WBN172" s="250"/>
      <c r="WBO172" s="250"/>
      <c r="WBP172" s="250"/>
      <c r="WBQ172" s="250"/>
      <c r="WBR172" s="250"/>
      <c r="WBS172" s="250"/>
      <c r="WBT172" s="250"/>
      <c r="WBU172" s="250"/>
      <c r="WBV172" s="250"/>
      <c r="WBW172" s="250"/>
      <c r="WBX172" s="250"/>
      <c r="WBY172" s="250"/>
      <c r="WBZ172" s="250"/>
      <c r="WCA172" s="250"/>
      <c r="WCB172" s="250"/>
      <c r="WCC172" s="250"/>
      <c r="WCD172" s="250"/>
      <c r="WCE172" s="250"/>
      <c r="WCF172" s="250"/>
      <c r="WCG172" s="250"/>
      <c r="WCH172" s="250"/>
      <c r="WCI172" s="250"/>
      <c r="WCJ172" s="250"/>
      <c r="WCK172" s="250"/>
      <c r="WCL172" s="250"/>
      <c r="WCM172" s="250"/>
      <c r="WCN172" s="250"/>
      <c r="WCO172" s="250"/>
      <c r="WCP172" s="250"/>
      <c r="WCQ172" s="250"/>
      <c r="WCR172" s="250"/>
      <c r="WCS172" s="250"/>
      <c r="WCT172" s="250"/>
      <c r="WCU172" s="250"/>
      <c r="WCV172" s="250"/>
      <c r="WCW172" s="250"/>
      <c r="WCX172" s="250"/>
      <c r="WCY172" s="250"/>
      <c r="WCZ172" s="250"/>
      <c r="WDA172" s="250"/>
      <c r="WDB172" s="250"/>
      <c r="WDC172" s="250"/>
      <c r="WDD172" s="250"/>
      <c r="WDE172" s="250"/>
      <c r="WDF172" s="250"/>
      <c r="WDG172" s="250"/>
      <c r="WDH172" s="250"/>
      <c r="WDI172" s="250"/>
      <c r="WDJ172" s="250"/>
      <c r="WDK172" s="250"/>
      <c r="WDL172" s="250"/>
      <c r="WDM172" s="250"/>
      <c r="WDN172" s="250"/>
      <c r="WDO172" s="250"/>
      <c r="WDP172" s="250"/>
      <c r="WDQ172" s="250"/>
      <c r="WDR172" s="250"/>
      <c r="WDS172" s="250"/>
      <c r="WDT172" s="250"/>
      <c r="WDU172" s="250"/>
      <c r="WDV172" s="250"/>
      <c r="WDW172" s="250"/>
      <c r="WDX172" s="250"/>
      <c r="WDY172" s="250"/>
      <c r="WDZ172" s="250"/>
      <c r="WEA172" s="250"/>
      <c r="WEB172" s="250"/>
      <c r="WEC172" s="250"/>
      <c r="WED172" s="250"/>
      <c r="WEE172" s="250"/>
      <c r="WEF172" s="250"/>
      <c r="WEG172" s="250"/>
      <c r="WEH172" s="250"/>
      <c r="WEI172" s="250"/>
      <c r="WEJ172" s="250"/>
      <c r="WEK172" s="250"/>
      <c r="WEL172" s="250"/>
      <c r="WEM172" s="250"/>
      <c r="WEN172" s="250"/>
      <c r="WEO172" s="250"/>
      <c r="WEP172" s="250"/>
      <c r="WEQ172" s="250"/>
      <c r="WER172" s="250"/>
      <c r="WES172" s="250"/>
      <c r="WET172" s="250"/>
      <c r="WEU172" s="250"/>
      <c r="WEV172" s="250"/>
      <c r="WEW172" s="250"/>
      <c r="WEX172" s="250"/>
      <c r="WEY172" s="250"/>
      <c r="WEZ172" s="250"/>
      <c r="WFA172" s="250"/>
      <c r="WFB172" s="250"/>
      <c r="WFC172" s="250"/>
      <c r="WFD172" s="250"/>
      <c r="WFE172" s="250"/>
      <c r="WFF172" s="250"/>
      <c r="WFG172" s="250"/>
      <c r="WFH172" s="250"/>
      <c r="WFI172" s="250"/>
      <c r="WFJ172" s="250"/>
      <c r="WFK172" s="250"/>
      <c r="WFL172" s="250"/>
      <c r="WFM172" s="250"/>
      <c r="WFN172" s="250"/>
      <c r="WFO172" s="250"/>
      <c r="WFP172" s="250"/>
      <c r="WFQ172" s="250"/>
      <c r="WFR172" s="250"/>
      <c r="WFS172" s="250"/>
      <c r="WFT172" s="250"/>
      <c r="WFU172" s="250"/>
      <c r="WFV172" s="250"/>
      <c r="WFW172" s="250"/>
      <c r="WFX172" s="250"/>
      <c r="WFY172" s="250"/>
      <c r="WFZ172" s="250"/>
      <c r="WGA172" s="250"/>
      <c r="WGB172" s="250"/>
      <c r="WGC172" s="250"/>
      <c r="WGD172" s="250"/>
      <c r="WGE172" s="250"/>
      <c r="WGF172" s="250"/>
      <c r="WGG172" s="250"/>
      <c r="WGH172" s="250"/>
      <c r="WGI172" s="250"/>
      <c r="WGJ172" s="250"/>
      <c r="WGK172" s="250"/>
      <c r="WGL172" s="250"/>
      <c r="WGM172" s="250"/>
      <c r="WGN172" s="250"/>
      <c r="WGO172" s="250"/>
      <c r="WGP172" s="250"/>
      <c r="WGQ172" s="250"/>
      <c r="WGR172" s="250"/>
      <c r="WGS172" s="250"/>
      <c r="WGT172" s="250"/>
      <c r="WGU172" s="250"/>
      <c r="WGV172" s="250"/>
      <c r="WGW172" s="250"/>
      <c r="WGX172" s="250"/>
      <c r="WGY172" s="250"/>
      <c r="WGZ172" s="250"/>
      <c r="WHA172" s="250"/>
      <c r="WHB172" s="250"/>
      <c r="WHC172" s="250"/>
      <c r="WHD172" s="250"/>
      <c r="WHE172" s="250"/>
      <c r="WHF172" s="250"/>
      <c r="WHG172" s="250"/>
      <c r="WHH172" s="250"/>
      <c r="WHI172" s="250"/>
      <c r="WHJ172" s="250"/>
      <c r="WHK172" s="250"/>
      <c r="WHL172" s="250"/>
      <c r="WHM172" s="250"/>
      <c r="WHN172" s="250"/>
      <c r="WHO172" s="250"/>
      <c r="WHP172" s="250"/>
      <c r="WHQ172" s="250"/>
      <c r="WHR172" s="250"/>
      <c r="WHS172" s="250"/>
      <c r="WHT172" s="250"/>
      <c r="WHU172" s="250"/>
      <c r="WHV172" s="250"/>
      <c r="WHW172" s="250"/>
      <c r="WHX172" s="250"/>
      <c r="WHY172" s="250"/>
      <c r="WHZ172" s="250"/>
      <c r="WIA172" s="250"/>
      <c r="WIB172" s="250"/>
      <c r="WIC172" s="250"/>
      <c r="WID172" s="250"/>
      <c r="WIE172" s="250"/>
      <c r="WIF172" s="250"/>
      <c r="WIG172" s="250"/>
      <c r="WIH172" s="250"/>
      <c r="WII172" s="250"/>
      <c r="WIJ172" s="250"/>
      <c r="WIK172" s="250"/>
      <c r="WIL172" s="250"/>
      <c r="WIM172" s="250"/>
      <c r="WIN172" s="250"/>
      <c r="WIO172" s="250"/>
      <c r="WIP172" s="250"/>
      <c r="WIQ172" s="250"/>
      <c r="WIR172" s="250"/>
      <c r="WIS172" s="250"/>
      <c r="WIT172" s="250"/>
      <c r="WIU172" s="250"/>
      <c r="WIV172" s="250"/>
      <c r="WIW172" s="250"/>
      <c r="WIX172" s="250"/>
      <c r="WIY172" s="250"/>
      <c r="WIZ172" s="250"/>
      <c r="WJA172" s="250"/>
      <c r="WJB172" s="250"/>
      <c r="WJC172" s="250"/>
      <c r="WJD172" s="250"/>
      <c r="WJE172" s="250"/>
      <c r="WJF172" s="250"/>
      <c r="WJG172" s="250"/>
      <c r="WJH172" s="250"/>
      <c r="WJI172" s="250"/>
      <c r="WJJ172" s="250"/>
      <c r="WJK172" s="250"/>
      <c r="WJL172" s="250"/>
      <c r="WJM172" s="250"/>
      <c r="WJN172" s="250"/>
      <c r="WJO172" s="250"/>
      <c r="WJP172" s="250"/>
      <c r="WJQ172" s="250"/>
      <c r="WJR172" s="250"/>
      <c r="WJS172" s="250"/>
      <c r="WJT172" s="250"/>
      <c r="WJU172" s="250"/>
      <c r="WJV172" s="250"/>
      <c r="WJW172" s="250"/>
      <c r="WJX172" s="250"/>
      <c r="WJY172" s="250"/>
      <c r="WJZ172" s="250"/>
      <c r="WKA172" s="250"/>
      <c r="WKB172" s="250"/>
      <c r="WKC172" s="250"/>
      <c r="WKD172" s="250"/>
      <c r="WKE172" s="250"/>
      <c r="WKF172" s="250"/>
      <c r="WKG172" s="250"/>
      <c r="WKH172" s="250"/>
      <c r="WKI172" s="250"/>
      <c r="WKJ172" s="250"/>
      <c r="WKK172" s="250"/>
      <c r="WKL172" s="250"/>
      <c r="WKM172" s="250"/>
      <c r="WKN172" s="250"/>
      <c r="WKO172" s="250"/>
      <c r="WKP172" s="250"/>
      <c r="WKQ172" s="250"/>
      <c r="WKR172" s="250"/>
      <c r="WKS172" s="250"/>
      <c r="WKT172" s="250"/>
      <c r="WKU172" s="250"/>
      <c r="WKV172" s="250"/>
      <c r="WKW172" s="250"/>
      <c r="WKX172" s="250"/>
      <c r="WKY172" s="250"/>
      <c r="WKZ172" s="250"/>
      <c r="WLA172" s="250"/>
      <c r="WLB172" s="250"/>
      <c r="WLC172" s="250"/>
      <c r="WLD172" s="250"/>
      <c r="WLE172" s="250"/>
      <c r="WLF172" s="250"/>
      <c r="WLG172" s="250"/>
      <c r="WLH172" s="250"/>
      <c r="WLI172" s="250"/>
      <c r="WLJ172" s="250"/>
      <c r="WLK172" s="250"/>
      <c r="WLL172" s="250"/>
      <c r="WLM172" s="250"/>
      <c r="WLN172" s="250"/>
      <c r="WLO172" s="250"/>
      <c r="WLP172" s="250"/>
      <c r="WLQ172" s="250"/>
      <c r="WLR172" s="250"/>
      <c r="WLS172" s="250"/>
      <c r="WLT172" s="250"/>
      <c r="WLU172" s="250"/>
      <c r="WLV172" s="250"/>
      <c r="WLW172" s="250"/>
      <c r="WLX172" s="250"/>
      <c r="WLY172" s="250"/>
      <c r="WLZ172" s="250"/>
      <c r="WMA172" s="250"/>
      <c r="WMB172" s="250"/>
      <c r="WMC172" s="250"/>
      <c r="WMD172" s="250"/>
      <c r="WME172" s="250"/>
      <c r="WMF172" s="250"/>
      <c r="WMG172" s="250"/>
      <c r="WMH172" s="250"/>
      <c r="WMI172" s="250"/>
      <c r="WMJ172" s="250"/>
      <c r="WMK172" s="250"/>
      <c r="WML172" s="250"/>
      <c r="WMM172" s="250"/>
      <c r="WMN172" s="250"/>
      <c r="WMO172" s="250"/>
      <c r="WMP172" s="250"/>
      <c r="WMQ172" s="250"/>
      <c r="WMR172" s="250"/>
      <c r="WMS172" s="250"/>
      <c r="WMT172" s="250"/>
      <c r="WMU172" s="250"/>
      <c r="WMV172" s="250"/>
      <c r="WMW172" s="250"/>
      <c r="WMX172" s="250"/>
      <c r="WMY172" s="250"/>
      <c r="WMZ172" s="250"/>
      <c r="WNA172" s="250"/>
      <c r="WNB172" s="250"/>
      <c r="WNC172" s="250"/>
      <c r="WND172" s="250"/>
      <c r="WNE172" s="250"/>
      <c r="WNF172" s="250"/>
      <c r="WNG172" s="250"/>
      <c r="WNH172" s="250"/>
      <c r="WNI172" s="250"/>
      <c r="WNJ172" s="250"/>
      <c r="WNK172" s="250"/>
      <c r="WNL172" s="250"/>
      <c r="WNM172" s="250"/>
      <c r="WNN172" s="250"/>
      <c r="WNO172" s="250"/>
      <c r="WNP172" s="250"/>
      <c r="WNQ172" s="250"/>
      <c r="WNR172" s="250"/>
      <c r="WNS172" s="250"/>
      <c r="WNT172" s="250"/>
      <c r="WNU172" s="250"/>
      <c r="WNV172" s="250"/>
      <c r="WNW172" s="250"/>
      <c r="WNX172" s="250"/>
      <c r="WNY172" s="250"/>
      <c r="WNZ172" s="250"/>
      <c r="WOA172" s="250"/>
      <c r="WOB172" s="250"/>
      <c r="WOC172" s="250"/>
      <c r="WOD172" s="250"/>
      <c r="WOE172" s="250"/>
      <c r="WOF172" s="250"/>
      <c r="WOG172" s="250"/>
      <c r="WOH172" s="250"/>
      <c r="WOI172" s="250"/>
      <c r="WOJ172" s="250"/>
      <c r="WOK172" s="250"/>
      <c r="WOL172" s="250"/>
      <c r="WOM172" s="250"/>
      <c r="WON172" s="250"/>
      <c r="WOO172" s="250"/>
      <c r="WOP172" s="250"/>
      <c r="WOQ172" s="250"/>
      <c r="WOR172" s="250"/>
      <c r="WOS172" s="250"/>
      <c r="WOT172" s="250"/>
      <c r="WOU172" s="250"/>
      <c r="WOV172" s="250"/>
      <c r="WOW172" s="250"/>
      <c r="WOX172" s="250"/>
      <c r="WOY172" s="250"/>
      <c r="WOZ172" s="250"/>
      <c r="WPA172" s="250"/>
      <c r="WPB172" s="250"/>
      <c r="WPC172" s="250"/>
      <c r="WPD172" s="250"/>
      <c r="WPE172" s="250"/>
      <c r="WPF172" s="250"/>
      <c r="WPG172" s="250"/>
      <c r="WPH172" s="250"/>
      <c r="WPI172" s="250"/>
      <c r="WPJ172" s="250"/>
      <c r="WPK172" s="250"/>
      <c r="WPL172" s="250"/>
      <c r="WPM172" s="250"/>
      <c r="WPN172" s="250"/>
      <c r="WPO172" s="250"/>
      <c r="WPP172" s="250"/>
      <c r="WPQ172" s="250"/>
      <c r="WPR172" s="250"/>
      <c r="WPS172" s="250"/>
      <c r="WPT172" s="250"/>
      <c r="WPU172" s="250"/>
      <c r="WPV172" s="250"/>
      <c r="WPW172" s="250"/>
      <c r="WPX172" s="250"/>
      <c r="WPY172" s="250"/>
      <c r="WPZ172" s="250"/>
      <c r="WQA172" s="250"/>
      <c r="WQB172" s="250"/>
      <c r="WQC172" s="250"/>
      <c r="WQD172" s="250"/>
      <c r="WQE172" s="250"/>
      <c r="WQF172" s="250"/>
      <c r="WQG172" s="250"/>
      <c r="WQH172" s="250"/>
      <c r="WQI172" s="250"/>
      <c r="WQJ172" s="250"/>
      <c r="WQK172" s="250"/>
      <c r="WQL172" s="250"/>
      <c r="WQM172" s="250"/>
      <c r="WQN172" s="250"/>
      <c r="WQO172" s="250"/>
      <c r="WQP172" s="250"/>
      <c r="WQQ172" s="250"/>
      <c r="WQR172" s="250"/>
      <c r="WQS172" s="250"/>
      <c r="WQT172" s="250"/>
      <c r="WQU172" s="250"/>
      <c r="WQV172" s="250"/>
      <c r="WQW172" s="250"/>
      <c r="WQX172" s="250"/>
      <c r="WQY172" s="250"/>
      <c r="WQZ172" s="250"/>
      <c r="WRA172" s="250"/>
      <c r="WRB172" s="250"/>
      <c r="WRC172" s="250"/>
      <c r="WRD172" s="250"/>
      <c r="WRE172" s="250"/>
      <c r="WRF172" s="250"/>
      <c r="WRG172" s="250"/>
      <c r="WRH172" s="250"/>
      <c r="WRI172" s="250"/>
      <c r="WRJ172" s="250"/>
      <c r="WRK172" s="250"/>
      <c r="WRL172" s="250"/>
      <c r="WRM172" s="250"/>
      <c r="WRN172" s="250"/>
      <c r="WRO172" s="250"/>
      <c r="WRP172" s="250"/>
      <c r="WRQ172" s="250"/>
      <c r="WRR172" s="250"/>
      <c r="WRS172" s="250"/>
      <c r="WRT172" s="250"/>
      <c r="WRU172" s="250"/>
      <c r="WRV172" s="250"/>
      <c r="WRW172" s="250"/>
      <c r="WRX172" s="250"/>
      <c r="WRY172" s="250"/>
      <c r="WRZ172" s="250"/>
      <c r="WSA172" s="250"/>
      <c r="WSB172" s="250"/>
      <c r="WSC172" s="250"/>
      <c r="WSD172" s="250"/>
      <c r="WSE172" s="250"/>
      <c r="WSF172" s="250"/>
      <c r="WSG172" s="250"/>
      <c r="WSH172" s="250"/>
      <c r="WSI172" s="250"/>
      <c r="WSJ172" s="250"/>
      <c r="WSK172" s="250"/>
      <c r="WSL172" s="250"/>
      <c r="WSM172" s="250"/>
      <c r="WSN172" s="250"/>
      <c r="WSO172" s="250"/>
      <c r="WSP172" s="250"/>
      <c r="WSQ172" s="250"/>
      <c r="WSR172" s="250"/>
      <c r="WSS172" s="250"/>
      <c r="WST172" s="250"/>
      <c r="WSU172" s="250"/>
      <c r="WSV172" s="250"/>
      <c r="WSW172" s="250"/>
      <c r="WSX172" s="250"/>
      <c r="WSY172" s="250"/>
      <c r="WSZ172" s="250"/>
      <c r="WTA172" s="250"/>
      <c r="WTB172" s="250"/>
      <c r="WTC172" s="250"/>
      <c r="WTD172" s="250"/>
      <c r="WTE172" s="250"/>
      <c r="WTF172" s="250"/>
      <c r="WTG172" s="250"/>
      <c r="WTH172" s="250"/>
      <c r="WTI172" s="250"/>
      <c r="WTJ172" s="250"/>
      <c r="WTK172" s="250"/>
      <c r="WTL172" s="250"/>
      <c r="WTM172" s="250"/>
      <c r="WTN172" s="250"/>
      <c r="WTO172" s="250"/>
      <c r="WTP172" s="250"/>
      <c r="WTQ172" s="250"/>
      <c r="WTR172" s="250"/>
      <c r="WTS172" s="250"/>
      <c r="WTT172" s="250"/>
      <c r="WTU172" s="250"/>
      <c r="WTV172" s="250"/>
      <c r="WTW172" s="250"/>
      <c r="WTX172" s="250"/>
      <c r="WTY172" s="250"/>
      <c r="WTZ172" s="250"/>
      <c r="WUA172" s="250"/>
      <c r="WUB172" s="250"/>
      <c r="WUC172" s="250"/>
      <c r="WUD172" s="250"/>
      <c r="WUE172" s="250"/>
      <c r="WUF172" s="250"/>
      <c r="WUG172" s="250"/>
      <c r="WUH172" s="250"/>
      <c r="WUI172" s="250"/>
      <c r="WUJ172" s="250"/>
      <c r="WUK172" s="250"/>
      <c r="WUL172" s="250"/>
      <c r="WUM172" s="250"/>
      <c r="WUN172" s="250"/>
      <c r="WUO172" s="250"/>
      <c r="WUP172" s="250"/>
      <c r="WUQ172" s="250"/>
      <c r="WUR172" s="250"/>
      <c r="WUS172" s="250"/>
      <c r="WUT172" s="250"/>
      <c r="WUU172" s="250"/>
      <c r="WUV172" s="250"/>
      <c r="WUW172" s="250"/>
      <c r="WUX172" s="250"/>
      <c r="WUY172" s="250"/>
      <c r="WUZ172" s="250"/>
      <c r="WVA172" s="250"/>
      <c r="WVB172" s="250"/>
      <c r="WVC172" s="250"/>
      <c r="WVD172" s="250"/>
      <c r="WVE172" s="250"/>
      <c r="WVF172" s="250"/>
      <c r="WVG172" s="250"/>
      <c r="WVH172" s="250"/>
      <c r="WVI172" s="250"/>
      <c r="WVJ172" s="250"/>
      <c r="WVK172" s="250"/>
      <c r="WVL172" s="250"/>
      <c r="WVM172" s="250"/>
      <c r="WVN172" s="250"/>
      <c r="WVO172" s="250"/>
      <c r="WVP172" s="250"/>
      <c r="WVQ172" s="250"/>
      <c r="WVR172" s="250"/>
      <c r="WVS172" s="250"/>
      <c r="WVT172" s="250"/>
      <c r="WVU172" s="250"/>
      <c r="WVV172" s="250"/>
      <c r="WVW172" s="250"/>
      <c r="WVX172" s="250"/>
      <c r="WVY172" s="250"/>
      <c r="WVZ172" s="250"/>
      <c r="WWA172" s="250"/>
      <c r="WWB172" s="250"/>
      <c r="WWC172" s="250"/>
      <c r="WWD172" s="250"/>
      <c r="WWE172" s="250"/>
      <c r="WWF172" s="250"/>
      <c r="WWG172" s="250"/>
      <c r="WWH172" s="250"/>
      <c r="WWI172" s="250"/>
      <c r="WWJ172" s="250"/>
      <c r="WWK172" s="250"/>
      <c r="WWL172" s="250"/>
      <c r="WWM172" s="250"/>
      <c r="WWN172" s="250"/>
      <c r="WWO172" s="250"/>
      <c r="WWP172" s="250"/>
      <c r="WWQ172" s="250"/>
      <c r="WWR172" s="250"/>
      <c r="WWS172" s="250"/>
      <c r="WWT172" s="250"/>
      <c r="WWU172" s="250"/>
      <c r="WWV172" s="250"/>
      <c r="WWW172" s="250"/>
      <c r="WWX172" s="250"/>
      <c r="WWY172" s="250"/>
      <c r="WWZ172" s="250"/>
      <c r="WXA172" s="250"/>
      <c r="WXB172" s="250"/>
      <c r="WXC172" s="250"/>
      <c r="WXD172" s="250"/>
      <c r="WXE172" s="250"/>
      <c r="WXF172" s="250"/>
      <c r="WXG172" s="250"/>
      <c r="WXH172" s="250"/>
      <c r="WXI172" s="250"/>
      <c r="WXJ172" s="250"/>
      <c r="WXK172" s="250"/>
      <c r="WXL172" s="250"/>
      <c r="WXM172" s="250"/>
      <c r="WXN172" s="250"/>
      <c r="WXO172" s="250"/>
      <c r="WXP172" s="250"/>
      <c r="WXQ172" s="250"/>
      <c r="WXR172" s="250"/>
      <c r="WXS172" s="250"/>
      <c r="WXT172" s="250"/>
      <c r="WXU172" s="250"/>
      <c r="WXV172" s="250"/>
      <c r="WXW172" s="250"/>
      <c r="WXX172" s="250"/>
      <c r="WXY172" s="250"/>
      <c r="WXZ172" s="250"/>
      <c r="WYA172" s="250"/>
      <c r="WYB172" s="250"/>
      <c r="WYC172" s="250"/>
      <c r="WYD172" s="250"/>
      <c r="WYE172" s="250"/>
      <c r="WYF172" s="250"/>
      <c r="WYG172" s="250"/>
      <c r="WYH172" s="250"/>
      <c r="WYI172" s="250"/>
      <c r="WYJ172" s="250"/>
      <c r="WYK172" s="250"/>
      <c r="WYL172" s="250"/>
      <c r="WYM172" s="250"/>
      <c r="WYN172" s="250"/>
      <c r="WYO172" s="250"/>
      <c r="WYP172" s="250"/>
      <c r="WYQ172" s="250"/>
      <c r="WYR172" s="250"/>
      <c r="WYS172" s="250"/>
      <c r="WYT172" s="250"/>
      <c r="WYU172" s="250"/>
      <c r="WYV172" s="250"/>
      <c r="WYW172" s="250"/>
      <c r="WYX172" s="250"/>
      <c r="WYY172" s="250"/>
      <c r="WYZ172" s="250"/>
      <c r="WZA172" s="250"/>
      <c r="WZB172" s="250"/>
      <c r="WZC172" s="250"/>
      <c r="WZD172" s="250"/>
      <c r="WZE172" s="250"/>
      <c r="WZF172" s="250"/>
      <c r="WZG172" s="250"/>
      <c r="WZH172" s="250"/>
      <c r="WZI172" s="250"/>
      <c r="WZJ172" s="250"/>
      <c r="WZK172" s="250"/>
      <c r="WZL172" s="250"/>
      <c r="WZM172" s="250"/>
      <c r="WZN172" s="250"/>
      <c r="WZO172" s="250"/>
      <c r="WZP172" s="250"/>
      <c r="WZQ172" s="250"/>
      <c r="WZR172" s="250"/>
      <c r="WZS172" s="250"/>
      <c r="WZT172" s="250"/>
      <c r="WZU172" s="250"/>
      <c r="WZV172" s="250"/>
      <c r="WZW172" s="250"/>
      <c r="WZX172" s="250"/>
      <c r="WZY172" s="250"/>
      <c r="WZZ172" s="250"/>
      <c r="XAA172" s="250"/>
      <c r="XAB172" s="250"/>
      <c r="XAC172" s="250"/>
      <c r="XAD172" s="250"/>
      <c r="XAE172" s="250"/>
      <c r="XAF172" s="250"/>
      <c r="XAG172" s="250"/>
      <c r="XAH172" s="250"/>
      <c r="XAI172" s="250"/>
      <c r="XAJ172" s="250"/>
      <c r="XAK172" s="250"/>
      <c r="XAL172" s="250"/>
      <c r="XAM172" s="250"/>
      <c r="XAN172" s="250"/>
      <c r="XAO172" s="250"/>
      <c r="XAP172" s="250"/>
      <c r="XAQ172" s="250"/>
      <c r="XAR172" s="250"/>
      <c r="XAS172" s="250"/>
      <c r="XAT172" s="250"/>
      <c r="XAU172" s="250"/>
      <c r="XAV172" s="250"/>
      <c r="XAW172" s="250"/>
      <c r="XAX172" s="250"/>
      <c r="XAY172" s="250"/>
      <c r="XAZ172" s="250"/>
      <c r="XBA172" s="250"/>
      <c r="XBB172" s="250"/>
      <c r="XBC172" s="250"/>
      <c r="XBD172" s="250"/>
      <c r="XBE172" s="250"/>
      <c r="XBF172" s="250"/>
      <c r="XBG172" s="250"/>
      <c r="XBH172" s="250"/>
      <c r="XBI172" s="250"/>
      <c r="XBJ172" s="250"/>
      <c r="XBK172" s="250"/>
      <c r="XBL172" s="250"/>
      <c r="XBM172" s="250"/>
      <c r="XBN172" s="250"/>
      <c r="XBO172" s="250"/>
      <c r="XBP172" s="250"/>
      <c r="XBQ172" s="250"/>
      <c r="XBR172" s="250"/>
      <c r="XBS172" s="250"/>
      <c r="XBT172" s="250"/>
      <c r="XBU172" s="250"/>
      <c r="XBV172" s="250"/>
      <c r="XBW172" s="250"/>
      <c r="XBX172" s="250"/>
      <c r="XBY172" s="250"/>
      <c r="XBZ172" s="250"/>
      <c r="XCA172" s="250"/>
      <c r="XCB172" s="250"/>
      <c r="XCC172" s="250"/>
      <c r="XCD172" s="250"/>
      <c r="XCE172" s="250"/>
      <c r="XCF172" s="250"/>
      <c r="XCG172" s="250"/>
      <c r="XCH172" s="250"/>
      <c r="XCI172" s="250"/>
      <c r="XCJ172" s="250"/>
      <c r="XCK172" s="250"/>
      <c r="XCL172" s="250"/>
      <c r="XCM172" s="250"/>
      <c r="XCN172" s="250"/>
      <c r="XCO172" s="250"/>
      <c r="XCP172" s="250"/>
      <c r="XCQ172" s="250"/>
      <c r="XCR172" s="250"/>
      <c r="XCS172" s="250"/>
      <c r="XCT172" s="250"/>
      <c r="XCU172" s="250"/>
      <c r="XCV172" s="250"/>
      <c r="XCW172" s="250"/>
      <c r="XCX172" s="250"/>
      <c r="XCY172" s="250"/>
      <c r="XCZ172" s="250"/>
      <c r="XDA172" s="250"/>
      <c r="XDB172" s="250"/>
      <c r="XDC172" s="250"/>
      <c r="XDD172" s="250"/>
      <c r="XDE172" s="250"/>
      <c r="XDF172" s="250"/>
      <c r="XDG172" s="250"/>
      <c r="XDH172" s="250"/>
      <c r="XDI172" s="250"/>
      <c r="XDJ172" s="250"/>
      <c r="XDK172" s="250"/>
      <c r="XDL172" s="250"/>
      <c r="XDM172" s="250"/>
      <c r="XDN172" s="250"/>
      <c r="XDO172" s="250"/>
      <c r="XDP172" s="250"/>
      <c r="XDQ172" s="250"/>
      <c r="XDR172" s="250"/>
      <c r="XDS172" s="250"/>
      <c r="XDT172" s="250"/>
      <c r="XDU172" s="250"/>
      <c r="XDV172" s="250"/>
      <c r="XDW172" s="250"/>
      <c r="XDX172" s="250"/>
      <c r="XDY172" s="250"/>
      <c r="XDZ172" s="250"/>
      <c r="XEA172" s="250"/>
      <c r="XEB172" s="250"/>
      <c r="XEC172" s="250"/>
      <c r="XED172" s="250"/>
      <c r="XEE172" s="250"/>
      <c r="XEF172" s="250"/>
      <c r="XEG172" s="250"/>
      <c r="XEH172" s="250"/>
      <c r="XEI172" s="250"/>
      <c r="XEJ172" s="250"/>
      <c r="XEK172" s="250"/>
      <c r="XEL172" s="250"/>
      <c r="XEM172" s="250"/>
      <c r="XEN172" s="250"/>
      <c r="XEO172" s="250"/>
      <c r="XEP172" s="250"/>
      <c r="XEQ172" s="250"/>
      <c r="XER172" s="250"/>
      <c r="XES172" s="250"/>
      <c r="XET172" s="250"/>
      <c r="XEU172" s="250"/>
      <c r="XEV172" s="250"/>
      <c r="XEW172" s="250"/>
      <c r="XEX172" s="250"/>
      <c r="XEY172" s="250"/>
      <c r="XEZ172" s="250"/>
      <c r="XFA172" s="250"/>
      <c r="XFB172" s="250"/>
      <c r="XFC172" s="250"/>
      <c r="XFD172" s="250"/>
    </row>
    <row r="173" spans="1:16384" ht="179.25"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16384" ht="82.5" customHeight="1" x14ac:dyDescent="0.2">
      <c r="A174" s="225" t="s">
        <v>157</v>
      </c>
      <c r="B174" s="225"/>
      <c r="C174" s="225"/>
      <c r="D174" s="225"/>
      <c r="E174" s="225"/>
      <c r="F174" s="225"/>
      <c r="G174" s="225"/>
      <c r="H174" s="225"/>
    </row>
    <row r="175" spans="1:16384" ht="23.25" x14ac:dyDescent="0.2">
      <c r="A175" s="250" t="s">
        <v>158</v>
      </c>
      <c r="B175" s="250"/>
      <c r="C175" s="250"/>
      <c r="D175" s="250"/>
      <c r="E175" s="250"/>
      <c r="F175" s="250"/>
      <c r="G175" s="250"/>
      <c r="H175" s="250"/>
    </row>
    <row r="176" spans="1:16384" s="252" customFormat="1" ht="114.75" customHeight="1" x14ac:dyDescent="0.2">
      <c r="A176" s="225" t="s">
        <v>159</v>
      </c>
      <c r="B176" s="225"/>
      <c r="C176" s="225"/>
      <c r="D176" s="225"/>
      <c r="E176" s="225"/>
      <c r="F176" s="225"/>
      <c r="G176" s="225"/>
      <c r="H176" s="225"/>
    </row>
  </sheetData>
  <sheetProtection selectLockedCells="1" selectUnlockedCells="1"/>
  <mergeCells count="2332">
    <mergeCell ref="A174:H174"/>
    <mergeCell ref="A175:H175"/>
    <mergeCell ref="A176:E176"/>
    <mergeCell ref="F176:H176"/>
    <mergeCell ref="XDQ172:XDX172"/>
    <mergeCell ref="XDY172:XEF172"/>
    <mergeCell ref="XEG172:XEN172"/>
    <mergeCell ref="XEO172:XEV172"/>
    <mergeCell ref="XEW172:XFD172"/>
    <mergeCell ref="A173:H173"/>
    <mergeCell ref="XBU172:XCB172"/>
    <mergeCell ref="XCC172:XCJ172"/>
    <mergeCell ref="XCK172:XCR172"/>
    <mergeCell ref="XCS172:XCZ172"/>
    <mergeCell ref="XDA172:XDH172"/>
    <mergeCell ref="XDI172:XDP172"/>
    <mergeCell ref="WZY172:XAF172"/>
    <mergeCell ref="XAG172:XAN172"/>
    <mergeCell ref="XAO172:XAV172"/>
    <mergeCell ref="XAW172:XBD172"/>
    <mergeCell ref="XBE172:XBL172"/>
    <mergeCell ref="XBM172:XBT172"/>
    <mergeCell ref="WYC172:WYJ172"/>
    <mergeCell ref="WYK172:WYR172"/>
    <mergeCell ref="WYS172:WYZ172"/>
    <mergeCell ref="WZA172:WZH172"/>
    <mergeCell ref="WZI172:WZP172"/>
    <mergeCell ref="WZQ172:WZX172"/>
    <mergeCell ref="WWG172:WWN172"/>
    <mergeCell ref="WWO172:WWV172"/>
    <mergeCell ref="WWW172:WXD172"/>
    <mergeCell ref="WXE172:WXL172"/>
    <mergeCell ref="WXM172:WXT172"/>
    <mergeCell ref="WXU172:WYB172"/>
    <mergeCell ref="WUK172:WUR172"/>
    <mergeCell ref="WUS172:WUZ172"/>
    <mergeCell ref="WVA172:WVH172"/>
    <mergeCell ref="WVI172:WVP172"/>
    <mergeCell ref="WVQ172:WVX172"/>
    <mergeCell ref="WVY172:WWF172"/>
    <mergeCell ref="WSO172:WSV172"/>
    <mergeCell ref="WSW172:WTD172"/>
    <mergeCell ref="WTE172:WTL172"/>
    <mergeCell ref="WTM172:WTT172"/>
    <mergeCell ref="WTU172:WUB172"/>
    <mergeCell ref="WUC172:WUJ172"/>
    <mergeCell ref="WQS172:WQZ172"/>
    <mergeCell ref="WRA172:WRH172"/>
    <mergeCell ref="WRI172:WRP172"/>
    <mergeCell ref="WRQ172:WRX172"/>
    <mergeCell ref="WRY172:WSF172"/>
    <mergeCell ref="WSG172:WSN172"/>
    <mergeCell ref="WOW172:WPD172"/>
    <mergeCell ref="WPE172:WPL172"/>
    <mergeCell ref="WPM172:WPT172"/>
    <mergeCell ref="WPU172:WQB172"/>
    <mergeCell ref="WQC172:WQJ172"/>
    <mergeCell ref="WQK172:WQR172"/>
    <mergeCell ref="WNA172:WNH172"/>
    <mergeCell ref="WNI172:WNP172"/>
    <mergeCell ref="WNQ172:WNX172"/>
    <mergeCell ref="WNY172:WOF172"/>
    <mergeCell ref="WOG172:WON172"/>
    <mergeCell ref="WOO172:WOV172"/>
    <mergeCell ref="WLE172:WLL172"/>
    <mergeCell ref="WLM172:WLT172"/>
    <mergeCell ref="WLU172:WMB172"/>
    <mergeCell ref="WMC172:WMJ172"/>
    <mergeCell ref="WMK172:WMR172"/>
    <mergeCell ref="WMS172:WMZ172"/>
    <mergeCell ref="WJI172:WJP172"/>
    <mergeCell ref="WJQ172:WJX172"/>
    <mergeCell ref="WJY172:WKF172"/>
    <mergeCell ref="WKG172:WKN172"/>
    <mergeCell ref="WKO172:WKV172"/>
    <mergeCell ref="WKW172:WLD172"/>
    <mergeCell ref="WHM172:WHT172"/>
    <mergeCell ref="WHU172:WIB172"/>
    <mergeCell ref="WIC172:WIJ172"/>
    <mergeCell ref="WIK172:WIR172"/>
    <mergeCell ref="WIS172:WIZ172"/>
    <mergeCell ref="WJA172:WJH172"/>
    <mergeCell ref="WFQ172:WFX172"/>
    <mergeCell ref="WFY172:WGF172"/>
    <mergeCell ref="WGG172:WGN172"/>
    <mergeCell ref="WGO172:WGV172"/>
    <mergeCell ref="WGW172:WHD172"/>
    <mergeCell ref="WHE172:WHL172"/>
    <mergeCell ref="WDU172:WEB172"/>
    <mergeCell ref="WEC172:WEJ172"/>
    <mergeCell ref="WEK172:WER172"/>
    <mergeCell ref="WES172:WEZ172"/>
    <mergeCell ref="WFA172:WFH172"/>
    <mergeCell ref="WFI172:WFP172"/>
    <mergeCell ref="WBY172:WCF172"/>
    <mergeCell ref="WCG172:WCN172"/>
    <mergeCell ref="WCO172:WCV172"/>
    <mergeCell ref="WCW172:WDD172"/>
    <mergeCell ref="WDE172:WDL172"/>
    <mergeCell ref="WDM172:WDT172"/>
    <mergeCell ref="WAC172:WAJ172"/>
    <mergeCell ref="WAK172:WAR172"/>
    <mergeCell ref="WAS172:WAZ172"/>
    <mergeCell ref="WBA172:WBH172"/>
    <mergeCell ref="WBI172:WBP172"/>
    <mergeCell ref="WBQ172:WBX172"/>
    <mergeCell ref="VYG172:VYN172"/>
    <mergeCell ref="VYO172:VYV172"/>
    <mergeCell ref="VYW172:VZD172"/>
    <mergeCell ref="VZE172:VZL172"/>
    <mergeCell ref="VZM172:VZT172"/>
    <mergeCell ref="VZU172:WAB172"/>
    <mergeCell ref="VWK172:VWR172"/>
    <mergeCell ref="VWS172:VWZ172"/>
    <mergeCell ref="VXA172:VXH172"/>
    <mergeCell ref="VXI172:VXP172"/>
    <mergeCell ref="VXQ172:VXX172"/>
    <mergeCell ref="VXY172:VYF172"/>
    <mergeCell ref="VUO172:VUV172"/>
    <mergeCell ref="VUW172:VVD172"/>
    <mergeCell ref="VVE172:VVL172"/>
    <mergeCell ref="VVM172:VVT172"/>
    <mergeCell ref="VVU172:VWB172"/>
    <mergeCell ref="VWC172:VWJ172"/>
    <mergeCell ref="VSS172:VSZ172"/>
    <mergeCell ref="VTA172:VTH172"/>
    <mergeCell ref="VTI172:VTP172"/>
    <mergeCell ref="VTQ172:VTX172"/>
    <mergeCell ref="VTY172:VUF172"/>
    <mergeCell ref="VUG172:VUN172"/>
    <mergeCell ref="VQW172:VRD172"/>
    <mergeCell ref="VRE172:VRL172"/>
    <mergeCell ref="VRM172:VRT172"/>
    <mergeCell ref="VRU172:VSB172"/>
    <mergeCell ref="VSC172:VSJ172"/>
    <mergeCell ref="VSK172:VSR172"/>
    <mergeCell ref="VPA172:VPH172"/>
    <mergeCell ref="VPI172:VPP172"/>
    <mergeCell ref="VPQ172:VPX172"/>
    <mergeCell ref="VPY172:VQF172"/>
    <mergeCell ref="VQG172:VQN172"/>
    <mergeCell ref="VQO172:VQV172"/>
    <mergeCell ref="VNE172:VNL172"/>
    <mergeCell ref="VNM172:VNT172"/>
    <mergeCell ref="VNU172:VOB172"/>
    <mergeCell ref="VOC172:VOJ172"/>
    <mergeCell ref="VOK172:VOR172"/>
    <mergeCell ref="VOS172:VOZ172"/>
    <mergeCell ref="VLI172:VLP172"/>
    <mergeCell ref="VLQ172:VLX172"/>
    <mergeCell ref="VLY172:VMF172"/>
    <mergeCell ref="VMG172:VMN172"/>
    <mergeCell ref="VMO172:VMV172"/>
    <mergeCell ref="VMW172:VND172"/>
    <mergeCell ref="VJM172:VJT172"/>
    <mergeCell ref="VJU172:VKB172"/>
    <mergeCell ref="VKC172:VKJ172"/>
    <mergeCell ref="VKK172:VKR172"/>
    <mergeCell ref="VKS172:VKZ172"/>
    <mergeCell ref="VLA172:VLH172"/>
    <mergeCell ref="VHQ172:VHX172"/>
    <mergeCell ref="VHY172:VIF172"/>
    <mergeCell ref="VIG172:VIN172"/>
    <mergeCell ref="VIO172:VIV172"/>
    <mergeCell ref="VIW172:VJD172"/>
    <mergeCell ref="VJE172:VJL172"/>
    <mergeCell ref="VFU172:VGB172"/>
    <mergeCell ref="VGC172:VGJ172"/>
    <mergeCell ref="VGK172:VGR172"/>
    <mergeCell ref="VGS172:VGZ172"/>
    <mergeCell ref="VHA172:VHH172"/>
    <mergeCell ref="VHI172:VHP172"/>
    <mergeCell ref="VDY172:VEF172"/>
    <mergeCell ref="VEG172:VEN172"/>
    <mergeCell ref="VEO172:VEV172"/>
    <mergeCell ref="VEW172:VFD172"/>
    <mergeCell ref="VFE172:VFL172"/>
    <mergeCell ref="VFM172:VFT172"/>
    <mergeCell ref="VCC172:VCJ172"/>
    <mergeCell ref="VCK172:VCR172"/>
    <mergeCell ref="VCS172:VCZ172"/>
    <mergeCell ref="VDA172:VDH172"/>
    <mergeCell ref="VDI172:VDP172"/>
    <mergeCell ref="VDQ172:VDX172"/>
    <mergeCell ref="VAG172:VAN172"/>
    <mergeCell ref="VAO172:VAV172"/>
    <mergeCell ref="VAW172:VBD172"/>
    <mergeCell ref="VBE172:VBL172"/>
    <mergeCell ref="VBM172:VBT172"/>
    <mergeCell ref="VBU172:VCB172"/>
    <mergeCell ref="UYK172:UYR172"/>
    <mergeCell ref="UYS172:UYZ172"/>
    <mergeCell ref="UZA172:UZH172"/>
    <mergeCell ref="UZI172:UZP172"/>
    <mergeCell ref="UZQ172:UZX172"/>
    <mergeCell ref="UZY172:VAF172"/>
    <mergeCell ref="UWO172:UWV172"/>
    <mergeCell ref="UWW172:UXD172"/>
    <mergeCell ref="UXE172:UXL172"/>
    <mergeCell ref="UXM172:UXT172"/>
    <mergeCell ref="UXU172:UYB172"/>
    <mergeCell ref="UYC172:UYJ172"/>
    <mergeCell ref="UUS172:UUZ172"/>
    <mergeCell ref="UVA172:UVH172"/>
    <mergeCell ref="UVI172:UVP172"/>
    <mergeCell ref="UVQ172:UVX172"/>
    <mergeCell ref="UVY172:UWF172"/>
    <mergeCell ref="UWG172:UWN172"/>
    <mergeCell ref="USW172:UTD172"/>
    <mergeCell ref="UTE172:UTL172"/>
    <mergeCell ref="UTM172:UTT172"/>
    <mergeCell ref="UTU172:UUB172"/>
    <mergeCell ref="UUC172:UUJ172"/>
    <mergeCell ref="UUK172:UUR172"/>
    <mergeCell ref="URA172:URH172"/>
    <mergeCell ref="URI172:URP172"/>
    <mergeCell ref="URQ172:URX172"/>
    <mergeCell ref="URY172:USF172"/>
    <mergeCell ref="USG172:USN172"/>
    <mergeCell ref="USO172:USV172"/>
    <mergeCell ref="UPE172:UPL172"/>
    <mergeCell ref="UPM172:UPT172"/>
    <mergeCell ref="UPU172:UQB172"/>
    <mergeCell ref="UQC172:UQJ172"/>
    <mergeCell ref="UQK172:UQR172"/>
    <mergeCell ref="UQS172:UQZ172"/>
    <mergeCell ref="UNI172:UNP172"/>
    <mergeCell ref="UNQ172:UNX172"/>
    <mergeCell ref="UNY172:UOF172"/>
    <mergeCell ref="UOG172:UON172"/>
    <mergeCell ref="UOO172:UOV172"/>
    <mergeCell ref="UOW172:UPD172"/>
    <mergeCell ref="ULM172:ULT172"/>
    <mergeCell ref="ULU172:UMB172"/>
    <mergeCell ref="UMC172:UMJ172"/>
    <mergeCell ref="UMK172:UMR172"/>
    <mergeCell ref="UMS172:UMZ172"/>
    <mergeCell ref="UNA172:UNH172"/>
    <mergeCell ref="UJQ172:UJX172"/>
    <mergeCell ref="UJY172:UKF172"/>
    <mergeCell ref="UKG172:UKN172"/>
    <mergeCell ref="UKO172:UKV172"/>
    <mergeCell ref="UKW172:ULD172"/>
    <mergeCell ref="ULE172:ULL172"/>
    <mergeCell ref="UHU172:UIB172"/>
    <mergeCell ref="UIC172:UIJ172"/>
    <mergeCell ref="UIK172:UIR172"/>
    <mergeCell ref="UIS172:UIZ172"/>
    <mergeCell ref="UJA172:UJH172"/>
    <mergeCell ref="UJI172:UJP172"/>
    <mergeCell ref="UFY172:UGF172"/>
    <mergeCell ref="UGG172:UGN172"/>
    <mergeCell ref="UGO172:UGV172"/>
    <mergeCell ref="UGW172:UHD172"/>
    <mergeCell ref="UHE172:UHL172"/>
    <mergeCell ref="UHM172:UHT172"/>
    <mergeCell ref="UEC172:UEJ172"/>
    <mergeCell ref="UEK172:UER172"/>
    <mergeCell ref="UES172:UEZ172"/>
    <mergeCell ref="UFA172:UFH172"/>
    <mergeCell ref="UFI172:UFP172"/>
    <mergeCell ref="UFQ172:UFX172"/>
    <mergeCell ref="UCG172:UCN172"/>
    <mergeCell ref="UCO172:UCV172"/>
    <mergeCell ref="UCW172:UDD172"/>
    <mergeCell ref="UDE172:UDL172"/>
    <mergeCell ref="UDM172:UDT172"/>
    <mergeCell ref="UDU172:UEB172"/>
    <mergeCell ref="UAK172:UAR172"/>
    <mergeCell ref="UAS172:UAZ172"/>
    <mergeCell ref="UBA172:UBH172"/>
    <mergeCell ref="UBI172:UBP172"/>
    <mergeCell ref="UBQ172:UBX172"/>
    <mergeCell ref="UBY172:UCF172"/>
    <mergeCell ref="TYO172:TYV172"/>
    <mergeCell ref="TYW172:TZD172"/>
    <mergeCell ref="TZE172:TZL172"/>
    <mergeCell ref="TZM172:TZT172"/>
    <mergeCell ref="TZU172:UAB172"/>
    <mergeCell ref="UAC172:UAJ172"/>
    <mergeCell ref="TWS172:TWZ172"/>
    <mergeCell ref="TXA172:TXH172"/>
    <mergeCell ref="TXI172:TXP172"/>
    <mergeCell ref="TXQ172:TXX172"/>
    <mergeCell ref="TXY172:TYF172"/>
    <mergeCell ref="TYG172:TYN172"/>
    <mergeCell ref="TUW172:TVD172"/>
    <mergeCell ref="TVE172:TVL172"/>
    <mergeCell ref="TVM172:TVT172"/>
    <mergeCell ref="TVU172:TWB172"/>
    <mergeCell ref="TWC172:TWJ172"/>
    <mergeCell ref="TWK172:TWR172"/>
    <mergeCell ref="TTA172:TTH172"/>
    <mergeCell ref="TTI172:TTP172"/>
    <mergeCell ref="TTQ172:TTX172"/>
    <mergeCell ref="TTY172:TUF172"/>
    <mergeCell ref="TUG172:TUN172"/>
    <mergeCell ref="TUO172:TUV172"/>
    <mergeCell ref="TRE172:TRL172"/>
    <mergeCell ref="TRM172:TRT172"/>
    <mergeCell ref="TRU172:TSB172"/>
    <mergeCell ref="TSC172:TSJ172"/>
    <mergeCell ref="TSK172:TSR172"/>
    <mergeCell ref="TSS172:TSZ172"/>
    <mergeCell ref="TPI172:TPP172"/>
    <mergeCell ref="TPQ172:TPX172"/>
    <mergeCell ref="TPY172:TQF172"/>
    <mergeCell ref="TQG172:TQN172"/>
    <mergeCell ref="TQO172:TQV172"/>
    <mergeCell ref="TQW172:TRD172"/>
    <mergeCell ref="TNM172:TNT172"/>
    <mergeCell ref="TNU172:TOB172"/>
    <mergeCell ref="TOC172:TOJ172"/>
    <mergeCell ref="TOK172:TOR172"/>
    <mergeCell ref="TOS172:TOZ172"/>
    <mergeCell ref="TPA172:TPH172"/>
    <mergeCell ref="TLQ172:TLX172"/>
    <mergeCell ref="TLY172:TMF172"/>
    <mergeCell ref="TMG172:TMN172"/>
    <mergeCell ref="TMO172:TMV172"/>
    <mergeCell ref="TMW172:TND172"/>
    <mergeCell ref="TNE172:TNL172"/>
    <mergeCell ref="TJU172:TKB172"/>
    <mergeCell ref="TKC172:TKJ172"/>
    <mergeCell ref="TKK172:TKR172"/>
    <mergeCell ref="TKS172:TKZ172"/>
    <mergeCell ref="TLA172:TLH172"/>
    <mergeCell ref="TLI172:TLP172"/>
    <mergeCell ref="THY172:TIF172"/>
    <mergeCell ref="TIG172:TIN172"/>
    <mergeCell ref="TIO172:TIV172"/>
    <mergeCell ref="TIW172:TJD172"/>
    <mergeCell ref="TJE172:TJL172"/>
    <mergeCell ref="TJM172:TJT172"/>
    <mergeCell ref="TGC172:TGJ172"/>
    <mergeCell ref="TGK172:TGR172"/>
    <mergeCell ref="TGS172:TGZ172"/>
    <mergeCell ref="THA172:THH172"/>
    <mergeCell ref="THI172:THP172"/>
    <mergeCell ref="THQ172:THX172"/>
    <mergeCell ref="TEG172:TEN172"/>
    <mergeCell ref="TEO172:TEV172"/>
    <mergeCell ref="TEW172:TFD172"/>
    <mergeCell ref="TFE172:TFL172"/>
    <mergeCell ref="TFM172:TFT172"/>
    <mergeCell ref="TFU172:TGB172"/>
    <mergeCell ref="TCK172:TCR172"/>
    <mergeCell ref="TCS172:TCZ172"/>
    <mergeCell ref="TDA172:TDH172"/>
    <mergeCell ref="TDI172:TDP172"/>
    <mergeCell ref="TDQ172:TDX172"/>
    <mergeCell ref="TDY172:TEF172"/>
    <mergeCell ref="TAO172:TAV172"/>
    <mergeCell ref="TAW172:TBD172"/>
    <mergeCell ref="TBE172:TBL172"/>
    <mergeCell ref="TBM172:TBT172"/>
    <mergeCell ref="TBU172:TCB172"/>
    <mergeCell ref="TCC172:TCJ172"/>
    <mergeCell ref="SYS172:SYZ172"/>
    <mergeCell ref="SZA172:SZH172"/>
    <mergeCell ref="SZI172:SZP172"/>
    <mergeCell ref="SZQ172:SZX172"/>
    <mergeCell ref="SZY172:TAF172"/>
    <mergeCell ref="TAG172:TAN172"/>
    <mergeCell ref="SWW172:SXD172"/>
    <mergeCell ref="SXE172:SXL172"/>
    <mergeCell ref="SXM172:SXT172"/>
    <mergeCell ref="SXU172:SYB172"/>
    <mergeCell ref="SYC172:SYJ172"/>
    <mergeCell ref="SYK172:SYR172"/>
    <mergeCell ref="SVA172:SVH172"/>
    <mergeCell ref="SVI172:SVP172"/>
    <mergeCell ref="SVQ172:SVX172"/>
    <mergeCell ref="SVY172:SWF172"/>
    <mergeCell ref="SWG172:SWN172"/>
    <mergeCell ref="SWO172:SWV172"/>
    <mergeCell ref="STE172:STL172"/>
    <mergeCell ref="STM172:STT172"/>
    <mergeCell ref="STU172:SUB172"/>
    <mergeCell ref="SUC172:SUJ172"/>
    <mergeCell ref="SUK172:SUR172"/>
    <mergeCell ref="SUS172:SUZ172"/>
    <mergeCell ref="SRI172:SRP172"/>
    <mergeCell ref="SRQ172:SRX172"/>
    <mergeCell ref="SRY172:SSF172"/>
    <mergeCell ref="SSG172:SSN172"/>
    <mergeCell ref="SSO172:SSV172"/>
    <mergeCell ref="SSW172:STD172"/>
    <mergeCell ref="SPM172:SPT172"/>
    <mergeCell ref="SPU172:SQB172"/>
    <mergeCell ref="SQC172:SQJ172"/>
    <mergeCell ref="SQK172:SQR172"/>
    <mergeCell ref="SQS172:SQZ172"/>
    <mergeCell ref="SRA172:SRH172"/>
    <mergeCell ref="SNQ172:SNX172"/>
    <mergeCell ref="SNY172:SOF172"/>
    <mergeCell ref="SOG172:SON172"/>
    <mergeCell ref="SOO172:SOV172"/>
    <mergeCell ref="SOW172:SPD172"/>
    <mergeCell ref="SPE172:SPL172"/>
    <mergeCell ref="SLU172:SMB172"/>
    <mergeCell ref="SMC172:SMJ172"/>
    <mergeCell ref="SMK172:SMR172"/>
    <mergeCell ref="SMS172:SMZ172"/>
    <mergeCell ref="SNA172:SNH172"/>
    <mergeCell ref="SNI172:SNP172"/>
    <mergeCell ref="SJY172:SKF172"/>
    <mergeCell ref="SKG172:SKN172"/>
    <mergeCell ref="SKO172:SKV172"/>
    <mergeCell ref="SKW172:SLD172"/>
    <mergeCell ref="SLE172:SLL172"/>
    <mergeCell ref="SLM172:SLT172"/>
    <mergeCell ref="SIC172:SIJ172"/>
    <mergeCell ref="SIK172:SIR172"/>
    <mergeCell ref="SIS172:SIZ172"/>
    <mergeCell ref="SJA172:SJH172"/>
    <mergeCell ref="SJI172:SJP172"/>
    <mergeCell ref="SJQ172:SJX172"/>
    <mergeCell ref="SGG172:SGN172"/>
    <mergeCell ref="SGO172:SGV172"/>
    <mergeCell ref="SGW172:SHD172"/>
    <mergeCell ref="SHE172:SHL172"/>
    <mergeCell ref="SHM172:SHT172"/>
    <mergeCell ref="SHU172:SIB172"/>
    <mergeCell ref="SEK172:SER172"/>
    <mergeCell ref="SES172:SEZ172"/>
    <mergeCell ref="SFA172:SFH172"/>
    <mergeCell ref="SFI172:SFP172"/>
    <mergeCell ref="SFQ172:SFX172"/>
    <mergeCell ref="SFY172:SGF172"/>
    <mergeCell ref="SCO172:SCV172"/>
    <mergeCell ref="SCW172:SDD172"/>
    <mergeCell ref="SDE172:SDL172"/>
    <mergeCell ref="SDM172:SDT172"/>
    <mergeCell ref="SDU172:SEB172"/>
    <mergeCell ref="SEC172:SEJ172"/>
    <mergeCell ref="SAS172:SAZ172"/>
    <mergeCell ref="SBA172:SBH172"/>
    <mergeCell ref="SBI172:SBP172"/>
    <mergeCell ref="SBQ172:SBX172"/>
    <mergeCell ref="SBY172:SCF172"/>
    <mergeCell ref="SCG172:SCN172"/>
    <mergeCell ref="RYW172:RZD172"/>
    <mergeCell ref="RZE172:RZL172"/>
    <mergeCell ref="RZM172:RZT172"/>
    <mergeCell ref="RZU172:SAB172"/>
    <mergeCell ref="SAC172:SAJ172"/>
    <mergeCell ref="SAK172:SAR172"/>
    <mergeCell ref="RXA172:RXH172"/>
    <mergeCell ref="RXI172:RXP172"/>
    <mergeCell ref="RXQ172:RXX172"/>
    <mergeCell ref="RXY172:RYF172"/>
    <mergeCell ref="RYG172:RYN172"/>
    <mergeCell ref="RYO172:RYV172"/>
    <mergeCell ref="RVE172:RVL172"/>
    <mergeCell ref="RVM172:RVT172"/>
    <mergeCell ref="RVU172:RWB172"/>
    <mergeCell ref="RWC172:RWJ172"/>
    <mergeCell ref="RWK172:RWR172"/>
    <mergeCell ref="RWS172:RWZ172"/>
    <mergeCell ref="RTI172:RTP172"/>
    <mergeCell ref="RTQ172:RTX172"/>
    <mergeCell ref="RTY172:RUF172"/>
    <mergeCell ref="RUG172:RUN172"/>
    <mergeCell ref="RUO172:RUV172"/>
    <mergeCell ref="RUW172:RVD172"/>
    <mergeCell ref="RRM172:RRT172"/>
    <mergeCell ref="RRU172:RSB172"/>
    <mergeCell ref="RSC172:RSJ172"/>
    <mergeCell ref="RSK172:RSR172"/>
    <mergeCell ref="RSS172:RSZ172"/>
    <mergeCell ref="RTA172:RTH172"/>
    <mergeCell ref="RPQ172:RPX172"/>
    <mergeCell ref="RPY172:RQF172"/>
    <mergeCell ref="RQG172:RQN172"/>
    <mergeCell ref="RQO172:RQV172"/>
    <mergeCell ref="RQW172:RRD172"/>
    <mergeCell ref="RRE172:RRL172"/>
    <mergeCell ref="RNU172:ROB172"/>
    <mergeCell ref="ROC172:ROJ172"/>
    <mergeCell ref="ROK172:ROR172"/>
    <mergeCell ref="ROS172:ROZ172"/>
    <mergeCell ref="RPA172:RPH172"/>
    <mergeCell ref="RPI172:RPP172"/>
    <mergeCell ref="RLY172:RMF172"/>
    <mergeCell ref="RMG172:RMN172"/>
    <mergeCell ref="RMO172:RMV172"/>
    <mergeCell ref="RMW172:RND172"/>
    <mergeCell ref="RNE172:RNL172"/>
    <mergeCell ref="RNM172:RNT172"/>
    <mergeCell ref="RKC172:RKJ172"/>
    <mergeCell ref="RKK172:RKR172"/>
    <mergeCell ref="RKS172:RKZ172"/>
    <mergeCell ref="RLA172:RLH172"/>
    <mergeCell ref="RLI172:RLP172"/>
    <mergeCell ref="RLQ172:RLX172"/>
    <mergeCell ref="RIG172:RIN172"/>
    <mergeCell ref="RIO172:RIV172"/>
    <mergeCell ref="RIW172:RJD172"/>
    <mergeCell ref="RJE172:RJL172"/>
    <mergeCell ref="RJM172:RJT172"/>
    <mergeCell ref="RJU172:RKB172"/>
    <mergeCell ref="RGK172:RGR172"/>
    <mergeCell ref="RGS172:RGZ172"/>
    <mergeCell ref="RHA172:RHH172"/>
    <mergeCell ref="RHI172:RHP172"/>
    <mergeCell ref="RHQ172:RHX172"/>
    <mergeCell ref="RHY172:RIF172"/>
    <mergeCell ref="REO172:REV172"/>
    <mergeCell ref="REW172:RFD172"/>
    <mergeCell ref="RFE172:RFL172"/>
    <mergeCell ref="RFM172:RFT172"/>
    <mergeCell ref="RFU172:RGB172"/>
    <mergeCell ref="RGC172:RGJ172"/>
    <mergeCell ref="RCS172:RCZ172"/>
    <mergeCell ref="RDA172:RDH172"/>
    <mergeCell ref="RDI172:RDP172"/>
    <mergeCell ref="RDQ172:RDX172"/>
    <mergeCell ref="RDY172:REF172"/>
    <mergeCell ref="REG172:REN172"/>
    <mergeCell ref="RAW172:RBD172"/>
    <mergeCell ref="RBE172:RBL172"/>
    <mergeCell ref="RBM172:RBT172"/>
    <mergeCell ref="RBU172:RCB172"/>
    <mergeCell ref="RCC172:RCJ172"/>
    <mergeCell ref="RCK172:RCR172"/>
    <mergeCell ref="QZA172:QZH172"/>
    <mergeCell ref="QZI172:QZP172"/>
    <mergeCell ref="QZQ172:QZX172"/>
    <mergeCell ref="QZY172:RAF172"/>
    <mergeCell ref="RAG172:RAN172"/>
    <mergeCell ref="RAO172:RAV172"/>
    <mergeCell ref="QXE172:QXL172"/>
    <mergeCell ref="QXM172:QXT172"/>
    <mergeCell ref="QXU172:QYB172"/>
    <mergeCell ref="QYC172:QYJ172"/>
    <mergeCell ref="QYK172:QYR172"/>
    <mergeCell ref="QYS172:QYZ172"/>
    <mergeCell ref="QVI172:QVP172"/>
    <mergeCell ref="QVQ172:QVX172"/>
    <mergeCell ref="QVY172:QWF172"/>
    <mergeCell ref="QWG172:QWN172"/>
    <mergeCell ref="QWO172:QWV172"/>
    <mergeCell ref="QWW172:QXD172"/>
    <mergeCell ref="QTM172:QTT172"/>
    <mergeCell ref="QTU172:QUB172"/>
    <mergeCell ref="QUC172:QUJ172"/>
    <mergeCell ref="QUK172:QUR172"/>
    <mergeCell ref="QUS172:QUZ172"/>
    <mergeCell ref="QVA172:QVH172"/>
    <mergeCell ref="QRQ172:QRX172"/>
    <mergeCell ref="QRY172:QSF172"/>
    <mergeCell ref="QSG172:QSN172"/>
    <mergeCell ref="QSO172:QSV172"/>
    <mergeCell ref="QSW172:QTD172"/>
    <mergeCell ref="QTE172:QTL172"/>
    <mergeCell ref="QPU172:QQB172"/>
    <mergeCell ref="QQC172:QQJ172"/>
    <mergeCell ref="QQK172:QQR172"/>
    <mergeCell ref="QQS172:QQZ172"/>
    <mergeCell ref="QRA172:QRH172"/>
    <mergeCell ref="QRI172:QRP172"/>
    <mergeCell ref="QNY172:QOF172"/>
    <mergeCell ref="QOG172:QON172"/>
    <mergeCell ref="QOO172:QOV172"/>
    <mergeCell ref="QOW172:QPD172"/>
    <mergeCell ref="QPE172:QPL172"/>
    <mergeCell ref="QPM172:QPT172"/>
    <mergeCell ref="QMC172:QMJ172"/>
    <mergeCell ref="QMK172:QMR172"/>
    <mergeCell ref="QMS172:QMZ172"/>
    <mergeCell ref="QNA172:QNH172"/>
    <mergeCell ref="QNI172:QNP172"/>
    <mergeCell ref="QNQ172:QNX172"/>
    <mergeCell ref="QKG172:QKN172"/>
    <mergeCell ref="QKO172:QKV172"/>
    <mergeCell ref="QKW172:QLD172"/>
    <mergeCell ref="QLE172:QLL172"/>
    <mergeCell ref="QLM172:QLT172"/>
    <mergeCell ref="QLU172:QMB172"/>
    <mergeCell ref="QIK172:QIR172"/>
    <mergeCell ref="QIS172:QIZ172"/>
    <mergeCell ref="QJA172:QJH172"/>
    <mergeCell ref="QJI172:QJP172"/>
    <mergeCell ref="QJQ172:QJX172"/>
    <mergeCell ref="QJY172:QKF172"/>
    <mergeCell ref="QGO172:QGV172"/>
    <mergeCell ref="QGW172:QHD172"/>
    <mergeCell ref="QHE172:QHL172"/>
    <mergeCell ref="QHM172:QHT172"/>
    <mergeCell ref="QHU172:QIB172"/>
    <mergeCell ref="QIC172:QIJ172"/>
    <mergeCell ref="QES172:QEZ172"/>
    <mergeCell ref="QFA172:QFH172"/>
    <mergeCell ref="QFI172:QFP172"/>
    <mergeCell ref="QFQ172:QFX172"/>
    <mergeCell ref="QFY172:QGF172"/>
    <mergeCell ref="QGG172:QGN172"/>
    <mergeCell ref="QCW172:QDD172"/>
    <mergeCell ref="QDE172:QDL172"/>
    <mergeCell ref="QDM172:QDT172"/>
    <mergeCell ref="QDU172:QEB172"/>
    <mergeCell ref="QEC172:QEJ172"/>
    <mergeCell ref="QEK172:QER172"/>
    <mergeCell ref="QBA172:QBH172"/>
    <mergeCell ref="QBI172:QBP172"/>
    <mergeCell ref="QBQ172:QBX172"/>
    <mergeCell ref="QBY172:QCF172"/>
    <mergeCell ref="QCG172:QCN172"/>
    <mergeCell ref="QCO172:QCV172"/>
    <mergeCell ref="PZE172:PZL172"/>
    <mergeCell ref="PZM172:PZT172"/>
    <mergeCell ref="PZU172:QAB172"/>
    <mergeCell ref="QAC172:QAJ172"/>
    <mergeCell ref="QAK172:QAR172"/>
    <mergeCell ref="QAS172:QAZ172"/>
    <mergeCell ref="PXI172:PXP172"/>
    <mergeCell ref="PXQ172:PXX172"/>
    <mergeCell ref="PXY172:PYF172"/>
    <mergeCell ref="PYG172:PYN172"/>
    <mergeCell ref="PYO172:PYV172"/>
    <mergeCell ref="PYW172:PZD172"/>
    <mergeCell ref="PVM172:PVT172"/>
    <mergeCell ref="PVU172:PWB172"/>
    <mergeCell ref="PWC172:PWJ172"/>
    <mergeCell ref="PWK172:PWR172"/>
    <mergeCell ref="PWS172:PWZ172"/>
    <mergeCell ref="PXA172:PXH172"/>
    <mergeCell ref="PTQ172:PTX172"/>
    <mergeCell ref="PTY172:PUF172"/>
    <mergeCell ref="PUG172:PUN172"/>
    <mergeCell ref="PUO172:PUV172"/>
    <mergeCell ref="PUW172:PVD172"/>
    <mergeCell ref="PVE172:PVL172"/>
    <mergeCell ref="PRU172:PSB172"/>
    <mergeCell ref="PSC172:PSJ172"/>
    <mergeCell ref="PSK172:PSR172"/>
    <mergeCell ref="PSS172:PSZ172"/>
    <mergeCell ref="PTA172:PTH172"/>
    <mergeCell ref="PTI172:PTP172"/>
    <mergeCell ref="PPY172:PQF172"/>
    <mergeCell ref="PQG172:PQN172"/>
    <mergeCell ref="PQO172:PQV172"/>
    <mergeCell ref="PQW172:PRD172"/>
    <mergeCell ref="PRE172:PRL172"/>
    <mergeCell ref="PRM172:PRT172"/>
    <mergeCell ref="POC172:POJ172"/>
    <mergeCell ref="POK172:POR172"/>
    <mergeCell ref="POS172:POZ172"/>
    <mergeCell ref="PPA172:PPH172"/>
    <mergeCell ref="PPI172:PPP172"/>
    <mergeCell ref="PPQ172:PPX172"/>
    <mergeCell ref="PMG172:PMN172"/>
    <mergeCell ref="PMO172:PMV172"/>
    <mergeCell ref="PMW172:PND172"/>
    <mergeCell ref="PNE172:PNL172"/>
    <mergeCell ref="PNM172:PNT172"/>
    <mergeCell ref="PNU172:POB172"/>
    <mergeCell ref="PKK172:PKR172"/>
    <mergeCell ref="PKS172:PKZ172"/>
    <mergeCell ref="PLA172:PLH172"/>
    <mergeCell ref="PLI172:PLP172"/>
    <mergeCell ref="PLQ172:PLX172"/>
    <mergeCell ref="PLY172:PMF172"/>
    <mergeCell ref="PIO172:PIV172"/>
    <mergeCell ref="PIW172:PJD172"/>
    <mergeCell ref="PJE172:PJL172"/>
    <mergeCell ref="PJM172:PJT172"/>
    <mergeCell ref="PJU172:PKB172"/>
    <mergeCell ref="PKC172:PKJ172"/>
    <mergeCell ref="PGS172:PGZ172"/>
    <mergeCell ref="PHA172:PHH172"/>
    <mergeCell ref="PHI172:PHP172"/>
    <mergeCell ref="PHQ172:PHX172"/>
    <mergeCell ref="PHY172:PIF172"/>
    <mergeCell ref="PIG172:PIN172"/>
    <mergeCell ref="PEW172:PFD172"/>
    <mergeCell ref="PFE172:PFL172"/>
    <mergeCell ref="PFM172:PFT172"/>
    <mergeCell ref="PFU172:PGB172"/>
    <mergeCell ref="PGC172:PGJ172"/>
    <mergeCell ref="PGK172:PGR172"/>
    <mergeCell ref="PDA172:PDH172"/>
    <mergeCell ref="PDI172:PDP172"/>
    <mergeCell ref="PDQ172:PDX172"/>
    <mergeCell ref="PDY172:PEF172"/>
    <mergeCell ref="PEG172:PEN172"/>
    <mergeCell ref="PEO172:PEV172"/>
    <mergeCell ref="PBE172:PBL172"/>
    <mergeCell ref="PBM172:PBT172"/>
    <mergeCell ref="PBU172:PCB172"/>
    <mergeCell ref="PCC172:PCJ172"/>
    <mergeCell ref="PCK172:PCR172"/>
    <mergeCell ref="PCS172:PCZ172"/>
    <mergeCell ref="OZI172:OZP172"/>
    <mergeCell ref="OZQ172:OZX172"/>
    <mergeCell ref="OZY172:PAF172"/>
    <mergeCell ref="PAG172:PAN172"/>
    <mergeCell ref="PAO172:PAV172"/>
    <mergeCell ref="PAW172:PBD172"/>
    <mergeCell ref="OXM172:OXT172"/>
    <mergeCell ref="OXU172:OYB172"/>
    <mergeCell ref="OYC172:OYJ172"/>
    <mergeCell ref="OYK172:OYR172"/>
    <mergeCell ref="OYS172:OYZ172"/>
    <mergeCell ref="OZA172:OZH172"/>
    <mergeCell ref="OVQ172:OVX172"/>
    <mergeCell ref="OVY172:OWF172"/>
    <mergeCell ref="OWG172:OWN172"/>
    <mergeCell ref="OWO172:OWV172"/>
    <mergeCell ref="OWW172:OXD172"/>
    <mergeCell ref="OXE172:OXL172"/>
    <mergeCell ref="OTU172:OUB172"/>
    <mergeCell ref="OUC172:OUJ172"/>
    <mergeCell ref="OUK172:OUR172"/>
    <mergeCell ref="OUS172:OUZ172"/>
    <mergeCell ref="OVA172:OVH172"/>
    <mergeCell ref="OVI172:OVP172"/>
    <mergeCell ref="ORY172:OSF172"/>
    <mergeCell ref="OSG172:OSN172"/>
    <mergeCell ref="OSO172:OSV172"/>
    <mergeCell ref="OSW172:OTD172"/>
    <mergeCell ref="OTE172:OTL172"/>
    <mergeCell ref="OTM172:OTT172"/>
    <mergeCell ref="OQC172:OQJ172"/>
    <mergeCell ref="OQK172:OQR172"/>
    <mergeCell ref="OQS172:OQZ172"/>
    <mergeCell ref="ORA172:ORH172"/>
    <mergeCell ref="ORI172:ORP172"/>
    <mergeCell ref="ORQ172:ORX172"/>
    <mergeCell ref="OOG172:OON172"/>
    <mergeCell ref="OOO172:OOV172"/>
    <mergeCell ref="OOW172:OPD172"/>
    <mergeCell ref="OPE172:OPL172"/>
    <mergeCell ref="OPM172:OPT172"/>
    <mergeCell ref="OPU172:OQB172"/>
    <mergeCell ref="OMK172:OMR172"/>
    <mergeCell ref="OMS172:OMZ172"/>
    <mergeCell ref="ONA172:ONH172"/>
    <mergeCell ref="ONI172:ONP172"/>
    <mergeCell ref="ONQ172:ONX172"/>
    <mergeCell ref="ONY172:OOF172"/>
    <mergeCell ref="OKO172:OKV172"/>
    <mergeCell ref="OKW172:OLD172"/>
    <mergeCell ref="OLE172:OLL172"/>
    <mergeCell ref="OLM172:OLT172"/>
    <mergeCell ref="OLU172:OMB172"/>
    <mergeCell ref="OMC172:OMJ172"/>
    <mergeCell ref="OIS172:OIZ172"/>
    <mergeCell ref="OJA172:OJH172"/>
    <mergeCell ref="OJI172:OJP172"/>
    <mergeCell ref="OJQ172:OJX172"/>
    <mergeCell ref="OJY172:OKF172"/>
    <mergeCell ref="OKG172:OKN172"/>
    <mergeCell ref="OGW172:OHD172"/>
    <mergeCell ref="OHE172:OHL172"/>
    <mergeCell ref="OHM172:OHT172"/>
    <mergeCell ref="OHU172:OIB172"/>
    <mergeCell ref="OIC172:OIJ172"/>
    <mergeCell ref="OIK172:OIR172"/>
    <mergeCell ref="OFA172:OFH172"/>
    <mergeCell ref="OFI172:OFP172"/>
    <mergeCell ref="OFQ172:OFX172"/>
    <mergeCell ref="OFY172:OGF172"/>
    <mergeCell ref="OGG172:OGN172"/>
    <mergeCell ref="OGO172:OGV172"/>
    <mergeCell ref="ODE172:ODL172"/>
    <mergeCell ref="ODM172:ODT172"/>
    <mergeCell ref="ODU172:OEB172"/>
    <mergeCell ref="OEC172:OEJ172"/>
    <mergeCell ref="OEK172:OER172"/>
    <mergeCell ref="OES172:OEZ172"/>
    <mergeCell ref="OBI172:OBP172"/>
    <mergeCell ref="OBQ172:OBX172"/>
    <mergeCell ref="OBY172:OCF172"/>
    <mergeCell ref="OCG172:OCN172"/>
    <mergeCell ref="OCO172:OCV172"/>
    <mergeCell ref="OCW172:ODD172"/>
    <mergeCell ref="NZM172:NZT172"/>
    <mergeCell ref="NZU172:OAB172"/>
    <mergeCell ref="OAC172:OAJ172"/>
    <mergeCell ref="OAK172:OAR172"/>
    <mergeCell ref="OAS172:OAZ172"/>
    <mergeCell ref="OBA172:OBH172"/>
    <mergeCell ref="NXQ172:NXX172"/>
    <mergeCell ref="NXY172:NYF172"/>
    <mergeCell ref="NYG172:NYN172"/>
    <mergeCell ref="NYO172:NYV172"/>
    <mergeCell ref="NYW172:NZD172"/>
    <mergeCell ref="NZE172:NZL172"/>
    <mergeCell ref="NVU172:NWB172"/>
    <mergeCell ref="NWC172:NWJ172"/>
    <mergeCell ref="NWK172:NWR172"/>
    <mergeCell ref="NWS172:NWZ172"/>
    <mergeCell ref="NXA172:NXH172"/>
    <mergeCell ref="NXI172:NXP172"/>
    <mergeCell ref="NTY172:NUF172"/>
    <mergeCell ref="NUG172:NUN172"/>
    <mergeCell ref="NUO172:NUV172"/>
    <mergeCell ref="NUW172:NVD172"/>
    <mergeCell ref="NVE172:NVL172"/>
    <mergeCell ref="NVM172:NVT172"/>
    <mergeCell ref="NSC172:NSJ172"/>
    <mergeCell ref="NSK172:NSR172"/>
    <mergeCell ref="NSS172:NSZ172"/>
    <mergeCell ref="NTA172:NTH172"/>
    <mergeCell ref="NTI172:NTP172"/>
    <mergeCell ref="NTQ172:NTX172"/>
    <mergeCell ref="NQG172:NQN172"/>
    <mergeCell ref="NQO172:NQV172"/>
    <mergeCell ref="NQW172:NRD172"/>
    <mergeCell ref="NRE172:NRL172"/>
    <mergeCell ref="NRM172:NRT172"/>
    <mergeCell ref="NRU172:NSB172"/>
    <mergeCell ref="NOK172:NOR172"/>
    <mergeCell ref="NOS172:NOZ172"/>
    <mergeCell ref="NPA172:NPH172"/>
    <mergeCell ref="NPI172:NPP172"/>
    <mergeCell ref="NPQ172:NPX172"/>
    <mergeCell ref="NPY172:NQF172"/>
    <mergeCell ref="NMO172:NMV172"/>
    <mergeCell ref="NMW172:NND172"/>
    <mergeCell ref="NNE172:NNL172"/>
    <mergeCell ref="NNM172:NNT172"/>
    <mergeCell ref="NNU172:NOB172"/>
    <mergeCell ref="NOC172:NOJ172"/>
    <mergeCell ref="NKS172:NKZ172"/>
    <mergeCell ref="NLA172:NLH172"/>
    <mergeCell ref="NLI172:NLP172"/>
    <mergeCell ref="NLQ172:NLX172"/>
    <mergeCell ref="NLY172:NMF172"/>
    <mergeCell ref="NMG172:NMN172"/>
    <mergeCell ref="NIW172:NJD172"/>
    <mergeCell ref="NJE172:NJL172"/>
    <mergeCell ref="NJM172:NJT172"/>
    <mergeCell ref="NJU172:NKB172"/>
    <mergeCell ref="NKC172:NKJ172"/>
    <mergeCell ref="NKK172:NKR172"/>
    <mergeCell ref="NHA172:NHH172"/>
    <mergeCell ref="NHI172:NHP172"/>
    <mergeCell ref="NHQ172:NHX172"/>
    <mergeCell ref="NHY172:NIF172"/>
    <mergeCell ref="NIG172:NIN172"/>
    <mergeCell ref="NIO172:NIV172"/>
    <mergeCell ref="NFE172:NFL172"/>
    <mergeCell ref="NFM172:NFT172"/>
    <mergeCell ref="NFU172:NGB172"/>
    <mergeCell ref="NGC172:NGJ172"/>
    <mergeCell ref="NGK172:NGR172"/>
    <mergeCell ref="NGS172:NGZ172"/>
    <mergeCell ref="NDI172:NDP172"/>
    <mergeCell ref="NDQ172:NDX172"/>
    <mergeCell ref="NDY172:NEF172"/>
    <mergeCell ref="NEG172:NEN172"/>
    <mergeCell ref="NEO172:NEV172"/>
    <mergeCell ref="NEW172:NFD172"/>
    <mergeCell ref="NBM172:NBT172"/>
    <mergeCell ref="NBU172:NCB172"/>
    <mergeCell ref="NCC172:NCJ172"/>
    <mergeCell ref="NCK172:NCR172"/>
    <mergeCell ref="NCS172:NCZ172"/>
    <mergeCell ref="NDA172:NDH172"/>
    <mergeCell ref="MZQ172:MZX172"/>
    <mergeCell ref="MZY172:NAF172"/>
    <mergeCell ref="NAG172:NAN172"/>
    <mergeCell ref="NAO172:NAV172"/>
    <mergeCell ref="NAW172:NBD172"/>
    <mergeCell ref="NBE172:NBL172"/>
    <mergeCell ref="MXU172:MYB172"/>
    <mergeCell ref="MYC172:MYJ172"/>
    <mergeCell ref="MYK172:MYR172"/>
    <mergeCell ref="MYS172:MYZ172"/>
    <mergeCell ref="MZA172:MZH172"/>
    <mergeCell ref="MZI172:MZP172"/>
    <mergeCell ref="MVY172:MWF172"/>
    <mergeCell ref="MWG172:MWN172"/>
    <mergeCell ref="MWO172:MWV172"/>
    <mergeCell ref="MWW172:MXD172"/>
    <mergeCell ref="MXE172:MXL172"/>
    <mergeCell ref="MXM172:MXT172"/>
    <mergeCell ref="MUC172:MUJ172"/>
    <mergeCell ref="MUK172:MUR172"/>
    <mergeCell ref="MUS172:MUZ172"/>
    <mergeCell ref="MVA172:MVH172"/>
    <mergeCell ref="MVI172:MVP172"/>
    <mergeCell ref="MVQ172:MVX172"/>
    <mergeCell ref="MSG172:MSN172"/>
    <mergeCell ref="MSO172:MSV172"/>
    <mergeCell ref="MSW172:MTD172"/>
    <mergeCell ref="MTE172:MTL172"/>
    <mergeCell ref="MTM172:MTT172"/>
    <mergeCell ref="MTU172:MUB172"/>
    <mergeCell ref="MQK172:MQR172"/>
    <mergeCell ref="MQS172:MQZ172"/>
    <mergeCell ref="MRA172:MRH172"/>
    <mergeCell ref="MRI172:MRP172"/>
    <mergeCell ref="MRQ172:MRX172"/>
    <mergeCell ref="MRY172:MSF172"/>
    <mergeCell ref="MOO172:MOV172"/>
    <mergeCell ref="MOW172:MPD172"/>
    <mergeCell ref="MPE172:MPL172"/>
    <mergeCell ref="MPM172:MPT172"/>
    <mergeCell ref="MPU172:MQB172"/>
    <mergeCell ref="MQC172:MQJ172"/>
    <mergeCell ref="MMS172:MMZ172"/>
    <mergeCell ref="MNA172:MNH172"/>
    <mergeCell ref="MNI172:MNP172"/>
    <mergeCell ref="MNQ172:MNX172"/>
    <mergeCell ref="MNY172:MOF172"/>
    <mergeCell ref="MOG172:MON172"/>
    <mergeCell ref="MKW172:MLD172"/>
    <mergeCell ref="MLE172:MLL172"/>
    <mergeCell ref="MLM172:MLT172"/>
    <mergeCell ref="MLU172:MMB172"/>
    <mergeCell ref="MMC172:MMJ172"/>
    <mergeCell ref="MMK172:MMR172"/>
    <mergeCell ref="MJA172:MJH172"/>
    <mergeCell ref="MJI172:MJP172"/>
    <mergeCell ref="MJQ172:MJX172"/>
    <mergeCell ref="MJY172:MKF172"/>
    <mergeCell ref="MKG172:MKN172"/>
    <mergeCell ref="MKO172:MKV172"/>
    <mergeCell ref="MHE172:MHL172"/>
    <mergeCell ref="MHM172:MHT172"/>
    <mergeCell ref="MHU172:MIB172"/>
    <mergeCell ref="MIC172:MIJ172"/>
    <mergeCell ref="MIK172:MIR172"/>
    <mergeCell ref="MIS172:MIZ172"/>
    <mergeCell ref="MFI172:MFP172"/>
    <mergeCell ref="MFQ172:MFX172"/>
    <mergeCell ref="MFY172:MGF172"/>
    <mergeCell ref="MGG172:MGN172"/>
    <mergeCell ref="MGO172:MGV172"/>
    <mergeCell ref="MGW172:MHD172"/>
    <mergeCell ref="MDM172:MDT172"/>
    <mergeCell ref="MDU172:MEB172"/>
    <mergeCell ref="MEC172:MEJ172"/>
    <mergeCell ref="MEK172:MER172"/>
    <mergeCell ref="MES172:MEZ172"/>
    <mergeCell ref="MFA172:MFH172"/>
    <mergeCell ref="MBQ172:MBX172"/>
    <mergeCell ref="MBY172:MCF172"/>
    <mergeCell ref="MCG172:MCN172"/>
    <mergeCell ref="MCO172:MCV172"/>
    <mergeCell ref="MCW172:MDD172"/>
    <mergeCell ref="MDE172:MDL172"/>
    <mergeCell ref="LZU172:MAB172"/>
    <mergeCell ref="MAC172:MAJ172"/>
    <mergeCell ref="MAK172:MAR172"/>
    <mergeCell ref="MAS172:MAZ172"/>
    <mergeCell ref="MBA172:MBH172"/>
    <mergeCell ref="MBI172:MBP172"/>
    <mergeCell ref="LXY172:LYF172"/>
    <mergeCell ref="LYG172:LYN172"/>
    <mergeCell ref="LYO172:LYV172"/>
    <mergeCell ref="LYW172:LZD172"/>
    <mergeCell ref="LZE172:LZL172"/>
    <mergeCell ref="LZM172:LZT172"/>
    <mergeCell ref="LWC172:LWJ172"/>
    <mergeCell ref="LWK172:LWR172"/>
    <mergeCell ref="LWS172:LWZ172"/>
    <mergeCell ref="LXA172:LXH172"/>
    <mergeCell ref="LXI172:LXP172"/>
    <mergeCell ref="LXQ172:LXX172"/>
    <mergeCell ref="LUG172:LUN172"/>
    <mergeCell ref="LUO172:LUV172"/>
    <mergeCell ref="LUW172:LVD172"/>
    <mergeCell ref="LVE172:LVL172"/>
    <mergeCell ref="LVM172:LVT172"/>
    <mergeCell ref="LVU172:LWB172"/>
    <mergeCell ref="LSK172:LSR172"/>
    <mergeCell ref="LSS172:LSZ172"/>
    <mergeCell ref="LTA172:LTH172"/>
    <mergeCell ref="LTI172:LTP172"/>
    <mergeCell ref="LTQ172:LTX172"/>
    <mergeCell ref="LTY172:LUF172"/>
    <mergeCell ref="LQO172:LQV172"/>
    <mergeCell ref="LQW172:LRD172"/>
    <mergeCell ref="LRE172:LRL172"/>
    <mergeCell ref="LRM172:LRT172"/>
    <mergeCell ref="LRU172:LSB172"/>
    <mergeCell ref="LSC172:LSJ172"/>
    <mergeCell ref="LOS172:LOZ172"/>
    <mergeCell ref="LPA172:LPH172"/>
    <mergeCell ref="LPI172:LPP172"/>
    <mergeCell ref="LPQ172:LPX172"/>
    <mergeCell ref="LPY172:LQF172"/>
    <mergeCell ref="LQG172:LQN172"/>
    <mergeCell ref="LMW172:LND172"/>
    <mergeCell ref="LNE172:LNL172"/>
    <mergeCell ref="LNM172:LNT172"/>
    <mergeCell ref="LNU172:LOB172"/>
    <mergeCell ref="LOC172:LOJ172"/>
    <mergeCell ref="LOK172:LOR172"/>
    <mergeCell ref="LLA172:LLH172"/>
    <mergeCell ref="LLI172:LLP172"/>
    <mergeCell ref="LLQ172:LLX172"/>
    <mergeCell ref="LLY172:LMF172"/>
    <mergeCell ref="LMG172:LMN172"/>
    <mergeCell ref="LMO172:LMV172"/>
    <mergeCell ref="LJE172:LJL172"/>
    <mergeCell ref="LJM172:LJT172"/>
    <mergeCell ref="LJU172:LKB172"/>
    <mergeCell ref="LKC172:LKJ172"/>
    <mergeCell ref="LKK172:LKR172"/>
    <mergeCell ref="LKS172:LKZ172"/>
    <mergeCell ref="LHI172:LHP172"/>
    <mergeCell ref="LHQ172:LHX172"/>
    <mergeCell ref="LHY172:LIF172"/>
    <mergeCell ref="LIG172:LIN172"/>
    <mergeCell ref="LIO172:LIV172"/>
    <mergeCell ref="LIW172:LJD172"/>
    <mergeCell ref="LFM172:LFT172"/>
    <mergeCell ref="LFU172:LGB172"/>
    <mergeCell ref="LGC172:LGJ172"/>
    <mergeCell ref="LGK172:LGR172"/>
    <mergeCell ref="LGS172:LGZ172"/>
    <mergeCell ref="LHA172:LHH172"/>
    <mergeCell ref="LDQ172:LDX172"/>
    <mergeCell ref="LDY172:LEF172"/>
    <mergeCell ref="LEG172:LEN172"/>
    <mergeCell ref="LEO172:LEV172"/>
    <mergeCell ref="LEW172:LFD172"/>
    <mergeCell ref="LFE172:LFL172"/>
    <mergeCell ref="LBU172:LCB172"/>
    <mergeCell ref="LCC172:LCJ172"/>
    <mergeCell ref="LCK172:LCR172"/>
    <mergeCell ref="LCS172:LCZ172"/>
    <mergeCell ref="LDA172:LDH172"/>
    <mergeCell ref="LDI172:LDP172"/>
    <mergeCell ref="KZY172:LAF172"/>
    <mergeCell ref="LAG172:LAN172"/>
    <mergeCell ref="LAO172:LAV172"/>
    <mergeCell ref="LAW172:LBD172"/>
    <mergeCell ref="LBE172:LBL172"/>
    <mergeCell ref="LBM172:LBT172"/>
    <mergeCell ref="KYC172:KYJ172"/>
    <mergeCell ref="KYK172:KYR172"/>
    <mergeCell ref="KYS172:KYZ172"/>
    <mergeCell ref="KZA172:KZH172"/>
    <mergeCell ref="KZI172:KZP172"/>
    <mergeCell ref="KZQ172:KZX172"/>
    <mergeCell ref="KWG172:KWN172"/>
    <mergeCell ref="KWO172:KWV172"/>
    <mergeCell ref="KWW172:KXD172"/>
    <mergeCell ref="KXE172:KXL172"/>
    <mergeCell ref="KXM172:KXT172"/>
    <mergeCell ref="KXU172:KYB172"/>
    <mergeCell ref="KUK172:KUR172"/>
    <mergeCell ref="KUS172:KUZ172"/>
    <mergeCell ref="KVA172:KVH172"/>
    <mergeCell ref="KVI172:KVP172"/>
    <mergeCell ref="KVQ172:KVX172"/>
    <mergeCell ref="KVY172:KWF172"/>
    <mergeCell ref="KSO172:KSV172"/>
    <mergeCell ref="KSW172:KTD172"/>
    <mergeCell ref="KTE172:KTL172"/>
    <mergeCell ref="KTM172:KTT172"/>
    <mergeCell ref="KTU172:KUB172"/>
    <mergeCell ref="KUC172:KUJ172"/>
    <mergeCell ref="KQS172:KQZ172"/>
    <mergeCell ref="KRA172:KRH172"/>
    <mergeCell ref="KRI172:KRP172"/>
    <mergeCell ref="KRQ172:KRX172"/>
    <mergeCell ref="KRY172:KSF172"/>
    <mergeCell ref="KSG172:KSN172"/>
    <mergeCell ref="KOW172:KPD172"/>
    <mergeCell ref="KPE172:KPL172"/>
    <mergeCell ref="KPM172:KPT172"/>
    <mergeCell ref="KPU172:KQB172"/>
    <mergeCell ref="KQC172:KQJ172"/>
    <mergeCell ref="KQK172:KQR172"/>
    <mergeCell ref="KNA172:KNH172"/>
    <mergeCell ref="KNI172:KNP172"/>
    <mergeCell ref="KNQ172:KNX172"/>
    <mergeCell ref="KNY172:KOF172"/>
    <mergeCell ref="KOG172:KON172"/>
    <mergeCell ref="KOO172:KOV172"/>
    <mergeCell ref="KLE172:KLL172"/>
    <mergeCell ref="KLM172:KLT172"/>
    <mergeCell ref="KLU172:KMB172"/>
    <mergeCell ref="KMC172:KMJ172"/>
    <mergeCell ref="KMK172:KMR172"/>
    <mergeCell ref="KMS172:KMZ172"/>
    <mergeCell ref="KJI172:KJP172"/>
    <mergeCell ref="KJQ172:KJX172"/>
    <mergeCell ref="KJY172:KKF172"/>
    <mergeCell ref="KKG172:KKN172"/>
    <mergeCell ref="KKO172:KKV172"/>
    <mergeCell ref="KKW172:KLD172"/>
    <mergeCell ref="KHM172:KHT172"/>
    <mergeCell ref="KHU172:KIB172"/>
    <mergeCell ref="KIC172:KIJ172"/>
    <mergeCell ref="KIK172:KIR172"/>
    <mergeCell ref="KIS172:KIZ172"/>
    <mergeCell ref="KJA172:KJH172"/>
    <mergeCell ref="KFQ172:KFX172"/>
    <mergeCell ref="KFY172:KGF172"/>
    <mergeCell ref="KGG172:KGN172"/>
    <mergeCell ref="KGO172:KGV172"/>
    <mergeCell ref="KGW172:KHD172"/>
    <mergeCell ref="KHE172:KHL172"/>
    <mergeCell ref="KDU172:KEB172"/>
    <mergeCell ref="KEC172:KEJ172"/>
    <mergeCell ref="KEK172:KER172"/>
    <mergeCell ref="KES172:KEZ172"/>
    <mergeCell ref="KFA172:KFH172"/>
    <mergeCell ref="KFI172:KFP172"/>
    <mergeCell ref="KBY172:KCF172"/>
    <mergeCell ref="KCG172:KCN172"/>
    <mergeCell ref="KCO172:KCV172"/>
    <mergeCell ref="KCW172:KDD172"/>
    <mergeCell ref="KDE172:KDL172"/>
    <mergeCell ref="KDM172:KDT172"/>
    <mergeCell ref="KAC172:KAJ172"/>
    <mergeCell ref="KAK172:KAR172"/>
    <mergeCell ref="KAS172:KAZ172"/>
    <mergeCell ref="KBA172:KBH172"/>
    <mergeCell ref="KBI172:KBP172"/>
    <mergeCell ref="KBQ172:KBX172"/>
    <mergeCell ref="JYG172:JYN172"/>
    <mergeCell ref="JYO172:JYV172"/>
    <mergeCell ref="JYW172:JZD172"/>
    <mergeCell ref="JZE172:JZL172"/>
    <mergeCell ref="JZM172:JZT172"/>
    <mergeCell ref="JZU172:KAB172"/>
    <mergeCell ref="JWK172:JWR172"/>
    <mergeCell ref="JWS172:JWZ172"/>
    <mergeCell ref="JXA172:JXH172"/>
    <mergeCell ref="JXI172:JXP172"/>
    <mergeCell ref="JXQ172:JXX172"/>
    <mergeCell ref="JXY172:JYF172"/>
    <mergeCell ref="JUO172:JUV172"/>
    <mergeCell ref="JUW172:JVD172"/>
    <mergeCell ref="JVE172:JVL172"/>
    <mergeCell ref="JVM172:JVT172"/>
    <mergeCell ref="JVU172:JWB172"/>
    <mergeCell ref="JWC172:JWJ172"/>
    <mergeCell ref="JSS172:JSZ172"/>
    <mergeCell ref="JTA172:JTH172"/>
    <mergeCell ref="JTI172:JTP172"/>
    <mergeCell ref="JTQ172:JTX172"/>
    <mergeCell ref="JTY172:JUF172"/>
    <mergeCell ref="JUG172:JUN172"/>
    <mergeCell ref="JQW172:JRD172"/>
    <mergeCell ref="JRE172:JRL172"/>
    <mergeCell ref="JRM172:JRT172"/>
    <mergeCell ref="JRU172:JSB172"/>
    <mergeCell ref="JSC172:JSJ172"/>
    <mergeCell ref="JSK172:JSR172"/>
    <mergeCell ref="JPA172:JPH172"/>
    <mergeCell ref="JPI172:JPP172"/>
    <mergeCell ref="JPQ172:JPX172"/>
    <mergeCell ref="JPY172:JQF172"/>
    <mergeCell ref="JQG172:JQN172"/>
    <mergeCell ref="JQO172:JQV172"/>
    <mergeCell ref="JNE172:JNL172"/>
    <mergeCell ref="JNM172:JNT172"/>
    <mergeCell ref="JNU172:JOB172"/>
    <mergeCell ref="JOC172:JOJ172"/>
    <mergeCell ref="JOK172:JOR172"/>
    <mergeCell ref="JOS172:JOZ172"/>
    <mergeCell ref="JLI172:JLP172"/>
    <mergeCell ref="JLQ172:JLX172"/>
    <mergeCell ref="JLY172:JMF172"/>
    <mergeCell ref="JMG172:JMN172"/>
    <mergeCell ref="JMO172:JMV172"/>
    <mergeCell ref="JMW172:JND172"/>
    <mergeCell ref="JJM172:JJT172"/>
    <mergeCell ref="JJU172:JKB172"/>
    <mergeCell ref="JKC172:JKJ172"/>
    <mergeCell ref="JKK172:JKR172"/>
    <mergeCell ref="JKS172:JKZ172"/>
    <mergeCell ref="JLA172:JLH172"/>
    <mergeCell ref="JHQ172:JHX172"/>
    <mergeCell ref="JHY172:JIF172"/>
    <mergeCell ref="JIG172:JIN172"/>
    <mergeCell ref="JIO172:JIV172"/>
    <mergeCell ref="JIW172:JJD172"/>
    <mergeCell ref="JJE172:JJL172"/>
    <mergeCell ref="JFU172:JGB172"/>
    <mergeCell ref="JGC172:JGJ172"/>
    <mergeCell ref="JGK172:JGR172"/>
    <mergeCell ref="JGS172:JGZ172"/>
    <mergeCell ref="JHA172:JHH172"/>
    <mergeCell ref="JHI172:JHP172"/>
    <mergeCell ref="JDY172:JEF172"/>
    <mergeCell ref="JEG172:JEN172"/>
    <mergeCell ref="JEO172:JEV172"/>
    <mergeCell ref="JEW172:JFD172"/>
    <mergeCell ref="JFE172:JFL172"/>
    <mergeCell ref="JFM172:JFT172"/>
    <mergeCell ref="JCC172:JCJ172"/>
    <mergeCell ref="JCK172:JCR172"/>
    <mergeCell ref="JCS172:JCZ172"/>
    <mergeCell ref="JDA172:JDH172"/>
    <mergeCell ref="JDI172:JDP172"/>
    <mergeCell ref="JDQ172:JDX172"/>
    <mergeCell ref="JAG172:JAN172"/>
    <mergeCell ref="JAO172:JAV172"/>
    <mergeCell ref="JAW172:JBD172"/>
    <mergeCell ref="JBE172:JBL172"/>
    <mergeCell ref="JBM172:JBT172"/>
    <mergeCell ref="JBU172:JCB172"/>
    <mergeCell ref="IYK172:IYR172"/>
    <mergeCell ref="IYS172:IYZ172"/>
    <mergeCell ref="IZA172:IZH172"/>
    <mergeCell ref="IZI172:IZP172"/>
    <mergeCell ref="IZQ172:IZX172"/>
    <mergeCell ref="IZY172:JAF172"/>
    <mergeCell ref="IWO172:IWV172"/>
    <mergeCell ref="IWW172:IXD172"/>
    <mergeCell ref="IXE172:IXL172"/>
    <mergeCell ref="IXM172:IXT172"/>
    <mergeCell ref="IXU172:IYB172"/>
    <mergeCell ref="IYC172:IYJ172"/>
    <mergeCell ref="IUS172:IUZ172"/>
    <mergeCell ref="IVA172:IVH172"/>
    <mergeCell ref="IVI172:IVP172"/>
    <mergeCell ref="IVQ172:IVX172"/>
    <mergeCell ref="IVY172:IWF172"/>
    <mergeCell ref="IWG172:IWN172"/>
    <mergeCell ref="ISW172:ITD172"/>
    <mergeCell ref="ITE172:ITL172"/>
    <mergeCell ref="ITM172:ITT172"/>
    <mergeCell ref="ITU172:IUB172"/>
    <mergeCell ref="IUC172:IUJ172"/>
    <mergeCell ref="IUK172:IUR172"/>
    <mergeCell ref="IRA172:IRH172"/>
    <mergeCell ref="IRI172:IRP172"/>
    <mergeCell ref="IRQ172:IRX172"/>
    <mergeCell ref="IRY172:ISF172"/>
    <mergeCell ref="ISG172:ISN172"/>
    <mergeCell ref="ISO172:ISV172"/>
    <mergeCell ref="IPE172:IPL172"/>
    <mergeCell ref="IPM172:IPT172"/>
    <mergeCell ref="IPU172:IQB172"/>
    <mergeCell ref="IQC172:IQJ172"/>
    <mergeCell ref="IQK172:IQR172"/>
    <mergeCell ref="IQS172:IQZ172"/>
    <mergeCell ref="INI172:INP172"/>
    <mergeCell ref="INQ172:INX172"/>
    <mergeCell ref="INY172:IOF172"/>
    <mergeCell ref="IOG172:ION172"/>
    <mergeCell ref="IOO172:IOV172"/>
    <mergeCell ref="IOW172:IPD172"/>
    <mergeCell ref="ILM172:ILT172"/>
    <mergeCell ref="ILU172:IMB172"/>
    <mergeCell ref="IMC172:IMJ172"/>
    <mergeCell ref="IMK172:IMR172"/>
    <mergeCell ref="IMS172:IMZ172"/>
    <mergeCell ref="INA172:INH172"/>
    <mergeCell ref="IJQ172:IJX172"/>
    <mergeCell ref="IJY172:IKF172"/>
    <mergeCell ref="IKG172:IKN172"/>
    <mergeCell ref="IKO172:IKV172"/>
    <mergeCell ref="IKW172:ILD172"/>
    <mergeCell ref="ILE172:ILL172"/>
    <mergeCell ref="IHU172:IIB172"/>
    <mergeCell ref="IIC172:IIJ172"/>
    <mergeCell ref="IIK172:IIR172"/>
    <mergeCell ref="IIS172:IIZ172"/>
    <mergeCell ref="IJA172:IJH172"/>
    <mergeCell ref="IJI172:IJP172"/>
    <mergeCell ref="IFY172:IGF172"/>
    <mergeCell ref="IGG172:IGN172"/>
    <mergeCell ref="IGO172:IGV172"/>
    <mergeCell ref="IGW172:IHD172"/>
    <mergeCell ref="IHE172:IHL172"/>
    <mergeCell ref="IHM172:IHT172"/>
    <mergeCell ref="IEC172:IEJ172"/>
    <mergeCell ref="IEK172:IER172"/>
    <mergeCell ref="IES172:IEZ172"/>
    <mergeCell ref="IFA172:IFH172"/>
    <mergeCell ref="IFI172:IFP172"/>
    <mergeCell ref="IFQ172:IFX172"/>
    <mergeCell ref="ICG172:ICN172"/>
    <mergeCell ref="ICO172:ICV172"/>
    <mergeCell ref="ICW172:IDD172"/>
    <mergeCell ref="IDE172:IDL172"/>
    <mergeCell ref="IDM172:IDT172"/>
    <mergeCell ref="IDU172:IEB172"/>
    <mergeCell ref="IAK172:IAR172"/>
    <mergeCell ref="IAS172:IAZ172"/>
    <mergeCell ref="IBA172:IBH172"/>
    <mergeCell ref="IBI172:IBP172"/>
    <mergeCell ref="IBQ172:IBX172"/>
    <mergeCell ref="IBY172:ICF172"/>
    <mergeCell ref="HYO172:HYV172"/>
    <mergeCell ref="HYW172:HZD172"/>
    <mergeCell ref="HZE172:HZL172"/>
    <mergeCell ref="HZM172:HZT172"/>
    <mergeCell ref="HZU172:IAB172"/>
    <mergeCell ref="IAC172:IAJ172"/>
    <mergeCell ref="HWS172:HWZ172"/>
    <mergeCell ref="HXA172:HXH172"/>
    <mergeCell ref="HXI172:HXP172"/>
    <mergeCell ref="HXQ172:HXX172"/>
    <mergeCell ref="HXY172:HYF172"/>
    <mergeCell ref="HYG172:HYN172"/>
    <mergeCell ref="HUW172:HVD172"/>
    <mergeCell ref="HVE172:HVL172"/>
    <mergeCell ref="HVM172:HVT172"/>
    <mergeCell ref="HVU172:HWB172"/>
    <mergeCell ref="HWC172:HWJ172"/>
    <mergeCell ref="HWK172:HWR172"/>
    <mergeCell ref="HTA172:HTH172"/>
    <mergeCell ref="HTI172:HTP172"/>
    <mergeCell ref="HTQ172:HTX172"/>
    <mergeCell ref="HTY172:HUF172"/>
    <mergeCell ref="HUG172:HUN172"/>
    <mergeCell ref="HUO172:HUV172"/>
    <mergeCell ref="HRE172:HRL172"/>
    <mergeCell ref="HRM172:HRT172"/>
    <mergeCell ref="HRU172:HSB172"/>
    <mergeCell ref="HSC172:HSJ172"/>
    <mergeCell ref="HSK172:HSR172"/>
    <mergeCell ref="HSS172:HSZ172"/>
    <mergeCell ref="HPI172:HPP172"/>
    <mergeCell ref="HPQ172:HPX172"/>
    <mergeCell ref="HPY172:HQF172"/>
    <mergeCell ref="HQG172:HQN172"/>
    <mergeCell ref="HQO172:HQV172"/>
    <mergeCell ref="HQW172:HRD172"/>
    <mergeCell ref="HNM172:HNT172"/>
    <mergeCell ref="HNU172:HOB172"/>
    <mergeCell ref="HOC172:HOJ172"/>
    <mergeCell ref="HOK172:HOR172"/>
    <mergeCell ref="HOS172:HOZ172"/>
    <mergeCell ref="HPA172:HPH172"/>
    <mergeCell ref="HLQ172:HLX172"/>
    <mergeCell ref="HLY172:HMF172"/>
    <mergeCell ref="HMG172:HMN172"/>
    <mergeCell ref="HMO172:HMV172"/>
    <mergeCell ref="HMW172:HND172"/>
    <mergeCell ref="HNE172:HNL172"/>
    <mergeCell ref="HJU172:HKB172"/>
    <mergeCell ref="HKC172:HKJ172"/>
    <mergeCell ref="HKK172:HKR172"/>
    <mergeCell ref="HKS172:HKZ172"/>
    <mergeCell ref="HLA172:HLH172"/>
    <mergeCell ref="HLI172:HLP172"/>
    <mergeCell ref="HHY172:HIF172"/>
    <mergeCell ref="HIG172:HIN172"/>
    <mergeCell ref="HIO172:HIV172"/>
    <mergeCell ref="HIW172:HJD172"/>
    <mergeCell ref="HJE172:HJL172"/>
    <mergeCell ref="HJM172:HJT172"/>
    <mergeCell ref="HGC172:HGJ172"/>
    <mergeCell ref="HGK172:HGR172"/>
    <mergeCell ref="HGS172:HGZ172"/>
    <mergeCell ref="HHA172:HHH172"/>
    <mergeCell ref="HHI172:HHP172"/>
    <mergeCell ref="HHQ172:HHX172"/>
    <mergeCell ref="HEG172:HEN172"/>
    <mergeCell ref="HEO172:HEV172"/>
    <mergeCell ref="HEW172:HFD172"/>
    <mergeCell ref="HFE172:HFL172"/>
    <mergeCell ref="HFM172:HFT172"/>
    <mergeCell ref="HFU172:HGB172"/>
    <mergeCell ref="HCK172:HCR172"/>
    <mergeCell ref="HCS172:HCZ172"/>
    <mergeCell ref="HDA172:HDH172"/>
    <mergeCell ref="HDI172:HDP172"/>
    <mergeCell ref="HDQ172:HDX172"/>
    <mergeCell ref="HDY172:HEF172"/>
    <mergeCell ref="HAO172:HAV172"/>
    <mergeCell ref="HAW172:HBD172"/>
    <mergeCell ref="HBE172:HBL172"/>
    <mergeCell ref="HBM172:HBT172"/>
    <mergeCell ref="HBU172:HCB172"/>
    <mergeCell ref="HCC172:HCJ172"/>
    <mergeCell ref="GYS172:GYZ172"/>
    <mergeCell ref="GZA172:GZH172"/>
    <mergeCell ref="GZI172:GZP172"/>
    <mergeCell ref="GZQ172:GZX172"/>
    <mergeCell ref="GZY172:HAF172"/>
    <mergeCell ref="HAG172:HAN172"/>
    <mergeCell ref="GWW172:GXD172"/>
    <mergeCell ref="GXE172:GXL172"/>
    <mergeCell ref="GXM172:GXT172"/>
    <mergeCell ref="GXU172:GYB172"/>
    <mergeCell ref="GYC172:GYJ172"/>
    <mergeCell ref="GYK172:GYR172"/>
    <mergeCell ref="GVA172:GVH172"/>
    <mergeCell ref="GVI172:GVP172"/>
    <mergeCell ref="GVQ172:GVX172"/>
    <mergeCell ref="GVY172:GWF172"/>
    <mergeCell ref="GWG172:GWN172"/>
    <mergeCell ref="GWO172:GWV172"/>
    <mergeCell ref="GTE172:GTL172"/>
    <mergeCell ref="GTM172:GTT172"/>
    <mergeCell ref="GTU172:GUB172"/>
    <mergeCell ref="GUC172:GUJ172"/>
    <mergeCell ref="GUK172:GUR172"/>
    <mergeCell ref="GUS172:GUZ172"/>
    <mergeCell ref="GRI172:GRP172"/>
    <mergeCell ref="GRQ172:GRX172"/>
    <mergeCell ref="GRY172:GSF172"/>
    <mergeCell ref="GSG172:GSN172"/>
    <mergeCell ref="GSO172:GSV172"/>
    <mergeCell ref="GSW172:GTD172"/>
    <mergeCell ref="GPM172:GPT172"/>
    <mergeCell ref="GPU172:GQB172"/>
    <mergeCell ref="GQC172:GQJ172"/>
    <mergeCell ref="GQK172:GQR172"/>
    <mergeCell ref="GQS172:GQZ172"/>
    <mergeCell ref="GRA172:GRH172"/>
    <mergeCell ref="GNQ172:GNX172"/>
    <mergeCell ref="GNY172:GOF172"/>
    <mergeCell ref="GOG172:GON172"/>
    <mergeCell ref="GOO172:GOV172"/>
    <mergeCell ref="GOW172:GPD172"/>
    <mergeCell ref="GPE172:GPL172"/>
    <mergeCell ref="GLU172:GMB172"/>
    <mergeCell ref="GMC172:GMJ172"/>
    <mergeCell ref="GMK172:GMR172"/>
    <mergeCell ref="GMS172:GMZ172"/>
    <mergeCell ref="GNA172:GNH172"/>
    <mergeCell ref="GNI172:GNP172"/>
    <mergeCell ref="GJY172:GKF172"/>
    <mergeCell ref="GKG172:GKN172"/>
    <mergeCell ref="GKO172:GKV172"/>
    <mergeCell ref="GKW172:GLD172"/>
    <mergeCell ref="GLE172:GLL172"/>
    <mergeCell ref="GLM172:GLT172"/>
    <mergeCell ref="GIC172:GIJ172"/>
    <mergeCell ref="GIK172:GIR172"/>
    <mergeCell ref="GIS172:GIZ172"/>
    <mergeCell ref="GJA172:GJH172"/>
    <mergeCell ref="GJI172:GJP172"/>
    <mergeCell ref="GJQ172:GJX172"/>
    <mergeCell ref="GGG172:GGN172"/>
    <mergeCell ref="GGO172:GGV172"/>
    <mergeCell ref="GGW172:GHD172"/>
    <mergeCell ref="GHE172:GHL172"/>
    <mergeCell ref="GHM172:GHT172"/>
    <mergeCell ref="GHU172:GIB172"/>
    <mergeCell ref="GEK172:GER172"/>
    <mergeCell ref="GES172:GEZ172"/>
    <mergeCell ref="GFA172:GFH172"/>
    <mergeCell ref="GFI172:GFP172"/>
    <mergeCell ref="GFQ172:GFX172"/>
    <mergeCell ref="GFY172:GGF172"/>
    <mergeCell ref="GCO172:GCV172"/>
    <mergeCell ref="GCW172:GDD172"/>
    <mergeCell ref="GDE172:GDL172"/>
    <mergeCell ref="GDM172:GDT172"/>
    <mergeCell ref="GDU172:GEB172"/>
    <mergeCell ref="GEC172:GEJ172"/>
    <mergeCell ref="GAS172:GAZ172"/>
    <mergeCell ref="GBA172:GBH172"/>
    <mergeCell ref="GBI172:GBP172"/>
    <mergeCell ref="GBQ172:GBX172"/>
    <mergeCell ref="GBY172:GCF172"/>
    <mergeCell ref="GCG172:GCN172"/>
    <mergeCell ref="FYW172:FZD172"/>
    <mergeCell ref="FZE172:FZL172"/>
    <mergeCell ref="FZM172:FZT172"/>
    <mergeCell ref="FZU172:GAB172"/>
    <mergeCell ref="GAC172:GAJ172"/>
    <mergeCell ref="GAK172:GAR172"/>
    <mergeCell ref="FXA172:FXH172"/>
    <mergeCell ref="FXI172:FXP172"/>
    <mergeCell ref="FXQ172:FXX172"/>
    <mergeCell ref="FXY172:FYF172"/>
    <mergeCell ref="FYG172:FYN172"/>
    <mergeCell ref="FYO172:FYV172"/>
    <mergeCell ref="FVE172:FVL172"/>
    <mergeCell ref="FVM172:FVT172"/>
    <mergeCell ref="FVU172:FWB172"/>
    <mergeCell ref="FWC172:FWJ172"/>
    <mergeCell ref="FWK172:FWR172"/>
    <mergeCell ref="FWS172:FWZ172"/>
    <mergeCell ref="FTI172:FTP172"/>
    <mergeCell ref="FTQ172:FTX172"/>
    <mergeCell ref="FTY172:FUF172"/>
    <mergeCell ref="FUG172:FUN172"/>
    <mergeCell ref="FUO172:FUV172"/>
    <mergeCell ref="FUW172:FVD172"/>
    <mergeCell ref="FRM172:FRT172"/>
    <mergeCell ref="FRU172:FSB172"/>
    <mergeCell ref="FSC172:FSJ172"/>
    <mergeCell ref="FSK172:FSR172"/>
    <mergeCell ref="FSS172:FSZ172"/>
    <mergeCell ref="FTA172:FTH172"/>
    <mergeCell ref="FPQ172:FPX172"/>
    <mergeCell ref="FPY172:FQF172"/>
    <mergeCell ref="FQG172:FQN172"/>
    <mergeCell ref="FQO172:FQV172"/>
    <mergeCell ref="FQW172:FRD172"/>
    <mergeCell ref="FRE172:FRL172"/>
    <mergeCell ref="FNU172:FOB172"/>
    <mergeCell ref="FOC172:FOJ172"/>
    <mergeCell ref="FOK172:FOR172"/>
    <mergeCell ref="FOS172:FOZ172"/>
    <mergeCell ref="FPA172:FPH172"/>
    <mergeCell ref="FPI172:FPP172"/>
    <mergeCell ref="FLY172:FMF172"/>
    <mergeCell ref="FMG172:FMN172"/>
    <mergeCell ref="FMO172:FMV172"/>
    <mergeCell ref="FMW172:FND172"/>
    <mergeCell ref="FNE172:FNL172"/>
    <mergeCell ref="FNM172:FNT172"/>
    <mergeCell ref="FKC172:FKJ172"/>
    <mergeCell ref="FKK172:FKR172"/>
    <mergeCell ref="FKS172:FKZ172"/>
    <mergeCell ref="FLA172:FLH172"/>
    <mergeCell ref="FLI172:FLP172"/>
    <mergeCell ref="FLQ172:FLX172"/>
    <mergeCell ref="FIG172:FIN172"/>
    <mergeCell ref="FIO172:FIV172"/>
    <mergeCell ref="FIW172:FJD172"/>
    <mergeCell ref="FJE172:FJL172"/>
    <mergeCell ref="FJM172:FJT172"/>
    <mergeCell ref="FJU172:FKB172"/>
    <mergeCell ref="FGK172:FGR172"/>
    <mergeCell ref="FGS172:FGZ172"/>
    <mergeCell ref="FHA172:FHH172"/>
    <mergeCell ref="FHI172:FHP172"/>
    <mergeCell ref="FHQ172:FHX172"/>
    <mergeCell ref="FHY172:FIF172"/>
    <mergeCell ref="FEO172:FEV172"/>
    <mergeCell ref="FEW172:FFD172"/>
    <mergeCell ref="FFE172:FFL172"/>
    <mergeCell ref="FFM172:FFT172"/>
    <mergeCell ref="FFU172:FGB172"/>
    <mergeCell ref="FGC172:FGJ172"/>
    <mergeCell ref="FCS172:FCZ172"/>
    <mergeCell ref="FDA172:FDH172"/>
    <mergeCell ref="FDI172:FDP172"/>
    <mergeCell ref="FDQ172:FDX172"/>
    <mergeCell ref="FDY172:FEF172"/>
    <mergeCell ref="FEG172:FEN172"/>
    <mergeCell ref="FAW172:FBD172"/>
    <mergeCell ref="FBE172:FBL172"/>
    <mergeCell ref="FBM172:FBT172"/>
    <mergeCell ref="FBU172:FCB172"/>
    <mergeCell ref="FCC172:FCJ172"/>
    <mergeCell ref="FCK172:FCR172"/>
    <mergeCell ref="EZA172:EZH172"/>
    <mergeCell ref="EZI172:EZP172"/>
    <mergeCell ref="EZQ172:EZX172"/>
    <mergeCell ref="EZY172:FAF172"/>
    <mergeCell ref="FAG172:FAN172"/>
    <mergeCell ref="FAO172:FAV172"/>
    <mergeCell ref="EXE172:EXL172"/>
    <mergeCell ref="EXM172:EXT172"/>
    <mergeCell ref="EXU172:EYB172"/>
    <mergeCell ref="EYC172:EYJ172"/>
    <mergeCell ref="EYK172:EYR172"/>
    <mergeCell ref="EYS172:EYZ172"/>
    <mergeCell ref="EVI172:EVP172"/>
    <mergeCell ref="EVQ172:EVX172"/>
    <mergeCell ref="EVY172:EWF172"/>
    <mergeCell ref="EWG172:EWN172"/>
    <mergeCell ref="EWO172:EWV172"/>
    <mergeCell ref="EWW172:EXD172"/>
    <mergeCell ref="ETM172:ETT172"/>
    <mergeCell ref="ETU172:EUB172"/>
    <mergeCell ref="EUC172:EUJ172"/>
    <mergeCell ref="EUK172:EUR172"/>
    <mergeCell ref="EUS172:EUZ172"/>
    <mergeCell ref="EVA172:EVH172"/>
    <mergeCell ref="ERQ172:ERX172"/>
    <mergeCell ref="ERY172:ESF172"/>
    <mergeCell ref="ESG172:ESN172"/>
    <mergeCell ref="ESO172:ESV172"/>
    <mergeCell ref="ESW172:ETD172"/>
    <mergeCell ref="ETE172:ETL172"/>
    <mergeCell ref="EPU172:EQB172"/>
    <mergeCell ref="EQC172:EQJ172"/>
    <mergeCell ref="EQK172:EQR172"/>
    <mergeCell ref="EQS172:EQZ172"/>
    <mergeCell ref="ERA172:ERH172"/>
    <mergeCell ref="ERI172:ERP172"/>
    <mergeCell ref="ENY172:EOF172"/>
    <mergeCell ref="EOG172:EON172"/>
    <mergeCell ref="EOO172:EOV172"/>
    <mergeCell ref="EOW172:EPD172"/>
    <mergeCell ref="EPE172:EPL172"/>
    <mergeCell ref="EPM172:EPT172"/>
    <mergeCell ref="EMC172:EMJ172"/>
    <mergeCell ref="EMK172:EMR172"/>
    <mergeCell ref="EMS172:EMZ172"/>
    <mergeCell ref="ENA172:ENH172"/>
    <mergeCell ref="ENI172:ENP172"/>
    <mergeCell ref="ENQ172:ENX172"/>
    <mergeCell ref="EKG172:EKN172"/>
    <mergeCell ref="EKO172:EKV172"/>
    <mergeCell ref="EKW172:ELD172"/>
    <mergeCell ref="ELE172:ELL172"/>
    <mergeCell ref="ELM172:ELT172"/>
    <mergeCell ref="ELU172:EMB172"/>
    <mergeCell ref="EIK172:EIR172"/>
    <mergeCell ref="EIS172:EIZ172"/>
    <mergeCell ref="EJA172:EJH172"/>
    <mergeCell ref="EJI172:EJP172"/>
    <mergeCell ref="EJQ172:EJX172"/>
    <mergeCell ref="EJY172:EKF172"/>
    <mergeCell ref="EGO172:EGV172"/>
    <mergeCell ref="EGW172:EHD172"/>
    <mergeCell ref="EHE172:EHL172"/>
    <mergeCell ref="EHM172:EHT172"/>
    <mergeCell ref="EHU172:EIB172"/>
    <mergeCell ref="EIC172:EIJ172"/>
    <mergeCell ref="EES172:EEZ172"/>
    <mergeCell ref="EFA172:EFH172"/>
    <mergeCell ref="EFI172:EFP172"/>
    <mergeCell ref="EFQ172:EFX172"/>
    <mergeCell ref="EFY172:EGF172"/>
    <mergeCell ref="EGG172:EGN172"/>
    <mergeCell ref="ECW172:EDD172"/>
    <mergeCell ref="EDE172:EDL172"/>
    <mergeCell ref="EDM172:EDT172"/>
    <mergeCell ref="EDU172:EEB172"/>
    <mergeCell ref="EEC172:EEJ172"/>
    <mergeCell ref="EEK172:EER172"/>
    <mergeCell ref="EBA172:EBH172"/>
    <mergeCell ref="EBI172:EBP172"/>
    <mergeCell ref="EBQ172:EBX172"/>
    <mergeCell ref="EBY172:ECF172"/>
    <mergeCell ref="ECG172:ECN172"/>
    <mergeCell ref="ECO172:ECV172"/>
    <mergeCell ref="DZE172:DZL172"/>
    <mergeCell ref="DZM172:DZT172"/>
    <mergeCell ref="DZU172:EAB172"/>
    <mergeCell ref="EAC172:EAJ172"/>
    <mergeCell ref="EAK172:EAR172"/>
    <mergeCell ref="EAS172:EAZ172"/>
    <mergeCell ref="DXI172:DXP172"/>
    <mergeCell ref="DXQ172:DXX172"/>
    <mergeCell ref="DXY172:DYF172"/>
    <mergeCell ref="DYG172:DYN172"/>
    <mergeCell ref="DYO172:DYV172"/>
    <mergeCell ref="DYW172:DZD172"/>
    <mergeCell ref="DVM172:DVT172"/>
    <mergeCell ref="DVU172:DWB172"/>
    <mergeCell ref="DWC172:DWJ172"/>
    <mergeCell ref="DWK172:DWR172"/>
    <mergeCell ref="DWS172:DWZ172"/>
    <mergeCell ref="DXA172:DXH172"/>
    <mergeCell ref="DTQ172:DTX172"/>
    <mergeCell ref="DTY172:DUF172"/>
    <mergeCell ref="DUG172:DUN172"/>
    <mergeCell ref="DUO172:DUV172"/>
    <mergeCell ref="DUW172:DVD172"/>
    <mergeCell ref="DVE172:DVL172"/>
    <mergeCell ref="DRU172:DSB172"/>
    <mergeCell ref="DSC172:DSJ172"/>
    <mergeCell ref="DSK172:DSR172"/>
    <mergeCell ref="DSS172:DSZ172"/>
    <mergeCell ref="DTA172:DTH172"/>
    <mergeCell ref="DTI172:DTP172"/>
    <mergeCell ref="DPY172:DQF172"/>
    <mergeCell ref="DQG172:DQN172"/>
    <mergeCell ref="DQO172:DQV172"/>
    <mergeCell ref="DQW172:DRD172"/>
    <mergeCell ref="DRE172:DRL172"/>
    <mergeCell ref="DRM172:DRT172"/>
    <mergeCell ref="DOC172:DOJ172"/>
    <mergeCell ref="DOK172:DOR172"/>
    <mergeCell ref="DOS172:DOZ172"/>
    <mergeCell ref="DPA172:DPH172"/>
    <mergeCell ref="DPI172:DPP172"/>
    <mergeCell ref="DPQ172:DPX172"/>
    <mergeCell ref="DMG172:DMN172"/>
    <mergeCell ref="DMO172:DMV172"/>
    <mergeCell ref="DMW172:DND172"/>
    <mergeCell ref="DNE172:DNL172"/>
    <mergeCell ref="DNM172:DNT172"/>
    <mergeCell ref="DNU172:DOB172"/>
    <mergeCell ref="DKK172:DKR172"/>
    <mergeCell ref="DKS172:DKZ172"/>
    <mergeCell ref="DLA172:DLH172"/>
    <mergeCell ref="DLI172:DLP172"/>
    <mergeCell ref="DLQ172:DLX172"/>
    <mergeCell ref="DLY172:DMF172"/>
    <mergeCell ref="DIO172:DIV172"/>
    <mergeCell ref="DIW172:DJD172"/>
    <mergeCell ref="DJE172:DJL172"/>
    <mergeCell ref="DJM172:DJT172"/>
    <mergeCell ref="DJU172:DKB172"/>
    <mergeCell ref="DKC172:DKJ172"/>
    <mergeCell ref="DGS172:DGZ172"/>
    <mergeCell ref="DHA172:DHH172"/>
    <mergeCell ref="DHI172:DHP172"/>
    <mergeCell ref="DHQ172:DHX172"/>
    <mergeCell ref="DHY172:DIF172"/>
    <mergeCell ref="DIG172:DIN172"/>
    <mergeCell ref="DEW172:DFD172"/>
    <mergeCell ref="DFE172:DFL172"/>
    <mergeCell ref="DFM172:DFT172"/>
    <mergeCell ref="DFU172:DGB172"/>
    <mergeCell ref="DGC172:DGJ172"/>
    <mergeCell ref="DGK172:DGR172"/>
    <mergeCell ref="DDA172:DDH172"/>
    <mergeCell ref="DDI172:DDP172"/>
    <mergeCell ref="DDQ172:DDX172"/>
    <mergeCell ref="DDY172:DEF172"/>
    <mergeCell ref="DEG172:DEN172"/>
    <mergeCell ref="DEO172:DEV172"/>
    <mergeCell ref="DBE172:DBL172"/>
    <mergeCell ref="DBM172:DBT172"/>
    <mergeCell ref="DBU172:DCB172"/>
    <mergeCell ref="DCC172:DCJ172"/>
    <mergeCell ref="DCK172:DCR172"/>
    <mergeCell ref="DCS172:DCZ172"/>
    <mergeCell ref="CZI172:CZP172"/>
    <mergeCell ref="CZQ172:CZX172"/>
    <mergeCell ref="CZY172:DAF172"/>
    <mergeCell ref="DAG172:DAN172"/>
    <mergeCell ref="DAO172:DAV172"/>
    <mergeCell ref="DAW172:DBD172"/>
    <mergeCell ref="CXM172:CXT172"/>
    <mergeCell ref="CXU172:CYB172"/>
    <mergeCell ref="CYC172:CYJ172"/>
    <mergeCell ref="CYK172:CYR172"/>
    <mergeCell ref="CYS172:CYZ172"/>
    <mergeCell ref="CZA172:CZH172"/>
    <mergeCell ref="CVQ172:CVX172"/>
    <mergeCell ref="CVY172:CWF172"/>
    <mergeCell ref="CWG172:CWN172"/>
    <mergeCell ref="CWO172:CWV172"/>
    <mergeCell ref="CWW172:CXD172"/>
    <mergeCell ref="CXE172:CXL172"/>
    <mergeCell ref="CTU172:CUB172"/>
    <mergeCell ref="CUC172:CUJ172"/>
    <mergeCell ref="CUK172:CUR172"/>
    <mergeCell ref="CUS172:CUZ172"/>
    <mergeCell ref="CVA172:CVH172"/>
    <mergeCell ref="CVI172:CVP172"/>
    <mergeCell ref="CRY172:CSF172"/>
    <mergeCell ref="CSG172:CSN172"/>
    <mergeCell ref="CSO172:CSV172"/>
    <mergeCell ref="CSW172:CTD172"/>
    <mergeCell ref="CTE172:CTL172"/>
    <mergeCell ref="CTM172:CTT172"/>
    <mergeCell ref="CQC172:CQJ172"/>
    <mergeCell ref="CQK172:CQR172"/>
    <mergeCell ref="CQS172:CQZ172"/>
    <mergeCell ref="CRA172:CRH172"/>
    <mergeCell ref="CRI172:CRP172"/>
    <mergeCell ref="CRQ172:CRX172"/>
    <mergeCell ref="COG172:CON172"/>
    <mergeCell ref="COO172:COV172"/>
    <mergeCell ref="COW172:CPD172"/>
    <mergeCell ref="CPE172:CPL172"/>
    <mergeCell ref="CPM172:CPT172"/>
    <mergeCell ref="CPU172:CQB172"/>
    <mergeCell ref="CMK172:CMR172"/>
    <mergeCell ref="CMS172:CMZ172"/>
    <mergeCell ref="CNA172:CNH172"/>
    <mergeCell ref="CNI172:CNP172"/>
    <mergeCell ref="CNQ172:CNX172"/>
    <mergeCell ref="CNY172:COF172"/>
    <mergeCell ref="CKO172:CKV172"/>
    <mergeCell ref="CKW172:CLD172"/>
    <mergeCell ref="CLE172:CLL172"/>
    <mergeCell ref="CLM172:CLT172"/>
    <mergeCell ref="CLU172:CMB172"/>
    <mergeCell ref="CMC172:CMJ172"/>
    <mergeCell ref="CIS172:CIZ172"/>
    <mergeCell ref="CJA172:CJH172"/>
    <mergeCell ref="CJI172:CJP172"/>
    <mergeCell ref="CJQ172:CJX172"/>
    <mergeCell ref="CJY172:CKF172"/>
    <mergeCell ref="CKG172:CKN172"/>
    <mergeCell ref="CGW172:CHD172"/>
    <mergeCell ref="CHE172:CHL172"/>
    <mergeCell ref="CHM172:CHT172"/>
    <mergeCell ref="CHU172:CIB172"/>
    <mergeCell ref="CIC172:CIJ172"/>
    <mergeCell ref="CIK172:CIR172"/>
    <mergeCell ref="CFA172:CFH172"/>
    <mergeCell ref="CFI172:CFP172"/>
    <mergeCell ref="CFQ172:CFX172"/>
    <mergeCell ref="CFY172:CGF172"/>
    <mergeCell ref="CGG172:CGN172"/>
    <mergeCell ref="CGO172:CGV172"/>
    <mergeCell ref="CDE172:CDL172"/>
    <mergeCell ref="CDM172:CDT172"/>
    <mergeCell ref="CDU172:CEB172"/>
    <mergeCell ref="CEC172:CEJ172"/>
    <mergeCell ref="CEK172:CER172"/>
    <mergeCell ref="CES172:CEZ172"/>
    <mergeCell ref="CBI172:CBP172"/>
    <mergeCell ref="CBQ172:CBX172"/>
    <mergeCell ref="CBY172:CCF172"/>
    <mergeCell ref="CCG172:CCN172"/>
    <mergeCell ref="CCO172:CCV172"/>
    <mergeCell ref="CCW172:CDD172"/>
    <mergeCell ref="BZM172:BZT172"/>
    <mergeCell ref="BZU172:CAB172"/>
    <mergeCell ref="CAC172:CAJ172"/>
    <mergeCell ref="CAK172:CAR172"/>
    <mergeCell ref="CAS172:CAZ172"/>
    <mergeCell ref="CBA172:CBH172"/>
    <mergeCell ref="BXQ172:BXX172"/>
    <mergeCell ref="BXY172:BYF172"/>
    <mergeCell ref="BYG172:BYN172"/>
    <mergeCell ref="BYO172:BYV172"/>
    <mergeCell ref="BYW172:BZD172"/>
    <mergeCell ref="BZE172:BZL172"/>
    <mergeCell ref="BVU172:BWB172"/>
    <mergeCell ref="BWC172:BWJ172"/>
    <mergeCell ref="BWK172:BWR172"/>
    <mergeCell ref="BWS172:BWZ172"/>
    <mergeCell ref="BXA172:BXH172"/>
    <mergeCell ref="BXI172:BXP172"/>
    <mergeCell ref="BTY172:BUF172"/>
    <mergeCell ref="BUG172:BUN172"/>
    <mergeCell ref="BUO172:BUV172"/>
    <mergeCell ref="BUW172:BVD172"/>
    <mergeCell ref="BVE172:BVL172"/>
    <mergeCell ref="BVM172:BVT172"/>
    <mergeCell ref="BSC172:BSJ172"/>
    <mergeCell ref="BSK172:BSR172"/>
    <mergeCell ref="BSS172:BSZ172"/>
    <mergeCell ref="BTA172:BTH172"/>
    <mergeCell ref="BTI172:BTP172"/>
    <mergeCell ref="BTQ172:BTX172"/>
    <mergeCell ref="BQG172:BQN172"/>
    <mergeCell ref="BQO172:BQV172"/>
    <mergeCell ref="BQW172:BRD172"/>
    <mergeCell ref="BRE172:BRL172"/>
    <mergeCell ref="BRM172:BRT172"/>
    <mergeCell ref="BRU172:BSB172"/>
    <mergeCell ref="BOK172:BOR172"/>
    <mergeCell ref="BOS172:BOZ172"/>
    <mergeCell ref="BPA172:BPH172"/>
    <mergeCell ref="BPI172:BPP172"/>
    <mergeCell ref="BPQ172:BPX172"/>
    <mergeCell ref="BPY172:BQF172"/>
    <mergeCell ref="BMO172:BMV172"/>
    <mergeCell ref="BMW172:BND172"/>
    <mergeCell ref="BNE172:BNL172"/>
    <mergeCell ref="BNM172:BNT172"/>
    <mergeCell ref="BNU172:BOB172"/>
    <mergeCell ref="BOC172:BOJ172"/>
    <mergeCell ref="BKS172:BKZ172"/>
    <mergeCell ref="BLA172:BLH172"/>
    <mergeCell ref="BLI172:BLP172"/>
    <mergeCell ref="BLQ172:BLX172"/>
    <mergeCell ref="BLY172:BMF172"/>
    <mergeCell ref="BMG172:BMN172"/>
    <mergeCell ref="BIW172:BJD172"/>
    <mergeCell ref="BJE172:BJL172"/>
    <mergeCell ref="BJM172:BJT172"/>
    <mergeCell ref="BJU172:BKB172"/>
    <mergeCell ref="BKC172:BKJ172"/>
    <mergeCell ref="BKK172:BKR172"/>
    <mergeCell ref="BHA172:BHH172"/>
    <mergeCell ref="BHI172:BHP172"/>
    <mergeCell ref="BHQ172:BHX172"/>
    <mergeCell ref="BHY172:BIF172"/>
    <mergeCell ref="BIG172:BIN172"/>
    <mergeCell ref="BIO172:BIV172"/>
    <mergeCell ref="BFE172:BFL172"/>
    <mergeCell ref="BFM172:BFT172"/>
    <mergeCell ref="BFU172:BGB172"/>
    <mergeCell ref="BGC172:BGJ172"/>
    <mergeCell ref="BGK172:BGR172"/>
    <mergeCell ref="BGS172:BGZ172"/>
    <mergeCell ref="BDI172:BDP172"/>
    <mergeCell ref="BDQ172:BDX172"/>
    <mergeCell ref="BDY172:BEF172"/>
    <mergeCell ref="BEG172:BEN172"/>
    <mergeCell ref="BEO172:BEV172"/>
    <mergeCell ref="BEW172:BFD172"/>
    <mergeCell ref="BBM172:BBT172"/>
    <mergeCell ref="BBU172:BCB172"/>
    <mergeCell ref="BCC172:BCJ172"/>
    <mergeCell ref="BCK172:BCR172"/>
    <mergeCell ref="BCS172:BCZ172"/>
    <mergeCell ref="BDA172:BDH172"/>
    <mergeCell ref="AZQ172:AZX172"/>
    <mergeCell ref="AZY172:BAF172"/>
    <mergeCell ref="BAG172:BAN172"/>
    <mergeCell ref="BAO172:BAV172"/>
    <mergeCell ref="BAW172:BBD172"/>
    <mergeCell ref="BBE172:BBL172"/>
    <mergeCell ref="AXU172:AYB172"/>
    <mergeCell ref="AYC172:AYJ172"/>
    <mergeCell ref="AYK172:AYR172"/>
    <mergeCell ref="AYS172:AYZ172"/>
    <mergeCell ref="AZA172:AZH172"/>
    <mergeCell ref="AZI172:AZP172"/>
    <mergeCell ref="AVY172:AWF172"/>
    <mergeCell ref="AWG172:AWN172"/>
    <mergeCell ref="AWO172:AWV172"/>
    <mergeCell ref="AWW172:AXD172"/>
    <mergeCell ref="AXE172:AXL172"/>
    <mergeCell ref="AXM172:AXT172"/>
    <mergeCell ref="AUC172:AUJ172"/>
    <mergeCell ref="AUK172:AUR172"/>
    <mergeCell ref="AUS172:AUZ172"/>
    <mergeCell ref="AVA172:AVH172"/>
    <mergeCell ref="AVI172:AVP172"/>
    <mergeCell ref="AVQ172:AVX172"/>
    <mergeCell ref="ASG172:ASN172"/>
    <mergeCell ref="ASO172:ASV172"/>
    <mergeCell ref="ASW172:ATD172"/>
    <mergeCell ref="ATE172:ATL172"/>
    <mergeCell ref="ATM172:ATT172"/>
    <mergeCell ref="ATU172:AUB172"/>
    <mergeCell ref="AQK172:AQR172"/>
    <mergeCell ref="AQS172:AQZ172"/>
    <mergeCell ref="ARA172:ARH172"/>
    <mergeCell ref="ARI172:ARP172"/>
    <mergeCell ref="ARQ172:ARX172"/>
    <mergeCell ref="ARY172:ASF172"/>
    <mergeCell ref="AOO172:AOV172"/>
    <mergeCell ref="AOW172:APD172"/>
    <mergeCell ref="APE172:APL172"/>
    <mergeCell ref="APM172:APT172"/>
    <mergeCell ref="APU172:AQB172"/>
    <mergeCell ref="AQC172:AQJ172"/>
    <mergeCell ref="AMS172:AMZ172"/>
    <mergeCell ref="ANA172:ANH172"/>
    <mergeCell ref="ANI172:ANP172"/>
    <mergeCell ref="ANQ172:ANX172"/>
    <mergeCell ref="ANY172:AOF172"/>
    <mergeCell ref="AOG172:AON172"/>
    <mergeCell ref="AKW172:ALD172"/>
    <mergeCell ref="ALE172:ALL172"/>
    <mergeCell ref="ALM172:ALT172"/>
    <mergeCell ref="ALU172:AMB172"/>
    <mergeCell ref="AMC172:AMJ172"/>
    <mergeCell ref="AMK172:AMR172"/>
    <mergeCell ref="AJA172:AJH172"/>
    <mergeCell ref="AJI172:AJP172"/>
    <mergeCell ref="AJQ172:AJX172"/>
    <mergeCell ref="AJY172:AKF172"/>
    <mergeCell ref="AKG172:AKN172"/>
    <mergeCell ref="AKO172:AKV172"/>
    <mergeCell ref="AHE172:AHL172"/>
    <mergeCell ref="AHM172:AHT172"/>
    <mergeCell ref="AHU172:AIB172"/>
    <mergeCell ref="AIC172:AIJ172"/>
    <mergeCell ref="AIK172:AIR172"/>
    <mergeCell ref="AIS172:AIZ172"/>
    <mergeCell ref="AFI172:AFP172"/>
    <mergeCell ref="AFQ172:AFX172"/>
    <mergeCell ref="AFY172:AGF172"/>
    <mergeCell ref="AGG172:AGN172"/>
    <mergeCell ref="AGO172:AGV172"/>
    <mergeCell ref="AGW172:AHD172"/>
    <mergeCell ref="ADM172:ADT172"/>
    <mergeCell ref="ADU172:AEB172"/>
    <mergeCell ref="AEC172:AEJ172"/>
    <mergeCell ref="AEK172:AER172"/>
    <mergeCell ref="AES172:AEZ172"/>
    <mergeCell ref="AFA172:AFH172"/>
    <mergeCell ref="ABQ172:ABX172"/>
    <mergeCell ref="ABY172:ACF172"/>
    <mergeCell ref="ACG172:ACN172"/>
    <mergeCell ref="ACO172:ACV172"/>
    <mergeCell ref="ACW172:ADD172"/>
    <mergeCell ref="ADE172:ADL172"/>
    <mergeCell ref="ZU172:AAB172"/>
    <mergeCell ref="AAC172:AAJ172"/>
    <mergeCell ref="AAK172:AAR172"/>
    <mergeCell ref="AAS172:AAZ172"/>
    <mergeCell ref="ABA172:ABH172"/>
    <mergeCell ref="ABI172:ABP172"/>
    <mergeCell ref="XY172:YF172"/>
    <mergeCell ref="YG172:YN172"/>
    <mergeCell ref="YO172:YV172"/>
    <mergeCell ref="YW172:ZD172"/>
    <mergeCell ref="ZE172:ZL172"/>
    <mergeCell ref="ZM172:ZT172"/>
    <mergeCell ref="WC172:WJ172"/>
    <mergeCell ref="WK172:WR172"/>
    <mergeCell ref="WS172:WZ172"/>
    <mergeCell ref="XA172:XH172"/>
    <mergeCell ref="XI172:XP172"/>
    <mergeCell ref="XQ172:XX172"/>
    <mergeCell ref="UG172:UN172"/>
    <mergeCell ref="UO172:UV172"/>
    <mergeCell ref="UW172:VD172"/>
    <mergeCell ref="VE172:VL172"/>
    <mergeCell ref="VM172:VT172"/>
    <mergeCell ref="VU172:WB172"/>
    <mergeCell ref="SK172:SR172"/>
    <mergeCell ref="SS172:SZ172"/>
    <mergeCell ref="TA172:TH172"/>
    <mergeCell ref="TI172:TP172"/>
    <mergeCell ref="TQ172:TX172"/>
    <mergeCell ref="TY172:UF172"/>
    <mergeCell ref="QO172:QV172"/>
    <mergeCell ref="QW172:RD172"/>
    <mergeCell ref="RE172:RL172"/>
    <mergeCell ref="RM172:RT172"/>
    <mergeCell ref="RU172:SB172"/>
    <mergeCell ref="SC172:SJ172"/>
    <mergeCell ref="OS172:OZ172"/>
    <mergeCell ref="PA172:PH172"/>
    <mergeCell ref="PI172:PP172"/>
    <mergeCell ref="PQ172:PX172"/>
    <mergeCell ref="PY172:QF172"/>
    <mergeCell ref="QG172:QN172"/>
    <mergeCell ref="MW172:ND172"/>
    <mergeCell ref="NE172:NL172"/>
    <mergeCell ref="NM172:NT172"/>
    <mergeCell ref="NU172:OB172"/>
    <mergeCell ref="OC172:OJ172"/>
    <mergeCell ref="OK172:OR172"/>
    <mergeCell ref="LA172:LH172"/>
    <mergeCell ref="LI172:LP172"/>
    <mergeCell ref="LQ172:LX172"/>
    <mergeCell ref="LY172:MF172"/>
    <mergeCell ref="MG172:MN172"/>
    <mergeCell ref="MO172:MV172"/>
    <mergeCell ref="JE172:JL172"/>
    <mergeCell ref="JM172:JT172"/>
    <mergeCell ref="JU172:KB172"/>
    <mergeCell ref="KC172:KJ172"/>
    <mergeCell ref="KK172:KR172"/>
    <mergeCell ref="KS172:KZ172"/>
    <mergeCell ref="HI172:HP172"/>
    <mergeCell ref="HQ172:HX172"/>
    <mergeCell ref="HY172:IF172"/>
    <mergeCell ref="IG172:IN172"/>
    <mergeCell ref="IO172:IV172"/>
    <mergeCell ref="IW172:JD172"/>
    <mergeCell ref="FM172:FT172"/>
    <mergeCell ref="FU172:GB172"/>
    <mergeCell ref="GC172:GJ172"/>
    <mergeCell ref="GK172:GR172"/>
    <mergeCell ref="GS172:GZ172"/>
    <mergeCell ref="HA172:HH172"/>
    <mergeCell ref="DQ172:DX172"/>
    <mergeCell ref="DY172:EF172"/>
    <mergeCell ref="EG172:EN172"/>
    <mergeCell ref="EO172:EV172"/>
    <mergeCell ref="EW172:FD172"/>
    <mergeCell ref="FE172:FL172"/>
    <mergeCell ref="BU172:CB172"/>
    <mergeCell ref="CC172:CJ172"/>
    <mergeCell ref="CK172:CR172"/>
    <mergeCell ref="CS172:CZ172"/>
    <mergeCell ref="DA172:DH172"/>
    <mergeCell ref="DI172:DP172"/>
    <mergeCell ref="Y172:AF172"/>
    <mergeCell ref="AG172:AN172"/>
    <mergeCell ref="AO172:AV172"/>
    <mergeCell ref="AW172:BD172"/>
    <mergeCell ref="BE172:BL172"/>
    <mergeCell ref="BM172:BT172"/>
    <mergeCell ref="A170:B170"/>
    <mergeCell ref="D170:E170"/>
    <mergeCell ref="A171:H171"/>
    <mergeCell ref="A172:H172"/>
    <mergeCell ref="I172:P172"/>
    <mergeCell ref="Q172:X172"/>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A146:B146"/>
    <mergeCell ref="D146:H146"/>
    <mergeCell ref="C151:D151"/>
    <mergeCell ref="A152:C152"/>
    <mergeCell ref="G152:H152"/>
    <mergeCell ref="A153:C153"/>
    <mergeCell ref="A143:B143"/>
    <mergeCell ref="D143:H143"/>
    <mergeCell ref="A144:B144"/>
    <mergeCell ref="D144:H144"/>
    <mergeCell ref="A145:B145"/>
    <mergeCell ref="D145:H145"/>
    <mergeCell ref="A140:B140"/>
    <mergeCell ref="D140:H140"/>
    <mergeCell ref="A141:C141"/>
    <mergeCell ref="D141:H141"/>
    <mergeCell ref="A142:B142"/>
    <mergeCell ref="D142:H142"/>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184"/>
  <sheetViews>
    <sheetView view="pageBreakPreview" zoomScale="40" zoomScaleNormal="60" zoomScaleSheetLayoutView="40" workbookViewId="0">
      <pane ySplit="4" topLeftCell="A80"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37.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1">
        <f>F7*1.2</f>
        <v>11484</v>
      </c>
      <c r="E7" s="32">
        <f>F7*1.1</f>
        <v>10527</v>
      </c>
      <c r="F7" s="32">
        <v>9570</v>
      </c>
      <c r="G7" s="32">
        <f>F7*0.75</f>
        <v>7177.5</v>
      </c>
      <c r="H7" s="33">
        <f>F7*0.5</f>
        <v>4785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54">
        <f>F12*1.2</f>
        <v>12276</v>
      </c>
      <c r="E12" s="32">
        <f>F12*1.1</f>
        <v>11253</v>
      </c>
      <c r="F12" s="32">
        <v>10230</v>
      </c>
      <c r="G12" s="32">
        <f>F12*0.75</f>
        <v>7672.5</v>
      </c>
      <c r="H12" s="33">
        <f>F12*0.5</f>
        <v>5115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"2ГИС.МАГНИТОГОРСК"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1">
        <f>F27*1.2</f>
        <v>16084.8</v>
      </c>
      <c r="E27" s="32">
        <f>F27*1.1</f>
        <v>14744.400000000001</v>
      </c>
      <c r="F27" s="32">
        <v>13404</v>
      </c>
      <c r="G27" s="32">
        <f>F27*0.75</f>
        <v>10053</v>
      </c>
      <c r="H27" s="33">
        <f>F27*0.5</f>
        <v>6702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54">
        <f>F32*1.2</f>
        <v>17193.599999999999</v>
      </c>
      <c r="E32" s="32">
        <f>F32*1.1</f>
        <v>15760.800000000001</v>
      </c>
      <c r="F32" s="32">
        <v>14328</v>
      </c>
      <c r="G32" s="32">
        <f>F32*0.75</f>
        <v>10746</v>
      </c>
      <c r="H32" s="33">
        <f>F32*0.5</f>
        <v>7164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"2ГИС.МАГНИТОГОРСК"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358">
        <f>F48*1.2</f>
        <v>5328</v>
      </c>
      <c r="E48" s="358">
        <f>F48*1.1</f>
        <v>4884</v>
      </c>
      <c r="F48" s="358">
        <v>4440</v>
      </c>
      <c r="G48" s="358">
        <f>F48*0.75</f>
        <v>3330</v>
      </c>
      <c r="H48" s="358">
        <f>F48*0.5</f>
        <v>2220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359"/>
      <c r="E49" s="359"/>
      <c r="F49" s="359"/>
      <c r="G49" s="359"/>
      <c r="H49" s="359"/>
    </row>
    <row r="50" spans="1:8" s="16" customFormat="1" ht="99.95" customHeight="1" thickBot="1" x14ac:dyDescent="0.25">
      <c r="A50" s="71"/>
      <c r="B50" s="566" t="s">
        <v>12</v>
      </c>
      <c r="C50" s="5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359"/>
      <c r="E50" s="359"/>
      <c r="F50" s="359"/>
      <c r="G50" s="359"/>
      <c r="H50" s="359"/>
    </row>
    <row r="51" spans="1:8" ht="21" x14ac:dyDescent="0.2">
      <c r="A51" s="112"/>
      <c r="B51" s="112"/>
      <c r="C51" s="112"/>
      <c r="D51" s="112"/>
      <c r="E51" s="112"/>
      <c r="F51" s="112"/>
      <c r="G51" s="112"/>
      <c r="H51" s="568"/>
    </row>
    <row r="52" spans="1:8" ht="21.75" thickBot="1" x14ac:dyDescent="0.25">
      <c r="A52" s="469"/>
      <c r="B52" s="469"/>
      <c r="C52" s="469"/>
      <c r="D52" s="469"/>
      <c r="E52" s="469"/>
      <c r="F52" s="469"/>
      <c r="G52" s="469"/>
      <c r="H52" s="569"/>
    </row>
    <row r="53" spans="1:8" ht="42" x14ac:dyDescent="0.2">
      <c r="A53" s="71" t="s">
        <v>194</v>
      </c>
      <c r="B53" s="570" t="s">
        <v>195</v>
      </c>
      <c r="C53" s="31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94">
        <v>210</v>
      </c>
      <c r="E53" s="95"/>
      <c r="F53" s="95"/>
      <c r="G53" s="95"/>
      <c r="H53" s="96"/>
    </row>
    <row r="54" spans="1:8" ht="63.75"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99"/>
      <c r="E54" s="100"/>
      <c r="F54" s="100"/>
      <c r="G54" s="100"/>
      <c r="H54" s="101"/>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1350 до 27000</v>
      </c>
      <c r="E56" s="122"/>
      <c r="F56" s="122"/>
      <c r="G56" s="122"/>
      <c r="H56" s="123"/>
    </row>
    <row r="57" spans="1:8" ht="37.5" customHeight="1" x14ac:dyDescent="0.2">
      <c r="A57" s="124" t="s">
        <v>32</v>
      </c>
      <c r="B57" s="125"/>
      <c r="C57" s="12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7" s="127">
        <v>1350</v>
      </c>
      <c r="E57" s="128"/>
      <c r="F57" s="128"/>
      <c r="G57" s="128"/>
      <c r="H57" s="129"/>
    </row>
    <row r="58" spans="1:8" ht="37.5" customHeight="1" x14ac:dyDescent="0.2">
      <c r="A58" s="130" t="s">
        <v>33</v>
      </c>
      <c r="B58" s="131"/>
      <c r="C58" s="126"/>
      <c r="D58" s="36">
        <v>2700</v>
      </c>
      <c r="E58" s="37"/>
      <c r="F58" s="37"/>
      <c r="G58" s="37"/>
      <c r="H58" s="38"/>
    </row>
    <row r="59" spans="1:8" ht="37.5" customHeight="1" x14ac:dyDescent="0.2">
      <c r="A59" s="130" t="s">
        <v>34</v>
      </c>
      <c r="B59" s="131"/>
      <c r="C59" s="126"/>
      <c r="D59" s="36">
        <v>4050</v>
      </c>
      <c r="E59" s="37"/>
      <c r="F59" s="37"/>
      <c r="G59" s="37"/>
      <c r="H59" s="38"/>
    </row>
    <row r="60" spans="1:8" ht="37.5" customHeight="1" x14ac:dyDescent="0.2">
      <c r="A60" s="130" t="s">
        <v>35</v>
      </c>
      <c r="B60" s="131"/>
      <c r="C60" s="126"/>
      <c r="D60" s="36">
        <v>5400</v>
      </c>
      <c r="E60" s="37"/>
      <c r="F60" s="37"/>
      <c r="G60" s="37"/>
      <c r="H60" s="38"/>
    </row>
    <row r="61" spans="1:8" ht="37.5" customHeight="1" x14ac:dyDescent="0.2">
      <c r="A61" s="130" t="s">
        <v>36</v>
      </c>
      <c r="B61" s="131"/>
      <c r="C61" s="126"/>
      <c r="D61" s="36">
        <v>6750</v>
      </c>
      <c r="E61" s="37"/>
      <c r="F61" s="37"/>
      <c r="G61" s="37"/>
      <c r="H61" s="38"/>
    </row>
    <row r="62" spans="1:8" ht="37.5" customHeight="1" x14ac:dyDescent="0.2">
      <c r="A62" s="130" t="s">
        <v>37</v>
      </c>
      <c r="B62" s="131"/>
      <c r="C62" s="126"/>
      <c r="D62" s="36">
        <v>8100</v>
      </c>
      <c r="E62" s="37"/>
      <c r="F62" s="37"/>
      <c r="G62" s="37"/>
      <c r="H62" s="38"/>
    </row>
    <row r="63" spans="1:8" ht="37.5" customHeight="1" x14ac:dyDescent="0.2">
      <c r="A63" s="130" t="s">
        <v>38</v>
      </c>
      <c r="B63" s="131"/>
      <c r="C63" s="126"/>
      <c r="D63" s="36">
        <v>9450</v>
      </c>
      <c r="E63" s="37"/>
      <c r="F63" s="37"/>
      <c r="G63" s="37"/>
      <c r="H63" s="38"/>
    </row>
    <row r="64" spans="1:8" ht="37.5" customHeight="1" x14ac:dyDescent="0.2">
      <c r="A64" s="130" t="s">
        <v>39</v>
      </c>
      <c r="B64" s="131"/>
      <c r="C64" s="126"/>
      <c r="D64" s="36">
        <v>10800</v>
      </c>
      <c r="E64" s="37"/>
      <c r="F64" s="37"/>
      <c r="G64" s="37"/>
      <c r="H64" s="38"/>
    </row>
    <row r="65" spans="1:8" ht="37.5" customHeight="1" x14ac:dyDescent="0.2">
      <c r="A65" s="130" t="s">
        <v>40</v>
      </c>
      <c r="B65" s="131"/>
      <c r="C65" s="126"/>
      <c r="D65" s="36">
        <v>12150</v>
      </c>
      <c r="E65" s="37"/>
      <c r="F65" s="37"/>
      <c r="G65" s="37"/>
      <c r="H65" s="38"/>
    </row>
    <row r="66" spans="1:8" ht="37.5" customHeight="1" x14ac:dyDescent="0.2">
      <c r="A66" s="130" t="s">
        <v>41</v>
      </c>
      <c r="B66" s="131"/>
      <c r="C66" s="126"/>
      <c r="D66" s="36">
        <v>13500</v>
      </c>
      <c r="E66" s="37"/>
      <c r="F66" s="37"/>
      <c r="G66" s="37"/>
      <c r="H66" s="38"/>
    </row>
    <row r="67" spans="1:8" ht="37.5" customHeight="1" x14ac:dyDescent="0.2">
      <c r="A67" s="130" t="s">
        <v>42</v>
      </c>
      <c r="B67" s="131"/>
      <c r="C67" s="126"/>
      <c r="D67" s="36">
        <v>14850</v>
      </c>
      <c r="E67" s="37"/>
      <c r="F67" s="37"/>
      <c r="G67" s="37"/>
      <c r="H67" s="38"/>
    </row>
    <row r="68" spans="1:8" ht="37.5" customHeight="1" x14ac:dyDescent="0.2">
      <c r="A68" s="130" t="s">
        <v>43</v>
      </c>
      <c r="B68" s="131"/>
      <c r="C68" s="126"/>
      <c r="D68" s="36">
        <v>16200</v>
      </c>
      <c r="E68" s="37"/>
      <c r="F68" s="37"/>
      <c r="G68" s="37"/>
      <c r="H68" s="38"/>
    </row>
    <row r="69" spans="1:8" ht="37.5" customHeight="1" x14ac:dyDescent="0.2">
      <c r="A69" s="130" t="s">
        <v>44</v>
      </c>
      <c r="B69" s="131"/>
      <c r="C69" s="126"/>
      <c r="D69" s="36">
        <v>17550</v>
      </c>
      <c r="E69" s="37"/>
      <c r="F69" s="37"/>
      <c r="G69" s="37"/>
      <c r="H69" s="38"/>
    </row>
    <row r="70" spans="1:8" ht="37.5" customHeight="1" x14ac:dyDescent="0.2">
      <c r="A70" s="130" t="s">
        <v>45</v>
      </c>
      <c r="B70" s="131"/>
      <c r="C70" s="126"/>
      <c r="D70" s="36">
        <v>18900</v>
      </c>
      <c r="E70" s="37"/>
      <c r="F70" s="37"/>
      <c r="G70" s="37"/>
      <c r="H70" s="38"/>
    </row>
    <row r="71" spans="1:8" ht="37.5" customHeight="1" x14ac:dyDescent="0.2">
      <c r="A71" s="130" t="s">
        <v>46</v>
      </c>
      <c r="B71" s="131"/>
      <c r="C71" s="126"/>
      <c r="D71" s="36">
        <v>20250</v>
      </c>
      <c r="E71" s="37"/>
      <c r="F71" s="37"/>
      <c r="G71" s="37"/>
      <c r="H71" s="38"/>
    </row>
    <row r="72" spans="1:8" ht="37.5" customHeight="1" x14ac:dyDescent="0.2">
      <c r="A72" s="130" t="s">
        <v>47</v>
      </c>
      <c r="B72" s="131"/>
      <c r="C72" s="126"/>
      <c r="D72" s="36">
        <v>21600</v>
      </c>
      <c r="E72" s="37"/>
      <c r="F72" s="37"/>
      <c r="G72" s="37"/>
      <c r="H72" s="38"/>
    </row>
    <row r="73" spans="1:8" ht="37.5" customHeight="1" x14ac:dyDescent="0.2">
      <c r="A73" s="130" t="s">
        <v>48</v>
      </c>
      <c r="B73" s="131"/>
      <c r="C73" s="126"/>
      <c r="D73" s="36">
        <v>22950</v>
      </c>
      <c r="E73" s="37"/>
      <c r="F73" s="37"/>
      <c r="G73" s="37"/>
      <c r="H73" s="38"/>
    </row>
    <row r="74" spans="1:8" ht="37.5" customHeight="1" x14ac:dyDescent="0.2">
      <c r="A74" s="130" t="s">
        <v>49</v>
      </c>
      <c r="B74" s="131"/>
      <c r="C74" s="126"/>
      <c r="D74" s="36">
        <v>24300</v>
      </c>
      <c r="E74" s="37"/>
      <c r="F74" s="37"/>
      <c r="G74" s="37"/>
      <c r="H74" s="38"/>
    </row>
    <row r="75" spans="1:8" ht="37.5" customHeight="1" x14ac:dyDescent="0.2">
      <c r="A75" s="130" t="s">
        <v>50</v>
      </c>
      <c r="B75" s="131"/>
      <c r="C75" s="126"/>
      <c r="D75" s="36">
        <v>25650</v>
      </c>
      <c r="E75" s="37"/>
      <c r="F75" s="37"/>
      <c r="G75" s="37"/>
      <c r="H75" s="38"/>
    </row>
    <row r="76" spans="1:8" ht="37.5" customHeight="1" thickBot="1" x14ac:dyDescent="0.25">
      <c r="A76" s="130" t="s">
        <v>51</v>
      </c>
      <c r="B76" s="131"/>
      <c r="C76" s="126"/>
      <c r="D76" s="36">
        <v>27000</v>
      </c>
      <c r="E76" s="37"/>
      <c r="F76" s="37"/>
      <c r="G76" s="37"/>
      <c r="H76" s="38"/>
    </row>
    <row r="77" spans="1:8" ht="50.1" customHeight="1" thickBot="1" x14ac:dyDescent="0.25">
      <c r="A77" s="119" t="s">
        <v>52</v>
      </c>
      <c r="B77" s="120"/>
      <c r="C77" s="120"/>
      <c r="D77" s="121" t="str">
        <f>"от "&amp;MIN(D78:D87)&amp;" до "&amp;MAX(D78:D87)</f>
        <v>от 510 до 2550</v>
      </c>
      <c r="E77" s="122"/>
      <c r="F77" s="122"/>
      <c r="G77" s="122"/>
      <c r="H77" s="123"/>
    </row>
    <row r="78" spans="1:8" ht="151.5" x14ac:dyDescent="0.2">
      <c r="A78" s="132" t="s">
        <v>53</v>
      </c>
      <c r="B78" s="133" t="s">
        <v>13</v>
      </c>
      <c r="C78" s="318"/>
      <c r="D78" s="135">
        <v>1320</v>
      </c>
      <c r="E78" s="135"/>
      <c r="F78" s="135"/>
      <c r="G78" s="135"/>
      <c r="H78" s="136"/>
    </row>
    <row r="79" spans="1:8" ht="37.5" customHeight="1" x14ac:dyDescent="0.2">
      <c r="A79" s="137" t="s">
        <v>54</v>
      </c>
      <c r="B79" s="138"/>
      <c r="C79" s="139"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9" s="140">
        <v>630</v>
      </c>
      <c r="E79" s="140"/>
      <c r="F79" s="140"/>
      <c r="G79" s="140"/>
      <c r="H79" s="141"/>
    </row>
    <row r="80" spans="1:8" ht="37.5" customHeight="1" x14ac:dyDescent="0.2">
      <c r="A80" s="137" t="s">
        <v>55</v>
      </c>
      <c r="B80" s="138"/>
      <c r="C80" s="142"/>
      <c r="D80" s="140">
        <v>1306.8000000000002</v>
      </c>
      <c r="E80" s="140"/>
      <c r="F80" s="140"/>
      <c r="G80" s="140"/>
      <c r="H80" s="141"/>
    </row>
    <row r="81" spans="1:8" ht="37.5" customHeight="1" x14ac:dyDescent="0.2">
      <c r="A81" s="137" t="s">
        <v>56</v>
      </c>
      <c r="B81" s="138"/>
      <c r="C81" s="142"/>
      <c r="D81" s="140">
        <v>858.00000000000011</v>
      </c>
      <c r="E81" s="140"/>
      <c r="F81" s="140"/>
      <c r="G81" s="140"/>
      <c r="H81" s="141"/>
    </row>
    <row r="82" spans="1:8" ht="37.5" customHeight="1" x14ac:dyDescent="0.2">
      <c r="A82" s="143" t="s">
        <v>57</v>
      </c>
      <c r="B82" s="144"/>
      <c r="C82" s="142"/>
      <c r="D82" s="140">
        <v>858.00000000000011</v>
      </c>
      <c r="E82" s="140"/>
      <c r="F82" s="140"/>
      <c r="G82" s="140"/>
      <c r="H82" s="141"/>
    </row>
    <row r="83" spans="1:8" ht="37.5" customHeight="1" x14ac:dyDescent="0.2">
      <c r="A83" s="137" t="s">
        <v>58</v>
      </c>
      <c r="B83" s="138"/>
      <c r="C83" s="142"/>
      <c r="D83" s="140">
        <v>510</v>
      </c>
      <c r="E83" s="140"/>
      <c r="F83" s="140"/>
      <c r="G83" s="140"/>
      <c r="H83" s="141"/>
    </row>
    <row r="84" spans="1:8" ht="37.5" customHeight="1" x14ac:dyDescent="0.2">
      <c r="A84" s="137" t="s">
        <v>59</v>
      </c>
      <c r="B84" s="138"/>
      <c r="C84" s="142"/>
      <c r="D84" s="140">
        <v>510</v>
      </c>
      <c r="E84" s="140"/>
      <c r="F84" s="140"/>
      <c r="G84" s="140"/>
      <c r="H84" s="141"/>
    </row>
    <row r="85" spans="1:8" ht="37.5" customHeight="1" x14ac:dyDescent="0.2">
      <c r="A85" s="137" t="s">
        <v>60</v>
      </c>
      <c r="B85" s="138"/>
      <c r="C85" s="142"/>
      <c r="D85" s="140">
        <v>858.00000000000011</v>
      </c>
      <c r="E85" s="140"/>
      <c r="F85" s="140"/>
      <c r="G85" s="140"/>
      <c r="H85" s="141"/>
    </row>
    <row r="86" spans="1:8" ht="37.5" customHeight="1" x14ac:dyDescent="0.2">
      <c r="A86" s="137" t="s">
        <v>61</v>
      </c>
      <c r="B86" s="138"/>
      <c r="C86" s="142"/>
      <c r="D86" s="140">
        <v>1230</v>
      </c>
      <c r="E86" s="140"/>
      <c r="F86" s="140"/>
      <c r="G86" s="140"/>
      <c r="H86" s="141"/>
    </row>
    <row r="87" spans="1:8" ht="37.5" customHeight="1" thickBot="1" x14ac:dyDescent="0.25">
      <c r="A87" s="145" t="s">
        <v>62</v>
      </c>
      <c r="B87" s="146"/>
      <c r="C87" s="147"/>
      <c r="D87" s="148">
        <v>2550</v>
      </c>
      <c r="E87" s="148"/>
      <c r="F87" s="148"/>
      <c r="G87" s="148"/>
      <c r="H87" s="149"/>
    </row>
    <row r="88" spans="1:8" s="16" customFormat="1" ht="117.75" customHeight="1" thickBot="1" x14ac:dyDescent="0.25">
      <c r="A88" s="319" t="s">
        <v>64</v>
      </c>
      <c r="B88" s="320"/>
      <c r="C8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88" s="45">
        <v>72</v>
      </c>
      <c r="E88" s="45"/>
      <c r="F88" s="45"/>
      <c r="G88" s="45"/>
      <c r="H88" s="46"/>
    </row>
    <row r="89" spans="1:8" ht="50.1" customHeight="1" thickBot="1" x14ac:dyDescent="0.25">
      <c r="A89" s="24" t="s">
        <v>65</v>
      </c>
      <c r="B89" s="25"/>
      <c r="C89" s="26"/>
      <c r="D89" s="156" t="str">
        <f>"от "&amp;MIN(D91,D102:H103,F141,D104:H118)&amp;" до "&amp;MAX(D91,D102:H103,F141,D104:H118)</f>
        <v>от 1320 до 11022</v>
      </c>
      <c r="E89" s="156"/>
      <c r="F89" s="156"/>
      <c r="G89" s="156"/>
      <c r="H89" s="157"/>
    </row>
    <row r="90" spans="1:8" ht="21.75" thickBot="1" x14ac:dyDescent="0.25">
      <c r="A90" s="298"/>
      <c r="B90" s="299"/>
      <c r="C90" s="118"/>
      <c r="D90" s="322"/>
      <c r="E90" s="322"/>
      <c r="F90" s="322"/>
      <c r="G90" s="322"/>
      <c r="H90" s="323"/>
    </row>
    <row r="91" spans="1:8" ht="62.2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91" s="165">
        <v>3600</v>
      </c>
      <c r="E91" s="165"/>
      <c r="F91" s="165"/>
      <c r="G91" s="165"/>
      <c r="H91" s="166"/>
    </row>
    <row r="92" spans="1:8" ht="62.25" customHeight="1" thickBot="1" x14ac:dyDescent="0.25">
      <c r="A92" s="167" t="s">
        <v>67</v>
      </c>
      <c r="B92" s="168"/>
      <c r="C92" s="169"/>
      <c r="D92" s="170" t="s">
        <v>68</v>
      </c>
      <c r="E92" s="171"/>
      <c r="F92" s="171"/>
      <c r="G92" s="171"/>
      <c r="H92" s="172"/>
    </row>
    <row r="93" spans="1:8" ht="62.25" customHeight="1" x14ac:dyDescent="0.2">
      <c r="A93" s="173" t="s">
        <v>69</v>
      </c>
      <c r="B93" s="174"/>
      <c r="C93" s="169"/>
      <c r="D93" s="140">
        <f>D91/4</f>
        <v>900</v>
      </c>
      <c r="E93" s="140"/>
      <c r="F93" s="140"/>
      <c r="G93" s="140"/>
      <c r="H93" s="141"/>
    </row>
    <row r="94" spans="1:8" ht="62.25" customHeight="1" x14ac:dyDescent="0.2">
      <c r="A94" s="173" t="s">
        <v>70</v>
      </c>
      <c r="B94" s="174"/>
      <c r="C94" s="169"/>
      <c r="D94" s="140">
        <f>D91/5</f>
        <v>720</v>
      </c>
      <c r="E94" s="140"/>
      <c r="F94" s="140"/>
      <c r="G94" s="140"/>
      <c r="H94" s="141"/>
    </row>
    <row r="95" spans="1:8" ht="62.25" customHeight="1" x14ac:dyDescent="0.2">
      <c r="A95" s="173" t="s">
        <v>71</v>
      </c>
      <c r="B95" s="174"/>
      <c r="C95" s="169"/>
      <c r="D95" s="140">
        <f>D91/6</f>
        <v>600</v>
      </c>
      <c r="E95" s="140"/>
      <c r="F95" s="140"/>
      <c r="G95" s="140"/>
      <c r="H95" s="141"/>
    </row>
    <row r="96" spans="1:8" ht="62.25" customHeight="1" x14ac:dyDescent="0.2">
      <c r="A96" s="173" t="s">
        <v>72</v>
      </c>
      <c r="B96" s="174"/>
      <c r="C96" s="169"/>
      <c r="D96" s="140">
        <f>D91/7</f>
        <v>514.28571428571433</v>
      </c>
      <c r="E96" s="140"/>
      <c r="F96" s="140"/>
      <c r="G96" s="140"/>
      <c r="H96" s="141"/>
    </row>
    <row r="97" spans="1:8" ht="62.25" customHeight="1" x14ac:dyDescent="0.2">
      <c r="A97" s="173" t="s">
        <v>73</v>
      </c>
      <c r="B97" s="174"/>
      <c r="C97" s="169"/>
      <c r="D97" s="140">
        <f>D91/8</f>
        <v>450</v>
      </c>
      <c r="E97" s="140"/>
      <c r="F97" s="140"/>
      <c r="G97" s="140"/>
      <c r="H97" s="141"/>
    </row>
    <row r="98" spans="1:8" ht="62.25" customHeight="1" x14ac:dyDescent="0.2">
      <c r="A98" s="173" t="s">
        <v>74</v>
      </c>
      <c r="B98" s="174"/>
      <c r="C98" s="169"/>
      <c r="D98" s="140">
        <f>D91/9</f>
        <v>400</v>
      </c>
      <c r="E98" s="140"/>
      <c r="F98" s="140"/>
      <c r="G98" s="140"/>
      <c r="H98" s="141"/>
    </row>
    <row r="99" spans="1:8" ht="62.25" customHeight="1" thickBot="1" x14ac:dyDescent="0.25">
      <c r="A99" s="173" t="s">
        <v>75</v>
      </c>
      <c r="B99" s="174"/>
      <c r="C99" s="175"/>
      <c r="D99" s="140">
        <f>D91/10</f>
        <v>360</v>
      </c>
      <c r="E99" s="140"/>
      <c r="F99" s="140"/>
      <c r="G99" s="140"/>
      <c r="H99" s="141"/>
    </row>
    <row r="100" spans="1:8" s="16" customFormat="1" ht="62.45" customHeight="1" thickBot="1" x14ac:dyDescent="0.25">
      <c r="A100" s="176" t="s">
        <v>76</v>
      </c>
      <c r="B100" s="177"/>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0" s="44">
        <v>11022</v>
      </c>
      <c r="E100" s="45"/>
      <c r="F100" s="45"/>
      <c r="G100" s="45"/>
      <c r="H100" s="46"/>
    </row>
    <row r="101" spans="1:8" ht="21.75" thickBot="1" x14ac:dyDescent="0.25">
      <c r="A101" s="298"/>
      <c r="B101" s="299"/>
      <c r="C101" s="180"/>
      <c r="D101" s="322"/>
      <c r="E101" s="322"/>
      <c r="F101" s="322"/>
      <c r="G101" s="322"/>
      <c r="H101" s="323"/>
    </row>
    <row r="102" spans="1:8" ht="50.1" customHeight="1" x14ac:dyDescent="0.2">
      <c r="A102" s="143" t="s">
        <v>77</v>
      </c>
      <c r="B102" s="144"/>
      <c r="C102" s="183" t="str">
        <f>"Интернет-площадка 2gis.ru на основе Cправочника организаций "&amp;$C$2&amp;""</f>
        <v>Интернет-площадка 2gis.ru на основе Cправочника организаций "2ГИС.МАГНИТОГОРСК"</v>
      </c>
      <c r="D102" s="31">
        <v>9510</v>
      </c>
      <c r="E102" s="32"/>
      <c r="F102" s="32"/>
      <c r="G102" s="32"/>
      <c r="H102" s="33"/>
    </row>
    <row r="103" spans="1:8" ht="50.1" customHeight="1" x14ac:dyDescent="0.2">
      <c r="A103" s="143" t="s">
        <v>78</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03" s="185">
        <v>2520</v>
      </c>
      <c r="E103" s="186"/>
      <c r="F103" s="186"/>
      <c r="G103" s="186"/>
      <c r="H103" s="187"/>
    </row>
    <row r="104" spans="1:8" ht="50.1" customHeight="1" x14ac:dyDescent="0.2">
      <c r="A104" s="143" t="s">
        <v>79</v>
      </c>
      <c r="B104" s="144"/>
      <c r="C104"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04" s="36">
        <v>5820</v>
      </c>
      <c r="E104" s="37"/>
      <c r="F104" s="37"/>
      <c r="G104" s="37"/>
      <c r="H104" s="38"/>
    </row>
    <row r="105" spans="1:8" ht="50.1" customHeight="1" x14ac:dyDescent="0.2">
      <c r="A105" s="143" t="s">
        <v>80</v>
      </c>
      <c r="B105" s="144"/>
      <c r="C105" s="184" t="str">
        <f>"Интернет-площадка 2gis.ru на основе Cправочника организаций "&amp;$C$2&amp;""</f>
        <v>Интернет-площадка 2gis.ru на основе Cправочника организаций "2ГИС.МАГНИТОГОРСК"</v>
      </c>
      <c r="D105" s="36">
        <v>5820</v>
      </c>
      <c r="E105" s="37"/>
      <c r="F105" s="37"/>
      <c r="G105" s="37"/>
      <c r="H105" s="38"/>
    </row>
    <row r="106" spans="1:8" ht="50.1" customHeight="1" x14ac:dyDescent="0.2">
      <c r="A106" s="143" t="s">
        <v>81</v>
      </c>
      <c r="B106" s="144"/>
      <c r="C106" s="184" t="str">
        <f>"Интернет-площадка 2gis.ru на основе Cправочника организаций "&amp;$C$2&amp;""</f>
        <v>Интернет-площадка 2gis.ru на основе Cправочника организаций "2ГИС.МАГНИТОГОРСК"</v>
      </c>
      <c r="D106" s="36">
        <v>6984</v>
      </c>
      <c r="E106" s="37"/>
      <c r="F106" s="37"/>
      <c r="G106" s="37"/>
      <c r="H106" s="38"/>
    </row>
    <row r="107" spans="1:8" ht="50.1" customHeight="1" x14ac:dyDescent="0.2">
      <c r="A107" s="143" t="s">
        <v>82</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07" s="36">
        <v>4800</v>
      </c>
      <c r="E107" s="37"/>
      <c r="F107" s="37"/>
      <c r="G107" s="37"/>
      <c r="H107" s="38"/>
    </row>
    <row r="108" spans="1:8" ht="50.1" customHeight="1" x14ac:dyDescent="0.2">
      <c r="A108" s="143" t="s">
        <v>83</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08" s="36">
        <v>1830</v>
      </c>
      <c r="E108" s="37"/>
      <c r="F108" s="37"/>
      <c r="G108" s="37"/>
      <c r="H108" s="38"/>
    </row>
    <row r="109" spans="1:8" ht="50.1" customHeight="1" x14ac:dyDescent="0.2">
      <c r="A109" s="143" t="s">
        <v>84</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09" s="36">
        <v>5010</v>
      </c>
      <c r="E109" s="37"/>
      <c r="F109" s="37"/>
      <c r="G109" s="37"/>
      <c r="H109" s="38"/>
    </row>
    <row r="110" spans="1:8" ht="50.1" customHeight="1" x14ac:dyDescent="0.2">
      <c r="A110" s="143" t="s">
        <v>85</v>
      </c>
      <c r="B110" s="144"/>
      <c r="C110" s="188" t="str">
        <f>C103</f>
        <v>Электронный справочник на основе Справочника организаций "2ГИС.МАГНИТОГОРСК" (версия для ПК)</v>
      </c>
      <c r="D110" s="36">
        <v>8400</v>
      </c>
      <c r="E110" s="37"/>
      <c r="F110" s="37"/>
      <c r="G110" s="37"/>
      <c r="H110" s="38"/>
    </row>
    <row r="111" spans="1:8" ht="50.1" customHeight="1" x14ac:dyDescent="0.2">
      <c r="A111" s="143" t="s">
        <v>86</v>
      </c>
      <c r="B111" s="144"/>
      <c r="C111" s="184" t="s">
        <v>87</v>
      </c>
      <c r="D111" s="36">
        <v>1320</v>
      </c>
      <c r="E111" s="37"/>
      <c r="F111" s="37"/>
      <c r="G111" s="37"/>
      <c r="H111" s="38"/>
    </row>
    <row r="112" spans="1:8" ht="64.5" customHeight="1" x14ac:dyDescent="0.2">
      <c r="A112" s="143" t="s">
        <v>88</v>
      </c>
      <c r="B112" s="144"/>
      <c r="C11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2" s="36">
        <v>5544</v>
      </c>
      <c r="E112" s="37"/>
      <c r="F112" s="37"/>
      <c r="G112" s="37"/>
      <c r="H112" s="38"/>
    </row>
    <row r="113" spans="1:8" ht="64.5" customHeight="1" x14ac:dyDescent="0.2">
      <c r="A113" s="143" t="s">
        <v>89</v>
      </c>
      <c r="B113" s="144"/>
      <c r="C113" s="184" t="str">
        <f t="shared" ref="C113:C1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3" s="36">
        <v>4435.2000000000007</v>
      </c>
      <c r="E113" s="37"/>
      <c r="F113" s="37"/>
      <c r="G113" s="37"/>
      <c r="H113" s="38"/>
    </row>
    <row r="114" spans="1:8" ht="64.5" customHeight="1" x14ac:dyDescent="0.2">
      <c r="A114" s="143" t="s">
        <v>90</v>
      </c>
      <c r="B114" s="144"/>
      <c r="C114" s="184"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4" s="36">
        <v>4290</v>
      </c>
      <c r="E114" s="37"/>
      <c r="F114" s="37"/>
      <c r="G114" s="37"/>
      <c r="H114" s="38"/>
    </row>
    <row r="115" spans="1:8" ht="64.5" customHeight="1" x14ac:dyDescent="0.2">
      <c r="A115" s="143" t="s">
        <v>91</v>
      </c>
      <c r="B115" s="144"/>
      <c r="C115" s="184"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5" s="36">
        <v>2217.6000000000004</v>
      </c>
      <c r="E115" s="37"/>
      <c r="F115" s="37"/>
      <c r="G115" s="37"/>
      <c r="H115" s="38"/>
    </row>
    <row r="116" spans="1:8" ht="64.5" customHeight="1" x14ac:dyDescent="0.2">
      <c r="A116" s="143" t="s">
        <v>92</v>
      </c>
      <c r="B116" s="144" t="s">
        <v>92</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6" s="36">
        <v>11022</v>
      </c>
      <c r="E116" s="37"/>
      <c r="F116" s="37"/>
      <c r="G116" s="37"/>
      <c r="H116" s="38"/>
    </row>
    <row r="117" spans="1:8" ht="64.5" customHeight="1" x14ac:dyDescent="0.2">
      <c r="A117" s="143" t="s">
        <v>93</v>
      </c>
      <c r="B117" s="144" t="s">
        <v>93</v>
      </c>
      <c r="C117"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17" s="36">
        <v>5504.4000000000005</v>
      </c>
      <c r="E117" s="37"/>
      <c r="F117" s="37"/>
      <c r="G117" s="37"/>
      <c r="H117" s="38"/>
    </row>
    <row r="118" spans="1:8" ht="50.1" customHeight="1" thickBot="1" x14ac:dyDescent="0.25">
      <c r="A118" s="143" t="s">
        <v>94</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18" s="36">
        <v>3870</v>
      </c>
      <c r="E118" s="37"/>
      <c r="F118" s="37"/>
      <c r="G118" s="37"/>
      <c r="H118" s="38"/>
    </row>
    <row r="119" spans="1:8" s="16" customFormat="1" ht="102" customHeight="1" thickBot="1" x14ac:dyDescent="0.25">
      <c r="A119" s="143" t="s">
        <v>16</v>
      </c>
      <c r="B119" s="144"/>
      <c r="C119"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19" s="36">
        <v>462.00000000000006</v>
      </c>
      <c r="E119" s="37"/>
      <c r="F119" s="37"/>
      <c r="G119" s="37"/>
      <c r="H119" s="38"/>
    </row>
    <row r="120" spans="1:8" s="16" customFormat="1" ht="126" customHeight="1" x14ac:dyDescent="0.2">
      <c r="A120" s="143" t="s">
        <v>95</v>
      </c>
      <c r="B120" s="144"/>
      <c r="C120"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0" s="36">
        <v>7620</v>
      </c>
      <c r="E120" s="37"/>
      <c r="F120" s="37"/>
      <c r="G120" s="37"/>
      <c r="H120" s="38"/>
    </row>
    <row r="121" spans="1:8" s="16" customFormat="1" ht="96" customHeight="1" x14ac:dyDescent="0.2">
      <c r="A121" s="137" t="s">
        <v>96</v>
      </c>
      <c r="B121" s="189"/>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1" s="36">
        <v>6072.0000000000009</v>
      </c>
      <c r="E121" s="37"/>
      <c r="F121" s="37"/>
      <c r="G121" s="37"/>
      <c r="H121" s="38"/>
    </row>
    <row r="122" spans="1:8" s="16" customFormat="1" ht="96" customHeight="1" x14ac:dyDescent="0.2">
      <c r="A122" s="137" t="s">
        <v>97</v>
      </c>
      <c r="B122" s="189"/>
      <c r="C12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22" s="36">
        <v>5520</v>
      </c>
      <c r="E122" s="37"/>
      <c r="F122" s="37"/>
      <c r="G122" s="37"/>
      <c r="H122" s="38"/>
    </row>
    <row r="123" spans="1:8" ht="50.1" customHeight="1" x14ac:dyDescent="0.2">
      <c r="A123" s="143" t="s">
        <v>98</v>
      </c>
      <c r="B123" s="144"/>
      <c r="C123" s="184" t="str">
        <f>"Интернет-площадка 2gis.ru на основе Cправочника организаций "&amp;$C$2&amp;""</f>
        <v>Интернет-площадка 2gis.ru на основе Cправочника организаций "2ГИС.МАГНИТОГОРСК"</v>
      </c>
      <c r="D123" s="36">
        <v>13320</v>
      </c>
      <c r="E123" s="37"/>
      <c r="F123" s="37"/>
      <c r="G123" s="37"/>
      <c r="H123" s="38"/>
    </row>
    <row r="124" spans="1:8" ht="50.1" customHeight="1" x14ac:dyDescent="0.2">
      <c r="A124" s="143" t="s">
        <v>99</v>
      </c>
      <c r="B124" s="144"/>
      <c r="C124" s="184" t="str">
        <f t="shared" ref="C124:C133"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4" s="36">
        <v>3600</v>
      </c>
      <c r="E124" s="37"/>
      <c r="F124" s="37"/>
      <c r="G124" s="37"/>
      <c r="H124" s="38"/>
    </row>
    <row r="125" spans="1:8" ht="50.1" customHeight="1" x14ac:dyDescent="0.2">
      <c r="A125" s="143" t="s">
        <v>100</v>
      </c>
      <c r="B125" s="144"/>
      <c r="C125" s="184" t="str">
        <f t="shared" si="1"/>
        <v>Электронный справочник на основе Справочника организаций "2ГИС.МАГНИТОГОРСК" (версия для ПК)</v>
      </c>
      <c r="D125" s="36">
        <v>8160</v>
      </c>
      <c r="E125" s="37"/>
      <c r="F125" s="37"/>
      <c r="G125" s="37"/>
      <c r="H125" s="38"/>
    </row>
    <row r="126" spans="1:8" ht="50.1" customHeight="1" x14ac:dyDescent="0.2">
      <c r="A126" s="143" t="s">
        <v>101</v>
      </c>
      <c r="B126" s="144"/>
      <c r="C126" s="184" t="str">
        <f>"Интернет-площадка 2gis.ru на основе Cправочника организаций "&amp;$C$2&amp;""</f>
        <v>Интернет-площадка 2gis.ru на основе Cправочника организаций "2ГИС.МАГНИТОГОРСК"</v>
      </c>
      <c r="D126" s="36">
        <v>8160</v>
      </c>
      <c r="E126" s="37"/>
      <c r="F126" s="37"/>
      <c r="G126" s="37"/>
      <c r="H126" s="38"/>
    </row>
    <row r="127" spans="1:8" ht="50.1" customHeight="1" x14ac:dyDescent="0.2">
      <c r="A127" s="143" t="s">
        <v>102</v>
      </c>
      <c r="B127" s="144"/>
      <c r="C127" s="184" t="str">
        <f>"Интернет-площадка 2gis.ru на основе Cправочника организаций "&amp;$C$2&amp;""</f>
        <v>Интернет-площадка 2gis.ru на основе Cправочника организаций "2ГИС.МАГНИТОГОРСК"</v>
      </c>
      <c r="D127" s="36">
        <v>9792</v>
      </c>
      <c r="E127" s="37"/>
      <c r="F127" s="37"/>
      <c r="G127" s="37"/>
      <c r="H127" s="38"/>
    </row>
    <row r="128" spans="1:8" ht="50.1" customHeight="1" x14ac:dyDescent="0.2">
      <c r="A128" s="143" t="s">
        <v>103</v>
      </c>
      <c r="B128" s="144"/>
      <c r="C128" s="184" t="str">
        <f t="shared" si="1"/>
        <v>Электронный справочник на основе Справочника организаций "2ГИС.МАГНИТОГОРСК" (версия для ПК)</v>
      </c>
      <c r="D128" s="36">
        <v>6720</v>
      </c>
      <c r="E128" s="37"/>
      <c r="F128" s="37"/>
      <c r="G128" s="37"/>
      <c r="H128" s="38"/>
    </row>
    <row r="129" spans="1:8" ht="50.1" customHeight="1" x14ac:dyDescent="0.2">
      <c r="A129" s="143" t="s">
        <v>104</v>
      </c>
      <c r="B129" s="144"/>
      <c r="C129" s="184" t="str">
        <f t="shared" si="1"/>
        <v>Электронный справочник на основе Справочника организаций "2ГИС.МАГНИТОГОРСК" (версия для ПК)</v>
      </c>
      <c r="D129" s="36">
        <v>2640</v>
      </c>
      <c r="E129" s="37"/>
      <c r="F129" s="37"/>
      <c r="G129" s="37"/>
      <c r="H129" s="38"/>
    </row>
    <row r="130" spans="1:8" ht="50.1" customHeight="1" x14ac:dyDescent="0.2">
      <c r="A130" s="143" t="s">
        <v>105</v>
      </c>
      <c r="B130" s="144"/>
      <c r="C130" s="184" t="str">
        <f t="shared" si="1"/>
        <v>Электронный справочник на основе Справочника организаций "2ГИС.МАГНИТОГОРСК" (версия для ПК)</v>
      </c>
      <c r="D130" s="36">
        <v>7080</v>
      </c>
      <c r="E130" s="37"/>
      <c r="F130" s="37"/>
      <c r="G130" s="37"/>
      <c r="H130" s="38"/>
    </row>
    <row r="131" spans="1:8" ht="50.1" customHeight="1" x14ac:dyDescent="0.2">
      <c r="A131" s="143" t="s">
        <v>106</v>
      </c>
      <c r="B131" s="144"/>
      <c r="C131" s="184" t="s">
        <v>87</v>
      </c>
      <c r="D131" s="36">
        <v>1920</v>
      </c>
      <c r="E131" s="37"/>
      <c r="F131" s="37"/>
      <c r="G131" s="37"/>
      <c r="H131" s="38"/>
    </row>
    <row r="132" spans="1:8" ht="66.75" customHeight="1" x14ac:dyDescent="0.2">
      <c r="A132" s="143" t="s">
        <v>107</v>
      </c>
      <c r="B132" s="144"/>
      <c r="C13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2" s="36">
        <v>15480</v>
      </c>
      <c r="E132" s="37"/>
      <c r="F132" s="37"/>
      <c r="G132" s="37"/>
      <c r="H132" s="38"/>
    </row>
    <row r="133" spans="1:8" ht="50.1" customHeight="1" thickBot="1" x14ac:dyDescent="0.25">
      <c r="A133" s="143" t="s">
        <v>108</v>
      </c>
      <c r="B133" s="144"/>
      <c r="C133" s="184" t="str">
        <f t="shared" si="1"/>
        <v>Электронный справочник на основе Справочника организаций "2ГИС.МАГНИТОГОРСК" (версия для ПК)</v>
      </c>
      <c r="D133" s="44">
        <v>5520</v>
      </c>
      <c r="E133" s="45"/>
      <c r="F133" s="45"/>
      <c r="G133" s="45"/>
      <c r="H133" s="46"/>
    </row>
    <row r="134" spans="1:8" s="28" customFormat="1" ht="50.1" customHeight="1" thickBot="1" x14ac:dyDescent="0.25">
      <c r="A134" s="24" t="s">
        <v>109</v>
      </c>
      <c r="B134" s="25"/>
      <c r="C134" s="26"/>
      <c r="D134" s="156"/>
      <c r="E134" s="156"/>
      <c r="F134" s="156"/>
      <c r="G134" s="156"/>
      <c r="H134" s="157"/>
    </row>
    <row r="135" spans="1:8" s="16" customFormat="1" ht="50.1" customHeight="1" x14ac:dyDescent="0.2">
      <c r="A135" s="143" t="s">
        <v>110</v>
      </c>
      <c r="B135" s="144"/>
      <c r="C13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35" s="31">
        <v>11100</v>
      </c>
      <c r="E135" s="32"/>
      <c r="F135" s="32"/>
      <c r="G135" s="32"/>
      <c r="H135" s="33"/>
    </row>
    <row r="136" spans="1:8" s="16" customFormat="1" ht="50.1" customHeight="1" x14ac:dyDescent="0.2">
      <c r="A136" s="143" t="s">
        <v>111</v>
      </c>
      <c r="B136" s="144"/>
      <c r="C136" s="194"/>
      <c r="D136" s="36">
        <v>11100</v>
      </c>
      <c r="E136" s="37"/>
      <c r="F136" s="37"/>
      <c r="G136" s="37"/>
      <c r="H136" s="38"/>
    </row>
    <row r="137" spans="1:8" s="16" customFormat="1" ht="50.1" customHeight="1" x14ac:dyDescent="0.2">
      <c r="A137" s="192" t="s">
        <v>112</v>
      </c>
      <c r="B137" s="193"/>
      <c r="C137" s="194"/>
      <c r="D137" s="325">
        <v>1980.0000000000002</v>
      </c>
      <c r="E137" s="140"/>
      <c r="F137" s="140"/>
      <c r="G137" s="140"/>
      <c r="H137" s="141"/>
    </row>
    <row r="138" spans="1:8" s="16" customFormat="1" ht="50.1" customHeight="1" x14ac:dyDescent="0.2">
      <c r="A138" s="192" t="s">
        <v>113</v>
      </c>
      <c r="B138" s="193"/>
      <c r="C138" s="194"/>
      <c r="D138" s="325">
        <v>198.00000000000003</v>
      </c>
      <c r="E138" s="140"/>
      <c r="F138" s="140"/>
      <c r="G138" s="140"/>
      <c r="H138" s="141"/>
    </row>
    <row r="139" spans="1:8" s="16" customFormat="1" ht="50.1" customHeight="1" thickBot="1" x14ac:dyDescent="0.25">
      <c r="A139" s="192" t="s">
        <v>114</v>
      </c>
      <c r="B139" s="193"/>
      <c r="C139" s="196"/>
      <c r="D139" s="78">
        <v>831.6</v>
      </c>
      <c r="E139" s="79"/>
      <c r="F139" s="79"/>
      <c r="G139" s="79"/>
      <c r="H139" s="80"/>
    </row>
    <row r="140" spans="1:8" s="16" customFormat="1" ht="50.1" customHeight="1" thickBot="1" x14ac:dyDescent="0.25">
      <c r="A140" s="24" t="s">
        <v>115</v>
      </c>
      <c r="B140" s="25"/>
      <c r="C140" s="26"/>
      <c r="D140" s="156"/>
      <c r="E140" s="156"/>
      <c r="F140" s="156"/>
      <c r="G140" s="156"/>
      <c r="H140" s="157"/>
    </row>
    <row r="141" spans="1:8" ht="50.1" customHeight="1" x14ac:dyDescent="0.2">
      <c r="A141" s="143" t="s">
        <v>116</v>
      </c>
      <c r="B141" s="144"/>
      <c r="C14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1" s="198">
        <f>F141*1.2</f>
        <v>6494.4</v>
      </c>
      <c r="E141" s="199">
        <f>F141*1.1</f>
        <v>5953.2000000000007</v>
      </c>
      <c r="F141" s="199">
        <v>5412</v>
      </c>
      <c r="G141" s="199">
        <f>F141*0.75</f>
        <v>4059</v>
      </c>
      <c r="H141" s="200">
        <f>F141*0.5</f>
        <v>2706</v>
      </c>
    </row>
    <row r="142" spans="1:8" ht="50.1" customHeight="1" x14ac:dyDescent="0.2">
      <c r="A142" s="143" t="s">
        <v>117</v>
      </c>
      <c r="B142" s="144"/>
      <c r="C142" s="184" t="str">
        <f>"Интернет-площадка 2gis.ru на основе Cправочника организаций "&amp;$C$2&amp;""</f>
        <v>Интернет-площадка 2gis.ru на основе Cправочника организаций "2ГИС.МАГНИТОГОРСК"</v>
      </c>
      <c r="D142" s="36">
        <v>4620</v>
      </c>
      <c r="E142" s="37"/>
      <c r="F142" s="37"/>
      <c r="G142" s="37"/>
      <c r="H142" s="38"/>
    </row>
    <row r="143" spans="1:8" ht="50.1" customHeight="1" x14ac:dyDescent="0.2">
      <c r="A143" s="143" t="s">
        <v>118</v>
      </c>
      <c r="B143" s="144"/>
      <c r="C143"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6">
        <v>5010</v>
      </c>
      <c r="E143" s="37"/>
      <c r="F143" s="37"/>
      <c r="G143" s="37"/>
      <c r="H143" s="38"/>
    </row>
    <row r="144" spans="1:8" ht="50.1" customHeight="1" x14ac:dyDescent="0.2">
      <c r="A144" s="143" t="s">
        <v>119</v>
      </c>
      <c r="B144" s="144"/>
      <c r="C14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4" s="198">
        <f>F144*1.2</f>
        <v>9216</v>
      </c>
      <c r="E144" s="199">
        <f>F144*1.1</f>
        <v>8448</v>
      </c>
      <c r="F144" s="199">
        <v>7680</v>
      </c>
      <c r="G144" s="199">
        <f>F144*0.75</f>
        <v>5760</v>
      </c>
      <c r="H144" s="200">
        <f>F144*0.5</f>
        <v>3840</v>
      </c>
    </row>
    <row r="145" spans="1:8" ht="50.1" customHeight="1" x14ac:dyDescent="0.2">
      <c r="A145" s="143" t="s">
        <v>163</v>
      </c>
      <c r="B145" s="144"/>
      <c r="C145" s="184" t="str">
        <f>"Интернет-площадка 2gis.ru на основе Cправочника организаций "&amp;$C$2&amp;""</f>
        <v>Интернет-площадка 2gis.ru на основе Cправочника организаций "2ГИС.МАГНИТОГОРСК"</v>
      </c>
      <c r="D145" s="36">
        <v>6480</v>
      </c>
      <c r="E145" s="37"/>
      <c r="F145" s="37"/>
      <c r="G145" s="37"/>
      <c r="H145" s="38"/>
    </row>
    <row r="146" spans="1:8" ht="50.1" customHeight="1" x14ac:dyDescent="0.2">
      <c r="A146" s="143" t="s">
        <v>121</v>
      </c>
      <c r="B146" s="144"/>
      <c r="C146" s="184"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6" s="36">
        <v>7080</v>
      </c>
      <c r="E146" s="37"/>
      <c r="F146" s="37"/>
      <c r="G146" s="37"/>
      <c r="H146" s="38"/>
    </row>
    <row r="147" spans="1:8" s="16" customFormat="1" ht="126" customHeight="1" thickBot="1" x14ac:dyDescent="0.25">
      <c r="A147" s="143" t="s">
        <v>122</v>
      </c>
      <c r="B147" s="144"/>
      <c r="C147" s="297" t="str">
        <f>C142</f>
        <v>Интернет-площадка 2gis.ru на основе Cправочника организаций "2ГИС.МАГНИТОГОРСК"</v>
      </c>
      <c r="D147" s="36">
        <v>4620</v>
      </c>
      <c r="E147" s="37"/>
      <c r="F147" s="37"/>
      <c r="G147" s="37"/>
      <c r="H147" s="38"/>
    </row>
    <row r="148" spans="1:8" ht="49.5" customHeight="1" thickBot="1" x14ac:dyDescent="0.25">
      <c r="A148" s="24" t="s">
        <v>182</v>
      </c>
      <c r="B148" s="25"/>
      <c r="C148" s="26"/>
      <c r="D148" s="156"/>
      <c r="E148" s="156"/>
      <c r="F148" s="156"/>
      <c r="G148" s="156"/>
      <c r="H148" s="157"/>
    </row>
    <row r="149" spans="1:8" s="23" customFormat="1" ht="30" customHeight="1" thickBot="1" x14ac:dyDescent="0.25">
      <c r="A149" s="532"/>
      <c r="B149" s="353"/>
      <c r="C149" s="354"/>
      <c r="D149" s="353"/>
      <c r="E149" s="353"/>
      <c r="F149" s="353"/>
      <c r="G149" s="353"/>
      <c r="H149" s="355"/>
    </row>
    <row r="150" spans="1:8" s="16" customFormat="1" ht="185.25" customHeight="1" x14ac:dyDescent="0.2">
      <c r="A150" s="143" t="s">
        <v>183</v>
      </c>
      <c r="B150" s="144"/>
      <c r="C15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0" s="31">
        <v>9306</v>
      </c>
      <c r="E150" s="32"/>
      <c r="F150" s="32"/>
      <c r="G150" s="32"/>
      <c r="H150" s="33"/>
    </row>
    <row r="151" spans="1:8" s="16" customFormat="1" ht="83.25" customHeight="1" x14ac:dyDescent="0.2">
      <c r="A151" s="143" t="s">
        <v>184</v>
      </c>
      <c r="B151" s="144"/>
      <c r="C151" s="194"/>
      <c r="D151" s="36">
        <v>18612</v>
      </c>
      <c r="E151" s="37"/>
      <c r="F151" s="37"/>
      <c r="G151" s="37"/>
      <c r="H151" s="38"/>
    </row>
    <row r="152" spans="1:8" s="16" customFormat="1" ht="83.25" customHeight="1" x14ac:dyDescent="0.2">
      <c r="A152" s="143" t="s">
        <v>185</v>
      </c>
      <c r="B152" s="144"/>
      <c r="C152" s="194"/>
      <c r="D152" s="36">
        <v>9306</v>
      </c>
      <c r="E152" s="37"/>
      <c r="F152" s="37"/>
      <c r="G152" s="37"/>
      <c r="H152" s="38"/>
    </row>
    <row r="153" spans="1:8" s="16" customFormat="1" ht="83.25" customHeight="1" thickBot="1" x14ac:dyDescent="0.25">
      <c r="A153" s="143" t="s">
        <v>186</v>
      </c>
      <c r="B153" s="144"/>
      <c r="C153" s="194"/>
      <c r="D153" s="36">
        <v>18612</v>
      </c>
      <c r="E153" s="37"/>
      <c r="F153" s="37"/>
      <c r="G153" s="37"/>
      <c r="H153" s="38"/>
    </row>
    <row r="154" spans="1:8" ht="21.75" thickBot="1" x14ac:dyDescent="0.25">
      <c r="A154" s="298"/>
      <c r="B154" s="299"/>
      <c r="C154" s="118"/>
      <c r="D154" s="322"/>
      <c r="E154" s="322"/>
      <c r="F154" s="322"/>
      <c r="G154" s="322"/>
      <c r="H154" s="323"/>
    </row>
    <row r="156" spans="1:8" ht="21" x14ac:dyDescent="0.2">
      <c r="A156" s="206"/>
      <c r="B156" s="207" t="s">
        <v>123</v>
      </c>
      <c r="C156" s="208" t="s">
        <v>536</v>
      </c>
      <c r="D156" s="208"/>
      <c r="E156" s="209"/>
      <c r="F156" s="209"/>
      <c r="G156" s="209"/>
      <c r="H156" s="209"/>
    </row>
    <row r="157" spans="1:8" ht="21" x14ac:dyDescent="0.2">
      <c r="A157" s="206"/>
      <c r="B157" s="209"/>
      <c r="C157" s="210" t="s">
        <v>537</v>
      </c>
      <c r="D157" s="210"/>
      <c r="E157" s="209"/>
      <c r="F157" s="209"/>
      <c r="G157" s="209"/>
      <c r="H157" s="209"/>
    </row>
    <row r="158" spans="1:8" ht="21" x14ac:dyDescent="0.2">
      <c r="A158" s="206"/>
      <c r="B158" s="209"/>
      <c r="C158" s="210" t="s">
        <v>538</v>
      </c>
      <c r="D158" s="210"/>
      <c r="E158" s="209"/>
      <c r="F158" s="209"/>
      <c r="G158" s="209"/>
      <c r="H158" s="209"/>
    </row>
    <row r="159" spans="1:8" ht="21" x14ac:dyDescent="0.2">
      <c r="C159" s="210"/>
      <c r="D159" s="210"/>
      <c r="E159" s="209"/>
      <c r="F159" s="209"/>
      <c r="G159" s="209"/>
      <c r="H159" s="203"/>
    </row>
    <row r="160" spans="1:8" ht="26.25" customHeight="1" x14ac:dyDescent="0.2">
      <c r="A160" s="213" t="str">
        <f>Абакан_юр!A147</f>
        <v>По соглашению сторон в качестве валюты платежа могут выступать украинские гривны, в этом случае курс следующий: 1 руб. = 0,3909 гривен</v>
      </c>
      <c r="B160" s="213"/>
      <c r="C160" s="213"/>
      <c r="D160" s="214"/>
      <c r="E160" s="214"/>
      <c r="F160" s="215"/>
      <c r="G160" s="216"/>
      <c r="H160" s="216"/>
    </row>
    <row r="161" spans="1:8" ht="26.25" customHeight="1" x14ac:dyDescent="0.2">
      <c r="A161" s="213" t="str">
        <f>Абакан_юр!A148</f>
        <v>По соглашению сторон в качестве валюты платежа могут выступать дирхамы ОАЭ, в этом случае курс следующий: 1 руб. = 0,0394 дирхам</v>
      </c>
      <c r="B161" s="213"/>
      <c r="C161" s="213"/>
      <c r="D161" s="214"/>
      <c r="E161" s="214"/>
      <c r="F161" s="215"/>
      <c r="G161" s="218"/>
      <c r="H161" s="218"/>
    </row>
    <row r="162" spans="1:8" ht="26.25" customHeight="1" x14ac:dyDescent="0.2">
      <c r="A162" s="213" t="str">
        <f>Абакан_юр!A149</f>
        <v>По соглашению сторон в качестве валюты платежа могут выступать доллары США, в этом случае курс следующий: 1 руб. = 0,0107 доллара</v>
      </c>
      <c r="B162" s="213"/>
      <c r="C162" s="213"/>
      <c r="D162" s="214"/>
      <c r="E162" s="214"/>
      <c r="F162" s="215"/>
      <c r="G162" s="218"/>
      <c r="H162" s="218"/>
    </row>
    <row r="163" spans="1:8" ht="26.25" customHeight="1" x14ac:dyDescent="0.2">
      <c r="A163" s="213" t="str">
        <f>Абакан_юр!A150</f>
        <v>По соглашению сторон в качестве валюты платежа могут выступать евро, в этом случае курс следующий: 1 руб. = 0,0101 евро</v>
      </c>
      <c r="B163" s="213"/>
      <c r="C163" s="213"/>
      <c r="D163" s="214"/>
      <c r="E163" s="215"/>
      <c r="F163" s="215"/>
      <c r="G163" s="218"/>
      <c r="H163" s="218"/>
    </row>
    <row r="164" spans="1:8" ht="26.25" customHeight="1" x14ac:dyDescent="0.2">
      <c r="A164" s="213" t="str">
        <f>Абакан_юр!A151</f>
        <v>По соглашению сторон в качестве валюты платежа могут выступать чешские кроны, в этом случае курс следующий: 1 руб. = 0,2496 крона</v>
      </c>
      <c r="B164" s="213"/>
      <c r="C164" s="213"/>
      <c r="D164" s="214"/>
      <c r="E164" s="215"/>
      <c r="F164" s="215"/>
      <c r="G164" s="218"/>
      <c r="H164" s="218"/>
    </row>
    <row r="165" spans="1:8" ht="26.25" customHeight="1" x14ac:dyDescent="0.2">
      <c r="A165" s="213" t="str">
        <f>Абакан_юр!A152</f>
        <v>По соглашению сторон в качестве валюты платежа могут выступать киргизские сомы, в этом случае курс следующий: 1 руб. = 0,9546 сом</v>
      </c>
      <c r="B165" s="213"/>
      <c r="C165" s="213"/>
      <c r="D165" s="214"/>
      <c r="E165" s="214"/>
      <c r="F165" s="215"/>
      <c r="G165" s="218"/>
      <c r="H165" s="218"/>
    </row>
    <row r="166" spans="1:8" ht="26.25" customHeight="1" x14ac:dyDescent="0.2">
      <c r="A16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6" s="213"/>
      <c r="C166" s="213"/>
      <c r="D166" s="214"/>
      <c r="E166" s="214"/>
      <c r="F166" s="215"/>
      <c r="G166" s="218"/>
      <c r="H166" s="218"/>
    </row>
    <row r="167" spans="1:8" ht="26.25" x14ac:dyDescent="0.2">
      <c r="A167" s="219"/>
      <c r="B167" s="219"/>
      <c r="C167" s="220"/>
      <c r="D167" s="221"/>
      <c r="E167" s="221"/>
      <c r="F167" s="222"/>
      <c r="G167" s="223"/>
      <c r="H167" s="223"/>
    </row>
    <row r="168" spans="1:8" ht="21" x14ac:dyDescent="0.2">
      <c r="A168" s="225" t="s">
        <v>134</v>
      </c>
      <c r="B168" s="225"/>
      <c r="C168" s="225"/>
      <c r="D168" s="225"/>
      <c r="E168" s="225"/>
      <c r="F168" s="225"/>
      <c r="G168" s="225"/>
      <c r="H168" s="225"/>
    </row>
    <row r="169" spans="1:8" ht="21" x14ac:dyDescent="0.2">
      <c r="A169" s="225" t="s">
        <v>135</v>
      </c>
      <c r="B169" s="225"/>
      <c r="C169" s="225"/>
      <c r="D169" s="225"/>
      <c r="E169" s="225"/>
      <c r="F169" s="225"/>
      <c r="G169" s="225"/>
      <c r="H169" s="225"/>
    </row>
    <row r="170" spans="1:8" ht="26.25" x14ac:dyDescent="0.2">
      <c r="A170" s="219"/>
      <c r="B170" s="219"/>
      <c r="C170" s="220"/>
      <c r="D170" s="221"/>
      <c r="E170" s="221"/>
      <c r="F170" s="222"/>
      <c r="G170" s="223"/>
      <c r="H170" s="223"/>
    </row>
    <row r="171" spans="1:8" ht="50.1" customHeight="1" thickBot="1" x14ac:dyDescent="0.25">
      <c r="A171" s="226" t="s">
        <v>136</v>
      </c>
      <c r="B171" s="226"/>
      <c r="C171" s="226"/>
      <c r="D171" s="226"/>
      <c r="E171" s="226"/>
      <c r="F171" s="227"/>
      <c r="G171" s="217"/>
      <c r="H171" s="228"/>
    </row>
    <row r="172" spans="1:8" ht="50.1" customHeight="1" thickBot="1" x14ac:dyDescent="0.25">
      <c r="A172" s="229" t="s">
        <v>137</v>
      </c>
      <c r="B172" s="230"/>
      <c r="C172" s="230"/>
      <c r="D172" s="230"/>
      <c r="E172" s="231"/>
      <c r="F172" s="232"/>
      <c r="H172" s="233"/>
    </row>
    <row r="173" spans="1:8" ht="84" customHeight="1" thickBot="1" x14ac:dyDescent="0.25">
      <c r="A173" s="302" t="s">
        <v>138</v>
      </c>
      <c r="B173" s="303"/>
      <c r="C173" s="236" t="s">
        <v>139</v>
      </c>
      <c r="D173" s="326" t="s">
        <v>140</v>
      </c>
      <c r="E173" s="327"/>
      <c r="F173" s="238"/>
      <c r="G173" s="238"/>
      <c r="H173" s="238"/>
    </row>
    <row r="174" spans="1:8" ht="93.75" customHeight="1" x14ac:dyDescent="0.2">
      <c r="A174" s="239" t="s">
        <v>141</v>
      </c>
      <c r="B174" s="240"/>
      <c r="C174" s="241" t="s">
        <v>142</v>
      </c>
      <c r="D174" s="242" t="s">
        <v>143</v>
      </c>
      <c r="E174" s="243"/>
      <c r="F174" s="238"/>
      <c r="G174" s="238"/>
      <c r="H174" s="238"/>
    </row>
    <row r="175" spans="1:8" ht="94.5" customHeight="1" x14ac:dyDescent="0.2">
      <c r="A175" s="244" t="s">
        <v>144</v>
      </c>
      <c r="B175" s="245"/>
      <c r="C175" s="246" t="s">
        <v>145</v>
      </c>
      <c r="D175" s="247" t="s">
        <v>146</v>
      </c>
      <c r="E175" s="248"/>
      <c r="F175" s="238"/>
      <c r="G175" s="238"/>
      <c r="H175" s="238"/>
    </row>
    <row r="176" spans="1:8" ht="178.5" customHeight="1" thickBot="1" x14ac:dyDescent="0.25">
      <c r="A176" s="328" t="s">
        <v>147</v>
      </c>
      <c r="B176" s="329"/>
      <c r="C176" s="330" t="s">
        <v>148</v>
      </c>
      <c r="D176" s="331" t="s">
        <v>146</v>
      </c>
      <c r="E176" s="332"/>
      <c r="F176" s="238"/>
      <c r="G176" s="238"/>
      <c r="H176" s="238"/>
    </row>
    <row r="177" spans="1:16384" s="203" customFormat="1" ht="125.25" customHeight="1" x14ac:dyDescent="0.2">
      <c r="A177" s="244" t="s">
        <v>150</v>
      </c>
      <c r="B177" s="245"/>
      <c r="C177" s="333" t="s">
        <v>151</v>
      </c>
      <c r="D177" s="245" t="s">
        <v>146</v>
      </c>
      <c r="E177" s="334"/>
      <c r="F177" s="232"/>
      <c r="G177" s="232"/>
      <c r="H177" s="232"/>
    </row>
    <row r="178" spans="1:16384" s="224" customFormat="1" ht="222.75" customHeight="1" thickBot="1" x14ac:dyDescent="0.25">
      <c r="A178" s="335" t="s">
        <v>152</v>
      </c>
      <c r="B178" s="336"/>
      <c r="C178" s="330" t="s">
        <v>153</v>
      </c>
      <c r="D178" s="337" t="s">
        <v>146</v>
      </c>
      <c r="E178" s="338"/>
      <c r="F178" s="222"/>
      <c r="G178" s="223"/>
      <c r="H178" s="223"/>
    </row>
    <row r="179" spans="1:16384" ht="23.25" x14ac:dyDescent="0.2">
      <c r="A179" s="250" t="s">
        <v>154</v>
      </c>
      <c r="B179" s="250"/>
      <c r="C179" s="250"/>
      <c r="D179" s="250"/>
      <c r="E179" s="250"/>
      <c r="F179" s="250"/>
      <c r="G179" s="250"/>
      <c r="H179" s="250"/>
    </row>
    <row r="180" spans="1:16384" ht="23.25" x14ac:dyDescent="0.2">
      <c r="A180" s="250" t="s">
        <v>155</v>
      </c>
      <c r="B180" s="250"/>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0"/>
      <c r="AW180" s="250"/>
      <c r="AX180" s="250"/>
      <c r="AY180" s="250"/>
      <c r="AZ180" s="250"/>
      <c r="BA180" s="250"/>
      <c r="BB180" s="250"/>
      <c r="BC180" s="250"/>
      <c r="BD180" s="250"/>
      <c r="BE180" s="250"/>
      <c r="BF180" s="250"/>
      <c r="BG180" s="250"/>
      <c r="BH180" s="250"/>
      <c r="BI180" s="250"/>
      <c r="BJ180" s="250"/>
      <c r="BK180" s="250"/>
      <c r="BL180" s="250"/>
      <c r="BM180" s="250"/>
      <c r="BN180" s="250"/>
      <c r="BO180" s="250"/>
      <c r="BP180" s="250"/>
      <c r="BQ180" s="250"/>
      <c r="BR180" s="250"/>
      <c r="BS180" s="250"/>
      <c r="BT180" s="250"/>
      <c r="BU180" s="250"/>
      <c r="BV180" s="250"/>
      <c r="BW180" s="250"/>
      <c r="BX180" s="250"/>
      <c r="BY180" s="250"/>
      <c r="BZ180" s="250"/>
      <c r="CA180" s="250"/>
      <c r="CB180" s="250"/>
      <c r="CC180" s="250"/>
      <c r="CD180" s="250"/>
      <c r="CE180" s="250"/>
      <c r="CF180" s="250"/>
      <c r="CG180" s="250"/>
      <c r="CH180" s="250"/>
      <c r="CI180" s="250"/>
      <c r="CJ180" s="250"/>
      <c r="CK180" s="250"/>
      <c r="CL180" s="250"/>
      <c r="CM180" s="250"/>
      <c r="CN180" s="250"/>
      <c r="CO180" s="250"/>
      <c r="CP180" s="250"/>
      <c r="CQ180" s="250"/>
      <c r="CR180" s="250"/>
      <c r="CS180" s="250"/>
      <c r="CT180" s="250"/>
      <c r="CU180" s="250"/>
      <c r="CV180" s="250"/>
      <c r="CW180" s="250"/>
      <c r="CX180" s="250"/>
      <c r="CY180" s="250"/>
      <c r="CZ180" s="250"/>
      <c r="DA180" s="250"/>
      <c r="DB180" s="250"/>
      <c r="DC180" s="250"/>
      <c r="DD180" s="250"/>
      <c r="DE180" s="250"/>
      <c r="DF180" s="250"/>
      <c r="DG180" s="250"/>
      <c r="DH180" s="250"/>
      <c r="DI180" s="250"/>
      <c r="DJ180" s="250"/>
      <c r="DK180" s="250"/>
      <c r="DL180" s="250"/>
      <c r="DM180" s="250"/>
      <c r="DN180" s="250"/>
      <c r="DO180" s="250"/>
      <c r="DP180" s="250"/>
      <c r="DQ180" s="250"/>
      <c r="DR180" s="250"/>
      <c r="DS180" s="250"/>
      <c r="DT180" s="250"/>
      <c r="DU180" s="250"/>
      <c r="DV180" s="250"/>
      <c r="DW180" s="250"/>
      <c r="DX180" s="250"/>
      <c r="DY180" s="250"/>
      <c r="DZ180" s="250"/>
      <c r="EA180" s="250"/>
      <c r="EB180" s="250"/>
      <c r="EC180" s="250"/>
      <c r="ED180" s="250"/>
      <c r="EE180" s="250"/>
      <c r="EF180" s="250"/>
      <c r="EG180" s="250"/>
      <c r="EH180" s="250"/>
      <c r="EI180" s="250"/>
      <c r="EJ180" s="250"/>
      <c r="EK180" s="250"/>
      <c r="EL180" s="250"/>
      <c r="EM180" s="250"/>
      <c r="EN180" s="250"/>
      <c r="EO180" s="250"/>
      <c r="EP180" s="250"/>
      <c r="EQ180" s="250"/>
      <c r="ER180" s="250"/>
      <c r="ES180" s="250"/>
      <c r="ET180" s="250"/>
      <c r="EU180" s="250"/>
      <c r="EV180" s="250"/>
      <c r="EW180" s="250"/>
      <c r="EX180" s="250"/>
      <c r="EY180" s="250"/>
      <c r="EZ180" s="250"/>
      <c r="FA180" s="250"/>
      <c r="FB180" s="250"/>
      <c r="FC180" s="250"/>
      <c r="FD180" s="250"/>
      <c r="FE180" s="250"/>
      <c r="FF180" s="250"/>
      <c r="FG180" s="250"/>
      <c r="FH180" s="250"/>
      <c r="FI180" s="250"/>
      <c r="FJ180" s="250"/>
      <c r="FK180" s="250"/>
      <c r="FL180" s="250"/>
      <c r="FM180" s="250"/>
      <c r="FN180" s="250"/>
      <c r="FO180" s="250"/>
      <c r="FP180" s="250"/>
      <c r="FQ180" s="250"/>
      <c r="FR180" s="250"/>
      <c r="FS180" s="250"/>
      <c r="FT180" s="250"/>
      <c r="FU180" s="250"/>
      <c r="FV180" s="250"/>
      <c r="FW180" s="250"/>
      <c r="FX180" s="250"/>
      <c r="FY180" s="250"/>
      <c r="FZ180" s="250"/>
      <c r="GA180" s="250"/>
      <c r="GB180" s="250"/>
      <c r="GC180" s="250"/>
      <c r="GD180" s="250"/>
      <c r="GE180" s="250"/>
      <c r="GF180" s="250"/>
      <c r="GG180" s="250"/>
      <c r="GH180" s="250"/>
      <c r="GI180" s="250"/>
      <c r="GJ180" s="250"/>
      <c r="GK180" s="250"/>
      <c r="GL180" s="250"/>
      <c r="GM180" s="250"/>
      <c r="GN180" s="250"/>
      <c r="GO180" s="250"/>
      <c r="GP180" s="250"/>
      <c r="GQ180" s="250"/>
      <c r="GR180" s="250"/>
      <c r="GS180" s="250"/>
      <c r="GT180" s="250"/>
      <c r="GU180" s="250"/>
      <c r="GV180" s="250"/>
      <c r="GW180" s="250"/>
      <c r="GX180" s="250"/>
      <c r="GY180" s="250"/>
      <c r="GZ180" s="250"/>
      <c r="HA180" s="250"/>
      <c r="HB180" s="250"/>
      <c r="HC180" s="250"/>
      <c r="HD180" s="250"/>
      <c r="HE180" s="250"/>
      <c r="HF180" s="250"/>
      <c r="HG180" s="250"/>
      <c r="HH180" s="250"/>
      <c r="HI180" s="250"/>
      <c r="HJ180" s="250"/>
      <c r="HK180" s="250"/>
      <c r="HL180" s="250"/>
      <c r="HM180" s="250"/>
      <c r="HN180" s="250"/>
      <c r="HO180" s="250"/>
      <c r="HP180" s="250"/>
      <c r="HQ180" s="250"/>
      <c r="HR180" s="250"/>
      <c r="HS180" s="250"/>
      <c r="HT180" s="250"/>
      <c r="HU180" s="250"/>
      <c r="HV180" s="250"/>
      <c r="HW180" s="250"/>
      <c r="HX180" s="250"/>
      <c r="HY180" s="250"/>
      <c r="HZ180" s="250"/>
      <c r="IA180" s="250"/>
      <c r="IB180" s="250"/>
      <c r="IC180" s="250"/>
      <c r="ID180" s="250"/>
      <c r="IE180" s="250"/>
      <c r="IF180" s="250"/>
      <c r="IG180" s="250"/>
      <c r="IH180" s="250"/>
      <c r="II180" s="250"/>
      <c r="IJ180" s="250"/>
      <c r="IK180" s="250"/>
      <c r="IL180" s="250"/>
      <c r="IM180" s="250"/>
      <c r="IN180" s="250"/>
      <c r="IO180" s="250"/>
      <c r="IP180" s="250"/>
      <c r="IQ180" s="250"/>
      <c r="IR180" s="250"/>
      <c r="IS180" s="250"/>
      <c r="IT180" s="250"/>
      <c r="IU180" s="250"/>
      <c r="IV180" s="250"/>
      <c r="IW180" s="250"/>
      <c r="IX180" s="250"/>
      <c r="IY180" s="250"/>
      <c r="IZ180" s="250"/>
      <c r="JA180" s="250"/>
      <c r="JB180" s="250"/>
      <c r="JC180" s="250"/>
      <c r="JD180" s="250"/>
      <c r="JE180" s="250"/>
      <c r="JF180" s="250"/>
      <c r="JG180" s="250"/>
      <c r="JH180" s="250"/>
      <c r="JI180" s="250"/>
      <c r="JJ180" s="250"/>
      <c r="JK180" s="250"/>
      <c r="JL180" s="250"/>
      <c r="JM180" s="250"/>
      <c r="JN180" s="250"/>
      <c r="JO180" s="250"/>
      <c r="JP180" s="250"/>
      <c r="JQ180" s="250"/>
      <c r="JR180" s="250"/>
      <c r="JS180" s="250"/>
      <c r="JT180" s="250"/>
      <c r="JU180" s="250"/>
      <c r="JV180" s="250"/>
      <c r="JW180" s="250"/>
      <c r="JX180" s="250"/>
      <c r="JY180" s="250"/>
      <c r="JZ180" s="250"/>
      <c r="KA180" s="250"/>
      <c r="KB180" s="250"/>
      <c r="KC180" s="250"/>
      <c r="KD180" s="250"/>
      <c r="KE180" s="250"/>
      <c r="KF180" s="250"/>
      <c r="KG180" s="250"/>
      <c r="KH180" s="250"/>
      <c r="KI180" s="250"/>
      <c r="KJ180" s="250"/>
      <c r="KK180" s="250"/>
      <c r="KL180" s="250"/>
      <c r="KM180" s="250"/>
      <c r="KN180" s="250"/>
      <c r="KO180" s="250"/>
      <c r="KP180" s="250"/>
      <c r="KQ180" s="250"/>
      <c r="KR180" s="250"/>
      <c r="KS180" s="250"/>
      <c r="KT180" s="250"/>
      <c r="KU180" s="250"/>
      <c r="KV180" s="250"/>
      <c r="KW180" s="250"/>
      <c r="KX180" s="250"/>
      <c r="KY180" s="250"/>
      <c r="KZ180" s="250"/>
      <c r="LA180" s="250"/>
      <c r="LB180" s="250"/>
      <c r="LC180" s="250"/>
      <c r="LD180" s="250"/>
      <c r="LE180" s="250"/>
      <c r="LF180" s="250"/>
      <c r="LG180" s="250"/>
      <c r="LH180" s="250"/>
      <c r="LI180" s="250"/>
      <c r="LJ180" s="250"/>
      <c r="LK180" s="250"/>
      <c r="LL180" s="250"/>
      <c r="LM180" s="250"/>
      <c r="LN180" s="250"/>
      <c r="LO180" s="250"/>
      <c r="LP180" s="250"/>
      <c r="LQ180" s="250"/>
      <c r="LR180" s="250"/>
      <c r="LS180" s="250"/>
      <c r="LT180" s="250"/>
      <c r="LU180" s="250"/>
      <c r="LV180" s="250"/>
      <c r="LW180" s="250"/>
      <c r="LX180" s="250"/>
      <c r="LY180" s="250"/>
      <c r="LZ180" s="250"/>
      <c r="MA180" s="250"/>
      <c r="MB180" s="250"/>
      <c r="MC180" s="250"/>
      <c r="MD180" s="250"/>
      <c r="ME180" s="250"/>
      <c r="MF180" s="250"/>
      <c r="MG180" s="250"/>
      <c r="MH180" s="250"/>
      <c r="MI180" s="250"/>
      <c r="MJ180" s="250"/>
      <c r="MK180" s="250"/>
      <c r="ML180" s="250"/>
      <c r="MM180" s="250"/>
      <c r="MN180" s="250"/>
      <c r="MO180" s="250"/>
      <c r="MP180" s="250"/>
      <c r="MQ180" s="250"/>
      <c r="MR180" s="250"/>
      <c r="MS180" s="250"/>
      <c r="MT180" s="250"/>
      <c r="MU180" s="250"/>
      <c r="MV180" s="250"/>
      <c r="MW180" s="250"/>
      <c r="MX180" s="250"/>
      <c r="MY180" s="250"/>
      <c r="MZ180" s="250"/>
      <c r="NA180" s="250"/>
      <c r="NB180" s="250"/>
      <c r="NC180" s="250"/>
      <c r="ND180" s="250"/>
      <c r="NE180" s="250"/>
      <c r="NF180" s="250"/>
      <c r="NG180" s="250"/>
      <c r="NH180" s="250"/>
      <c r="NI180" s="250"/>
      <c r="NJ180" s="250"/>
      <c r="NK180" s="250"/>
      <c r="NL180" s="250"/>
      <c r="NM180" s="250"/>
      <c r="NN180" s="250"/>
      <c r="NO180" s="250"/>
      <c r="NP180" s="250"/>
      <c r="NQ180" s="250"/>
      <c r="NR180" s="250"/>
      <c r="NS180" s="250"/>
      <c r="NT180" s="250"/>
      <c r="NU180" s="250"/>
      <c r="NV180" s="250"/>
      <c r="NW180" s="250"/>
      <c r="NX180" s="250"/>
      <c r="NY180" s="250"/>
      <c r="NZ180" s="250"/>
      <c r="OA180" s="250"/>
      <c r="OB180" s="250"/>
      <c r="OC180" s="250"/>
      <c r="OD180" s="250"/>
      <c r="OE180" s="250"/>
      <c r="OF180" s="250"/>
      <c r="OG180" s="250"/>
      <c r="OH180" s="250"/>
      <c r="OI180" s="250"/>
      <c r="OJ180" s="250"/>
      <c r="OK180" s="250"/>
      <c r="OL180" s="250"/>
      <c r="OM180" s="250"/>
      <c r="ON180" s="250"/>
      <c r="OO180" s="250"/>
      <c r="OP180" s="250"/>
      <c r="OQ180" s="250"/>
      <c r="OR180" s="250"/>
      <c r="OS180" s="250"/>
      <c r="OT180" s="250"/>
      <c r="OU180" s="250"/>
      <c r="OV180" s="250"/>
      <c r="OW180" s="250"/>
      <c r="OX180" s="250"/>
      <c r="OY180" s="250"/>
      <c r="OZ180" s="250"/>
      <c r="PA180" s="250"/>
      <c r="PB180" s="250"/>
      <c r="PC180" s="250"/>
      <c r="PD180" s="250"/>
      <c r="PE180" s="250"/>
      <c r="PF180" s="250"/>
      <c r="PG180" s="250"/>
      <c r="PH180" s="250"/>
      <c r="PI180" s="250"/>
      <c r="PJ180" s="250"/>
      <c r="PK180" s="250"/>
      <c r="PL180" s="250"/>
      <c r="PM180" s="250"/>
      <c r="PN180" s="250"/>
      <c r="PO180" s="250"/>
      <c r="PP180" s="250"/>
      <c r="PQ180" s="250"/>
      <c r="PR180" s="250"/>
      <c r="PS180" s="250"/>
      <c r="PT180" s="250"/>
      <c r="PU180" s="250"/>
      <c r="PV180" s="250"/>
      <c r="PW180" s="250"/>
      <c r="PX180" s="250"/>
      <c r="PY180" s="250"/>
      <c r="PZ180" s="250"/>
      <c r="QA180" s="250"/>
      <c r="QB180" s="250"/>
      <c r="QC180" s="250"/>
      <c r="QD180" s="250"/>
      <c r="QE180" s="250"/>
      <c r="QF180" s="250"/>
      <c r="QG180" s="250"/>
      <c r="QH180" s="250"/>
      <c r="QI180" s="250"/>
      <c r="QJ180" s="250"/>
      <c r="QK180" s="250"/>
      <c r="QL180" s="250"/>
      <c r="QM180" s="250"/>
      <c r="QN180" s="250"/>
      <c r="QO180" s="250"/>
      <c r="QP180" s="250"/>
      <c r="QQ180" s="250"/>
      <c r="QR180" s="250"/>
      <c r="QS180" s="250"/>
      <c r="QT180" s="250"/>
      <c r="QU180" s="250"/>
      <c r="QV180" s="250"/>
      <c r="QW180" s="250"/>
      <c r="QX180" s="250"/>
      <c r="QY180" s="250"/>
      <c r="QZ180" s="250"/>
      <c r="RA180" s="250"/>
      <c r="RB180" s="250"/>
      <c r="RC180" s="250"/>
      <c r="RD180" s="250"/>
      <c r="RE180" s="250"/>
      <c r="RF180" s="250"/>
      <c r="RG180" s="250"/>
      <c r="RH180" s="250"/>
      <c r="RI180" s="250"/>
      <c r="RJ180" s="250"/>
      <c r="RK180" s="250"/>
      <c r="RL180" s="250"/>
      <c r="RM180" s="250"/>
      <c r="RN180" s="250"/>
      <c r="RO180" s="250"/>
      <c r="RP180" s="250"/>
      <c r="RQ180" s="250"/>
      <c r="RR180" s="250"/>
      <c r="RS180" s="250"/>
      <c r="RT180" s="250"/>
      <c r="RU180" s="250"/>
      <c r="RV180" s="250"/>
      <c r="RW180" s="250"/>
      <c r="RX180" s="250"/>
      <c r="RY180" s="250"/>
      <c r="RZ180" s="250"/>
      <c r="SA180" s="250"/>
      <c r="SB180" s="250"/>
      <c r="SC180" s="250"/>
      <c r="SD180" s="250"/>
      <c r="SE180" s="250"/>
      <c r="SF180" s="250"/>
      <c r="SG180" s="250"/>
      <c r="SH180" s="250"/>
      <c r="SI180" s="250"/>
      <c r="SJ180" s="250"/>
      <c r="SK180" s="250"/>
      <c r="SL180" s="250"/>
      <c r="SM180" s="250"/>
      <c r="SN180" s="250"/>
      <c r="SO180" s="250"/>
      <c r="SP180" s="250"/>
      <c r="SQ180" s="250"/>
      <c r="SR180" s="250"/>
      <c r="SS180" s="250"/>
      <c r="ST180" s="250"/>
      <c r="SU180" s="250"/>
      <c r="SV180" s="250"/>
      <c r="SW180" s="250"/>
      <c r="SX180" s="250"/>
      <c r="SY180" s="250"/>
      <c r="SZ180" s="250"/>
      <c r="TA180" s="250"/>
      <c r="TB180" s="250"/>
      <c r="TC180" s="250"/>
      <c r="TD180" s="250"/>
      <c r="TE180" s="250"/>
      <c r="TF180" s="250"/>
      <c r="TG180" s="250"/>
      <c r="TH180" s="250"/>
      <c r="TI180" s="250"/>
      <c r="TJ180" s="250"/>
      <c r="TK180" s="250"/>
      <c r="TL180" s="250"/>
      <c r="TM180" s="250"/>
      <c r="TN180" s="250"/>
      <c r="TO180" s="250"/>
      <c r="TP180" s="250"/>
      <c r="TQ180" s="250"/>
      <c r="TR180" s="250"/>
      <c r="TS180" s="250"/>
      <c r="TT180" s="250"/>
      <c r="TU180" s="250"/>
      <c r="TV180" s="250"/>
      <c r="TW180" s="250"/>
      <c r="TX180" s="250"/>
      <c r="TY180" s="250"/>
      <c r="TZ180" s="250"/>
      <c r="UA180" s="250"/>
      <c r="UB180" s="250"/>
      <c r="UC180" s="250"/>
      <c r="UD180" s="250"/>
      <c r="UE180" s="250"/>
      <c r="UF180" s="250"/>
      <c r="UG180" s="250"/>
      <c r="UH180" s="250"/>
      <c r="UI180" s="250"/>
      <c r="UJ180" s="250"/>
      <c r="UK180" s="250"/>
      <c r="UL180" s="250"/>
      <c r="UM180" s="250"/>
      <c r="UN180" s="250"/>
      <c r="UO180" s="250"/>
      <c r="UP180" s="250"/>
      <c r="UQ180" s="250"/>
      <c r="UR180" s="250"/>
      <c r="US180" s="250"/>
      <c r="UT180" s="250"/>
      <c r="UU180" s="250"/>
      <c r="UV180" s="250"/>
      <c r="UW180" s="250"/>
      <c r="UX180" s="250"/>
      <c r="UY180" s="250"/>
      <c r="UZ180" s="250"/>
      <c r="VA180" s="250"/>
      <c r="VB180" s="250"/>
      <c r="VC180" s="250"/>
      <c r="VD180" s="250"/>
      <c r="VE180" s="250"/>
      <c r="VF180" s="250"/>
      <c r="VG180" s="250"/>
      <c r="VH180" s="250"/>
      <c r="VI180" s="250"/>
      <c r="VJ180" s="250"/>
      <c r="VK180" s="250"/>
      <c r="VL180" s="250"/>
      <c r="VM180" s="250"/>
      <c r="VN180" s="250"/>
      <c r="VO180" s="250"/>
      <c r="VP180" s="250"/>
      <c r="VQ180" s="250"/>
      <c r="VR180" s="250"/>
      <c r="VS180" s="250"/>
      <c r="VT180" s="250"/>
      <c r="VU180" s="250"/>
      <c r="VV180" s="250"/>
      <c r="VW180" s="250"/>
      <c r="VX180" s="250"/>
      <c r="VY180" s="250"/>
      <c r="VZ180" s="250"/>
      <c r="WA180" s="250"/>
      <c r="WB180" s="250"/>
      <c r="WC180" s="250"/>
      <c r="WD180" s="250"/>
      <c r="WE180" s="250"/>
      <c r="WF180" s="250"/>
      <c r="WG180" s="250"/>
      <c r="WH180" s="250"/>
      <c r="WI180" s="250"/>
      <c r="WJ180" s="250"/>
      <c r="WK180" s="250"/>
      <c r="WL180" s="250"/>
      <c r="WM180" s="250"/>
      <c r="WN180" s="250"/>
      <c r="WO180" s="250"/>
      <c r="WP180" s="250"/>
      <c r="WQ180" s="250"/>
      <c r="WR180" s="250"/>
      <c r="WS180" s="250"/>
      <c r="WT180" s="250"/>
      <c r="WU180" s="250"/>
      <c r="WV180" s="250"/>
      <c r="WW180" s="250"/>
      <c r="WX180" s="250"/>
      <c r="WY180" s="250"/>
      <c r="WZ180" s="250"/>
      <c r="XA180" s="250"/>
      <c r="XB180" s="250"/>
      <c r="XC180" s="250"/>
      <c r="XD180" s="250"/>
      <c r="XE180" s="250"/>
      <c r="XF180" s="250"/>
      <c r="XG180" s="250"/>
      <c r="XH180" s="250"/>
      <c r="XI180" s="250"/>
      <c r="XJ180" s="250"/>
      <c r="XK180" s="250"/>
      <c r="XL180" s="250"/>
      <c r="XM180" s="250"/>
      <c r="XN180" s="250"/>
      <c r="XO180" s="250"/>
      <c r="XP180" s="250"/>
      <c r="XQ180" s="250"/>
      <c r="XR180" s="250"/>
      <c r="XS180" s="250"/>
      <c r="XT180" s="250"/>
      <c r="XU180" s="250"/>
      <c r="XV180" s="250"/>
      <c r="XW180" s="250"/>
      <c r="XX180" s="250"/>
      <c r="XY180" s="250"/>
      <c r="XZ180" s="250"/>
      <c r="YA180" s="250"/>
      <c r="YB180" s="250"/>
      <c r="YC180" s="250"/>
      <c r="YD180" s="250"/>
      <c r="YE180" s="250"/>
      <c r="YF180" s="250"/>
      <c r="YG180" s="250"/>
      <c r="YH180" s="250"/>
      <c r="YI180" s="250"/>
      <c r="YJ180" s="250"/>
      <c r="YK180" s="250"/>
      <c r="YL180" s="250"/>
      <c r="YM180" s="250"/>
      <c r="YN180" s="250"/>
      <c r="YO180" s="250"/>
      <c r="YP180" s="250"/>
      <c r="YQ180" s="250"/>
      <c r="YR180" s="250"/>
      <c r="YS180" s="250"/>
      <c r="YT180" s="250"/>
      <c r="YU180" s="250"/>
      <c r="YV180" s="250"/>
      <c r="YW180" s="250"/>
      <c r="YX180" s="250"/>
      <c r="YY180" s="250"/>
      <c r="YZ180" s="250"/>
      <c r="ZA180" s="250"/>
      <c r="ZB180" s="250"/>
      <c r="ZC180" s="250"/>
      <c r="ZD180" s="250"/>
      <c r="ZE180" s="250"/>
      <c r="ZF180" s="250"/>
      <c r="ZG180" s="250"/>
      <c r="ZH180" s="250"/>
      <c r="ZI180" s="250"/>
      <c r="ZJ180" s="250"/>
      <c r="ZK180" s="250"/>
      <c r="ZL180" s="250"/>
      <c r="ZM180" s="250"/>
      <c r="ZN180" s="250"/>
      <c r="ZO180" s="250"/>
      <c r="ZP180" s="250"/>
      <c r="ZQ180" s="250"/>
      <c r="ZR180" s="250"/>
      <c r="ZS180" s="250"/>
      <c r="ZT180" s="250"/>
      <c r="ZU180" s="250"/>
      <c r="ZV180" s="250"/>
      <c r="ZW180" s="250"/>
      <c r="ZX180" s="250"/>
      <c r="ZY180" s="250"/>
      <c r="ZZ180" s="250"/>
      <c r="AAA180" s="250"/>
      <c r="AAB180" s="250"/>
      <c r="AAC180" s="250"/>
      <c r="AAD180" s="250"/>
      <c r="AAE180" s="250"/>
      <c r="AAF180" s="250"/>
      <c r="AAG180" s="250"/>
      <c r="AAH180" s="250"/>
      <c r="AAI180" s="250"/>
      <c r="AAJ180" s="250"/>
      <c r="AAK180" s="250"/>
      <c r="AAL180" s="250"/>
      <c r="AAM180" s="250"/>
      <c r="AAN180" s="250"/>
      <c r="AAO180" s="250"/>
      <c r="AAP180" s="250"/>
      <c r="AAQ180" s="250"/>
      <c r="AAR180" s="250"/>
      <c r="AAS180" s="250"/>
      <c r="AAT180" s="250"/>
      <c r="AAU180" s="250"/>
      <c r="AAV180" s="250"/>
      <c r="AAW180" s="250"/>
      <c r="AAX180" s="250"/>
      <c r="AAY180" s="250"/>
      <c r="AAZ180" s="250"/>
      <c r="ABA180" s="250"/>
      <c r="ABB180" s="250"/>
      <c r="ABC180" s="250"/>
      <c r="ABD180" s="250"/>
      <c r="ABE180" s="250"/>
      <c r="ABF180" s="250"/>
      <c r="ABG180" s="250"/>
      <c r="ABH180" s="250"/>
      <c r="ABI180" s="250"/>
      <c r="ABJ180" s="250"/>
      <c r="ABK180" s="250"/>
      <c r="ABL180" s="250"/>
      <c r="ABM180" s="250"/>
      <c r="ABN180" s="250"/>
      <c r="ABO180" s="250"/>
      <c r="ABP180" s="250"/>
      <c r="ABQ180" s="250"/>
      <c r="ABR180" s="250"/>
      <c r="ABS180" s="250"/>
      <c r="ABT180" s="250"/>
      <c r="ABU180" s="250"/>
      <c r="ABV180" s="250"/>
      <c r="ABW180" s="250"/>
      <c r="ABX180" s="250"/>
      <c r="ABY180" s="250"/>
      <c r="ABZ180" s="250"/>
      <c r="ACA180" s="250"/>
      <c r="ACB180" s="250"/>
      <c r="ACC180" s="250"/>
      <c r="ACD180" s="250"/>
      <c r="ACE180" s="250"/>
      <c r="ACF180" s="250"/>
      <c r="ACG180" s="250"/>
      <c r="ACH180" s="250"/>
      <c r="ACI180" s="250"/>
      <c r="ACJ180" s="250"/>
      <c r="ACK180" s="250"/>
      <c r="ACL180" s="250"/>
      <c r="ACM180" s="250"/>
      <c r="ACN180" s="250"/>
      <c r="ACO180" s="250"/>
      <c r="ACP180" s="250"/>
      <c r="ACQ180" s="250"/>
      <c r="ACR180" s="250"/>
      <c r="ACS180" s="250"/>
      <c r="ACT180" s="250"/>
      <c r="ACU180" s="250"/>
      <c r="ACV180" s="250"/>
      <c r="ACW180" s="250"/>
      <c r="ACX180" s="250"/>
      <c r="ACY180" s="250"/>
      <c r="ACZ180" s="250"/>
      <c r="ADA180" s="250"/>
      <c r="ADB180" s="250"/>
      <c r="ADC180" s="250"/>
      <c r="ADD180" s="250"/>
      <c r="ADE180" s="250"/>
      <c r="ADF180" s="250"/>
      <c r="ADG180" s="250"/>
      <c r="ADH180" s="250"/>
      <c r="ADI180" s="250"/>
      <c r="ADJ180" s="250"/>
      <c r="ADK180" s="250"/>
      <c r="ADL180" s="250"/>
      <c r="ADM180" s="250"/>
      <c r="ADN180" s="250"/>
      <c r="ADO180" s="250"/>
      <c r="ADP180" s="250"/>
      <c r="ADQ180" s="250"/>
      <c r="ADR180" s="250"/>
      <c r="ADS180" s="250"/>
      <c r="ADT180" s="250"/>
      <c r="ADU180" s="250"/>
      <c r="ADV180" s="250"/>
      <c r="ADW180" s="250"/>
      <c r="ADX180" s="250"/>
      <c r="ADY180" s="250"/>
      <c r="ADZ180" s="250"/>
      <c r="AEA180" s="250"/>
      <c r="AEB180" s="250"/>
      <c r="AEC180" s="250"/>
      <c r="AED180" s="250"/>
      <c r="AEE180" s="250"/>
      <c r="AEF180" s="250"/>
      <c r="AEG180" s="250"/>
      <c r="AEH180" s="250"/>
      <c r="AEI180" s="250"/>
      <c r="AEJ180" s="250"/>
      <c r="AEK180" s="250"/>
      <c r="AEL180" s="250"/>
      <c r="AEM180" s="250"/>
      <c r="AEN180" s="250"/>
      <c r="AEO180" s="250"/>
      <c r="AEP180" s="250"/>
      <c r="AEQ180" s="250"/>
      <c r="AER180" s="250"/>
      <c r="AES180" s="250"/>
      <c r="AET180" s="250"/>
      <c r="AEU180" s="250"/>
      <c r="AEV180" s="250"/>
      <c r="AEW180" s="250"/>
      <c r="AEX180" s="250"/>
      <c r="AEY180" s="250"/>
      <c r="AEZ180" s="250"/>
      <c r="AFA180" s="250"/>
      <c r="AFB180" s="250"/>
      <c r="AFC180" s="250"/>
      <c r="AFD180" s="250"/>
      <c r="AFE180" s="250"/>
      <c r="AFF180" s="250"/>
      <c r="AFG180" s="250"/>
      <c r="AFH180" s="250"/>
      <c r="AFI180" s="250"/>
      <c r="AFJ180" s="250"/>
      <c r="AFK180" s="250"/>
      <c r="AFL180" s="250"/>
      <c r="AFM180" s="250"/>
      <c r="AFN180" s="250"/>
      <c r="AFO180" s="250"/>
      <c r="AFP180" s="250"/>
      <c r="AFQ180" s="250"/>
      <c r="AFR180" s="250"/>
      <c r="AFS180" s="250"/>
      <c r="AFT180" s="250"/>
      <c r="AFU180" s="250"/>
      <c r="AFV180" s="250"/>
      <c r="AFW180" s="250"/>
      <c r="AFX180" s="250"/>
      <c r="AFY180" s="250"/>
      <c r="AFZ180" s="250"/>
      <c r="AGA180" s="250"/>
      <c r="AGB180" s="250"/>
      <c r="AGC180" s="250"/>
      <c r="AGD180" s="250"/>
      <c r="AGE180" s="250"/>
      <c r="AGF180" s="250"/>
      <c r="AGG180" s="250"/>
      <c r="AGH180" s="250"/>
      <c r="AGI180" s="250"/>
      <c r="AGJ180" s="250"/>
      <c r="AGK180" s="250"/>
      <c r="AGL180" s="250"/>
      <c r="AGM180" s="250"/>
      <c r="AGN180" s="250"/>
      <c r="AGO180" s="250"/>
      <c r="AGP180" s="250"/>
      <c r="AGQ180" s="250"/>
      <c r="AGR180" s="250"/>
      <c r="AGS180" s="250"/>
      <c r="AGT180" s="250"/>
      <c r="AGU180" s="250"/>
      <c r="AGV180" s="250"/>
      <c r="AGW180" s="250"/>
      <c r="AGX180" s="250"/>
      <c r="AGY180" s="250"/>
      <c r="AGZ180" s="250"/>
      <c r="AHA180" s="250"/>
      <c r="AHB180" s="250"/>
      <c r="AHC180" s="250"/>
      <c r="AHD180" s="250"/>
      <c r="AHE180" s="250"/>
      <c r="AHF180" s="250"/>
      <c r="AHG180" s="250"/>
      <c r="AHH180" s="250"/>
      <c r="AHI180" s="250"/>
      <c r="AHJ180" s="250"/>
      <c r="AHK180" s="250"/>
      <c r="AHL180" s="250"/>
      <c r="AHM180" s="250"/>
      <c r="AHN180" s="250"/>
      <c r="AHO180" s="250"/>
      <c r="AHP180" s="250"/>
      <c r="AHQ180" s="250"/>
      <c r="AHR180" s="250"/>
      <c r="AHS180" s="250"/>
      <c r="AHT180" s="250"/>
      <c r="AHU180" s="250"/>
      <c r="AHV180" s="250"/>
      <c r="AHW180" s="250"/>
      <c r="AHX180" s="250"/>
      <c r="AHY180" s="250"/>
      <c r="AHZ180" s="250"/>
      <c r="AIA180" s="250"/>
      <c r="AIB180" s="250"/>
      <c r="AIC180" s="250"/>
      <c r="AID180" s="250"/>
      <c r="AIE180" s="250"/>
      <c r="AIF180" s="250"/>
      <c r="AIG180" s="250"/>
      <c r="AIH180" s="250"/>
      <c r="AII180" s="250"/>
      <c r="AIJ180" s="250"/>
      <c r="AIK180" s="250"/>
      <c r="AIL180" s="250"/>
      <c r="AIM180" s="250"/>
      <c r="AIN180" s="250"/>
      <c r="AIO180" s="250"/>
      <c r="AIP180" s="250"/>
      <c r="AIQ180" s="250"/>
      <c r="AIR180" s="250"/>
      <c r="AIS180" s="250"/>
      <c r="AIT180" s="250"/>
      <c r="AIU180" s="250"/>
      <c r="AIV180" s="250"/>
      <c r="AIW180" s="250"/>
      <c r="AIX180" s="250"/>
      <c r="AIY180" s="250"/>
      <c r="AIZ180" s="250"/>
      <c r="AJA180" s="250"/>
      <c r="AJB180" s="250"/>
      <c r="AJC180" s="250"/>
      <c r="AJD180" s="250"/>
      <c r="AJE180" s="250"/>
      <c r="AJF180" s="250"/>
      <c r="AJG180" s="250"/>
      <c r="AJH180" s="250"/>
      <c r="AJI180" s="250"/>
      <c r="AJJ180" s="250"/>
      <c r="AJK180" s="250"/>
      <c r="AJL180" s="250"/>
      <c r="AJM180" s="250"/>
      <c r="AJN180" s="250"/>
      <c r="AJO180" s="250"/>
      <c r="AJP180" s="250"/>
      <c r="AJQ180" s="250"/>
      <c r="AJR180" s="250"/>
      <c r="AJS180" s="250"/>
      <c r="AJT180" s="250"/>
      <c r="AJU180" s="250"/>
      <c r="AJV180" s="250"/>
      <c r="AJW180" s="250"/>
      <c r="AJX180" s="250"/>
      <c r="AJY180" s="250"/>
      <c r="AJZ180" s="250"/>
      <c r="AKA180" s="250"/>
      <c r="AKB180" s="250"/>
      <c r="AKC180" s="250"/>
      <c r="AKD180" s="250"/>
      <c r="AKE180" s="250"/>
      <c r="AKF180" s="250"/>
      <c r="AKG180" s="250"/>
      <c r="AKH180" s="250"/>
      <c r="AKI180" s="250"/>
      <c r="AKJ180" s="250"/>
      <c r="AKK180" s="250"/>
      <c r="AKL180" s="250"/>
      <c r="AKM180" s="250"/>
      <c r="AKN180" s="250"/>
      <c r="AKO180" s="250"/>
      <c r="AKP180" s="250"/>
      <c r="AKQ180" s="250"/>
      <c r="AKR180" s="250"/>
      <c r="AKS180" s="250"/>
      <c r="AKT180" s="250"/>
      <c r="AKU180" s="250"/>
      <c r="AKV180" s="250"/>
      <c r="AKW180" s="250"/>
      <c r="AKX180" s="250"/>
      <c r="AKY180" s="250"/>
      <c r="AKZ180" s="250"/>
      <c r="ALA180" s="250"/>
      <c r="ALB180" s="250"/>
      <c r="ALC180" s="250"/>
      <c r="ALD180" s="250"/>
      <c r="ALE180" s="250"/>
      <c r="ALF180" s="250"/>
      <c r="ALG180" s="250"/>
      <c r="ALH180" s="250"/>
      <c r="ALI180" s="250"/>
      <c r="ALJ180" s="250"/>
      <c r="ALK180" s="250"/>
      <c r="ALL180" s="250"/>
      <c r="ALM180" s="250"/>
      <c r="ALN180" s="250"/>
      <c r="ALO180" s="250"/>
      <c r="ALP180" s="250"/>
      <c r="ALQ180" s="250"/>
      <c r="ALR180" s="250"/>
      <c r="ALS180" s="250"/>
      <c r="ALT180" s="250"/>
      <c r="ALU180" s="250"/>
      <c r="ALV180" s="250"/>
      <c r="ALW180" s="250"/>
      <c r="ALX180" s="250"/>
      <c r="ALY180" s="250"/>
      <c r="ALZ180" s="250"/>
      <c r="AMA180" s="250"/>
      <c r="AMB180" s="250"/>
      <c r="AMC180" s="250"/>
      <c r="AMD180" s="250"/>
      <c r="AME180" s="250"/>
      <c r="AMF180" s="250"/>
      <c r="AMG180" s="250"/>
      <c r="AMH180" s="250"/>
      <c r="AMI180" s="250"/>
      <c r="AMJ180" s="250"/>
      <c r="AMK180" s="250"/>
      <c r="AML180" s="250"/>
      <c r="AMM180" s="250"/>
      <c r="AMN180" s="250"/>
      <c r="AMO180" s="250"/>
      <c r="AMP180" s="250"/>
      <c r="AMQ180" s="250"/>
      <c r="AMR180" s="250"/>
      <c r="AMS180" s="250"/>
      <c r="AMT180" s="250"/>
      <c r="AMU180" s="250"/>
      <c r="AMV180" s="250"/>
      <c r="AMW180" s="250"/>
      <c r="AMX180" s="250"/>
      <c r="AMY180" s="250"/>
      <c r="AMZ180" s="250"/>
      <c r="ANA180" s="250"/>
      <c r="ANB180" s="250"/>
      <c r="ANC180" s="250"/>
      <c r="AND180" s="250"/>
      <c r="ANE180" s="250"/>
      <c r="ANF180" s="250"/>
      <c r="ANG180" s="250"/>
      <c r="ANH180" s="250"/>
      <c r="ANI180" s="250"/>
      <c r="ANJ180" s="250"/>
      <c r="ANK180" s="250"/>
      <c r="ANL180" s="250"/>
      <c r="ANM180" s="250"/>
      <c r="ANN180" s="250"/>
      <c r="ANO180" s="250"/>
      <c r="ANP180" s="250"/>
      <c r="ANQ180" s="250"/>
      <c r="ANR180" s="250"/>
      <c r="ANS180" s="250"/>
      <c r="ANT180" s="250"/>
      <c r="ANU180" s="250"/>
      <c r="ANV180" s="250"/>
      <c r="ANW180" s="250"/>
      <c r="ANX180" s="250"/>
      <c r="ANY180" s="250"/>
      <c r="ANZ180" s="250"/>
      <c r="AOA180" s="250"/>
      <c r="AOB180" s="250"/>
      <c r="AOC180" s="250"/>
      <c r="AOD180" s="250"/>
      <c r="AOE180" s="250"/>
      <c r="AOF180" s="250"/>
      <c r="AOG180" s="250"/>
      <c r="AOH180" s="250"/>
      <c r="AOI180" s="250"/>
      <c r="AOJ180" s="250"/>
      <c r="AOK180" s="250"/>
      <c r="AOL180" s="250"/>
      <c r="AOM180" s="250"/>
      <c r="AON180" s="250"/>
      <c r="AOO180" s="250"/>
      <c r="AOP180" s="250"/>
      <c r="AOQ180" s="250"/>
      <c r="AOR180" s="250"/>
      <c r="AOS180" s="250"/>
      <c r="AOT180" s="250"/>
      <c r="AOU180" s="250"/>
      <c r="AOV180" s="250"/>
      <c r="AOW180" s="250"/>
      <c r="AOX180" s="250"/>
      <c r="AOY180" s="250"/>
      <c r="AOZ180" s="250"/>
      <c r="APA180" s="250"/>
      <c r="APB180" s="250"/>
      <c r="APC180" s="250"/>
      <c r="APD180" s="250"/>
      <c r="APE180" s="250"/>
      <c r="APF180" s="250"/>
      <c r="APG180" s="250"/>
      <c r="APH180" s="250"/>
      <c r="API180" s="250"/>
      <c r="APJ180" s="250"/>
      <c r="APK180" s="250"/>
      <c r="APL180" s="250"/>
      <c r="APM180" s="250"/>
      <c r="APN180" s="250"/>
      <c r="APO180" s="250"/>
      <c r="APP180" s="250"/>
      <c r="APQ180" s="250"/>
      <c r="APR180" s="250"/>
      <c r="APS180" s="250"/>
      <c r="APT180" s="250"/>
      <c r="APU180" s="250"/>
      <c r="APV180" s="250"/>
      <c r="APW180" s="250"/>
      <c r="APX180" s="250"/>
      <c r="APY180" s="250"/>
      <c r="APZ180" s="250"/>
      <c r="AQA180" s="250"/>
      <c r="AQB180" s="250"/>
      <c r="AQC180" s="250"/>
      <c r="AQD180" s="250"/>
      <c r="AQE180" s="250"/>
      <c r="AQF180" s="250"/>
      <c r="AQG180" s="250"/>
      <c r="AQH180" s="250"/>
      <c r="AQI180" s="250"/>
      <c r="AQJ180" s="250"/>
      <c r="AQK180" s="250"/>
      <c r="AQL180" s="250"/>
      <c r="AQM180" s="250"/>
      <c r="AQN180" s="250"/>
      <c r="AQO180" s="250"/>
      <c r="AQP180" s="250"/>
      <c r="AQQ180" s="250"/>
      <c r="AQR180" s="250"/>
      <c r="AQS180" s="250"/>
      <c r="AQT180" s="250"/>
      <c r="AQU180" s="250"/>
      <c r="AQV180" s="250"/>
      <c r="AQW180" s="250"/>
      <c r="AQX180" s="250"/>
      <c r="AQY180" s="250"/>
      <c r="AQZ180" s="250"/>
      <c r="ARA180" s="250"/>
      <c r="ARB180" s="250"/>
      <c r="ARC180" s="250"/>
      <c r="ARD180" s="250"/>
      <c r="ARE180" s="250"/>
      <c r="ARF180" s="250"/>
      <c r="ARG180" s="250"/>
      <c r="ARH180" s="250"/>
      <c r="ARI180" s="250"/>
      <c r="ARJ180" s="250"/>
      <c r="ARK180" s="250"/>
      <c r="ARL180" s="250"/>
      <c r="ARM180" s="250"/>
      <c r="ARN180" s="250"/>
      <c r="ARO180" s="250"/>
      <c r="ARP180" s="250"/>
      <c r="ARQ180" s="250"/>
      <c r="ARR180" s="250"/>
      <c r="ARS180" s="250"/>
      <c r="ART180" s="250"/>
      <c r="ARU180" s="250"/>
      <c r="ARV180" s="250"/>
      <c r="ARW180" s="250"/>
      <c r="ARX180" s="250"/>
      <c r="ARY180" s="250"/>
      <c r="ARZ180" s="250"/>
      <c r="ASA180" s="250"/>
      <c r="ASB180" s="250"/>
      <c r="ASC180" s="250"/>
      <c r="ASD180" s="250"/>
      <c r="ASE180" s="250"/>
      <c r="ASF180" s="250"/>
      <c r="ASG180" s="250"/>
      <c r="ASH180" s="250"/>
      <c r="ASI180" s="250"/>
      <c r="ASJ180" s="250"/>
      <c r="ASK180" s="250"/>
      <c r="ASL180" s="250"/>
      <c r="ASM180" s="250"/>
      <c r="ASN180" s="250"/>
      <c r="ASO180" s="250"/>
      <c r="ASP180" s="250"/>
      <c r="ASQ180" s="250"/>
      <c r="ASR180" s="250"/>
      <c r="ASS180" s="250"/>
      <c r="AST180" s="250"/>
      <c r="ASU180" s="250"/>
      <c r="ASV180" s="250"/>
      <c r="ASW180" s="250"/>
      <c r="ASX180" s="250"/>
      <c r="ASY180" s="250"/>
      <c r="ASZ180" s="250"/>
      <c r="ATA180" s="250"/>
      <c r="ATB180" s="250"/>
      <c r="ATC180" s="250"/>
      <c r="ATD180" s="250"/>
      <c r="ATE180" s="250"/>
      <c r="ATF180" s="250"/>
      <c r="ATG180" s="250"/>
      <c r="ATH180" s="250"/>
      <c r="ATI180" s="250"/>
      <c r="ATJ180" s="250"/>
      <c r="ATK180" s="250"/>
      <c r="ATL180" s="250"/>
      <c r="ATM180" s="250"/>
      <c r="ATN180" s="250"/>
      <c r="ATO180" s="250"/>
      <c r="ATP180" s="250"/>
      <c r="ATQ180" s="250"/>
      <c r="ATR180" s="250"/>
      <c r="ATS180" s="250"/>
      <c r="ATT180" s="250"/>
      <c r="ATU180" s="250"/>
      <c r="ATV180" s="250"/>
      <c r="ATW180" s="250"/>
      <c r="ATX180" s="250"/>
      <c r="ATY180" s="250"/>
      <c r="ATZ180" s="250"/>
      <c r="AUA180" s="250"/>
      <c r="AUB180" s="250"/>
      <c r="AUC180" s="250"/>
      <c r="AUD180" s="250"/>
      <c r="AUE180" s="250"/>
      <c r="AUF180" s="250"/>
      <c r="AUG180" s="250"/>
      <c r="AUH180" s="250"/>
      <c r="AUI180" s="250"/>
      <c r="AUJ180" s="250"/>
      <c r="AUK180" s="250"/>
      <c r="AUL180" s="250"/>
      <c r="AUM180" s="250"/>
      <c r="AUN180" s="250"/>
      <c r="AUO180" s="250"/>
      <c r="AUP180" s="250"/>
      <c r="AUQ180" s="250"/>
      <c r="AUR180" s="250"/>
      <c r="AUS180" s="250"/>
      <c r="AUT180" s="250"/>
      <c r="AUU180" s="250"/>
      <c r="AUV180" s="250"/>
      <c r="AUW180" s="250"/>
      <c r="AUX180" s="250"/>
      <c r="AUY180" s="250"/>
      <c r="AUZ180" s="250"/>
      <c r="AVA180" s="250"/>
      <c r="AVB180" s="250"/>
      <c r="AVC180" s="250"/>
      <c r="AVD180" s="250"/>
      <c r="AVE180" s="250"/>
      <c r="AVF180" s="250"/>
      <c r="AVG180" s="250"/>
      <c r="AVH180" s="250"/>
      <c r="AVI180" s="250"/>
      <c r="AVJ180" s="250"/>
      <c r="AVK180" s="250"/>
      <c r="AVL180" s="250"/>
      <c r="AVM180" s="250"/>
      <c r="AVN180" s="250"/>
      <c r="AVO180" s="250"/>
      <c r="AVP180" s="250"/>
      <c r="AVQ180" s="250"/>
      <c r="AVR180" s="250"/>
      <c r="AVS180" s="250"/>
      <c r="AVT180" s="250"/>
      <c r="AVU180" s="250"/>
      <c r="AVV180" s="250"/>
      <c r="AVW180" s="250"/>
      <c r="AVX180" s="250"/>
      <c r="AVY180" s="250"/>
      <c r="AVZ180" s="250"/>
      <c r="AWA180" s="250"/>
      <c r="AWB180" s="250"/>
      <c r="AWC180" s="250"/>
      <c r="AWD180" s="250"/>
      <c r="AWE180" s="250"/>
      <c r="AWF180" s="250"/>
      <c r="AWG180" s="250"/>
      <c r="AWH180" s="250"/>
      <c r="AWI180" s="250"/>
      <c r="AWJ180" s="250"/>
      <c r="AWK180" s="250"/>
      <c r="AWL180" s="250"/>
      <c r="AWM180" s="250"/>
      <c r="AWN180" s="250"/>
      <c r="AWO180" s="250"/>
      <c r="AWP180" s="250"/>
      <c r="AWQ180" s="250"/>
      <c r="AWR180" s="250"/>
      <c r="AWS180" s="250"/>
      <c r="AWT180" s="250"/>
      <c r="AWU180" s="250"/>
      <c r="AWV180" s="250"/>
      <c r="AWW180" s="250"/>
      <c r="AWX180" s="250"/>
      <c r="AWY180" s="250"/>
      <c r="AWZ180" s="250"/>
      <c r="AXA180" s="250"/>
      <c r="AXB180" s="250"/>
      <c r="AXC180" s="250"/>
      <c r="AXD180" s="250"/>
      <c r="AXE180" s="250"/>
      <c r="AXF180" s="250"/>
      <c r="AXG180" s="250"/>
      <c r="AXH180" s="250"/>
      <c r="AXI180" s="250"/>
      <c r="AXJ180" s="250"/>
      <c r="AXK180" s="250"/>
      <c r="AXL180" s="250"/>
      <c r="AXM180" s="250"/>
      <c r="AXN180" s="250"/>
      <c r="AXO180" s="250"/>
      <c r="AXP180" s="250"/>
      <c r="AXQ180" s="250"/>
      <c r="AXR180" s="250"/>
      <c r="AXS180" s="250"/>
      <c r="AXT180" s="250"/>
      <c r="AXU180" s="250"/>
      <c r="AXV180" s="250"/>
      <c r="AXW180" s="250"/>
      <c r="AXX180" s="250"/>
      <c r="AXY180" s="250"/>
      <c r="AXZ180" s="250"/>
      <c r="AYA180" s="250"/>
      <c r="AYB180" s="250"/>
      <c r="AYC180" s="250"/>
      <c r="AYD180" s="250"/>
      <c r="AYE180" s="250"/>
      <c r="AYF180" s="250"/>
      <c r="AYG180" s="250"/>
      <c r="AYH180" s="250"/>
      <c r="AYI180" s="250"/>
      <c r="AYJ180" s="250"/>
      <c r="AYK180" s="250"/>
      <c r="AYL180" s="250"/>
      <c r="AYM180" s="250"/>
      <c r="AYN180" s="250"/>
      <c r="AYO180" s="250"/>
      <c r="AYP180" s="250"/>
      <c r="AYQ180" s="250"/>
      <c r="AYR180" s="250"/>
      <c r="AYS180" s="250"/>
      <c r="AYT180" s="250"/>
      <c r="AYU180" s="250"/>
      <c r="AYV180" s="250"/>
      <c r="AYW180" s="250"/>
      <c r="AYX180" s="250"/>
      <c r="AYY180" s="250"/>
      <c r="AYZ180" s="250"/>
      <c r="AZA180" s="250"/>
      <c r="AZB180" s="250"/>
      <c r="AZC180" s="250"/>
      <c r="AZD180" s="250"/>
      <c r="AZE180" s="250"/>
      <c r="AZF180" s="250"/>
      <c r="AZG180" s="250"/>
      <c r="AZH180" s="250"/>
      <c r="AZI180" s="250"/>
      <c r="AZJ180" s="250"/>
      <c r="AZK180" s="250"/>
      <c r="AZL180" s="250"/>
      <c r="AZM180" s="250"/>
      <c r="AZN180" s="250"/>
      <c r="AZO180" s="250"/>
      <c r="AZP180" s="250"/>
      <c r="AZQ180" s="250"/>
      <c r="AZR180" s="250"/>
      <c r="AZS180" s="250"/>
      <c r="AZT180" s="250"/>
      <c r="AZU180" s="250"/>
      <c r="AZV180" s="250"/>
      <c r="AZW180" s="250"/>
      <c r="AZX180" s="250"/>
      <c r="AZY180" s="250"/>
      <c r="AZZ180" s="250"/>
      <c r="BAA180" s="250"/>
      <c r="BAB180" s="250"/>
      <c r="BAC180" s="250"/>
      <c r="BAD180" s="250"/>
      <c r="BAE180" s="250"/>
      <c r="BAF180" s="250"/>
      <c r="BAG180" s="250"/>
      <c r="BAH180" s="250"/>
      <c r="BAI180" s="250"/>
      <c r="BAJ180" s="250"/>
      <c r="BAK180" s="250"/>
      <c r="BAL180" s="250"/>
      <c r="BAM180" s="250"/>
      <c r="BAN180" s="250"/>
      <c r="BAO180" s="250"/>
      <c r="BAP180" s="250"/>
      <c r="BAQ180" s="250"/>
      <c r="BAR180" s="250"/>
      <c r="BAS180" s="250"/>
      <c r="BAT180" s="250"/>
      <c r="BAU180" s="250"/>
      <c r="BAV180" s="250"/>
      <c r="BAW180" s="250"/>
      <c r="BAX180" s="250"/>
      <c r="BAY180" s="250"/>
      <c r="BAZ180" s="250"/>
      <c r="BBA180" s="250"/>
      <c r="BBB180" s="250"/>
      <c r="BBC180" s="250"/>
      <c r="BBD180" s="250"/>
      <c r="BBE180" s="250"/>
      <c r="BBF180" s="250"/>
      <c r="BBG180" s="250"/>
      <c r="BBH180" s="250"/>
      <c r="BBI180" s="250"/>
      <c r="BBJ180" s="250"/>
      <c r="BBK180" s="250"/>
      <c r="BBL180" s="250"/>
      <c r="BBM180" s="250"/>
      <c r="BBN180" s="250"/>
      <c r="BBO180" s="250"/>
      <c r="BBP180" s="250"/>
      <c r="BBQ180" s="250"/>
      <c r="BBR180" s="250"/>
      <c r="BBS180" s="250"/>
      <c r="BBT180" s="250"/>
      <c r="BBU180" s="250"/>
      <c r="BBV180" s="250"/>
      <c r="BBW180" s="250"/>
      <c r="BBX180" s="250"/>
      <c r="BBY180" s="250"/>
      <c r="BBZ180" s="250"/>
      <c r="BCA180" s="250"/>
      <c r="BCB180" s="250"/>
      <c r="BCC180" s="250"/>
      <c r="BCD180" s="250"/>
      <c r="BCE180" s="250"/>
      <c r="BCF180" s="250"/>
      <c r="BCG180" s="250"/>
      <c r="BCH180" s="250"/>
      <c r="BCI180" s="250"/>
      <c r="BCJ180" s="250"/>
      <c r="BCK180" s="250"/>
      <c r="BCL180" s="250"/>
      <c r="BCM180" s="250"/>
      <c r="BCN180" s="250"/>
      <c r="BCO180" s="250"/>
      <c r="BCP180" s="250"/>
      <c r="BCQ180" s="250"/>
      <c r="BCR180" s="250"/>
      <c r="BCS180" s="250"/>
      <c r="BCT180" s="250"/>
      <c r="BCU180" s="250"/>
      <c r="BCV180" s="250"/>
      <c r="BCW180" s="250"/>
      <c r="BCX180" s="250"/>
      <c r="BCY180" s="250"/>
      <c r="BCZ180" s="250"/>
      <c r="BDA180" s="250"/>
      <c r="BDB180" s="250"/>
      <c r="BDC180" s="250"/>
      <c r="BDD180" s="250"/>
      <c r="BDE180" s="250"/>
      <c r="BDF180" s="250"/>
      <c r="BDG180" s="250"/>
      <c r="BDH180" s="250"/>
      <c r="BDI180" s="250"/>
      <c r="BDJ180" s="250"/>
      <c r="BDK180" s="250"/>
      <c r="BDL180" s="250"/>
      <c r="BDM180" s="250"/>
      <c r="BDN180" s="250"/>
      <c r="BDO180" s="250"/>
      <c r="BDP180" s="250"/>
      <c r="BDQ180" s="250"/>
      <c r="BDR180" s="250"/>
      <c r="BDS180" s="250"/>
      <c r="BDT180" s="250"/>
      <c r="BDU180" s="250"/>
      <c r="BDV180" s="250"/>
      <c r="BDW180" s="250"/>
      <c r="BDX180" s="250"/>
      <c r="BDY180" s="250"/>
      <c r="BDZ180" s="250"/>
      <c r="BEA180" s="250"/>
      <c r="BEB180" s="250"/>
      <c r="BEC180" s="250"/>
      <c r="BED180" s="250"/>
      <c r="BEE180" s="250"/>
      <c r="BEF180" s="250"/>
      <c r="BEG180" s="250"/>
      <c r="BEH180" s="250"/>
      <c r="BEI180" s="250"/>
      <c r="BEJ180" s="250"/>
      <c r="BEK180" s="250"/>
      <c r="BEL180" s="250"/>
      <c r="BEM180" s="250"/>
      <c r="BEN180" s="250"/>
      <c r="BEO180" s="250"/>
      <c r="BEP180" s="250"/>
      <c r="BEQ180" s="250"/>
      <c r="BER180" s="250"/>
      <c r="BES180" s="250"/>
      <c r="BET180" s="250"/>
      <c r="BEU180" s="250"/>
      <c r="BEV180" s="250"/>
      <c r="BEW180" s="250"/>
      <c r="BEX180" s="250"/>
      <c r="BEY180" s="250"/>
      <c r="BEZ180" s="250"/>
      <c r="BFA180" s="250"/>
      <c r="BFB180" s="250"/>
      <c r="BFC180" s="250"/>
      <c r="BFD180" s="250"/>
      <c r="BFE180" s="250"/>
      <c r="BFF180" s="250"/>
      <c r="BFG180" s="250"/>
      <c r="BFH180" s="250"/>
      <c r="BFI180" s="250"/>
      <c r="BFJ180" s="250"/>
      <c r="BFK180" s="250"/>
      <c r="BFL180" s="250"/>
      <c r="BFM180" s="250"/>
      <c r="BFN180" s="250"/>
      <c r="BFO180" s="250"/>
      <c r="BFP180" s="250"/>
      <c r="BFQ180" s="250"/>
      <c r="BFR180" s="250"/>
      <c r="BFS180" s="250"/>
      <c r="BFT180" s="250"/>
      <c r="BFU180" s="250"/>
      <c r="BFV180" s="250"/>
      <c r="BFW180" s="250"/>
      <c r="BFX180" s="250"/>
      <c r="BFY180" s="250"/>
      <c r="BFZ180" s="250"/>
      <c r="BGA180" s="250"/>
      <c r="BGB180" s="250"/>
      <c r="BGC180" s="250"/>
      <c r="BGD180" s="250"/>
      <c r="BGE180" s="250"/>
      <c r="BGF180" s="250"/>
      <c r="BGG180" s="250"/>
      <c r="BGH180" s="250"/>
      <c r="BGI180" s="250"/>
      <c r="BGJ180" s="250"/>
      <c r="BGK180" s="250"/>
      <c r="BGL180" s="250"/>
      <c r="BGM180" s="250"/>
      <c r="BGN180" s="250"/>
      <c r="BGO180" s="250"/>
      <c r="BGP180" s="250"/>
      <c r="BGQ180" s="250"/>
      <c r="BGR180" s="250"/>
      <c r="BGS180" s="250"/>
      <c r="BGT180" s="250"/>
      <c r="BGU180" s="250"/>
      <c r="BGV180" s="250"/>
      <c r="BGW180" s="250"/>
      <c r="BGX180" s="250"/>
      <c r="BGY180" s="250"/>
      <c r="BGZ180" s="250"/>
      <c r="BHA180" s="250"/>
      <c r="BHB180" s="250"/>
      <c r="BHC180" s="250"/>
      <c r="BHD180" s="250"/>
      <c r="BHE180" s="250"/>
      <c r="BHF180" s="250"/>
      <c r="BHG180" s="250"/>
      <c r="BHH180" s="250"/>
      <c r="BHI180" s="250"/>
      <c r="BHJ180" s="250"/>
      <c r="BHK180" s="250"/>
      <c r="BHL180" s="250"/>
      <c r="BHM180" s="250"/>
      <c r="BHN180" s="250"/>
      <c r="BHO180" s="250"/>
      <c r="BHP180" s="250"/>
      <c r="BHQ180" s="250"/>
      <c r="BHR180" s="250"/>
      <c r="BHS180" s="250"/>
      <c r="BHT180" s="250"/>
      <c r="BHU180" s="250"/>
      <c r="BHV180" s="250"/>
      <c r="BHW180" s="250"/>
      <c r="BHX180" s="250"/>
      <c r="BHY180" s="250"/>
      <c r="BHZ180" s="250"/>
      <c r="BIA180" s="250"/>
      <c r="BIB180" s="250"/>
      <c r="BIC180" s="250"/>
      <c r="BID180" s="250"/>
      <c r="BIE180" s="250"/>
      <c r="BIF180" s="250"/>
      <c r="BIG180" s="250"/>
      <c r="BIH180" s="250"/>
      <c r="BII180" s="250"/>
      <c r="BIJ180" s="250"/>
      <c r="BIK180" s="250"/>
      <c r="BIL180" s="250"/>
      <c r="BIM180" s="250"/>
      <c r="BIN180" s="250"/>
      <c r="BIO180" s="250"/>
      <c r="BIP180" s="250"/>
      <c r="BIQ180" s="250"/>
      <c r="BIR180" s="250"/>
      <c r="BIS180" s="250"/>
      <c r="BIT180" s="250"/>
      <c r="BIU180" s="250"/>
      <c r="BIV180" s="250"/>
      <c r="BIW180" s="250"/>
      <c r="BIX180" s="250"/>
      <c r="BIY180" s="250"/>
      <c r="BIZ180" s="250"/>
      <c r="BJA180" s="250"/>
      <c r="BJB180" s="250"/>
      <c r="BJC180" s="250"/>
      <c r="BJD180" s="250"/>
      <c r="BJE180" s="250"/>
      <c r="BJF180" s="250"/>
      <c r="BJG180" s="250"/>
      <c r="BJH180" s="250"/>
      <c r="BJI180" s="250"/>
      <c r="BJJ180" s="250"/>
      <c r="BJK180" s="250"/>
      <c r="BJL180" s="250"/>
      <c r="BJM180" s="250"/>
      <c r="BJN180" s="250"/>
      <c r="BJO180" s="250"/>
      <c r="BJP180" s="250"/>
      <c r="BJQ180" s="250"/>
      <c r="BJR180" s="250"/>
      <c r="BJS180" s="250"/>
      <c r="BJT180" s="250"/>
      <c r="BJU180" s="250"/>
      <c r="BJV180" s="250"/>
      <c r="BJW180" s="250"/>
      <c r="BJX180" s="250"/>
      <c r="BJY180" s="250"/>
      <c r="BJZ180" s="250"/>
      <c r="BKA180" s="250"/>
      <c r="BKB180" s="250"/>
      <c r="BKC180" s="250"/>
      <c r="BKD180" s="250"/>
      <c r="BKE180" s="250"/>
      <c r="BKF180" s="250"/>
      <c r="BKG180" s="250"/>
      <c r="BKH180" s="250"/>
      <c r="BKI180" s="250"/>
      <c r="BKJ180" s="250"/>
      <c r="BKK180" s="250"/>
      <c r="BKL180" s="250"/>
      <c r="BKM180" s="250"/>
      <c r="BKN180" s="250"/>
      <c r="BKO180" s="250"/>
      <c r="BKP180" s="250"/>
      <c r="BKQ180" s="250"/>
      <c r="BKR180" s="250"/>
      <c r="BKS180" s="250"/>
      <c r="BKT180" s="250"/>
      <c r="BKU180" s="250"/>
      <c r="BKV180" s="250"/>
      <c r="BKW180" s="250"/>
      <c r="BKX180" s="250"/>
      <c r="BKY180" s="250"/>
      <c r="BKZ180" s="250"/>
      <c r="BLA180" s="250"/>
      <c r="BLB180" s="250"/>
      <c r="BLC180" s="250"/>
      <c r="BLD180" s="250"/>
      <c r="BLE180" s="250"/>
      <c r="BLF180" s="250"/>
      <c r="BLG180" s="250"/>
      <c r="BLH180" s="250"/>
      <c r="BLI180" s="250"/>
      <c r="BLJ180" s="250"/>
      <c r="BLK180" s="250"/>
      <c r="BLL180" s="250"/>
      <c r="BLM180" s="250"/>
      <c r="BLN180" s="250"/>
      <c r="BLO180" s="250"/>
      <c r="BLP180" s="250"/>
      <c r="BLQ180" s="250"/>
      <c r="BLR180" s="250"/>
      <c r="BLS180" s="250"/>
      <c r="BLT180" s="250"/>
      <c r="BLU180" s="250"/>
      <c r="BLV180" s="250"/>
      <c r="BLW180" s="250"/>
      <c r="BLX180" s="250"/>
      <c r="BLY180" s="250"/>
      <c r="BLZ180" s="250"/>
      <c r="BMA180" s="250"/>
      <c r="BMB180" s="250"/>
      <c r="BMC180" s="250"/>
      <c r="BMD180" s="250"/>
      <c r="BME180" s="250"/>
      <c r="BMF180" s="250"/>
      <c r="BMG180" s="250"/>
      <c r="BMH180" s="250"/>
      <c r="BMI180" s="250"/>
      <c r="BMJ180" s="250"/>
      <c r="BMK180" s="250"/>
      <c r="BML180" s="250"/>
      <c r="BMM180" s="250"/>
      <c r="BMN180" s="250"/>
      <c r="BMO180" s="250"/>
      <c r="BMP180" s="250"/>
      <c r="BMQ180" s="250"/>
      <c r="BMR180" s="250"/>
      <c r="BMS180" s="250"/>
      <c r="BMT180" s="250"/>
      <c r="BMU180" s="250"/>
      <c r="BMV180" s="250"/>
      <c r="BMW180" s="250"/>
      <c r="BMX180" s="250"/>
      <c r="BMY180" s="250"/>
      <c r="BMZ180" s="250"/>
      <c r="BNA180" s="250"/>
      <c r="BNB180" s="250"/>
      <c r="BNC180" s="250"/>
      <c r="BND180" s="250"/>
      <c r="BNE180" s="250"/>
      <c r="BNF180" s="250"/>
      <c r="BNG180" s="250"/>
      <c r="BNH180" s="250"/>
      <c r="BNI180" s="250"/>
      <c r="BNJ180" s="250"/>
      <c r="BNK180" s="250"/>
      <c r="BNL180" s="250"/>
      <c r="BNM180" s="250"/>
      <c r="BNN180" s="250"/>
      <c r="BNO180" s="250"/>
      <c r="BNP180" s="250"/>
      <c r="BNQ180" s="250"/>
      <c r="BNR180" s="250"/>
      <c r="BNS180" s="250"/>
      <c r="BNT180" s="250"/>
      <c r="BNU180" s="250"/>
      <c r="BNV180" s="250"/>
      <c r="BNW180" s="250"/>
      <c r="BNX180" s="250"/>
      <c r="BNY180" s="250"/>
      <c r="BNZ180" s="250"/>
      <c r="BOA180" s="250"/>
      <c r="BOB180" s="250"/>
      <c r="BOC180" s="250"/>
      <c r="BOD180" s="250"/>
      <c r="BOE180" s="250"/>
      <c r="BOF180" s="250"/>
      <c r="BOG180" s="250"/>
      <c r="BOH180" s="250"/>
      <c r="BOI180" s="250"/>
      <c r="BOJ180" s="250"/>
      <c r="BOK180" s="250"/>
      <c r="BOL180" s="250"/>
      <c r="BOM180" s="250"/>
      <c r="BON180" s="250"/>
      <c r="BOO180" s="250"/>
      <c r="BOP180" s="250"/>
      <c r="BOQ180" s="250"/>
      <c r="BOR180" s="250"/>
      <c r="BOS180" s="250"/>
      <c r="BOT180" s="250"/>
      <c r="BOU180" s="250"/>
      <c r="BOV180" s="250"/>
      <c r="BOW180" s="250"/>
      <c r="BOX180" s="250"/>
      <c r="BOY180" s="250"/>
      <c r="BOZ180" s="250"/>
      <c r="BPA180" s="250"/>
      <c r="BPB180" s="250"/>
      <c r="BPC180" s="250"/>
      <c r="BPD180" s="250"/>
      <c r="BPE180" s="250"/>
      <c r="BPF180" s="250"/>
      <c r="BPG180" s="250"/>
      <c r="BPH180" s="250"/>
      <c r="BPI180" s="250"/>
      <c r="BPJ180" s="250"/>
      <c r="BPK180" s="250"/>
      <c r="BPL180" s="250"/>
      <c r="BPM180" s="250"/>
      <c r="BPN180" s="250"/>
      <c r="BPO180" s="250"/>
      <c r="BPP180" s="250"/>
      <c r="BPQ180" s="250"/>
      <c r="BPR180" s="250"/>
      <c r="BPS180" s="250"/>
      <c r="BPT180" s="250"/>
      <c r="BPU180" s="250"/>
      <c r="BPV180" s="250"/>
      <c r="BPW180" s="250"/>
      <c r="BPX180" s="250"/>
      <c r="BPY180" s="250"/>
      <c r="BPZ180" s="250"/>
      <c r="BQA180" s="250"/>
      <c r="BQB180" s="250"/>
      <c r="BQC180" s="250"/>
      <c r="BQD180" s="250"/>
      <c r="BQE180" s="250"/>
      <c r="BQF180" s="250"/>
      <c r="BQG180" s="250"/>
      <c r="BQH180" s="250"/>
      <c r="BQI180" s="250"/>
      <c r="BQJ180" s="250"/>
      <c r="BQK180" s="250"/>
      <c r="BQL180" s="250"/>
      <c r="BQM180" s="250"/>
      <c r="BQN180" s="250"/>
      <c r="BQO180" s="250"/>
      <c r="BQP180" s="250"/>
      <c r="BQQ180" s="250"/>
      <c r="BQR180" s="250"/>
      <c r="BQS180" s="250"/>
      <c r="BQT180" s="250"/>
      <c r="BQU180" s="250"/>
      <c r="BQV180" s="250"/>
      <c r="BQW180" s="250"/>
      <c r="BQX180" s="250"/>
      <c r="BQY180" s="250"/>
      <c r="BQZ180" s="250"/>
      <c r="BRA180" s="250"/>
      <c r="BRB180" s="250"/>
      <c r="BRC180" s="250"/>
      <c r="BRD180" s="250"/>
      <c r="BRE180" s="250"/>
      <c r="BRF180" s="250"/>
      <c r="BRG180" s="250"/>
      <c r="BRH180" s="250"/>
      <c r="BRI180" s="250"/>
      <c r="BRJ180" s="250"/>
      <c r="BRK180" s="250"/>
      <c r="BRL180" s="250"/>
      <c r="BRM180" s="250"/>
      <c r="BRN180" s="250"/>
      <c r="BRO180" s="250"/>
      <c r="BRP180" s="250"/>
      <c r="BRQ180" s="250"/>
      <c r="BRR180" s="250"/>
      <c r="BRS180" s="250"/>
      <c r="BRT180" s="250"/>
      <c r="BRU180" s="250"/>
      <c r="BRV180" s="250"/>
      <c r="BRW180" s="250"/>
      <c r="BRX180" s="250"/>
      <c r="BRY180" s="250"/>
      <c r="BRZ180" s="250"/>
      <c r="BSA180" s="250"/>
      <c r="BSB180" s="250"/>
      <c r="BSC180" s="250"/>
      <c r="BSD180" s="250"/>
      <c r="BSE180" s="250"/>
      <c r="BSF180" s="250"/>
      <c r="BSG180" s="250"/>
      <c r="BSH180" s="250"/>
      <c r="BSI180" s="250"/>
      <c r="BSJ180" s="250"/>
      <c r="BSK180" s="250"/>
      <c r="BSL180" s="250"/>
      <c r="BSM180" s="250"/>
      <c r="BSN180" s="250"/>
      <c r="BSO180" s="250"/>
      <c r="BSP180" s="250"/>
      <c r="BSQ180" s="250"/>
      <c r="BSR180" s="250"/>
      <c r="BSS180" s="250"/>
      <c r="BST180" s="250"/>
      <c r="BSU180" s="250"/>
      <c r="BSV180" s="250"/>
      <c r="BSW180" s="250"/>
      <c r="BSX180" s="250"/>
      <c r="BSY180" s="250"/>
      <c r="BSZ180" s="250"/>
      <c r="BTA180" s="250"/>
      <c r="BTB180" s="250"/>
      <c r="BTC180" s="250"/>
      <c r="BTD180" s="250"/>
      <c r="BTE180" s="250"/>
      <c r="BTF180" s="250"/>
      <c r="BTG180" s="250"/>
      <c r="BTH180" s="250"/>
      <c r="BTI180" s="250"/>
      <c r="BTJ180" s="250"/>
      <c r="BTK180" s="250"/>
      <c r="BTL180" s="250"/>
      <c r="BTM180" s="250"/>
      <c r="BTN180" s="250"/>
      <c r="BTO180" s="250"/>
      <c r="BTP180" s="250"/>
      <c r="BTQ180" s="250"/>
      <c r="BTR180" s="250"/>
      <c r="BTS180" s="250"/>
      <c r="BTT180" s="250"/>
      <c r="BTU180" s="250"/>
      <c r="BTV180" s="250"/>
      <c r="BTW180" s="250"/>
      <c r="BTX180" s="250"/>
      <c r="BTY180" s="250"/>
      <c r="BTZ180" s="250"/>
      <c r="BUA180" s="250"/>
      <c r="BUB180" s="250"/>
      <c r="BUC180" s="250"/>
      <c r="BUD180" s="250"/>
      <c r="BUE180" s="250"/>
      <c r="BUF180" s="250"/>
      <c r="BUG180" s="250"/>
      <c r="BUH180" s="250"/>
      <c r="BUI180" s="250"/>
      <c r="BUJ180" s="250"/>
      <c r="BUK180" s="250"/>
      <c r="BUL180" s="250"/>
      <c r="BUM180" s="250"/>
      <c r="BUN180" s="250"/>
      <c r="BUO180" s="250"/>
      <c r="BUP180" s="250"/>
      <c r="BUQ180" s="250"/>
      <c r="BUR180" s="250"/>
      <c r="BUS180" s="250"/>
      <c r="BUT180" s="250"/>
      <c r="BUU180" s="250"/>
      <c r="BUV180" s="250"/>
      <c r="BUW180" s="250"/>
      <c r="BUX180" s="250"/>
      <c r="BUY180" s="250"/>
      <c r="BUZ180" s="250"/>
      <c r="BVA180" s="250"/>
      <c r="BVB180" s="250"/>
      <c r="BVC180" s="250"/>
      <c r="BVD180" s="250"/>
      <c r="BVE180" s="250"/>
      <c r="BVF180" s="250"/>
      <c r="BVG180" s="250"/>
      <c r="BVH180" s="250"/>
      <c r="BVI180" s="250"/>
      <c r="BVJ180" s="250"/>
      <c r="BVK180" s="250"/>
      <c r="BVL180" s="250"/>
      <c r="BVM180" s="250"/>
      <c r="BVN180" s="250"/>
      <c r="BVO180" s="250"/>
      <c r="BVP180" s="250"/>
      <c r="BVQ180" s="250"/>
      <c r="BVR180" s="250"/>
      <c r="BVS180" s="250"/>
      <c r="BVT180" s="250"/>
      <c r="BVU180" s="250"/>
      <c r="BVV180" s="250"/>
      <c r="BVW180" s="250"/>
      <c r="BVX180" s="250"/>
      <c r="BVY180" s="250"/>
      <c r="BVZ180" s="250"/>
      <c r="BWA180" s="250"/>
      <c r="BWB180" s="250"/>
      <c r="BWC180" s="250"/>
      <c r="BWD180" s="250"/>
      <c r="BWE180" s="250"/>
      <c r="BWF180" s="250"/>
      <c r="BWG180" s="250"/>
      <c r="BWH180" s="250"/>
      <c r="BWI180" s="250"/>
      <c r="BWJ180" s="250"/>
      <c r="BWK180" s="250"/>
      <c r="BWL180" s="250"/>
      <c r="BWM180" s="250"/>
      <c r="BWN180" s="250"/>
      <c r="BWO180" s="250"/>
      <c r="BWP180" s="250"/>
      <c r="BWQ180" s="250"/>
      <c r="BWR180" s="250"/>
      <c r="BWS180" s="250"/>
      <c r="BWT180" s="250"/>
      <c r="BWU180" s="250"/>
      <c r="BWV180" s="250"/>
      <c r="BWW180" s="250"/>
      <c r="BWX180" s="250"/>
      <c r="BWY180" s="250"/>
      <c r="BWZ180" s="250"/>
      <c r="BXA180" s="250"/>
      <c r="BXB180" s="250"/>
      <c r="BXC180" s="250"/>
      <c r="BXD180" s="250"/>
      <c r="BXE180" s="250"/>
      <c r="BXF180" s="250"/>
      <c r="BXG180" s="250"/>
      <c r="BXH180" s="250"/>
      <c r="BXI180" s="250"/>
      <c r="BXJ180" s="250"/>
      <c r="BXK180" s="250"/>
      <c r="BXL180" s="250"/>
      <c r="BXM180" s="250"/>
      <c r="BXN180" s="250"/>
      <c r="BXO180" s="250"/>
      <c r="BXP180" s="250"/>
      <c r="BXQ180" s="250"/>
      <c r="BXR180" s="250"/>
      <c r="BXS180" s="250"/>
      <c r="BXT180" s="250"/>
      <c r="BXU180" s="250"/>
      <c r="BXV180" s="250"/>
      <c r="BXW180" s="250"/>
      <c r="BXX180" s="250"/>
      <c r="BXY180" s="250"/>
      <c r="BXZ180" s="250"/>
      <c r="BYA180" s="250"/>
      <c r="BYB180" s="250"/>
      <c r="BYC180" s="250"/>
      <c r="BYD180" s="250"/>
      <c r="BYE180" s="250"/>
      <c r="BYF180" s="250"/>
      <c r="BYG180" s="250"/>
      <c r="BYH180" s="250"/>
      <c r="BYI180" s="250"/>
      <c r="BYJ180" s="250"/>
      <c r="BYK180" s="250"/>
      <c r="BYL180" s="250"/>
      <c r="BYM180" s="250"/>
      <c r="BYN180" s="250"/>
      <c r="BYO180" s="250"/>
      <c r="BYP180" s="250"/>
      <c r="BYQ180" s="250"/>
      <c r="BYR180" s="250"/>
      <c r="BYS180" s="250"/>
      <c r="BYT180" s="250"/>
      <c r="BYU180" s="250"/>
      <c r="BYV180" s="250"/>
      <c r="BYW180" s="250"/>
      <c r="BYX180" s="250"/>
      <c r="BYY180" s="250"/>
      <c r="BYZ180" s="250"/>
      <c r="BZA180" s="250"/>
      <c r="BZB180" s="250"/>
      <c r="BZC180" s="250"/>
      <c r="BZD180" s="250"/>
      <c r="BZE180" s="250"/>
      <c r="BZF180" s="250"/>
      <c r="BZG180" s="250"/>
      <c r="BZH180" s="250"/>
      <c r="BZI180" s="250"/>
      <c r="BZJ180" s="250"/>
      <c r="BZK180" s="250"/>
      <c r="BZL180" s="250"/>
      <c r="BZM180" s="250"/>
      <c r="BZN180" s="250"/>
      <c r="BZO180" s="250"/>
      <c r="BZP180" s="250"/>
      <c r="BZQ180" s="250"/>
      <c r="BZR180" s="250"/>
      <c r="BZS180" s="250"/>
      <c r="BZT180" s="250"/>
      <c r="BZU180" s="250"/>
      <c r="BZV180" s="250"/>
      <c r="BZW180" s="250"/>
      <c r="BZX180" s="250"/>
      <c r="BZY180" s="250"/>
      <c r="BZZ180" s="250"/>
      <c r="CAA180" s="250"/>
      <c r="CAB180" s="250"/>
      <c r="CAC180" s="250"/>
      <c r="CAD180" s="250"/>
      <c r="CAE180" s="250"/>
      <c r="CAF180" s="250"/>
      <c r="CAG180" s="250"/>
      <c r="CAH180" s="250"/>
      <c r="CAI180" s="250"/>
      <c r="CAJ180" s="250"/>
      <c r="CAK180" s="250"/>
      <c r="CAL180" s="250"/>
      <c r="CAM180" s="250"/>
      <c r="CAN180" s="250"/>
      <c r="CAO180" s="250"/>
      <c r="CAP180" s="250"/>
      <c r="CAQ180" s="250"/>
      <c r="CAR180" s="250"/>
      <c r="CAS180" s="250"/>
      <c r="CAT180" s="250"/>
      <c r="CAU180" s="250"/>
      <c r="CAV180" s="250"/>
      <c r="CAW180" s="250"/>
      <c r="CAX180" s="250"/>
      <c r="CAY180" s="250"/>
      <c r="CAZ180" s="250"/>
      <c r="CBA180" s="250"/>
      <c r="CBB180" s="250"/>
      <c r="CBC180" s="250"/>
      <c r="CBD180" s="250"/>
      <c r="CBE180" s="250"/>
      <c r="CBF180" s="250"/>
      <c r="CBG180" s="250"/>
      <c r="CBH180" s="250"/>
      <c r="CBI180" s="250"/>
      <c r="CBJ180" s="250"/>
      <c r="CBK180" s="250"/>
      <c r="CBL180" s="250"/>
      <c r="CBM180" s="250"/>
      <c r="CBN180" s="250"/>
      <c r="CBO180" s="250"/>
      <c r="CBP180" s="250"/>
      <c r="CBQ180" s="250"/>
      <c r="CBR180" s="250"/>
      <c r="CBS180" s="250"/>
      <c r="CBT180" s="250"/>
      <c r="CBU180" s="250"/>
      <c r="CBV180" s="250"/>
      <c r="CBW180" s="250"/>
      <c r="CBX180" s="250"/>
      <c r="CBY180" s="250"/>
      <c r="CBZ180" s="250"/>
      <c r="CCA180" s="250"/>
      <c r="CCB180" s="250"/>
      <c r="CCC180" s="250"/>
      <c r="CCD180" s="250"/>
      <c r="CCE180" s="250"/>
      <c r="CCF180" s="250"/>
      <c r="CCG180" s="250"/>
      <c r="CCH180" s="250"/>
      <c r="CCI180" s="250"/>
      <c r="CCJ180" s="250"/>
      <c r="CCK180" s="250"/>
      <c r="CCL180" s="250"/>
      <c r="CCM180" s="250"/>
      <c r="CCN180" s="250"/>
      <c r="CCO180" s="250"/>
      <c r="CCP180" s="250"/>
      <c r="CCQ180" s="250"/>
      <c r="CCR180" s="250"/>
      <c r="CCS180" s="250"/>
      <c r="CCT180" s="250"/>
      <c r="CCU180" s="250"/>
      <c r="CCV180" s="250"/>
      <c r="CCW180" s="250"/>
      <c r="CCX180" s="250"/>
      <c r="CCY180" s="250"/>
      <c r="CCZ180" s="250"/>
      <c r="CDA180" s="250"/>
      <c r="CDB180" s="250"/>
      <c r="CDC180" s="250"/>
      <c r="CDD180" s="250"/>
      <c r="CDE180" s="250"/>
      <c r="CDF180" s="250"/>
      <c r="CDG180" s="250"/>
      <c r="CDH180" s="250"/>
      <c r="CDI180" s="250"/>
      <c r="CDJ180" s="250"/>
      <c r="CDK180" s="250"/>
      <c r="CDL180" s="250"/>
      <c r="CDM180" s="250"/>
      <c r="CDN180" s="250"/>
      <c r="CDO180" s="250"/>
      <c r="CDP180" s="250"/>
      <c r="CDQ180" s="250"/>
      <c r="CDR180" s="250"/>
      <c r="CDS180" s="250"/>
      <c r="CDT180" s="250"/>
      <c r="CDU180" s="250"/>
      <c r="CDV180" s="250"/>
      <c r="CDW180" s="250"/>
      <c r="CDX180" s="250"/>
      <c r="CDY180" s="250"/>
      <c r="CDZ180" s="250"/>
      <c r="CEA180" s="250"/>
      <c r="CEB180" s="250"/>
      <c r="CEC180" s="250"/>
      <c r="CED180" s="250"/>
      <c r="CEE180" s="250"/>
      <c r="CEF180" s="250"/>
      <c r="CEG180" s="250"/>
      <c r="CEH180" s="250"/>
      <c r="CEI180" s="250"/>
      <c r="CEJ180" s="250"/>
      <c r="CEK180" s="250"/>
      <c r="CEL180" s="250"/>
      <c r="CEM180" s="250"/>
      <c r="CEN180" s="250"/>
      <c r="CEO180" s="250"/>
      <c r="CEP180" s="250"/>
      <c r="CEQ180" s="250"/>
      <c r="CER180" s="250"/>
      <c r="CES180" s="250"/>
      <c r="CET180" s="250"/>
      <c r="CEU180" s="250"/>
      <c r="CEV180" s="250"/>
      <c r="CEW180" s="250"/>
      <c r="CEX180" s="250"/>
      <c r="CEY180" s="250"/>
      <c r="CEZ180" s="250"/>
      <c r="CFA180" s="250"/>
      <c r="CFB180" s="250"/>
      <c r="CFC180" s="250"/>
      <c r="CFD180" s="250"/>
      <c r="CFE180" s="250"/>
      <c r="CFF180" s="250"/>
      <c r="CFG180" s="250"/>
      <c r="CFH180" s="250"/>
      <c r="CFI180" s="250"/>
      <c r="CFJ180" s="250"/>
      <c r="CFK180" s="250"/>
      <c r="CFL180" s="250"/>
      <c r="CFM180" s="250"/>
      <c r="CFN180" s="250"/>
      <c r="CFO180" s="250"/>
      <c r="CFP180" s="250"/>
      <c r="CFQ180" s="250"/>
      <c r="CFR180" s="250"/>
      <c r="CFS180" s="250"/>
      <c r="CFT180" s="250"/>
      <c r="CFU180" s="250"/>
      <c r="CFV180" s="250"/>
      <c r="CFW180" s="250"/>
      <c r="CFX180" s="250"/>
      <c r="CFY180" s="250"/>
      <c r="CFZ180" s="250"/>
      <c r="CGA180" s="250"/>
      <c r="CGB180" s="250"/>
      <c r="CGC180" s="250"/>
      <c r="CGD180" s="250"/>
      <c r="CGE180" s="250"/>
      <c r="CGF180" s="250"/>
      <c r="CGG180" s="250"/>
      <c r="CGH180" s="250"/>
      <c r="CGI180" s="250"/>
      <c r="CGJ180" s="250"/>
      <c r="CGK180" s="250"/>
      <c r="CGL180" s="250"/>
      <c r="CGM180" s="250"/>
      <c r="CGN180" s="250"/>
      <c r="CGO180" s="250"/>
      <c r="CGP180" s="250"/>
      <c r="CGQ180" s="250"/>
      <c r="CGR180" s="250"/>
      <c r="CGS180" s="250"/>
      <c r="CGT180" s="250"/>
      <c r="CGU180" s="250"/>
      <c r="CGV180" s="250"/>
      <c r="CGW180" s="250"/>
      <c r="CGX180" s="250"/>
      <c r="CGY180" s="250"/>
      <c r="CGZ180" s="250"/>
      <c r="CHA180" s="250"/>
      <c r="CHB180" s="250"/>
      <c r="CHC180" s="250"/>
      <c r="CHD180" s="250"/>
      <c r="CHE180" s="250"/>
      <c r="CHF180" s="250"/>
      <c r="CHG180" s="250"/>
      <c r="CHH180" s="250"/>
      <c r="CHI180" s="250"/>
      <c r="CHJ180" s="250"/>
      <c r="CHK180" s="250"/>
      <c r="CHL180" s="250"/>
      <c r="CHM180" s="250"/>
      <c r="CHN180" s="250"/>
      <c r="CHO180" s="250"/>
      <c r="CHP180" s="250"/>
      <c r="CHQ180" s="250"/>
      <c r="CHR180" s="250"/>
      <c r="CHS180" s="250"/>
      <c r="CHT180" s="250"/>
      <c r="CHU180" s="250"/>
      <c r="CHV180" s="250"/>
      <c r="CHW180" s="250"/>
      <c r="CHX180" s="250"/>
      <c r="CHY180" s="250"/>
      <c r="CHZ180" s="250"/>
      <c r="CIA180" s="250"/>
      <c r="CIB180" s="250"/>
      <c r="CIC180" s="250"/>
      <c r="CID180" s="250"/>
      <c r="CIE180" s="250"/>
      <c r="CIF180" s="250"/>
      <c r="CIG180" s="250"/>
      <c r="CIH180" s="250"/>
      <c r="CII180" s="250"/>
      <c r="CIJ180" s="250"/>
      <c r="CIK180" s="250"/>
      <c r="CIL180" s="250"/>
      <c r="CIM180" s="250"/>
      <c r="CIN180" s="250"/>
      <c r="CIO180" s="250"/>
      <c r="CIP180" s="250"/>
      <c r="CIQ180" s="250"/>
      <c r="CIR180" s="250"/>
      <c r="CIS180" s="250"/>
      <c r="CIT180" s="250"/>
      <c r="CIU180" s="250"/>
      <c r="CIV180" s="250"/>
      <c r="CIW180" s="250"/>
      <c r="CIX180" s="250"/>
      <c r="CIY180" s="250"/>
      <c r="CIZ180" s="250"/>
      <c r="CJA180" s="250"/>
      <c r="CJB180" s="250"/>
      <c r="CJC180" s="250"/>
      <c r="CJD180" s="250"/>
      <c r="CJE180" s="250"/>
      <c r="CJF180" s="250"/>
      <c r="CJG180" s="250"/>
      <c r="CJH180" s="250"/>
      <c r="CJI180" s="250"/>
      <c r="CJJ180" s="250"/>
      <c r="CJK180" s="250"/>
      <c r="CJL180" s="250"/>
      <c r="CJM180" s="250"/>
      <c r="CJN180" s="250"/>
      <c r="CJO180" s="250"/>
      <c r="CJP180" s="250"/>
      <c r="CJQ180" s="250"/>
      <c r="CJR180" s="250"/>
      <c r="CJS180" s="250"/>
      <c r="CJT180" s="250"/>
      <c r="CJU180" s="250"/>
      <c r="CJV180" s="250"/>
      <c r="CJW180" s="250"/>
      <c r="CJX180" s="250"/>
      <c r="CJY180" s="250"/>
      <c r="CJZ180" s="250"/>
      <c r="CKA180" s="250"/>
      <c r="CKB180" s="250"/>
      <c r="CKC180" s="250"/>
      <c r="CKD180" s="250"/>
      <c r="CKE180" s="250"/>
      <c r="CKF180" s="250"/>
      <c r="CKG180" s="250"/>
      <c r="CKH180" s="250"/>
      <c r="CKI180" s="250"/>
      <c r="CKJ180" s="250"/>
      <c r="CKK180" s="250"/>
      <c r="CKL180" s="250"/>
      <c r="CKM180" s="250"/>
      <c r="CKN180" s="250"/>
      <c r="CKO180" s="250"/>
      <c r="CKP180" s="250"/>
      <c r="CKQ180" s="250"/>
      <c r="CKR180" s="250"/>
      <c r="CKS180" s="250"/>
      <c r="CKT180" s="250"/>
      <c r="CKU180" s="250"/>
      <c r="CKV180" s="250"/>
      <c r="CKW180" s="250"/>
      <c r="CKX180" s="250"/>
      <c r="CKY180" s="250"/>
      <c r="CKZ180" s="250"/>
      <c r="CLA180" s="250"/>
      <c r="CLB180" s="250"/>
      <c r="CLC180" s="250"/>
      <c r="CLD180" s="250"/>
      <c r="CLE180" s="250"/>
      <c r="CLF180" s="250"/>
      <c r="CLG180" s="250"/>
      <c r="CLH180" s="250"/>
      <c r="CLI180" s="250"/>
      <c r="CLJ180" s="250"/>
      <c r="CLK180" s="250"/>
      <c r="CLL180" s="250"/>
      <c r="CLM180" s="250"/>
      <c r="CLN180" s="250"/>
      <c r="CLO180" s="250"/>
      <c r="CLP180" s="250"/>
      <c r="CLQ180" s="250"/>
      <c r="CLR180" s="250"/>
      <c r="CLS180" s="250"/>
      <c r="CLT180" s="250"/>
      <c r="CLU180" s="250"/>
      <c r="CLV180" s="250"/>
      <c r="CLW180" s="250"/>
      <c r="CLX180" s="250"/>
      <c r="CLY180" s="250"/>
      <c r="CLZ180" s="250"/>
      <c r="CMA180" s="250"/>
      <c r="CMB180" s="250"/>
      <c r="CMC180" s="250"/>
      <c r="CMD180" s="250"/>
      <c r="CME180" s="250"/>
      <c r="CMF180" s="250"/>
      <c r="CMG180" s="250"/>
      <c r="CMH180" s="250"/>
      <c r="CMI180" s="250"/>
      <c r="CMJ180" s="250"/>
      <c r="CMK180" s="250"/>
      <c r="CML180" s="250"/>
      <c r="CMM180" s="250"/>
      <c r="CMN180" s="250"/>
      <c r="CMO180" s="250"/>
      <c r="CMP180" s="250"/>
      <c r="CMQ180" s="250"/>
      <c r="CMR180" s="250"/>
      <c r="CMS180" s="250"/>
      <c r="CMT180" s="250"/>
      <c r="CMU180" s="250"/>
      <c r="CMV180" s="250"/>
      <c r="CMW180" s="250"/>
      <c r="CMX180" s="250"/>
      <c r="CMY180" s="250"/>
      <c r="CMZ180" s="250"/>
      <c r="CNA180" s="250"/>
      <c r="CNB180" s="250"/>
      <c r="CNC180" s="250"/>
      <c r="CND180" s="250"/>
      <c r="CNE180" s="250"/>
      <c r="CNF180" s="250"/>
      <c r="CNG180" s="250"/>
      <c r="CNH180" s="250"/>
      <c r="CNI180" s="250"/>
      <c r="CNJ180" s="250"/>
      <c r="CNK180" s="250"/>
      <c r="CNL180" s="250"/>
      <c r="CNM180" s="250"/>
      <c r="CNN180" s="250"/>
      <c r="CNO180" s="250"/>
      <c r="CNP180" s="250"/>
      <c r="CNQ180" s="250"/>
      <c r="CNR180" s="250"/>
      <c r="CNS180" s="250"/>
      <c r="CNT180" s="250"/>
      <c r="CNU180" s="250"/>
      <c r="CNV180" s="250"/>
      <c r="CNW180" s="250"/>
      <c r="CNX180" s="250"/>
      <c r="CNY180" s="250"/>
      <c r="CNZ180" s="250"/>
      <c r="COA180" s="250"/>
      <c r="COB180" s="250"/>
      <c r="COC180" s="250"/>
      <c r="COD180" s="250"/>
      <c r="COE180" s="250"/>
      <c r="COF180" s="250"/>
      <c r="COG180" s="250"/>
      <c r="COH180" s="250"/>
      <c r="COI180" s="250"/>
      <c r="COJ180" s="250"/>
      <c r="COK180" s="250"/>
      <c r="COL180" s="250"/>
      <c r="COM180" s="250"/>
      <c r="CON180" s="250"/>
      <c r="COO180" s="250"/>
      <c r="COP180" s="250"/>
      <c r="COQ180" s="250"/>
      <c r="COR180" s="250"/>
      <c r="COS180" s="250"/>
      <c r="COT180" s="250"/>
      <c r="COU180" s="250"/>
      <c r="COV180" s="250"/>
      <c r="COW180" s="250"/>
      <c r="COX180" s="250"/>
      <c r="COY180" s="250"/>
      <c r="COZ180" s="250"/>
      <c r="CPA180" s="250"/>
      <c r="CPB180" s="250"/>
      <c r="CPC180" s="250"/>
      <c r="CPD180" s="250"/>
      <c r="CPE180" s="250"/>
      <c r="CPF180" s="250"/>
      <c r="CPG180" s="250"/>
      <c r="CPH180" s="250"/>
      <c r="CPI180" s="250"/>
      <c r="CPJ180" s="250"/>
      <c r="CPK180" s="250"/>
      <c r="CPL180" s="250"/>
      <c r="CPM180" s="250"/>
      <c r="CPN180" s="250"/>
      <c r="CPO180" s="250"/>
      <c r="CPP180" s="250"/>
      <c r="CPQ180" s="250"/>
      <c r="CPR180" s="250"/>
      <c r="CPS180" s="250"/>
      <c r="CPT180" s="250"/>
      <c r="CPU180" s="250"/>
      <c r="CPV180" s="250"/>
      <c r="CPW180" s="250"/>
      <c r="CPX180" s="250"/>
      <c r="CPY180" s="250"/>
      <c r="CPZ180" s="250"/>
      <c r="CQA180" s="250"/>
      <c r="CQB180" s="250"/>
      <c r="CQC180" s="250"/>
      <c r="CQD180" s="250"/>
      <c r="CQE180" s="250"/>
      <c r="CQF180" s="250"/>
      <c r="CQG180" s="250"/>
      <c r="CQH180" s="250"/>
      <c r="CQI180" s="250"/>
      <c r="CQJ180" s="250"/>
      <c r="CQK180" s="250"/>
      <c r="CQL180" s="250"/>
      <c r="CQM180" s="250"/>
      <c r="CQN180" s="250"/>
      <c r="CQO180" s="250"/>
      <c r="CQP180" s="250"/>
      <c r="CQQ180" s="250"/>
      <c r="CQR180" s="250"/>
      <c r="CQS180" s="250"/>
      <c r="CQT180" s="250"/>
      <c r="CQU180" s="250"/>
      <c r="CQV180" s="250"/>
      <c r="CQW180" s="250"/>
      <c r="CQX180" s="250"/>
      <c r="CQY180" s="250"/>
      <c r="CQZ180" s="250"/>
      <c r="CRA180" s="250"/>
      <c r="CRB180" s="250"/>
      <c r="CRC180" s="250"/>
      <c r="CRD180" s="250"/>
      <c r="CRE180" s="250"/>
      <c r="CRF180" s="250"/>
      <c r="CRG180" s="250"/>
      <c r="CRH180" s="250"/>
      <c r="CRI180" s="250"/>
      <c r="CRJ180" s="250"/>
      <c r="CRK180" s="250"/>
      <c r="CRL180" s="250"/>
      <c r="CRM180" s="250"/>
      <c r="CRN180" s="250"/>
      <c r="CRO180" s="250"/>
      <c r="CRP180" s="250"/>
      <c r="CRQ180" s="250"/>
      <c r="CRR180" s="250"/>
      <c r="CRS180" s="250"/>
      <c r="CRT180" s="250"/>
      <c r="CRU180" s="250"/>
      <c r="CRV180" s="250"/>
      <c r="CRW180" s="250"/>
      <c r="CRX180" s="250"/>
      <c r="CRY180" s="250"/>
      <c r="CRZ180" s="250"/>
      <c r="CSA180" s="250"/>
      <c r="CSB180" s="250"/>
      <c r="CSC180" s="250"/>
      <c r="CSD180" s="250"/>
      <c r="CSE180" s="250"/>
      <c r="CSF180" s="250"/>
      <c r="CSG180" s="250"/>
      <c r="CSH180" s="250"/>
      <c r="CSI180" s="250"/>
      <c r="CSJ180" s="250"/>
      <c r="CSK180" s="250"/>
      <c r="CSL180" s="250"/>
      <c r="CSM180" s="250"/>
      <c r="CSN180" s="250"/>
      <c r="CSO180" s="250"/>
      <c r="CSP180" s="250"/>
      <c r="CSQ180" s="250"/>
      <c r="CSR180" s="250"/>
      <c r="CSS180" s="250"/>
      <c r="CST180" s="250"/>
      <c r="CSU180" s="250"/>
      <c r="CSV180" s="250"/>
      <c r="CSW180" s="250"/>
      <c r="CSX180" s="250"/>
      <c r="CSY180" s="250"/>
      <c r="CSZ180" s="250"/>
      <c r="CTA180" s="250"/>
      <c r="CTB180" s="250"/>
      <c r="CTC180" s="250"/>
      <c r="CTD180" s="250"/>
      <c r="CTE180" s="250"/>
      <c r="CTF180" s="250"/>
      <c r="CTG180" s="250"/>
      <c r="CTH180" s="250"/>
      <c r="CTI180" s="250"/>
      <c r="CTJ180" s="250"/>
      <c r="CTK180" s="250"/>
      <c r="CTL180" s="250"/>
      <c r="CTM180" s="250"/>
      <c r="CTN180" s="250"/>
      <c r="CTO180" s="250"/>
      <c r="CTP180" s="250"/>
      <c r="CTQ180" s="250"/>
      <c r="CTR180" s="250"/>
      <c r="CTS180" s="250"/>
      <c r="CTT180" s="250"/>
      <c r="CTU180" s="250"/>
      <c r="CTV180" s="250"/>
      <c r="CTW180" s="250"/>
      <c r="CTX180" s="250"/>
      <c r="CTY180" s="250"/>
      <c r="CTZ180" s="250"/>
      <c r="CUA180" s="250"/>
      <c r="CUB180" s="250"/>
      <c r="CUC180" s="250"/>
      <c r="CUD180" s="250"/>
      <c r="CUE180" s="250"/>
      <c r="CUF180" s="250"/>
      <c r="CUG180" s="250"/>
      <c r="CUH180" s="250"/>
      <c r="CUI180" s="250"/>
      <c r="CUJ180" s="250"/>
      <c r="CUK180" s="250"/>
      <c r="CUL180" s="250"/>
      <c r="CUM180" s="250"/>
      <c r="CUN180" s="250"/>
      <c r="CUO180" s="250"/>
      <c r="CUP180" s="250"/>
      <c r="CUQ180" s="250"/>
      <c r="CUR180" s="250"/>
      <c r="CUS180" s="250"/>
      <c r="CUT180" s="250"/>
      <c r="CUU180" s="250"/>
      <c r="CUV180" s="250"/>
      <c r="CUW180" s="250"/>
      <c r="CUX180" s="250"/>
      <c r="CUY180" s="250"/>
      <c r="CUZ180" s="250"/>
      <c r="CVA180" s="250"/>
      <c r="CVB180" s="250"/>
      <c r="CVC180" s="250"/>
      <c r="CVD180" s="250"/>
      <c r="CVE180" s="250"/>
      <c r="CVF180" s="250"/>
      <c r="CVG180" s="250"/>
      <c r="CVH180" s="250"/>
      <c r="CVI180" s="250"/>
      <c r="CVJ180" s="250"/>
      <c r="CVK180" s="250"/>
      <c r="CVL180" s="250"/>
      <c r="CVM180" s="250"/>
      <c r="CVN180" s="250"/>
      <c r="CVO180" s="250"/>
      <c r="CVP180" s="250"/>
      <c r="CVQ180" s="250"/>
      <c r="CVR180" s="250"/>
      <c r="CVS180" s="250"/>
      <c r="CVT180" s="250"/>
      <c r="CVU180" s="250"/>
      <c r="CVV180" s="250"/>
      <c r="CVW180" s="250"/>
      <c r="CVX180" s="250"/>
      <c r="CVY180" s="250"/>
      <c r="CVZ180" s="250"/>
      <c r="CWA180" s="250"/>
      <c r="CWB180" s="250"/>
      <c r="CWC180" s="250"/>
      <c r="CWD180" s="250"/>
      <c r="CWE180" s="250"/>
      <c r="CWF180" s="250"/>
      <c r="CWG180" s="250"/>
      <c r="CWH180" s="250"/>
      <c r="CWI180" s="250"/>
      <c r="CWJ180" s="250"/>
      <c r="CWK180" s="250"/>
      <c r="CWL180" s="250"/>
      <c r="CWM180" s="250"/>
      <c r="CWN180" s="250"/>
      <c r="CWO180" s="250"/>
      <c r="CWP180" s="250"/>
      <c r="CWQ180" s="250"/>
      <c r="CWR180" s="250"/>
      <c r="CWS180" s="250"/>
      <c r="CWT180" s="250"/>
      <c r="CWU180" s="250"/>
      <c r="CWV180" s="250"/>
      <c r="CWW180" s="250"/>
      <c r="CWX180" s="250"/>
      <c r="CWY180" s="250"/>
      <c r="CWZ180" s="250"/>
      <c r="CXA180" s="250"/>
      <c r="CXB180" s="250"/>
      <c r="CXC180" s="250"/>
      <c r="CXD180" s="250"/>
      <c r="CXE180" s="250"/>
      <c r="CXF180" s="250"/>
      <c r="CXG180" s="250"/>
      <c r="CXH180" s="250"/>
      <c r="CXI180" s="250"/>
      <c r="CXJ180" s="250"/>
      <c r="CXK180" s="250"/>
      <c r="CXL180" s="250"/>
      <c r="CXM180" s="250"/>
      <c r="CXN180" s="250"/>
      <c r="CXO180" s="250"/>
      <c r="CXP180" s="250"/>
      <c r="CXQ180" s="250"/>
      <c r="CXR180" s="250"/>
      <c r="CXS180" s="250"/>
      <c r="CXT180" s="250"/>
      <c r="CXU180" s="250"/>
      <c r="CXV180" s="250"/>
      <c r="CXW180" s="250"/>
      <c r="CXX180" s="250"/>
      <c r="CXY180" s="250"/>
      <c r="CXZ180" s="250"/>
      <c r="CYA180" s="250"/>
      <c r="CYB180" s="250"/>
      <c r="CYC180" s="250"/>
      <c r="CYD180" s="250"/>
      <c r="CYE180" s="250"/>
      <c r="CYF180" s="250"/>
      <c r="CYG180" s="250"/>
      <c r="CYH180" s="250"/>
      <c r="CYI180" s="250"/>
      <c r="CYJ180" s="250"/>
      <c r="CYK180" s="250"/>
      <c r="CYL180" s="250"/>
      <c r="CYM180" s="250"/>
      <c r="CYN180" s="250"/>
      <c r="CYO180" s="250"/>
      <c r="CYP180" s="250"/>
      <c r="CYQ180" s="250"/>
      <c r="CYR180" s="250"/>
      <c r="CYS180" s="250"/>
      <c r="CYT180" s="250"/>
      <c r="CYU180" s="250"/>
      <c r="CYV180" s="250"/>
      <c r="CYW180" s="250"/>
      <c r="CYX180" s="250"/>
      <c r="CYY180" s="250"/>
      <c r="CYZ180" s="250"/>
      <c r="CZA180" s="250"/>
      <c r="CZB180" s="250"/>
      <c r="CZC180" s="250"/>
      <c r="CZD180" s="250"/>
      <c r="CZE180" s="250"/>
      <c r="CZF180" s="250"/>
      <c r="CZG180" s="250"/>
      <c r="CZH180" s="250"/>
      <c r="CZI180" s="250"/>
      <c r="CZJ180" s="250"/>
      <c r="CZK180" s="250"/>
      <c r="CZL180" s="250"/>
      <c r="CZM180" s="250"/>
      <c r="CZN180" s="250"/>
      <c r="CZO180" s="250"/>
      <c r="CZP180" s="250"/>
      <c r="CZQ180" s="250"/>
      <c r="CZR180" s="250"/>
      <c r="CZS180" s="250"/>
      <c r="CZT180" s="250"/>
      <c r="CZU180" s="250"/>
      <c r="CZV180" s="250"/>
      <c r="CZW180" s="250"/>
      <c r="CZX180" s="250"/>
      <c r="CZY180" s="250"/>
      <c r="CZZ180" s="250"/>
      <c r="DAA180" s="250"/>
      <c r="DAB180" s="250"/>
      <c r="DAC180" s="250"/>
      <c r="DAD180" s="250"/>
      <c r="DAE180" s="250"/>
      <c r="DAF180" s="250"/>
      <c r="DAG180" s="250"/>
      <c r="DAH180" s="250"/>
      <c r="DAI180" s="250"/>
      <c r="DAJ180" s="250"/>
      <c r="DAK180" s="250"/>
      <c r="DAL180" s="250"/>
      <c r="DAM180" s="250"/>
      <c r="DAN180" s="250"/>
      <c r="DAO180" s="250"/>
      <c r="DAP180" s="250"/>
      <c r="DAQ180" s="250"/>
      <c r="DAR180" s="250"/>
      <c r="DAS180" s="250"/>
      <c r="DAT180" s="250"/>
      <c r="DAU180" s="250"/>
      <c r="DAV180" s="250"/>
      <c r="DAW180" s="250"/>
      <c r="DAX180" s="250"/>
      <c r="DAY180" s="250"/>
      <c r="DAZ180" s="250"/>
      <c r="DBA180" s="250"/>
      <c r="DBB180" s="250"/>
      <c r="DBC180" s="250"/>
      <c r="DBD180" s="250"/>
      <c r="DBE180" s="250"/>
      <c r="DBF180" s="250"/>
      <c r="DBG180" s="250"/>
      <c r="DBH180" s="250"/>
      <c r="DBI180" s="250"/>
      <c r="DBJ180" s="250"/>
      <c r="DBK180" s="250"/>
      <c r="DBL180" s="250"/>
      <c r="DBM180" s="250"/>
      <c r="DBN180" s="250"/>
      <c r="DBO180" s="250"/>
      <c r="DBP180" s="250"/>
      <c r="DBQ180" s="250"/>
      <c r="DBR180" s="250"/>
      <c r="DBS180" s="250"/>
      <c r="DBT180" s="250"/>
      <c r="DBU180" s="250"/>
      <c r="DBV180" s="250"/>
      <c r="DBW180" s="250"/>
      <c r="DBX180" s="250"/>
      <c r="DBY180" s="250"/>
      <c r="DBZ180" s="250"/>
      <c r="DCA180" s="250"/>
      <c r="DCB180" s="250"/>
      <c r="DCC180" s="250"/>
      <c r="DCD180" s="250"/>
      <c r="DCE180" s="250"/>
      <c r="DCF180" s="250"/>
      <c r="DCG180" s="250"/>
      <c r="DCH180" s="250"/>
      <c r="DCI180" s="250"/>
      <c r="DCJ180" s="250"/>
      <c r="DCK180" s="250"/>
      <c r="DCL180" s="250"/>
      <c r="DCM180" s="250"/>
      <c r="DCN180" s="250"/>
      <c r="DCO180" s="250"/>
      <c r="DCP180" s="250"/>
      <c r="DCQ180" s="250"/>
      <c r="DCR180" s="250"/>
      <c r="DCS180" s="250"/>
      <c r="DCT180" s="250"/>
      <c r="DCU180" s="250"/>
      <c r="DCV180" s="250"/>
      <c r="DCW180" s="250"/>
      <c r="DCX180" s="250"/>
      <c r="DCY180" s="250"/>
      <c r="DCZ180" s="250"/>
      <c r="DDA180" s="250"/>
      <c r="DDB180" s="250"/>
      <c r="DDC180" s="250"/>
      <c r="DDD180" s="250"/>
      <c r="DDE180" s="250"/>
      <c r="DDF180" s="250"/>
      <c r="DDG180" s="250"/>
      <c r="DDH180" s="250"/>
      <c r="DDI180" s="250"/>
      <c r="DDJ180" s="250"/>
      <c r="DDK180" s="250"/>
      <c r="DDL180" s="250"/>
      <c r="DDM180" s="250"/>
      <c r="DDN180" s="250"/>
      <c r="DDO180" s="250"/>
      <c r="DDP180" s="250"/>
      <c r="DDQ180" s="250"/>
      <c r="DDR180" s="250"/>
      <c r="DDS180" s="250"/>
      <c r="DDT180" s="250"/>
      <c r="DDU180" s="250"/>
      <c r="DDV180" s="250"/>
      <c r="DDW180" s="250"/>
      <c r="DDX180" s="250"/>
      <c r="DDY180" s="250"/>
      <c r="DDZ180" s="250"/>
      <c r="DEA180" s="250"/>
      <c r="DEB180" s="250"/>
      <c r="DEC180" s="250"/>
      <c r="DED180" s="250"/>
      <c r="DEE180" s="250"/>
      <c r="DEF180" s="250"/>
      <c r="DEG180" s="250"/>
      <c r="DEH180" s="250"/>
      <c r="DEI180" s="250"/>
      <c r="DEJ180" s="250"/>
      <c r="DEK180" s="250"/>
      <c r="DEL180" s="250"/>
      <c r="DEM180" s="250"/>
      <c r="DEN180" s="250"/>
      <c r="DEO180" s="250"/>
      <c r="DEP180" s="250"/>
      <c r="DEQ180" s="250"/>
      <c r="DER180" s="250"/>
      <c r="DES180" s="250"/>
      <c r="DET180" s="250"/>
      <c r="DEU180" s="250"/>
      <c r="DEV180" s="250"/>
      <c r="DEW180" s="250"/>
      <c r="DEX180" s="250"/>
      <c r="DEY180" s="250"/>
      <c r="DEZ180" s="250"/>
      <c r="DFA180" s="250"/>
      <c r="DFB180" s="250"/>
      <c r="DFC180" s="250"/>
      <c r="DFD180" s="250"/>
      <c r="DFE180" s="250"/>
      <c r="DFF180" s="250"/>
      <c r="DFG180" s="250"/>
      <c r="DFH180" s="250"/>
      <c r="DFI180" s="250"/>
      <c r="DFJ180" s="250"/>
      <c r="DFK180" s="250"/>
      <c r="DFL180" s="250"/>
      <c r="DFM180" s="250"/>
      <c r="DFN180" s="250"/>
      <c r="DFO180" s="250"/>
      <c r="DFP180" s="250"/>
      <c r="DFQ180" s="250"/>
      <c r="DFR180" s="250"/>
      <c r="DFS180" s="250"/>
      <c r="DFT180" s="250"/>
      <c r="DFU180" s="250"/>
      <c r="DFV180" s="250"/>
      <c r="DFW180" s="250"/>
      <c r="DFX180" s="250"/>
      <c r="DFY180" s="250"/>
      <c r="DFZ180" s="250"/>
      <c r="DGA180" s="250"/>
      <c r="DGB180" s="250"/>
      <c r="DGC180" s="250"/>
      <c r="DGD180" s="250"/>
      <c r="DGE180" s="250"/>
      <c r="DGF180" s="250"/>
      <c r="DGG180" s="250"/>
      <c r="DGH180" s="250"/>
      <c r="DGI180" s="250"/>
      <c r="DGJ180" s="250"/>
      <c r="DGK180" s="250"/>
      <c r="DGL180" s="250"/>
      <c r="DGM180" s="250"/>
      <c r="DGN180" s="250"/>
      <c r="DGO180" s="250"/>
      <c r="DGP180" s="250"/>
      <c r="DGQ180" s="250"/>
      <c r="DGR180" s="250"/>
      <c r="DGS180" s="250"/>
      <c r="DGT180" s="250"/>
      <c r="DGU180" s="250"/>
      <c r="DGV180" s="250"/>
      <c r="DGW180" s="250"/>
      <c r="DGX180" s="250"/>
      <c r="DGY180" s="250"/>
      <c r="DGZ180" s="250"/>
      <c r="DHA180" s="250"/>
      <c r="DHB180" s="250"/>
      <c r="DHC180" s="250"/>
      <c r="DHD180" s="250"/>
      <c r="DHE180" s="250"/>
      <c r="DHF180" s="250"/>
      <c r="DHG180" s="250"/>
      <c r="DHH180" s="250"/>
      <c r="DHI180" s="250"/>
      <c r="DHJ180" s="250"/>
      <c r="DHK180" s="250"/>
      <c r="DHL180" s="250"/>
      <c r="DHM180" s="250"/>
      <c r="DHN180" s="250"/>
      <c r="DHO180" s="250"/>
      <c r="DHP180" s="250"/>
      <c r="DHQ180" s="250"/>
      <c r="DHR180" s="250"/>
      <c r="DHS180" s="250"/>
      <c r="DHT180" s="250"/>
      <c r="DHU180" s="250"/>
      <c r="DHV180" s="250"/>
      <c r="DHW180" s="250"/>
      <c r="DHX180" s="250"/>
      <c r="DHY180" s="250"/>
      <c r="DHZ180" s="250"/>
      <c r="DIA180" s="250"/>
      <c r="DIB180" s="250"/>
      <c r="DIC180" s="250"/>
      <c r="DID180" s="250"/>
      <c r="DIE180" s="250"/>
      <c r="DIF180" s="250"/>
      <c r="DIG180" s="250"/>
      <c r="DIH180" s="250"/>
      <c r="DII180" s="250"/>
      <c r="DIJ180" s="250"/>
      <c r="DIK180" s="250"/>
      <c r="DIL180" s="250"/>
      <c r="DIM180" s="250"/>
      <c r="DIN180" s="250"/>
      <c r="DIO180" s="250"/>
      <c r="DIP180" s="250"/>
      <c r="DIQ180" s="250"/>
      <c r="DIR180" s="250"/>
      <c r="DIS180" s="250"/>
      <c r="DIT180" s="250"/>
      <c r="DIU180" s="250"/>
      <c r="DIV180" s="250"/>
      <c r="DIW180" s="250"/>
      <c r="DIX180" s="250"/>
      <c r="DIY180" s="250"/>
      <c r="DIZ180" s="250"/>
      <c r="DJA180" s="250"/>
      <c r="DJB180" s="250"/>
      <c r="DJC180" s="250"/>
      <c r="DJD180" s="250"/>
      <c r="DJE180" s="250"/>
      <c r="DJF180" s="250"/>
      <c r="DJG180" s="250"/>
      <c r="DJH180" s="250"/>
      <c r="DJI180" s="250"/>
      <c r="DJJ180" s="250"/>
      <c r="DJK180" s="250"/>
      <c r="DJL180" s="250"/>
      <c r="DJM180" s="250"/>
      <c r="DJN180" s="250"/>
      <c r="DJO180" s="250"/>
      <c r="DJP180" s="250"/>
      <c r="DJQ180" s="250"/>
      <c r="DJR180" s="250"/>
      <c r="DJS180" s="250"/>
      <c r="DJT180" s="250"/>
      <c r="DJU180" s="250"/>
      <c r="DJV180" s="250"/>
      <c r="DJW180" s="250"/>
      <c r="DJX180" s="250"/>
      <c r="DJY180" s="250"/>
      <c r="DJZ180" s="250"/>
      <c r="DKA180" s="250"/>
      <c r="DKB180" s="250"/>
      <c r="DKC180" s="250"/>
      <c r="DKD180" s="250"/>
      <c r="DKE180" s="250"/>
      <c r="DKF180" s="250"/>
      <c r="DKG180" s="250"/>
      <c r="DKH180" s="250"/>
      <c r="DKI180" s="250"/>
      <c r="DKJ180" s="250"/>
      <c r="DKK180" s="250"/>
      <c r="DKL180" s="250"/>
      <c r="DKM180" s="250"/>
      <c r="DKN180" s="250"/>
      <c r="DKO180" s="250"/>
      <c r="DKP180" s="250"/>
      <c r="DKQ180" s="250"/>
      <c r="DKR180" s="250"/>
      <c r="DKS180" s="250"/>
      <c r="DKT180" s="250"/>
      <c r="DKU180" s="250"/>
      <c r="DKV180" s="250"/>
      <c r="DKW180" s="250"/>
      <c r="DKX180" s="250"/>
      <c r="DKY180" s="250"/>
      <c r="DKZ180" s="250"/>
      <c r="DLA180" s="250"/>
      <c r="DLB180" s="250"/>
      <c r="DLC180" s="250"/>
      <c r="DLD180" s="250"/>
      <c r="DLE180" s="250"/>
      <c r="DLF180" s="250"/>
      <c r="DLG180" s="250"/>
      <c r="DLH180" s="250"/>
      <c r="DLI180" s="250"/>
      <c r="DLJ180" s="250"/>
      <c r="DLK180" s="250"/>
      <c r="DLL180" s="250"/>
      <c r="DLM180" s="250"/>
      <c r="DLN180" s="250"/>
      <c r="DLO180" s="250"/>
      <c r="DLP180" s="250"/>
      <c r="DLQ180" s="250"/>
      <c r="DLR180" s="250"/>
      <c r="DLS180" s="250"/>
      <c r="DLT180" s="250"/>
      <c r="DLU180" s="250"/>
      <c r="DLV180" s="250"/>
      <c r="DLW180" s="250"/>
      <c r="DLX180" s="250"/>
      <c r="DLY180" s="250"/>
      <c r="DLZ180" s="250"/>
      <c r="DMA180" s="250"/>
      <c r="DMB180" s="250"/>
      <c r="DMC180" s="250"/>
      <c r="DMD180" s="250"/>
      <c r="DME180" s="250"/>
      <c r="DMF180" s="250"/>
      <c r="DMG180" s="250"/>
      <c r="DMH180" s="250"/>
      <c r="DMI180" s="250"/>
      <c r="DMJ180" s="250"/>
      <c r="DMK180" s="250"/>
      <c r="DML180" s="250"/>
      <c r="DMM180" s="250"/>
      <c r="DMN180" s="250"/>
      <c r="DMO180" s="250"/>
      <c r="DMP180" s="250"/>
      <c r="DMQ180" s="250"/>
      <c r="DMR180" s="250"/>
      <c r="DMS180" s="250"/>
      <c r="DMT180" s="250"/>
      <c r="DMU180" s="250"/>
      <c r="DMV180" s="250"/>
      <c r="DMW180" s="250"/>
      <c r="DMX180" s="250"/>
      <c r="DMY180" s="250"/>
      <c r="DMZ180" s="250"/>
      <c r="DNA180" s="250"/>
      <c r="DNB180" s="250"/>
      <c r="DNC180" s="250"/>
      <c r="DND180" s="250"/>
      <c r="DNE180" s="250"/>
      <c r="DNF180" s="250"/>
      <c r="DNG180" s="250"/>
      <c r="DNH180" s="250"/>
      <c r="DNI180" s="250"/>
      <c r="DNJ180" s="250"/>
      <c r="DNK180" s="250"/>
      <c r="DNL180" s="250"/>
      <c r="DNM180" s="250"/>
      <c r="DNN180" s="250"/>
      <c r="DNO180" s="250"/>
      <c r="DNP180" s="250"/>
      <c r="DNQ180" s="250"/>
      <c r="DNR180" s="250"/>
      <c r="DNS180" s="250"/>
      <c r="DNT180" s="250"/>
      <c r="DNU180" s="250"/>
      <c r="DNV180" s="250"/>
      <c r="DNW180" s="250"/>
      <c r="DNX180" s="250"/>
      <c r="DNY180" s="250"/>
      <c r="DNZ180" s="250"/>
      <c r="DOA180" s="250"/>
      <c r="DOB180" s="250"/>
      <c r="DOC180" s="250"/>
      <c r="DOD180" s="250"/>
      <c r="DOE180" s="250"/>
      <c r="DOF180" s="250"/>
      <c r="DOG180" s="250"/>
      <c r="DOH180" s="250"/>
      <c r="DOI180" s="250"/>
      <c r="DOJ180" s="250"/>
      <c r="DOK180" s="250"/>
      <c r="DOL180" s="250"/>
      <c r="DOM180" s="250"/>
      <c r="DON180" s="250"/>
      <c r="DOO180" s="250"/>
      <c r="DOP180" s="250"/>
      <c r="DOQ180" s="250"/>
      <c r="DOR180" s="250"/>
      <c r="DOS180" s="250"/>
      <c r="DOT180" s="250"/>
      <c r="DOU180" s="250"/>
      <c r="DOV180" s="250"/>
      <c r="DOW180" s="250"/>
      <c r="DOX180" s="250"/>
      <c r="DOY180" s="250"/>
      <c r="DOZ180" s="250"/>
      <c r="DPA180" s="250"/>
      <c r="DPB180" s="250"/>
      <c r="DPC180" s="250"/>
      <c r="DPD180" s="250"/>
      <c r="DPE180" s="250"/>
      <c r="DPF180" s="250"/>
      <c r="DPG180" s="250"/>
      <c r="DPH180" s="250"/>
      <c r="DPI180" s="250"/>
      <c r="DPJ180" s="250"/>
      <c r="DPK180" s="250"/>
      <c r="DPL180" s="250"/>
      <c r="DPM180" s="250"/>
      <c r="DPN180" s="250"/>
      <c r="DPO180" s="250"/>
      <c r="DPP180" s="250"/>
      <c r="DPQ180" s="250"/>
      <c r="DPR180" s="250"/>
      <c r="DPS180" s="250"/>
      <c r="DPT180" s="250"/>
      <c r="DPU180" s="250"/>
      <c r="DPV180" s="250"/>
      <c r="DPW180" s="250"/>
      <c r="DPX180" s="250"/>
      <c r="DPY180" s="250"/>
      <c r="DPZ180" s="250"/>
      <c r="DQA180" s="250"/>
      <c r="DQB180" s="250"/>
      <c r="DQC180" s="250"/>
      <c r="DQD180" s="250"/>
      <c r="DQE180" s="250"/>
      <c r="DQF180" s="250"/>
      <c r="DQG180" s="250"/>
      <c r="DQH180" s="250"/>
      <c r="DQI180" s="250"/>
      <c r="DQJ180" s="250"/>
      <c r="DQK180" s="250"/>
      <c r="DQL180" s="250"/>
      <c r="DQM180" s="250"/>
      <c r="DQN180" s="250"/>
      <c r="DQO180" s="250"/>
      <c r="DQP180" s="250"/>
      <c r="DQQ180" s="250"/>
      <c r="DQR180" s="250"/>
      <c r="DQS180" s="250"/>
      <c r="DQT180" s="250"/>
      <c r="DQU180" s="250"/>
      <c r="DQV180" s="250"/>
      <c r="DQW180" s="250"/>
      <c r="DQX180" s="250"/>
      <c r="DQY180" s="250"/>
      <c r="DQZ180" s="250"/>
      <c r="DRA180" s="250"/>
      <c r="DRB180" s="250"/>
      <c r="DRC180" s="250"/>
      <c r="DRD180" s="250"/>
      <c r="DRE180" s="250"/>
      <c r="DRF180" s="250"/>
      <c r="DRG180" s="250"/>
      <c r="DRH180" s="250"/>
      <c r="DRI180" s="250"/>
      <c r="DRJ180" s="250"/>
      <c r="DRK180" s="250"/>
      <c r="DRL180" s="250"/>
      <c r="DRM180" s="250"/>
      <c r="DRN180" s="250"/>
      <c r="DRO180" s="250"/>
      <c r="DRP180" s="250"/>
      <c r="DRQ180" s="250"/>
      <c r="DRR180" s="250"/>
      <c r="DRS180" s="250"/>
      <c r="DRT180" s="250"/>
      <c r="DRU180" s="250"/>
      <c r="DRV180" s="250"/>
      <c r="DRW180" s="250"/>
      <c r="DRX180" s="250"/>
      <c r="DRY180" s="250"/>
      <c r="DRZ180" s="250"/>
      <c r="DSA180" s="250"/>
      <c r="DSB180" s="250"/>
      <c r="DSC180" s="250"/>
      <c r="DSD180" s="250"/>
      <c r="DSE180" s="250"/>
      <c r="DSF180" s="250"/>
      <c r="DSG180" s="250"/>
      <c r="DSH180" s="250"/>
      <c r="DSI180" s="250"/>
      <c r="DSJ180" s="250"/>
      <c r="DSK180" s="250"/>
      <c r="DSL180" s="250"/>
      <c r="DSM180" s="250"/>
      <c r="DSN180" s="250"/>
      <c r="DSO180" s="250"/>
      <c r="DSP180" s="250"/>
      <c r="DSQ180" s="250"/>
      <c r="DSR180" s="250"/>
      <c r="DSS180" s="250"/>
      <c r="DST180" s="250"/>
      <c r="DSU180" s="250"/>
      <c r="DSV180" s="250"/>
      <c r="DSW180" s="250"/>
      <c r="DSX180" s="250"/>
      <c r="DSY180" s="250"/>
      <c r="DSZ180" s="250"/>
      <c r="DTA180" s="250"/>
      <c r="DTB180" s="250"/>
      <c r="DTC180" s="250"/>
      <c r="DTD180" s="250"/>
      <c r="DTE180" s="250"/>
      <c r="DTF180" s="250"/>
      <c r="DTG180" s="250"/>
      <c r="DTH180" s="250"/>
      <c r="DTI180" s="250"/>
      <c r="DTJ180" s="250"/>
      <c r="DTK180" s="250"/>
      <c r="DTL180" s="250"/>
      <c r="DTM180" s="250"/>
      <c r="DTN180" s="250"/>
      <c r="DTO180" s="250"/>
      <c r="DTP180" s="250"/>
      <c r="DTQ180" s="250"/>
      <c r="DTR180" s="250"/>
      <c r="DTS180" s="250"/>
      <c r="DTT180" s="250"/>
      <c r="DTU180" s="250"/>
      <c r="DTV180" s="250"/>
      <c r="DTW180" s="250"/>
      <c r="DTX180" s="250"/>
      <c r="DTY180" s="250"/>
      <c r="DTZ180" s="250"/>
      <c r="DUA180" s="250"/>
      <c r="DUB180" s="250"/>
      <c r="DUC180" s="250"/>
      <c r="DUD180" s="250"/>
      <c r="DUE180" s="250"/>
      <c r="DUF180" s="250"/>
      <c r="DUG180" s="250"/>
      <c r="DUH180" s="250"/>
      <c r="DUI180" s="250"/>
      <c r="DUJ180" s="250"/>
      <c r="DUK180" s="250"/>
      <c r="DUL180" s="250"/>
      <c r="DUM180" s="250"/>
      <c r="DUN180" s="250"/>
      <c r="DUO180" s="250"/>
      <c r="DUP180" s="250"/>
      <c r="DUQ180" s="250"/>
      <c r="DUR180" s="250"/>
      <c r="DUS180" s="250"/>
      <c r="DUT180" s="250"/>
      <c r="DUU180" s="250"/>
      <c r="DUV180" s="250"/>
      <c r="DUW180" s="250"/>
      <c r="DUX180" s="250"/>
      <c r="DUY180" s="250"/>
      <c r="DUZ180" s="250"/>
      <c r="DVA180" s="250"/>
      <c r="DVB180" s="250"/>
      <c r="DVC180" s="250"/>
      <c r="DVD180" s="250"/>
      <c r="DVE180" s="250"/>
      <c r="DVF180" s="250"/>
      <c r="DVG180" s="250"/>
      <c r="DVH180" s="250"/>
      <c r="DVI180" s="250"/>
      <c r="DVJ180" s="250"/>
      <c r="DVK180" s="250"/>
      <c r="DVL180" s="250"/>
      <c r="DVM180" s="250"/>
      <c r="DVN180" s="250"/>
      <c r="DVO180" s="250"/>
      <c r="DVP180" s="250"/>
      <c r="DVQ180" s="250"/>
      <c r="DVR180" s="250"/>
      <c r="DVS180" s="250"/>
      <c r="DVT180" s="250"/>
      <c r="DVU180" s="250"/>
      <c r="DVV180" s="250"/>
      <c r="DVW180" s="250"/>
      <c r="DVX180" s="250"/>
      <c r="DVY180" s="250"/>
      <c r="DVZ180" s="250"/>
      <c r="DWA180" s="250"/>
      <c r="DWB180" s="250"/>
      <c r="DWC180" s="250"/>
      <c r="DWD180" s="250"/>
      <c r="DWE180" s="250"/>
      <c r="DWF180" s="250"/>
      <c r="DWG180" s="250"/>
      <c r="DWH180" s="250"/>
      <c r="DWI180" s="250"/>
      <c r="DWJ180" s="250"/>
      <c r="DWK180" s="250"/>
      <c r="DWL180" s="250"/>
      <c r="DWM180" s="250"/>
      <c r="DWN180" s="250"/>
      <c r="DWO180" s="250"/>
      <c r="DWP180" s="250"/>
      <c r="DWQ180" s="250"/>
      <c r="DWR180" s="250"/>
      <c r="DWS180" s="250"/>
      <c r="DWT180" s="250"/>
      <c r="DWU180" s="250"/>
      <c r="DWV180" s="250"/>
      <c r="DWW180" s="250"/>
      <c r="DWX180" s="250"/>
      <c r="DWY180" s="250"/>
      <c r="DWZ180" s="250"/>
      <c r="DXA180" s="250"/>
      <c r="DXB180" s="250"/>
      <c r="DXC180" s="250"/>
      <c r="DXD180" s="250"/>
      <c r="DXE180" s="250"/>
      <c r="DXF180" s="250"/>
      <c r="DXG180" s="250"/>
      <c r="DXH180" s="250"/>
      <c r="DXI180" s="250"/>
      <c r="DXJ180" s="250"/>
      <c r="DXK180" s="250"/>
      <c r="DXL180" s="250"/>
      <c r="DXM180" s="250"/>
      <c r="DXN180" s="250"/>
      <c r="DXO180" s="250"/>
      <c r="DXP180" s="250"/>
      <c r="DXQ180" s="250"/>
      <c r="DXR180" s="250"/>
      <c r="DXS180" s="250"/>
      <c r="DXT180" s="250"/>
      <c r="DXU180" s="250"/>
      <c r="DXV180" s="250"/>
      <c r="DXW180" s="250"/>
      <c r="DXX180" s="250"/>
      <c r="DXY180" s="250"/>
      <c r="DXZ180" s="250"/>
      <c r="DYA180" s="250"/>
      <c r="DYB180" s="250"/>
      <c r="DYC180" s="250"/>
      <c r="DYD180" s="250"/>
      <c r="DYE180" s="250"/>
      <c r="DYF180" s="250"/>
      <c r="DYG180" s="250"/>
      <c r="DYH180" s="250"/>
      <c r="DYI180" s="250"/>
      <c r="DYJ180" s="250"/>
      <c r="DYK180" s="250"/>
      <c r="DYL180" s="250"/>
      <c r="DYM180" s="250"/>
      <c r="DYN180" s="250"/>
      <c r="DYO180" s="250"/>
      <c r="DYP180" s="250"/>
      <c r="DYQ180" s="250"/>
      <c r="DYR180" s="250"/>
      <c r="DYS180" s="250"/>
      <c r="DYT180" s="250"/>
      <c r="DYU180" s="250"/>
      <c r="DYV180" s="250"/>
      <c r="DYW180" s="250"/>
      <c r="DYX180" s="250"/>
      <c r="DYY180" s="250"/>
      <c r="DYZ180" s="250"/>
      <c r="DZA180" s="250"/>
      <c r="DZB180" s="250"/>
      <c r="DZC180" s="250"/>
      <c r="DZD180" s="250"/>
      <c r="DZE180" s="250"/>
      <c r="DZF180" s="250"/>
      <c r="DZG180" s="250"/>
      <c r="DZH180" s="250"/>
      <c r="DZI180" s="250"/>
      <c r="DZJ180" s="250"/>
      <c r="DZK180" s="250"/>
      <c r="DZL180" s="250"/>
      <c r="DZM180" s="250"/>
      <c r="DZN180" s="250"/>
      <c r="DZO180" s="250"/>
      <c r="DZP180" s="250"/>
      <c r="DZQ180" s="250"/>
      <c r="DZR180" s="250"/>
      <c r="DZS180" s="250"/>
      <c r="DZT180" s="250"/>
      <c r="DZU180" s="250"/>
      <c r="DZV180" s="250"/>
      <c r="DZW180" s="250"/>
      <c r="DZX180" s="250"/>
      <c r="DZY180" s="250"/>
      <c r="DZZ180" s="250"/>
      <c r="EAA180" s="250"/>
      <c r="EAB180" s="250"/>
      <c r="EAC180" s="250"/>
      <c r="EAD180" s="250"/>
      <c r="EAE180" s="250"/>
      <c r="EAF180" s="250"/>
      <c r="EAG180" s="250"/>
      <c r="EAH180" s="250"/>
      <c r="EAI180" s="250"/>
      <c r="EAJ180" s="250"/>
      <c r="EAK180" s="250"/>
      <c r="EAL180" s="250"/>
      <c r="EAM180" s="250"/>
      <c r="EAN180" s="250"/>
      <c r="EAO180" s="250"/>
      <c r="EAP180" s="250"/>
      <c r="EAQ180" s="250"/>
      <c r="EAR180" s="250"/>
      <c r="EAS180" s="250"/>
      <c r="EAT180" s="250"/>
      <c r="EAU180" s="250"/>
      <c r="EAV180" s="250"/>
      <c r="EAW180" s="250"/>
      <c r="EAX180" s="250"/>
      <c r="EAY180" s="250"/>
      <c r="EAZ180" s="250"/>
      <c r="EBA180" s="250"/>
      <c r="EBB180" s="250"/>
      <c r="EBC180" s="250"/>
      <c r="EBD180" s="250"/>
      <c r="EBE180" s="250"/>
      <c r="EBF180" s="250"/>
      <c r="EBG180" s="250"/>
      <c r="EBH180" s="250"/>
      <c r="EBI180" s="250"/>
      <c r="EBJ180" s="250"/>
      <c r="EBK180" s="250"/>
      <c r="EBL180" s="250"/>
      <c r="EBM180" s="250"/>
      <c r="EBN180" s="250"/>
      <c r="EBO180" s="250"/>
      <c r="EBP180" s="250"/>
      <c r="EBQ180" s="250"/>
      <c r="EBR180" s="250"/>
      <c r="EBS180" s="250"/>
      <c r="EBT180" s="250"/>
      <c r="EBU180" s="250"/>
      <c r="EBV180" s="250"/>
      <c r="EBW180" s="250"/>
      <c r="EBX180" s="250"/>
      <c r="EBY180" s="250"/>
      <c r="EBZ180" s="250"/>
      <c r="ECA180" s="250"/>
      <c r="ECB180" s="250"/>
      <c r="ECC180" s="250"/>
      <c r="ECD180" s="250"/>
      <c r="ECE180" s="250"/>
      <c r="ECF180" s="250"/>
      <c r="ECG180" s="250"/>
      <c r="ECH180" s="250"/>
      <c r="ECI180" s="250"/>
      <c r="ECJ180" s="250"/>
      <c r="ECK180" s="250"/>
      <c r="ECL180" s="250"/>
      <c r="ECM180" s="250"/>
      <c r="ECN180" s="250"/>
      <c r="ECO180" s="250"/>
      <c r="ECP180" s="250"/>
      <c r="ECQ180" s="250"/>
      <c r="ECR180" s="250"/>
      <c r="ECS180" s="250"/>
      <c r="ECT180" s="250"/>
      <c r="ECU180" s="250"/>
      <c r="ECV180" s="250"/>
      <c r="ECW180" s="250"/>
      <c r="ECX180" s="250"/>
      <c r="ECY180" s="250"/>
      <c r="ECZ180" s="250"/>
      <c r="EDA180" s="250"/>
      <c r="EDB180" s="250"/>
      <c r="EDC180" s="250"/>
      <c r="EDD180" s="250"/>
      <c r="EDE180" s="250"/>
      <c r="EDF180" s="250"/>
      <c r="EDG180" s="250"/>
      <c r="EDH180" s="250"/>
      <c r="EDI180" s="250"/>
      <c r="EDJ180" s="250"/>
      <c r="EDK180" s="250"/>
      <c r="EDL180" s="250"/>
      <c r="EDM180" s="250"/>
      <c r="EDN180" s="250"/>
      <c r="EDO180" s="250"/>
      <c r="EDP180" s="250"/>
      <c r="EDQ180" s="250"/>
      <c r="EDR180" s="250"/>
      <c r="EDS180" s="250"/>
      <c r="EDT180" s="250"/>
      <c r="EDU180" s="250"/>
      <c r="EDV180" s="250"/>
      <c r="EDW180" s="250"/>
      <c r="EDX180" s="250"/>
      <c r="EDY180" s="250"/>
      <c r="EDZ180" s="250"/>
      <c r="EEA180" s="250"/>
      <c r="EEB180" s="250"/>
      <c r="EEC180" s="250"/>
      <c r="EED180" s="250"/>
      <c r="EEE180" s="250"/>
      <c r="EEF180" s="250"/>
      <c r="EEG180" s="250"/>
      <c r="EEH180" s="250"/>
      <c r="EEI180" s="250"/>
      <c r="EEJ180" s="250"/>
      <c r="EEK180" s="250"/>
      <c r="EEL180" s="250"/>
      <c r="EEM180" s="250"/>
      <c r="EEN180" s="250"/>
      <c r="EEO180" s="250"/>
      <c r="EEP180" s="250"/>
      <c r="EEQ180" s="250"/>
      <c r="EER180" s="250"/>
      <c r="EES180" s="250"/>
      <c r="EET180" s="250"/>
      <c r="EEU180" s="250"/>
      <c r="EEV180" s="250"/>
      <c r="EEW180" s="250"/>
      <c r="EEX180" s="250"/>
      <c r="EEY180" s="250"/>
      <c r="EEZ180" s="250"/>
      <c r="EFA180" s="250"/>
      <c r="EFB180" s="250"/>
      <c r="EFC180" s="250"/>
      <c r="EFD180" s="250"/>
      <c r="EFE180" s="250"/>
      <c r="EFF180" s="250"/>
      <c r="EFG180" s="250"/>
      <c r="EFH180" s="250"/>
      <c r="EFI180" s="250"/>
      <c r="EFJ180" s="250"/>
      <c r="EFK180" s="250"/>
      <c r="EFL180" s="250"/>
      <c r="EFM180" s="250"/>
      <c r="EFN180" s="250"/>
      <c r="EFO180" s="250"/>
      <c r="EFP180" s="250"/>
      <c r="EFQ180" s="250"/>
      <c r="EFR180" s="250"/>
      <c r="EFS180" s="250"/>
      <c r="EFT180" s="250"/>
      <c r="EFU180" s="250"/>
      <c r="EFV180" s="250"/>
      <c r="EFW180" s="250"/>
      <c r="EFX180" s="250"/>
      <c r="EFY180" s="250"/>
      <c r="EFZ180" s="250"/>
      <c r="EGA180" s="250"/>
      <c r="EGB180" s="250"/>
      <c r="EGC180" s="250"/>
      <c r="EGD180" s="250"/>
      <c r="EGE180" s="250"/>
      <c r="EGF180" s="250"/>
      <c r="EGG180" s="250"/>
      <c r="EGH180" s="250"/>
      <c r="EGI180" s="250"/>
      <c r="EGJ180" s="250"/>
      <c r="EGK180" s="250"/>
      <c r="EGL180" s="250"/>
      <c r="EGM180" s="250"/>
      <c r="EGN180" s="250"/>
      <c r="EGO180" s="250"/>
      <c r="EGP180" s="250"/>
      <c r="EGQ180" s="250"/>
      <c r="EGR180" s="250"/>
      <c r="EGS180" s="250"/>
      <c r="EGT180" s="250"/>
      <c r="EGU180" s="250"/>
      <c r="EGV180" s="250"/>
      <c r="EGW180" s="250"/>
      <c r="EGX180" s="250"/>
      <c r="EGY180" s="250"/>
      <c r="EGZ180" s="250"/>
      <c r="EHA180" s="250"/>
      <c r="EHB180" s="250"/>
      <c r="EHC180" s="250"/>
      <c r="EHD180" s="250"/>
      <c r="EHE180" s="250"/>
      <c r="EHF180" s="250"/>
      <c r="EHG180" s="250"/>
      <c r="EHH180" s="250"/>
      <c r="EHI180" s="250"/>
      <c r="EHJ180" s="250"/>
      <c r="EHK180" s="250"/>
      <c r="EHL180" s="250"/>
      <c r="EHM180" s="250"/>
      <c r="EHN180" s="250"/>
      <c r="EHO180" s="250"/>
      <c r="EHP180" s="250"/>
      <c r="EHQ180" s="250"/>
      <c r="EHR180" s="250"/>
      <c r="EHS180" s="250"/>
      <c r="EHT180" s="250"/>
      <c r="EHU180" s="250"/>
      <c r="EHV180" s="250"/>
      <c r="EHW180" s="250"/>
      <c r="EHX180" s="250"/>
      <c r="EHY180" s="250"/>
      <c r="EHZ180" s="250"/>
      <c r="EIA180" s="250"/>
      <c r="EIB180" s="250"/>
      <c r="EIC180" s="250"/>
      <c r="EID180" s="250"/>
      <c r="EIE180" s="250"/>
      <c r="EIF180" s="250"/>
      <c r="EIG180" s="250"/>
      <c r="EIH180" s="250"/>
      <c r="EII180" s="250"/>
      <c r="EIJ180" s="250"/>
      <c r="EIK180" s="250"/>
      <c r="EIL180" s="250"/>
      <c r="EIM180" s="250"/>
      <c r="EIN180" s="250"/>
      <c r="EIO180" s="250"/>
      <c r="EIP180" s="250"/>
      <c r="EIQ180" s="250"/>
      <c r="EIR180" s="250"/>
      <c r="EIS180" s="250"/>
      <c r="EIT180" s="250"/>
      <c r="EIU180" s="250"/>
      <c r="EIV180" s="250"/>
      <c r="EIW180" s="250"/>
      <c r="EIX180" s="250"/>
      <c r="EIY180" s="250"/>
      <c r="EIZ180" s="250"/>
      <c r="EJA180" s="250"/>
      <c r="EJB180" s="250"/>
      <c r="EJC180" s="250"/>
      <c r="EJD180" s="250"/>
      <c r="EJE180" s="250"/>
      <c r="EJF180" s="250"/>
      <c r="EJG180" s="250"/>
      <c r="EJH180" s="250"/>
      <c r="EJI180" s="250"/>
      <c r="EJJ180" s="250"/>
      <c r="EJK180" s="250"/>
      <c r="EJL180" s="250"/>
      <c r="EJM180" s="250"/>
      <c r="EJN180" s="250"/>
      <c r="EJO180" s="250"/>
      <c r="EJP180" s="250"/>
      <c r="EJQ180" s="250"/>
      <c r="EJR180" s="250"/>
      <c r="EJS180" s="250"/>
      <c r="EJT180" s="250"/>
      <c r="EJU180" s="250"/>
      <c r="EJV180" s="250"/>
      <c r="EJW180" s="250"/>
      <c r="EJX180" s="250"/>
      <c r="EJY180" s="250"/>
      <c r="EJZ180" s="250"/>
      <c r="EKA180" s="250"/>
      <c r="EKB180" s="250"/>
      <c r="EKC180" s="250"/>
      <c r="EKD180" s="250"/>
      <c r="EKE180" s="250"/>
      <c r="EKF180" s="250"/>
      <c r="EKG180" s="250"/>
      <c r="EKH180" s="250"/>
      <c r="EKI180" s="250"/>
      <c r="EKJ180" s="250"/>
      <c r="EKK180" s="250"/>
      <c r="EKL180" s="250"/>
      <c r="EKM180" s="250"/>
      <c r="EKN180" s="250"/>
      <c r="EKO180" s="250"/>
      <c r="EKP180" s="250"/>
      <c r="EKQ180" s="250"/>
      <c r="EKR180" s="250"/>
      <c r="EKS180" s="250"/>
      <c r="EKT180" s="250"/>
      <c r="EKU180" s="250"/>
      <c r="EKV180" s="250"/>
      <c r="EKW180" s="250"/>
      <c r="EKX180" s="250"/>
      <c r="EKY180" s="250"/>
      <c r="EKZ180" s="250"/>
      <c r="ELA180" s="250"/>
      <c r="ELB180" s="250"/>
      <c r="ELC180" s="250"/>
      <c r="ELD180" s="250"/>
      <c r="ELE180" s="250"/>
      <c r="ELF180" s="250"/>
      <c r="ELG180" s="250"/>
      <c r="ELH180" s="250"/>
      <c r="ELI180" s="250"/>
      <c r="ELJ180" s="250"/>
      <c r="ELK180" s="250"/>
      <c r="ELL180" s="250"/>
      <c r="ELM180" s="250"/>
      <c r="ELN180" s="250"/>
      <c r="ELO180" s="250"/>
      <c r="ELP180" s="250"/>
      <c r="ELQ180" s="250"/>
      <c r="ELR180" s="250"/>
      <c r="ELS180" s="250"/>
      <c r="ELT180" s="250"/>
      <c r="ELU180" s="250"/>
      <c r="ELV180" s="250"/>
      <c r="ELW180" s="250"/>
      <c r="ELX180" s="250"/>
      <c r="ELY180" s="250"/>
      <c r="ELZ180" s="250"/>
      <c r="EMA180" s="250"/>
      <c r="EMB180" s="250"/>
      <c r="EMC180" s="250"/>
      <c r="EMD180" s="250"/>
      <c r="EME180" s="250"/>
      <c r="EMF180" s="250"/>
      <c r="EMG180" s="250"/>
      <c r="EMH180" s="250"/>
      <c r="EMI180" s="250"/>
      <c r="EMJ180" s="250"/>
      <c r="EMK180" s="250"/>
      <c r="EML180" s="250"/>
      <c r="EMM180" s="250"/>
      <c r="EMN180" s="250"/>
      <c r="EMO180" s="250"/>
      <c r="EMP180" s="250"/>
      <c r="EMQ180" s="250"/>
      <c r="EMR180" s="250"/>
      <c r="EMS180" s="250"/>
      <c r="EMT180" s="250"/>
      <c r="EMU180" s="250"/>
      <c r="EMV180" s="250"/>
      <c r="EMW180" s="250"/>
      <c r="EMX180" s="250"/>
      <c r="EMY180" s="250"/>
      <c r="EMZ180" s="250"/>
      <c r="ENA180" s="250"/>
      <c r="ENB180" s="250"/>
      <c r="ENC180" s="250"/>
      <c r="END180" s="250"/>
      <c r="ENE180" s="250"/>
      <c r="ENF180" s="250"/>
      <c r="ENG180" s="250"/>
      <c r="ENH180" s="250"/>
      <c r="ENI180" s="250"/>
      <c r="ENJ180" s="250"/>
      <c r="ENK180" s="250"/>
      <c r="ENL180" s="250"/>
      <c r="ENM180" s="250"/>
      <c r="ENN180" s="250"/>
      <c r="ENO180" s="250"/>
      <c r="ENP180" s="250"/>
      <c r="ENQ180" s="250"/>
      <c r="ENR180" s="250"/>
      <c r="ENS180" s="250"/>
      <c r="ENT180" s="250"/>
      <c r="ENU180" s="250"/>
      <c r="ENV180" s="250"/>
      <c r="ENW180" s="250"/>
      <c r="ENX180" s="250"/>
      <c r="ENY180" s="250"/>
      <c r="ENZ180" s="250"/>
      <c r="EOA180" s="250"/>
      <c r="EOB180" s="250"/>
      <c r="EOC180" s="250"/>
      <c r="EOD180" s="250"/>
      <c r="EOE180" s="250"/>
      <c r="EOF180" s="250"/>
      <c r="EOG180" s="250"/>
      <c r="EOH180" s="250"/>
      <c r="EOI180" s="250"/>
      <c r="EOJ180" s="250"/>
      <c r="EOK180" s="250"/>
      <c r="EOL180" s="250"/>
      <c r="EOM180" s="250"/>
      <c r="EON180" s="250"/>
      <c r="EOO180" s="250"/>
      <c r="EOP180" s="250"/>
      <c r="EOQ180" s="250"/>
      <c r="EOR180" s="250"/>
      <c r="EOS180" s="250"/>
      <c r="EOT180" s="250"/>
      <c r="EOU180" s="250"/>
      <c r="EOV180" s="250"/>
      <c r="EOW180" s="250"/>
      <c r="EOX180" s="250"/>
      <c r="EOY180" s="250"/>
      <c r="EOZ180" s="250"/>
      <c r="EPA180" s="250"/>
      <c r="EPB180" s="250"/>
      <c r="EPC180" s="250"/>
      <c r="EPD180" s="250"/>
      <c r="EPE180" s="250"/>
      <c r="EPF180" s="250"/>
      <c r="EPG180" s="250"/>
      <c r="EPH180" s="250"/>
      <c r="EPI180" s="250"/>
      <c r="EPJ180" s="250"/>
      <c r="EPK180" s="250"/>
      <c r="EPL180" s="250"/>
      <c r="EPM180" s="250"/>
      <c r="EPN180" s="250"/>
      <c r="EPO180" s="250"/>
      <c r="EPP180" s="250"/>
      <c r="EPQ180" s="250"/>
      <c r="EPR180" s="250"/>
      <c r="EPS180" s="250"/>
      <c r="EPT180" s="250"/>
      <c r="EPU180" s="250"/>
      <c r="EPV180" s="250"/>
      <c r="EPW180" s="250"/>
      <c r="EPX180" s="250"/>
      <c r="EPY180" s="250"/>
      <c r="EPZ180" s="250"/>
      <c r="EQA180" s="250"/>
      <c r="EQB180" s="250"/>
      <c r="EQC180" s="250"/>
      <c r="EQD180" s="250"/>
      <c r="EQE180" s="250"/>
      <c r="EQF180" s="250"/>
      <c r="EQG180" s="250"/>
      <c r="EQH180" s="250"/>
      <c r="EQI180" s="250"/>
      <c r="EQJ180" s="250"/>
      <c r="EQK180" s="250"/>
      <c r="EQL180" s="250"/>
      <c r="EQM180" s="250"/>
      <c r="EQN180" s="250"/>
      <c r="EQO180" s="250"/>
      <c r="EQP180" s="250"/>
      <c r="EQQ180" s="250"/>
      <c r="EQR180" s="250"/>
      <c r="EQS180" s="250"/>
      <c r="EQT180" s="250"/>
      <c r="EQU180" s="250"/>
      <c r="EQV180" s="250"/>
      <c r="EQW180" s="250"/>
      <c r="EQX180" s="250"/>
      <c r="EQY180" s="250"/>
      <c r="EQZ180" s="250"/>
      <c r="ERA180" s="250"/>
      <c r="ERB180" s="250"/>
      <c r="ERC180" s="250"/>
      <c r="ERD180" s="250"/>
      <c r="ERE180" s="250"/>
      <c r="ERF180" s="250"/>
      <c r="ERG180" s="250"/>
      <c r="ERH180" s="250"/>
      <c r="ERI180" s="250"/>
      <c r="ERJ180" s="250"/>
      <c r="ERK180" s="250"/>
      <c r="ERL180" s="250"/>
      <c r="ERM180" s="250"/>
      <c r="ERN180" s="250"/>
      <c r="ERO180" s="250"/>
      <c r="ERP180" s="250"/>
      <c r="ERQ180" s="250"/>
      <c r="ERR180" s="250"/>
      <c r="ERS180" s="250"/>
      <c r="ERT180" s="250"/>
      <c r="ERU180" s="250"/>
      <c r="ERV180" s="250"/>
      <c r="ERW180" s="250"/>
      <c r="ERX180" s="250"/>
      <c r="ERY180" s="250"/>
      <c r="ERZ180" s="250"/>
      <c r="ESA180" s="250"/>
      <c r="ESB180" s="250"/>
      <c r="ESC180" s="250"/>
      <c r="ESD180" s="250"/>
      <c r="ESE180" s="250"/>
      <c r="ESF180" s="250"/>
      <c r="ESG180" s="250"/>
      <c r="ESH180" s="250"/>
      <c r="ESI180" s="250"/>
      <c r="ESJ180" s="250"/>
      <c r="ESK180" s="250"/>
      <c r="ESL180" s="250"/>
      <c r="ESM180" s="250"/>
      <c r="ESN180" s="250"/>
      <c r="ESO180" s="250"/>
      <c r="ESP180" s="250"/>
      <c r="ESQ180" s="250"/>
      <c r="ESR180" s="250"/>
      <c r="ESS180" s="250"/>
      <c r="EST180" s="250"/>
      <c r="ESU180" s="250"/>
      <c r="ESV180" s="250"/>
      <c r="ESW180" s="250"/>
      <c r="ESX180" s="250"/>
      <c r="ESY180" s="250"/>
      <c r="ESZ180" s="250"/>
      <c r="ETA180" s="250"/>
      <c r="ETB180" s="250"/>
      <c r="ETC180" s="250"/>
      <c r="ETD180" s="250"/>
      <c r="ETE180" s="250"/>
      <c r="ETF180" s="250"/>
      <c r="ETG180" s="250"/>
      <c r="ETH180" s="250"/>
      <c r="ETI180" s="250"/>
      <c r="ETJ180" s="250"/>
      <c r="ETK180" s="250"/>
      <c r="ETL180" s="250"/>
      <c r="ETM180" s="250"/>
      <c r="ETN180" s="250"/>
      <c r="ETO180" s="250"/>
      <c r="ETP180" s="250"/>
      <c r="ETQ180" s="250"/>
      <c r="ETR180" s="250"/>
      <c r="ETS180" s="250"/>
      <c r="ETT180" s="250"/>
      <c r="ETU180" s="250"/>
      <c r="ETV180" s="250"/>
      <c r="ETW180" s="250"/>
      <c r="ETX180" s="250"/>
      <c r="ETY180" s="250"/>
      <c r="ETZ180" s="250"/>
      <c r="EUA180" s="250"/>
      <c r="EUB180" s="250"/>
      <c r="EUC180" s="250"/>
      <c r="EUD180" s="250"/>
      <c r="EUE180" s="250"/>
      <c r="EUF180" s="250"/>
      <c r="EUG180" s="250"/>
      <c r="EUH180" s="250"/>
      <c r="EUI180" s="250"/>
      <c r="EUJ180" s="250"/>
      <c r="EUK180" s="250"/>
      <c r="EUL180" s="250"/>
      <c r="EUM180" s="250"/>
      <c r="EUN180" s="250"/>
      <c r="EUO180" s="250"/>
      <c r="EUP180" s="250"/>
      <c r="EUQ180" s="250"/>
      <c r="EUR180" s="250"/>
      <c r="EUS180" s="250"/>
      <c r="EUT180" s="250"/>
      <c r="EUU180" s="250"/>
      <c r="EUV180" s="250"/>
      <c r="EUW180" s="250"/>
      <c r="EUX180" s="250"/>
      <c r="EUY180" s="250"/>
      <c r="EUZ180" s="250"/>
      <c r="EVA180" s="250"/>
      <c r="EVB180" s="250"/>
      <c r="EVC180" s="250"/>
      <c r="EVD180" s="250"/>
      <c r="EVE180" s="250"/>
      <c r="EVF180" s="250"/>
      <c r="EVG180" s="250"/>
      <c r="EVH180" s="250"/>
      <c r="EVI180" s="250"/>
      <c r="EVJ180" s="250"/>
      <c r="EVK180" s="250"/>
      <c r="EVL180" s="250"/>
      <c r="EVM180" s="250"/>
      <c r="EVN180" s="250"/>
      <c r="EVO180" s="250"/>
      <c r="EVP180" s="250"/>
      <c r="EVQ180" s="250"/>
      <c r="EVR180" s="250"/>
      <c r="EVS180" s="250"/>
      <c r="EVT180" s="250"/>
      <c r="EVU180" s="250"/>
      <c r="EVV180" s="250"/>
      <c r="EVW180" s="250"/>
      <c r="EVX180" s="250"/>
      <c r="EVY180" s="250"/>
      <c r="EVZ180" s="250"/>
      <c r="EWA180" s="250"/>
      <c r="EWB180" s="250"/>
      <c r="EWC180" s="250"/>
      <c r="EWD180" s="250"/>
      <c r="EWE180" s="250"/>
      <c r="EWF180" s="250"/>
      <c r="EWG180" s="250"/>
      <c r="EWH180" s="250"/>
      <c r="EWI180" s="250"/>
      <c r="EWJ180" s="250"/>
      <c r="EWK180" s="250"/>
      <c r="EWL180" s="250"/>
      <c r="EWM180" s="250"/>
      <c r="EWN180" s="250"/>
      <c r="EWO180" s="250"/>
      <c r="EWP180" s="250"/>
      <c r="EWQ180" s="250"/>
      <c r="EWR180" s="250"/>
      <c r="EWS180" s="250"/>
      <c r="EWT180" s="250"/>
      <c r="EWU180" s="250"/>
      <c r="EWV180" s="250"/>
      <c r="EWW180" s="250"/>
      <c r="EWX180" s="250"/>
      <c r="EWY180" s="250"/>
      <c r="EWZ180" s="250"/>
      <c r="EXA180" s="250"/>
      <c r="EXB180" s="250"/>
      <c r="EXC180" s="250"/>
      <c r="EXD180" s="250"/>
      <c r="EXE180" s="250"/>
      <c r="EXF180" s="250"/>
      <c r="EXG180" s="250"/>
      <c r="EXH180" s="250"/>
      <c r="EXI180" s="250"/>
      <c r="EXJ180" s="250"/>
      <c r="EXK180" s="250"/>
      <c r="EXL180" s="250"/>
      <c r="EXM180" s="250"/>
      <c r="EXN180" s="250"/>
      <c r="EXO180" s="250"/>
      <c r="EXP180" s="250"/>
      <c r="EXQ180" s="250"/>
      <c r="EXR180" s="250"/>
      <c r="EXS180" s="250"/>
      <c r="EXT180" s="250"/>
      <c r="EXU180" s="250"/>
      <c r="EXV180" s="250"/>
      <c r="EXW180" s="250"/>
      <c r="EXX180" s="250"/>
      <c r="EXY180" s="250"/>
      <c r="EXZ180" s="250"/>
      <c r="EYA180" s="250"/>
      <c r="EYB180" s="250"/>
      <c r="EYC180" s="250"/>
      <c r="EYD180" s="250"/>
      <c r="EYE180" s="250"/>
      <c r="EYF180" s="250"/>
      <c r="EYG180" s="250"/>
      <c r="EYH180" s="250"/>
      <c r="EYI180" s="250"/>
      <c r="EYJ180" s="250"/>
      <c r="EYK180" s="250"/>
      <c r="EYL180" s="250"/>
      <c r="EYM180" s="250"/>
      <c r="EYN180" s="250"/>
      <c r="EYO180" s="250"/>
      <c r="EYP180" s="250"/>
      <c r="EYQ180" s="250"/>
      <c r="EYR180" s="250"/>
      <c r="EYS180" s="250"/>
      <c r="EYT180" s="250"/>
      <c r="EYU180" s="250"/>
      <c r="EYV180" s="250"/>
      <c r="EYW180" s="250"/>
      <c r="EYX180" s="250"/>
      <c r="EYY180" s="250"/>
      <c r="EYZ180" s="250"/>
      <c r="EZA180" s="250"/>
      <c r="EZB180" s="250"/>
      <c r="EZC180" s="250"/>
      <c r="EZD180" s="250"/>
      <c r="EZE180" s="250"/>
      <c r="EZF180" s="250"/>
      <c r="EZG180" s="250"/>
      <c r="EZH180" s="250"/>
      <c r="EZI180" s="250"/>
      <c r="EZJ180" s="250"/>
      <c r="EZK180" s="250"/>
      <c r="EZL180" s="250"/>
      <c r="EZM180" s="250"/>
      <c r="EZN180" s="250"/>
      <c r="EZO180" s="250"/>
      <c r="EZP180" s="250"/>
      <c r="EZQ180" s="250"/>
      <c r="EZR180" s="250"/>
      <c r="EZS180" s="250"/>
      <c r="EZT180" s="250"/>
      <c r="EZU180" s="250"/>
      <c r="EZV180" s="250"/>
      <c r="EZW180" s="250"/>
      <c r="EZX180" s="250"/>
      <c r="EZY180" s="250"/>
      <c r="EZZ180" s="250"/>
      <c r="FAA180" s="250"/>
      <c r="FAB180" s="250"/>
      <c r="FAC180" s="250"/>
      <c r="FAD180" s="250"/>
      <c r="FAE180" s="250"/>
      <c r="FAF180" s="250"/>
      <c r="FAG180" s="250"/>
      <c r="FAH180" s="250"/>
      <c r="FAI180" s="250"/>
      <c r="FAJ180" s="250"/>
      <c r="FAK180" s="250"/>
      <c r="FAL180" s="250"/>
      <c r="FAM180" s="250"/>
      <c r="FAN180" s="250"/>
      <c r="FAO180" s="250"/>
      <c r="FAP180" s="250"/>
      <c r="FAQ180" s="250"/>
      <c r="FAR180" s="250"/>
      <c r="FAS180" s="250"/>
      <c r="FAT180" s="250"/>
      <c r="FAU180" s="250"/>
      <c r="FAV180" s="250"/>
      <c r="FAW180" s="250"/>
      <c r="FAX180" s="250"/>
      <c r="FAY180" s="250"/>
      <c r="FAZ180" s="250"/>
      <c r="FBA180" s="250"/>
      <c r="FBB180" s="250"/>
      <c r="FBC180" s="250"/>
      <c r="FBD180" s="250"/>
      <c r="FBE180" s="250"/>
      <c r="FBF180" s="250"/>
      <c r="FBG180" s="250"/>
      <c r="FBH180" s="250"/>
      <c r="FBI180" s="250"/>
      <c r="FBJ180" s="250"/>
      <c r="FBK180" s="250"/>
      <c r="FBL180" s="250"/>
      <c r="FBM180" s="250"/>
      <c r="FBN180" s="250"/>
      <c r="FBO180" s="250"/>
      <c r="FBP180" s="250"/>
      <c r="FBQ180" s="250"/>
      <c r="FBR180" s="250"/>
      <c r="FBS180" s="250"/>
      <c r="FBT180" s="250"/>
      <c r="FBU180" s="250"/>
      <c r="FBV180" s="250"/>
      <c r="FBW180" s="250"/>
      <c r="FBX180" s="250"/>
      <c r="FBY180" s="250"/>
      <c r="FBZ180" s="250"/>
      <c r="FCA180" s="250"/>
      <c r="FCB180" s="250"/>
      <c r="FCC180" s="250"/>
      <c r="FCD180" s="250"/>
      <c r="FCE180" s="250"/>
      <c r="FCF180" s="250"/>
      <c r="FCG180" s="250"/>
      <c r="FCH180" s="250"/>
      <c r="FCI180" s="250"/>
      <c r="FCJ180" s="250"/>
      <c r="FCK180" s="250"/>
      <c r="FCL180" s="250"/>
      <c r="FCM180" s="250"/>
      <c r="FCN180" s="250"/>
      <c r="FCO180" s="250"/>
      <c r="FCP180" s="250"/>
      <c r="FCQ180" s="250"/>
      <c r="FCR180" s="250"/>
      <c r="FCS180" s="250"/>
      <c r="FCT180" s="250"/>
      <c r="FCU180" s="250"/>
      <c r="FCV180" s="250"/>
      <c r="FCW180" s="250"/>
      <c r="FCX180" s="250"/>
      <c r="FCY180" s="250"/>
      <c r="FCZ180" s="250"/>
      <c r="FDA180" s="250"/>
      <c r="FDB180" s="250"/>
      <c r="FDC180" s="250"/>
      <c r="FDD180" s="250"/>
      <c r="FDE180" s="250"/>
      <c r="FDF180" s="250"/>
      <c r="FDG180" s="250"/>
      <c r="FDH180" s="250"/>
      <c r="FDI180" s="250"/>
      <c r="FDJ180" s="250"/>
      <c r="FDK180" s="250"/>
      <c r="FDL180" s="250"/>
      <c r="FDM180" s="250"/>
      <c r="FDN180" s="250"/>
      <c r="FDO180" s="250"/>
      <c r="FDP180" s="250"/>
      <c r="FDQ180" s="250"/>
      <c r="FDR180" s="250"/>
      <c r="FDS180" s="250"/>
      <c r="FDT180" s="250"/>
      <c r="FDU180" s="250"/>
      <c r="FDV180" s="250"/>
      <c r="FDW180" s="250"/>
      <c r="FDX180" s="250"/>
      <c r="FDY180" s="250"/>
      <c r="FDZ180" s="250"/>
      <c r="FEA180" s="250"/>
      <c r="FEB180" s="250"/>
      <c r="FEC180" s="250"/>
      <c r="FED180" s="250"/>
      <c r="FEE180" s="250"/>
      <c r="FEF180" s="250"/>
      <c r="FEG180" s="250"/>
      <c r="FEH180" s="250"/>
      <c r="FEI180" s="250"/>
      <c r="FEJ180" s="250"/>
      <c r="FEK180" s="250"/>
      <c r="FEL180" s="250"/>
      <c r="FEM180" s="250"/>
      <c r="FEN180" s="250"/>
      <c r="FEO180" s="250"/>
      <c r="FEP180" s="250"/>
      <c r="FEQ180" s="250"/>
      <c r="FER180" s="250"/>
      <c r="FES180" s="250"/>
      <c r="FET180" s="250"/>
      <c r="FEU180" s="250"/>
      <c r="FEV180" s="250"/>
      <c r="FEW180" s="250"/>
      <c r="FEX180" s="250"/>
      <c r="FEY180" s="250"/>
      <c r="FEZ180" s="250"/>
      <c r="FFA180" s="250"/>
      <c r="FFB180" s="250"/>
      <c r="FFC180" s="250"/>
      <c r="FFD180" s="250"/>
      <c r="FFE180" s="250"/>
      <c r="FFF180" s="250"/>
      <c r="FFG180" s="250"/>
      <c r="FFH180" s="250"/>
      <c r="FFI180" s="250"/>
      <c r="FFJ180" s="250"/>
      <c r="FFK180" s="250"/>
      <c r="FFL180" s="250"/>
      <c r="FFM180" s="250"/>
      <c r="FFN180" s="250"/>
      <c r="FFO180" s="250"/>
      <c r="FFP180" s="250"/>
      <c r="FFQ180" s="250"/>
      <c r="FFR180" s="250"/>
      <c r="FFS180" s="250"/>
      <c r="FFT180" s="250"/>
      <c r="FFU180" s="250"/>
      <c r="FFV180" s="250"/>
      <c r="FFW180" s="250"/>
      <c r="FFX180" s="250"/>
      <c r="FFY180" s="250"/>
      <c r="FFZ180" s="250"/>
      <c r="FGA180" s="250"/>
      <c r="FGB180" s="250"/>
      <c r="FGC180" s="250"/>
      <c r="FGD180" s="250"/>
      <c r="FGE180" s="250"/>
      <c r="FGF180" s="250"/>
      <c r="FGG180" s="250"/>
      <c r="FGH180" s="250"/>
      <c r="FGI180" s="250"/>
      <c r="FGJ180" s="250"/>
      <c r="FGK180" s="250"/>
      <c r="FGL180" s="250"/>
      <c r="FGM180" s="250"/>
      <c r="FGN180" s="250"/>
      <c r="FGO180" s="250"/>
      <c r="FGP180" s="250"/>
      <c r="FGQ180" s="250"/>
      <c r="FGR180" s="250"/>
      <c r="FGS180" s="250"/>
      <c r="FGT180" s="250"/>
      <c r="FGU180" s="250"/>
      <c r="FGV180" s="250"/>
      <c r="FGW180" s="250"/>
      <c r="FGX180" s="250"/>
      <c r="FGY180" s="250"/>
      <c r="FGZ180" s="250"/>
      <c r="FHA180" s="250"/>
      <c r="FHB180" s="250"/>
      <c r="FHC180" s="250"/>
      <c r="FHD180" s="250"/>
      <c r="FHE180" s="250"/>
      <c r="FHF180" s="250"/>
      <c r="FHG180" s="250"/>
      <c r="FHH180" s="250"/>
      <c r="FHI180" s="250"/>
      <c r="FHJ180" s="250"/>
      <c r="FHK180" s="250"/>
      <c r="FHL180" s="250"/>
      <c r="FHM180" s="250"/>
      <c r="FHN180" s="250"/>
      <c r="FHO180" s="250"/>
      <c r="FHP180" s="250"/>
      <c r="FHQ180" s="250"/>
      <c r="FHR180" s="250"/>
      <c r="FHS180" s="250"/>
      <c r="FHT180" s="250"/>
      <c r="FHU180" s="250"/>
      <c r="FHV180" s="250"/>
      <c r="FHW180" s="250"/>
      <c r="FHX180" s="250"/>
      <c r="FHY180" s="250"/>
      <c r="FHZ180" s="250"/>
      <c r="FIA180" s="250"/>
      <c r="FIB180" s="250"/>
      <c r="FIC180" s="250"/>
      <c r="FID180" s="250"/>
      <c r="FIE180" s="250"/>
      <c r="FIF180" s="250"/>
      <c r="FIG180" s="250"/>
      <c r="FIH180" s="250"/>
      <c r="FII180" s="250"/>
      <c r="FIJ180" s="250"/>
      <c r="FIK180" s="250"/>
      <c r="FIL180" s="250"/>
      <c r="FIM180" s="250"/>
      <c r="FIN180" s="250"/>
      <c r="FIO180" s="250"/>
      <c r="FIP180" s="250"/>
      <c r="FIQ180" s="250"/>
      <c r="FIR180" s="250"/>
      <c r="FIS180" s="250"/>
      <c r="FIT180" s="250"/>
      <c r="FIU180" s="250"/>
      <c r="FIV180" s="250"/>
      <c r="FIW180" s="250"/>
      <c r="FIX180" s="250"/>
      <c r="FIY180" s="250"/>
      <c r="FIZ180" s="250"/>
      <c r="FJA180" s="250"/>
      <c r="FJB180" s="250"/>
      <c r="FJC180" s="250"/>
      <c r="FJD180" s="250"/>
      <c r="FJE180" s="250"/>
      <c r="FJF180" s="250"/>
      <c r="FJG180" s="250"/>
      <c r="FJH180" s="250"/>
      <c r="FJI180" s="250"/>
      <c r="FJJ180" s="250"/>
      <c r="FJK180" s="250"/>
      <c r="FJL180" s="250"/>
      <c r="FJM180" s="250"/>
      <c r="FJN180" s="250"/>
      <c r="FJO180" s="250"/>
      <c r="FJP180" s="250"/>
      <c r="FJQ180" s="250"/>
      <c r="FJR180" s="250"/>
      <c r="FJS180" s="250"/>
      <c r="FJT180" s="250"/>
      <c r="FJU180" s="250"/>
      <c r="FJV180" s="250"/>
      <c r="FJW180" s="250"/>
      <c r="FJX180" s="250"/>
      <c r="FJY180" s="250"/>
      <c r="FJZ180" s="250"/>
      <c r="FKA180" s="250"/>
      <c r="FKB180" s="250"/>
      <c r="FKC180" s="250"/>
      <c r="FKD180" s="250"/>
      <c r="FKE180" s="250"/>
      <c r="FKF180" s="250"/>
      <c r="FKG180" s="250"/>
      <c r="FKH180" s="250"/>
      <c r="FKI180" s="250"/>
      <c r="FKJ180" s="250"/>
      <c r="FKK180" s="250"/>
      <c r="FKL180" s="250"/>
      <c r="FKM180" s="250"/>
      <c r="FKN180" s="250"/>
      <c r="FKO180" s="250"/>
      <c r="FKP180" s="250"/>
      <c r="FKQ180" s="250"/>
      <c r="FKR180" s="250"/>
      <c r="FKS180" s="250"/>
      <c r="FKT180" s="250"/>
      <c r="FKU180" s="250"/>
      <c r="FKV180" s="250"/>
      <c r="FKW180" s="250"/>
      <c r="FKX180" s="250"/>
      <c r="FKY180" s="250"/>
      <c r="FKZ180" s="250"/>
      <c r="FLA180" s="250"/>
      <c r="FLB180" s="250"/>
      <c r="FLC180" s="250"/>
      <c r="FLD180" s="250"/>
      <c r="FLE180" s="250"/>
      <c r="FLF180" s="250"/>
      <c r="FLG180" s="250"/>
      <c r="FLH180" s="250"/>
      <c r="FLI180" s="250"/>
      <c r="FLJ180" s="250"/>
      <c r="FLK180" s="250"/>
      <c r="FLL180" s="250"/>
      <c r="FLM180" s="250"/>
      <c r="FLN180" s="250"/>
      <c r="FLO180" s="250"/>
      <c r="FLP180" s="250"/>
      <c r="FLQ180" s="250"/>
      <c r="FLR180" s="250"/>
      <c r="FLS180" s="250"/>
      <c r="FLT180" s="250"/>
      <c r="FLU180" s="250"/>
      <c r="FLV180" s="250"/>
      <c r="FLW180" s="250"/>
      <c r="FLX180" s="250"/>
      <c r="FLY180" s="250"/>
      <c r="FLZ180" s="250"/>
      <c r="FMA180" s="250"/>
      <c r="FMB180" s="250"/>
      <c r="FMC180" s="250"/>
      <c r="FMD180" s="250"/>
      <c r="FME180" s="250"/>
      <c r="FMF180" s="250"/>
      <c r="FMG180" s="250"/>
      <c r="FMH180" s="250"/>
      <c r="FMI180" s="250"/>
      <c r="FMJ180" s="250"/>
      <c r="FMK180" s="250"/>
      <c r="FML180" s="250"/>
      <c r="FMM180" s="250"/>
      <c r="FMN180" s="250"/>
      <c r="FMO180" s="250"/>
      <c r="FMP180" s="250"/>
      <c r="FMQ180" s="250"/>
      <c r="FMR180" s="250"/>
      <c r="FMS180" s="250"/>
      <c r="FMT180" s="250"/>
      <c r="FMU180" s="250"/>
      <c r="FMV180" s="250"/>
      <c r="FMW180" s="250"/>
      <c r="FMX180" s="250"/>
      <c r="FMY180" s="250"/>
      <c r="FMZ180" s="250"/>
      <c r="FNA180" s="250"/>
      <c r="FNB180" s="250"/>
      <c r="FNC180" s="250"/>
      <c r="FND180" s="250"/>
      <c r="FNE180" s="250"/>
      <c r="FNF180" s="250"/>
      <c r="FNG180" s="250"/>
      <c r="FNH180" s="250"/>
      <c r="FNI180" s="250"/>
      <c r="FNJ180" s="250"/>
      <c r="FNK180" s="250"/>
      <c r="FNL180" s="250"/>
      <c r="FNM180" s="250"/>
      <c r="FNN180" s="250"/>
      <c r="FNO180" s="250"/>
      <c r="FNP180" s="250"/>
      <c r="FNQ180" s="250"/>
      <c r="FNR180" s="250"/>
      <c r="FNS180" s="250"/>
      <c r="FNT180" s="250"/>
      <c r="FNU180" s="250"/>
      <c r="FNV180" s="250"/>
      <c r="FNW180" s="250"/>
      <c r="FNX180" s="250"/>
      <c r="FNY180" s="250"/>
      <c r="FNZ180" s="250"/>
      <c r="FOA180" s="250"/>
      <c r="FOB180" s="250"/>
      <c r="FOC180" s="250"/>
      <c r="FOD180" s="250"/>
      <c r="FOE180" s="250"/>
      <c r="FOF180" s="250"/>
      <c r="FOG180" s="250"/>
      <c r="FOH180" s="250"/>
      <c r="FOI180" s="250"/>
      <c r="FOJ180" s="250"/>
      <c r="FOK180" s="250"/>
      <c r="FOL180" s="250"/>
      <c r="FOM180" s="250"/>
      <c r="FON180" s="250"/>
      <c r="FOO180" s="250"/>
      <c r="FOP180" s="250"/>
      <c r="FOQ180" s="250"/>
      <c r="FOR180" s="250"/>
      <c r="FOS180" s="250"/>
      <c r="FOT180" s="250"/>
      <c r="FOU180" s="250"/>
      <c r="FOV180" s="250"/>
      <c r="FOW180" s="250"/>
      <c r="FOX180" s="250"/>
      <c r="FOY180" s="250"/>
      <c r="FOZ180" s="250"/>
      <c r="FPA180" s="250"/>
      <c r="FPB180" s="250"/>
      <c r="FPC180" s="250"/>
      <c r="FPD180" s="250"/>
      <c r="FPE180" s="250"/>
      <c r="FPF180" s="250"/>
      <c r="FPG180" s="250"/>
      <c r="FPH180" s="250"/>
      <c r="FPI180" s="250"/>
      <c r="FPJ180" s="250"/>
      <c r="FPK180" s="250"/>
      <c r="FPL180" s="250"/>
      <c r="FPM180" s="250"/>
      <c r="FPN180" s="250"/>
      <c r="FPO180" s="250"/>
      <c r="FPP180" s="250"/>
      <c r="FPQ180" s="250"/>
      <c r="FPR180" s="250"/>
      <c r="FPS180" s="250"/>
      <c r="FPT180" s="250"/>
      <c r="FPU180" s="250"/>
      <c r="FPV180" s="250"/>
      <c r="FPW180" s="250"/>
      <c r="FPX180" s="250"/>
      <c r="FPY180" s="250"/>
      <c r="FPZ180" s="250"/>
      <c r="FQA180" s="250"/>
      <c r="FQB180" s="250"/>
      <c r="FQC180" s="250"/>
      <c r="FQD180" s="250"/>
      <c r="FQE180" s="250"/>
      <c r="FQF180" s="250"/>
      <c r="FQG180" s="250"/>
      <c r="FQH180" s="250"/>
      <c r="FQI180" s="250"/>
      <c r="FQJ180" s="250"/>
      <c r="FQK180" s="250"/>
      <c r="FQL180" s="250"/>
      <c r="FQM180" s="250"/>
      <c r="FQN180" s="250"/>
      <c r="FQO180" s="250"/>
      <c r="FQP180" s="250"/>
      <c r="FQQ180" s="250"/>
      <c r="FQR180" s="250"/>
      <c r="FQS180" s="250"/>
      <c r="FQT180" s="250"/>
      <c r="FQU180" s="250"/>
      <c r="FQV180" s="250"/>
      <c r="FQW180" s="250"/>
      <c r="FQX180" s="250"/>
      <c r="FQY180" s="250"/>
      <c r="FQZ180" s="250"/>
      <c r="FRA180" s="250"/>
      <c r="FRB180" s="250"/>
      <c r="FRC180" s="250"/>
      <c r="FRD180" s="250"/>
      <c r="FRE180" s="250"/>
      <c r="FRF180" s="250"/>
      <c r="FRG180" s="250"/>
      <c r="FRH180" s="250"/>
      <c r="FRI180" s="250"/>
      <c r="FRJ180" s="250"/>
      <c r="FRK180" s="250"/>
      <c r="FRL180" s="250"/>
      <c r="FRM180" s="250"/>
      <c r="FRN180" s="250"/>
      <c r="FRO180" s="250"/>
      <c r="FRP180" s="250"/>
      <c r="FRQ180" s="250"/>
      <c r="FRR180" s="250"/>
      <c r="FRS180" s="250"/>
      <c r="FRT180" s="250"/>
      <c r="FRU180" s="250"/>
      <c r="FRV180" s="250"/>
      <c r="FRW180" s="250"/>
      <c r="FRX180" s="250"/>
      <c r="FRY180" s="250"/>
      <c r="FRZ180" s="250"/>
      <c r="FSA180" s="250"/>
      <c r="FSB180" s="250"/>
      <c r="FSC180" s="250"/>
      <c r="FSD180" s="250"/>
      <c r="FSE180" s="250"/>
      <c r="FSF180" s="250"/>
      <c r="FSG180" s="250"/>
      <c r="FSH180" s="250"/>
      <c r="FSI180" s="250"/>
      <c r="FSJ180" s="250"/>
      <c r="FSK180" s="250"/>
      <c r="FSL180" s="250"/>
      <c r="FSM180" s="250"/>
      <c r="FSN180" s="250"/>
      <c r="FSO180" s="250"/>
      <c r="FSP180" s="250"/>
      <c r="FSQ180" s="250"/>
      <c r="FSR180" s="250"/>
      <c r="FSS180" s="250"/>
      <c r="FST180" s="250"/>
      <c r="FSU180" s="250"/>
      <c r="FSV180" s="250"/>
      <c r="FSW180" s="250"/>
      <c r="FSX180" s="250"/>
      <c r="FSY180" s="250"/>
      <c r="FSZ180" s="250"/>
      <c r="FTA180" s="250"/>
      <c r="FTB180" s="250"/>
      <c r="FTC180" s="250"/>
      <c r="FTD180" s="250"/>
      <c r="FTE180" s="250"/>
      <c r="FTF180" s="250"/>
      <c r="FTG180" s="250"/>
      <c r="FTH180" s="250"/>
      <c r="FTI180" s="250"/>
      <c r="FTJ180" s="250"/>
      <c r="FTK180" s="250"/>
      <c r="FTL180" s="250"/>
      <c r="FTM180" s="250"/>
      <c r="FTN180" s="250"/>
      <c r="FTO180" s="250"/>
      <c r="FTP180" s="250"/>
      <c r="FTQ180" s="250"/>
      <c r="FTR180" s="250"/>
      <c r="FTS180" s="250"/>
      <c r="FTT180" s="250"/>
      <c r="FTU180" s="250"/>
      <c r="FTV180" s="250"/>
      <c r="FTW180" s="250"/>
      <c r="FTX180" s="250"/>
      <c r="FTY180" s="250"/>
      <c r="FTZ180" s="250"/>
      <c r="FUA180" s="250"/>
      <c r="FUB180" s="250"/>
      <c r="FUC180" s="250"/>
      <c r="FUD180" s="250"/>
      <c r="FUE180" s="250"/>
      <c r="FUF180" s="250"/>
      <c r="FUG180" s="250"/>
      <c r="FUH180" s="250"/>
      <c r="FUI180" s="250"/>
      <c r="FUJ180" s="250"/>
      <c r="FUK180" s="250"/>
      <c r="FUL180" s="250"/>
      <c r="FUM180" s="250"/>
      <c r="FUN180" s="250"/>
      <c r="FUO180" s="250"/>
      <c r="FUP180" s="250"/>
      <c r="FUQ180" s="250"/>
      <c r="FUR180" s="250"/>
      <c r="FUS180" s="250"/>
      <c r="FUT180" s="250"/>
      <c r="FUU180" s="250"/>
      <c r="FUV180" s="250"/>
      <c r="FUW180" s="250"/>
      <c r="FUX180" s="250"/>
      <c r="FUY180" s="250"/>
      <c r="FUZ180" s="250"/>
      <c r="FVA180" s="250"/>
      <c r="FVB180" s="250"/>
      <c r="FVC180" s="250"/>
      <c r="FVD180" s="250"/>
      <c r="FVE180" s="250"/>
      <c r="FVF180" s="250"/>
      <c r="FVG180" s="250"/>
      <c r="FVH180" s="250"/>
      <c r="FVI180" s="250"/>
      <c r="FVJ180" s="250"/>
      <c r="FVK180" s="250"/>
      <c r="FVL180" s="250"/>
      <c r="FVM180" s="250"/>
      <c r="FVN180" s="250"/>
      <c r="FVO180" s="250"/>
      <c r="FVP180" s="250"/>
      <c r="FVQ180" s="250"/>
      <c r="FVR180" s="250"/>
      <c r="FVS180" s="250"/>
      <c r="FVT180" s="250"/>
      <c r="FVU180" s="250"/>
      <c r="FVV180" s="250"/>
      <c r="FVW180" s="250"/>
      <c r="FVX180" s="250"/>
      <c r="FVY180" s="250"/>
      <c r="FVZ180" s="250"/>
      <c r="FWA180" s="250"/>
      <c r="FWB180" s="250"/>
      <c r="FWC180" s="250"/>
      <c r="FWD180" s="250"/>
      <c r="FWE180" s="250"/>
      <c r="FWF180" s="250"/>
      <c r="FWG180" s="250"/>
      <c r="FWH180" s="250"/>
      <c r="FWI180" s="250"/>
      <c r="FWJ180" s="250"/>
      <c r="FWK180" s="250"/>
      <c r="FWL180" s="250"/>
      <c r="FWM180" s="250"/>
      <c r="FWN180" s="250"/>
      <c r="FWO180" s="250"/>
      <c r="FWP180" s="250"/>
      <c r="FWQ180" s="250"/>
      <c r="FWR180" s="250"/>
      <c r="FWS180" s="250"/>
      <c r="FWT180" s="250"/>
      <c r="FWU180" s="250"/>
      <c r="FWV180" s="250"/>
      <c r="FWW180" s="250"/>
      <c r="FWX180" s="250"/>
      <c r="FWY180" s="250"/>
      <c r="FWZ180" s="250"/>
      <c r="FXA180" s="250"/>
      <c r="FXB180" s="250"/>
      <c r="FXC180" s="250"/>
      <c r="FXD180" s="250"/>
      <c r="FXE180" s="250"/>
      <c r="FXF180" s="250"/>
      <c r="FXG180" s="250"/>
      <c r="FXH180" s="250"/>
      <c r="FXI180" s="250"/>
      <c r="FXJ180" s="250"/>
      <c r="FXK180" s="250"/>
      <c r="FXL180" s="250"/>
      <c r="FXM180" s="250"/>
      <c r="FXN180" s="250"/>
      <c r="FXO180" s="250"/>
      <c r="FXP180" s="250"/>
      <c r="FXQ180" s="250"/>
      <c r="FXR180" s="250"/>
      <c r="FXS180" s="250"/>
      <c r="FXT180" s="250"/>
      <c r="FXU180" s="250"/>
      <c r="FXV180" s="250"/>
      <c r="FXW180" s="250"/>
      <c r="FXX180" s="250"/>
      <c r="FXY180" s="250"/>
      <c r="FXZ180" s="250"/>
      <c r="FYA180" s="250"/>
      <c r="FYB180" s="250"/>
      <c r="FYC180" s="250"/>
      <c r="FYD180" s="250"/>
      <c r="FYE180" s="250"/>
      <c r="FYF180" s="250"/>
      <c r="FYG180" s="250"/>
      <c r="FYH180" s="250"/>
      <c r="FYI180" s="250"/>
      <c r="FYJ180" s="250"/>
      <c r="FYK180" s="250"/>
      <c r="FYL180" s="250"/>
      <c r="FYM180" s="250"/>
      <c r="FYN180" s="250"/>
      <c r="FYO180" s="250"/>
      <c r="FYP180" s="250"/>
      <c r="FYQ180" s="250"/>
      <c r="FYR180" s="250"/>
      <c r="FYS180" s="250"/>
      <c r="FYT180" s="250"/>
      <c r="FYU180" s="250"/>
      <c r="FYV180" s="250"/>
      <c r="FYW180" s="250"/>
      <c r="FYX180" s="250"/>
      <c r="FYY180" s="250"/>
      <c r="FYZ180" s="250"/>
      <c r="FZA180" s="250"/>
      <c r="FZB180" s="250"/>
      <c r="FZC180" s="250"/>
      <c r="FZD180" s="250"/>
      <c r="FZE180" s="250"/>
      <c r="FZF180" s="250"/>
      <c r="FZG180" s="250"/>
      <c r="FZH180" s="250"/>
      <c r="FZI180" s="250"/>
      <c r="FZJ180" s="250"/>
      <c r="FZK180" s="250"/>
      <c r="FZL180" s="250"/>
      <c r="FZM180" s="250"/>
      <c r="FZN180" s="250"/>
      <c r="FZO180" s="250"/>
      <c r="FZP180" s="250"/>
      <c r="FZQ180" s="250"/>
      <c r="FZR180" s="250"/>
      <c r="FZS180" s="250"/>
      <c r="FZT180" s="250"/>
      <c r="FZU180" s="250"/>
      <c r="FZV180" s="250"/>
      <c r="FZW180" s="250"/>
      <c r="FZX180" s="250"/>
      <c r="FZY180" s="250"/>
      <c r="FZZ180" s="250"/>
      <c r="GAA180" s="250"/>
      <c r="GAB180" s="250"/>
      <c r="GAC180" s="250"/>
      <c r="GAD180" s="250"/>
      <c r="GAE180" s="250"/>
      <c r="GAF180" s="250"/>
      <c r="GAG180" s="250"/>
      <c r="GAH180" s="250"/>
      <c r="GAI180" s="250"/>
      <c r="GAJ180" s="250"/>
      <c r="GAK180" s="250"/>
      <c r="GAL180" s="250"/>
      <c r="GAM180" s="250"/>
      <c r="GAN180" s="250"/>
      <c r="GAO180" s="250"/>
      <c r="GAP180" s="250"/>
      <c r="GAQ180" s="250"/>
      <c r="GAR180" s="250"/>
      <c r="GAS180" s="250"/>
      <c r="GAT180" s="250"/>
      <c r="GAU180" s="250"/>
      <c r="GAV180" s="250"/>
      <c r="GAW180" s="250"/>
      <c r="GAX180" s="250"/>
      <c r="GAY180" s="250"/>
      <c r="GAZ180" s="250"/>
      <c r="GBA180" s="250"/>
      <c r="GBB180" s="250"/>
      <c r="GBC180" s="250"/>
      <c r="GBD180" s="250"/>
      <c r="GBE180" s="250"/>
      <c r="GBF180" s="250"/>
      <c r="GBG180" s="250"/>
      <c r="GBH180" s="250"/>
      <c r="GBI180" s="250"/>
      <c r="GBJ180" s="250"/>
      <c r="GBK180" s="250"/>
      <c r="GBL180" s="250"/>
      <c r="GBM180" s="250"/>
      <c r="GBN180" s="250"/>
      <c r="GBO180" s="250"/>
      <c r="GBP180" s="250"/>
      <c r="GBQ180" s="250"/>
      <c r="GBR180" s="250"/>
      <c r="GBS180" s="250"/>
      <c r="GBT180" s="250"/>
      <c r="GBU180" s="250"/>
      <c r="GBV180" s="250"/>
      <c r="GBW180" s="250"/>
      <c r="GBX180" s="250"/>
      <c r="GBY180" s="250"/>
      <c r="GBZ180" s="250"/>
      <c r="GCA180" s="250"/>
      <c r="GCB180" s="250"/>
      <c r="GCC180" s="250"/>
      <c r="GCD180" s="250"/>
      <c r="GCE180" s="250"/>
      <c r="GCF180" s="250"/>
      <c r="GCG180" s="250"/>
      <c r="GCH180" s="250"/>
      <c r="GCI180" s="250"/>
      <c r="GCJ180" s="250"/>
      <c r="GCK180" s="250"/>
      <c r="GCL180" s="250"/>
      <c r="GCM180" s="250"/>
      <c r="GCN180" s="250"/>
      <c r="GCO180" s="250"/>
      <c r="GCP180" s="250"/>
      <c r="GCQ180" s="250"/>
      <c r="GCR180" s="250"/>
      <c r="GCS180" s="250"/>
      <c r="GCT180" s="250"/>
      <c r="GCU180" s="250"/>
      <c r="GCV180" s="250"/>
      <c r="GCW180" s="250"/>
      <c r="GCX180" s="250"/>
      <c r="GCY180" s="250"/>
      <c r="GCZ180" s="250"/>
      <c r="GDA180" s="250"/>
      <c r="GDB180" s="250"/>
      <c r="GDC180" s="250"/>
      <c r="GDD180" s="250"/>
      <c r="GDE180" s="250"/>
      <c r="GDF180" s="250"/>
      <c r="GDG180" s="250"/>
      <c r="GDH180" s="250"/>
      <c r="GDI180" s="250"/>
      <c r="GDJ180" s="250"/>
      <c r="GDK180" s="250"/>
      <c r="GDL180" s="250"/>
      <c r="GDM180" s="250"/>
      <c r="GDN180" s="250"/>
      <c r="GDO180" s="250"/>
      <c r="GDP180" s="250"/>
      <c r="GDQ180" s="250"/>
      <c r="GDR180" s="250"/>
      <c r="GDS180" s="250"/>
      <c r="GDT180" s="250"/>
      <c r="GDU180" s="250"/>
      <c r="GDV180" s="250"/>
      <c r="GDW180" s="250"/>
      <c r="GDX180" s="250"/>
      <c r="GDY180" s="250"/>
      <c r="GDZ180" s="250"/>
      <c r="GEA180" s="250"/>
      <c r="GEB180" s="250"/>
      <c r="GEC180" s="250"/>
      <c r="GED180" s="250"/>
      <c r="GEE180" s="250"/>
      <c r="GEF180" s="250"/>
      <c r="GEG180" s="250"/>
      <c r="GEH180" s="250"/>
      <c r="GEI180" s="250"/>
      <c r="GEJ180" s="250"/>
      <c r="GEK180" s="250"/>
      <c r="GEL180" s="250"/>
      <c r="GEM180" s="250"/>
      <c r="GEN180" s="250"/>
      <c r="GEO180" s="250"/>
      <c r="GEP180" s="250"/>
      <c r="GEQ180" s="250"/>
      <c r="GER180" s="250"/>
      <c r="GES180" s="250"/>
      <c r="GET180" s="250"/>
      <c r="GEU180" s="250"/>
      <c r="GEV180" s="250"/>
      <c r="GEW180" s="250"/>
      <c r="GEX180" s="250"/>
      <c r="GEY180" s="250"/>
      <c r="GEZ180" s="250"/>
      <c r="GFA180" s="250"/>
      <c r="GFB180" s="250"/>
      <c r="GFC180" s="250"/>
      <c r="GFD180" s="250"/>
      <c r="GFE180" s="250"/>
      <c r="GFF180" s="250"/>
      <c r="GFG180" s="250"/>
      <c r="GFH180" s="250"/>
      <c r="GFI180" s="250"/>
      <c r="GFJ180" s="250"/>
      <c r="GFK180" s="250"/>
      <c r="GFL180" s="250"/>
      <c r="GFM180" s="250"/>
      <c r="GFN180" s="250"/>
      <c r="GFO180" s="250"/>
      <c r="GFP180" s="250"/>
      <c r="GFQ180" s="250"/>
      <c r="GFR180" s="250"/>
      <c r="GFS180" s="250"/>
      <c r="GFT180" s="250"/>
      <c r="GFU180" s="250"/>
      <c r="GFV180" s="250"/>
      <c r="GFW180" s="250"/>
      <c r="GFX180" s="250"/>
      <c r="GFY180" s="250"/>
      <c r="GFZ180" s="250"/>
      <c r="GGA180" s="250"/>
      <c r="GGB180" s="250"/>
      <c r="GGC180" s="250"/>
      <c r="GGD180" s="250"/>
      <c r="GGE180" s="250"/>
      <c r="GGF180" s="250"/>
      <c r="GGG180" s="250"/>
      <c r="GGH180" s="250"/>
      <c r="GGI180" s="250"/>
      <c r="GGJ180" s="250"/>
      <c r="GGK180" s="250"/>
      <c r="GGL180" s="250"/>
      <c r="GGM180" s="250"/>
      <c r="GGN180" s="250"/>
      <c r="GGO180" s="250"/>
      <c r="GGP180" s="250"/>
      <c r="GGQ180" s="250"/>
      <c r="GGR180" s="250"/>
      <c r="GGS180" s="250"/>
      <c r="GGT180" s="250"/>
      <c r="GGU180" s="250"/>
      <c r="GGV180" s="250"/>
      <c r="GGW180" s="250"/>
      <c r="GGX180" s="250"/>
      <c r="GGY180" s="250"/>
      <c r="GGZ180" s="250"/>
      <c r="GHA180" s="250"/>
      <c r="GHB180" s="250"/>
      <c r="GHC180" s="250"/>
      <c r="GHD180" s="250"/>
      <c r="GHE180" s="250"/>
      <c r="GHF180" s="250"/>
      <c r="GHG180" s="250"/>
      <c r="GHH180" s="250"/>
      <c r="GHI180" s="250"/>
      <c r="GHJ180" s="250"/>
      <c r="GHK180" s="250"/>
      <c r="GHL180" s="250"/>
      <c r="GHM180" s="250"/>
      <c r="GHN180" s="250"/>
      <c r="GHO180" s="250"/>
      <c r="GHP180" s="250"/>
      <c r="GHQ180" s="250"/>
      <c r="GHR180" s="250"/>
      <c r="GHS180" s="250"/>
      <c r="GHT180" s="250"/>
      <c r="GHU180" s="250"/>
      <c r="GHV180" s="250"/>
      <c r="GHW180" s="250"/>
      <c r="GHX180" s="250"/>
      <c r="GHY180" s="250"/>
      <c r="GHZ180" s="250"/>
      <c r="GIA180" s="250"/>
      <c r="GIB180" s="250"/>
      <c r="GIC180" s="250"/>
      <c r="GID180" s="250"/>
      <c r="GIE180" s="250"/>
      <c r="GIF180" s="250"/>
      <c r="GIG180" s="250"/>
      <c r="GIH180" s="250"/>
      <c r="GII180" s="250"/>
      <c r="GIJ180" s="250"/>
      <c r="GIK180" s="250"/>
      <c r="GIL180" s="250"/>
      <c r="GIM180" s="250"/>
      <c r="GIN180" s="250"/>
      <c r="GIO180" s="250"/>
      <c r="GIP180" s="250"/>
      <c r="GIQ180" s="250"/>
      <c r="GIR180" s="250"/>
      <c r="GIS180" s="250"/>
      <c r="GIT180" s="250"/>
      <c r="GIU180" s="250"/>
      <c r="GIV180" s="250"/>
      <c r="GIW180" s="250"/>
      <c r="GIX180" s="250"/>
      <c r="GIY180" s="250"/>
      <c r="GIZ180" s="250"/>
      <c r="GJA180" s="250"/>
      <c r="GJB180" s="250"/>
      <c r="GJC180" s="250"/>
      <c r="GJD180" s="250"/>
      <c r="GJE180" s="250"/>
      <c r="GJF180" s="250"/>
      <c r="GJG180" s="250"/>
      <c r="GJH180" s="250"/>
      <c r="GJI180" s="250"/>
      <c r="GJJ180" s="250"/>
      <c r="GJK180" s="250"/>
      <c r="GJL180" s="250"/>
      <c r="GJM180" s="250"/>
      <c r="GJN180" s="250"/>
      <c r="GJO180" s="250"/>
      <c r="GJP180" s="250"/>
      <c r="GJQ180" s="250"/>
      <c r="GJR180" s="250"/>
      <c r="GJS180" s="250"/>
      <c r="GJT180" s="250"/>
      <c r="GJU180" s="250"/>
      <c r="GJV180" s="250"/>
      <c r="GJW180" s="250"/>
      <c r="GJX180" s="250"/>
      <c r="GJY180" s="250"/>
      <c r="GJZ180" s="250"/>
      <c r="GKA180" s="250"/>
      <c r="GKB180" s="250"/>
      <c r="GKC180" s="250"/>
      <c r="GKD180" s="250"/>
      <c r="GKE180" s="250"/>
      <c r="GKF180" s="250"/>
      <c r="GKG180" s="250"/>
      <c r="GKH180" s="250"/>
      <c r="GKI180" s="250"/>
      <c r="GKJ180" s="250"/>
      <c r="GKK180" s="250"/>
      <c r="GKL180" s="250"/>
      <c r="GKM180" s="250"/>
      <c r="GKN180" s="250"/>
      <c r="GKO180" s="250"/>
      <c r="GKP180" s="250"/>
      <c r="GKQ180" s="250"/>
      <c r="GKR180" s="250"/>
      <c r="GKS180" s="250"/>
      <c r="GKT180" s="250"/>
      <c r="GKU180" s="250"/>
      <c r="GKV180" s="250"/>
      <c r="GKW180" s="250"/>
      <c r="GKX180" s="250"/>
      <c r="GKY180" s="250"/>
      <c r="GKZ180" s="250"/>
      <c r="GLA180" s="250"/>
      <c r="GLB180" s="250"/>
      <c r="GLC180" s="250"/>
      <c r="GLD180" s="250"/>
      <c r="GLE180" s="250"/>
      <c r="GLF180" s="250"/>
      <c r="GLG180" s="250"/>
      <c r="GLH180" s="250"/>
      <c r="GLI180" s="250"/>
      <c r="GLJ180" s="250"/>
      <c r="GLK180" s="250"/>
      <c r="GLL180" s="250"/>
      <c r="GLM180" s="250"/>
      <c r="GLN180" s="250"/>
      <c r="GLO180" s="250"/>
      <c r="GLP180" s="250"/>
      <c r="GLQ180" s="250"/>
      <c r="GLR180" s="250"/>
      <c r="GLS180" s="250"/>
      <c r="GLT180" s="250"/>
      <c r="GLU180" s="250"/>
      <c r="GLV180" s="250"/>
      <c r="GLW180" s="250"/>
      <c r="GLX180" s="250"/>
      <c r="GLY180" s="250"/>
      <c r="GLZ180" s="250"/>
      <c r="GMA180" s="250"/>
      <c r="GMB180" s="250"/>
      <c r="GMC180" s="250"/>
      <c r="GMD180" s="250"/>
      <c r="GME180" s="250"/>
      <c r="GMF180" s="250"/>
      <c r="GMG180" s="250"/>
      <c r="GMH180" s="250"/>
      <c r="GMI180" s="250"/>
      <c r="GMJ180" s="250"/>
      <c r="GMK180" s="250"/>
      <c r="GML180" s="250"/>
      <c r="GMM180" s="250"/>
      <c r="GMN180" s="250"/>
      <c r="GMO180" s="250"/>
      <c r="GMP180" s="250"/>
      <c r="GMQ180" s="250"/>
      <c r="GMR180" s="250"/>
      <c r="GMS180" s="250"/>
      <c r="GMT180" s="250"/>
      <c r="GMU180" s="250"/>
      <c r="GMV180" s="250"/>
      <c r="GMW180" s="250"/>
      <c r="GMX180" s="250"/>
      <c r="GMY180" s="250"/>
      <c r="GMZ180" s="250"/>
      <c r="GNA180" s="250"/>
      <c r="GNB180" s="250"/>
      <c r="GNC180" s="250"/>
      <c r="GND180" s="250"/>
      <c r="GNE180" s="250"/>
      <c r="GNF180" s="250"/>
      <c r="GNG180" s="250"/>
      <c r="GNH180" s="250"/>
      <c r="GNI180" s="250"/>
      <c r="GNJ180" s="250"/>
      <c r="GNK180" s="250"/>
      <c r="GNL180" s="250"/>
      <c r="GNM180" s="250"/>
      <c r="GNN180" s="250"/>
      <c r="GNO180" s="250"/>
      <c r="GNP180" s="250"/>
      <c r="GNQ180" s="250"/>
      <c r="GNR180" s="250"/>
      <c r="GNS180" s="250"/>
      <c r="GNT180" s="250"/>
      <c r="GNU180" s="250"/>
      <c r="GNV180" s="250"/>
      <c r="GNW180" s="250"/>
      <c r="GNX180" s="250"/>
      <c r="GNY180" s="250"/>
      <c r="GNZ180" s="250"/>
      <c r="GOA180" s="250"/>
      <c r="GOB180" s="250"/>
      <c r="GOC180" s="250"/>
      <c r="GOD180" s="250"/>
      <c r="GOE180" s="250"/>
      <c r="GOF180" s="250"/>
      <c r="GOG180" s="250"/>
      <c r="GOH180" s="250"/>
      <c r="GOI180" s="250"/>
      <c r="GOJ180" s="250"/>
      <c r="GOK180" s="250"/>
      <c r="GOL180" s="250"/>
      <c r="GOM180" s="250"/>
      <c r="GON180" s="250"/>
      <c r="GOO180" s="250"/>
      <c r="GOP180" s="250"/>
      <c r="GOQ180" s="250"/>
      <c r="GOR180" s="250"/>
      <c r="GOS180" s="250"/>
      <c r="GOT180" s="250"/>
      <c r="GOU180" s="250"/>
      <c r="GOV180" s="250"/>
      <c r="GOW180" s="250"/>
      <c r="GOX180" s="250"/>
      <c r="GOY180" s="250"/>
      <c r="GOZ180" s="250"/>
      <c r="GPA180" s="250"/>
      <c r="GPB180" s="250"/>
      <c r="GPC180" s="250"/>
      <c r="GPD180" s="250"/>
      <c r="GPE180" s="250"/>
      <c r="GPF180" s="250"/>
      <c r="GPG180" s="250"/>
      <c r="GPH180" s="250"/>
      <c r="GPI180" s="250"/>
      <c r="GPJ180" s="250"/>
      <c r="GPK180" s="250"/>
      <c r="GPL180" s="250"/>
      <c r="GPM180" s="250"/>
      <c r="GPN180" s="250"/>
      <c r="GPO180" s="250"/>
      <c r="GPP180" s="250"/>
      <c r="GPQ180" s="250"/>
      <c r="GPR180" s="250"/>
      <c r="GPS180" s="250"/>
      <c r="GPT180" s="250"/>
      <c r="GPU180" s="250"/>
      <c r="GPV180" s="250"/>
      <c r="GPW180" s="250"/>
      <c r="GPX180" s="250"/>
      <c r="GPY180" s="250"/>
      <c r="GPZ180" s="250"/>
      <c r="GQA180" s="250"/>
      <c r="GQB180" s="250"/>
      <c r="GQC180" s="250"/>
      <c r="GQD180" s="250"/>
      <c r="GQE180" s="250"/>
      <c r="GQF180" s="250"/>
      <c r="GQG180" s="250"/>
      <c r="GQH180" s="250"/>
      <c r="GQI180" s="250"/>
      <c r="GQJ180" s="250"/>
      <c r="GQK180" s="250"/>
      <c r="GQL180" s="250"/>
      <c r="GQM180" s="250"/>
      <c r="GQN180" s="250"/>
      <c r="GQO180" s="250"/>
      <c r="GQP180" s="250"/>
      <c r="GQQ180" s="250"/>
      <c r="GQR180" s="250"/>
      <c r="GQS180" s="250"/>
      <c r="GQT180" s="250"/>
      <c r="GQU180" s="250"/>
      <c r="GQV180" s="250"/>
      <c r="GQW180" s="250"/>
      <c r="GQX180" s="250"/>
      <c r="GQY180" s="250"/>
      <c r="GQZ180" s="250"/>
      <c r="GRA180" s="250"/>
      <c r="GRB180" s="250"/>
      <c r="GRC180" s="250"/>
      <c r="GRD180" s="250"/>
      <c r="GRE180" s="250"/>
      <c r="GRF180" s="250"/>
      <c r="GRG180" s="250"/>
      <c r="GRH180" s="250"/>
      <c r="GRI180" s="250"/>
      <c r="GRJ180" s="250"/>
      <c r="GRK180" s="250"/>
      <c r="GRL180" s="250"/>
      <c r="GRM180" s="250"/>
      <c r="GRN180" s="250"/>
      <c r="GRO180" s="250"/>
      <c r="GRP180" s="250"/>
      <c r="GRQ180" s="250"/>
      <c r="GRR180" s="250"/>
      <c r="GRS180" s="250"/>
      <c r="GRT180" s="250"/>
      <c r="GRU180" s="250"/>
      <c r="GRV180" s="250"/>
      <c r="GRW180" s="250"/>
      <c r="GRX180" s="250"/>
      <c r="GRY180" s="250"/>
      <c r="GRZ180" s="250"/>
      <c r="GSA180" s="250"/>
      <c r="GSB180" s="250"/>
      <c r="GSC180" s="250"/>
      <c r="GSD180" s="250"/>
      <c r="GSE180" s="250"/>
      <c r="GSF180" s="250"/>
      <c r="GSG180" s="250"/>
      <c r="GSH180" s="250"/>
      <c r="GSI180" s="250"/>
      <c r="GSJ180" s="250"/>
      <c r="GSK180" s="250"/>
      <c r="GSL180" s="250"/>
      <c r="GSM180" s="250"/>
      <c r="GSN180" s="250"/>
      <c r="GSO180" s="250"/>
      <c r="GSP180" s="250"/>
      <c r="GSQ180" s="250"/>
      <c r="GSR180" s="250"/>
      <c r="GSS180" s="250"/>
      <c r="GST180" s="250"/>
      <c r="GSU180" s="250"/>
      <c r="GSV180" s="250"/>
      <c r="GSW180" s="250"/>
      <c r="GSX180" s="250"/>
      <c r="GSY180" s="250"/>
      <c r="GSZ180" s="250"/>
      <c r="GTA180" s="250"/>
      <c r="GTB180" s="250"/>
      <c r="GTC180" s="250"/>
      <c r="GTD180" s="250"/>
      <c r="GTE180" s="250"/>
      <c r="GTF180" s="250"/>
      <c r="GTG180" s="250"/>
      <c r="GTH180" s="250"/>
      <c r="GTI180" s="250"/>
      <c r="GTJ180" s="250"/>
      <c r="GTK180" s="250"/>
      <c r="GTL180" s="250"/>
      <c r="GTM180" s="250"/>
      <c r="GTN180" s="250"/>
      <c r="GTO180" s="250"/>
      <c r="GTP180" s="250"/>
      <c r="GTQ180" s="250"/>
      <c r="GTR180" s="250"/>
      <c r="GTS180" s="250"/>
      <c r="GTT180" s="250"/>
      <c r="GTU180" s="250"/>
      <c r="GTV180" s="250"/>
      <c r="GTW180" s="250"/>
      <c r="GTX180" s="250"/>
      <c r="GTY180" s="250"/>
      <c r="GTZ180" s="250"/>
      <c r="GUA180" s="250"/>
      <c r="GUB180" s="250"/>
      <c r="GUC180" s="250"/>
      <c r="GUD180" s="250"/>
      <c r="GUE180" s="250"/>
      <c r="GUF180" s="250"/>
      <c r="GUG180" s="250"/>
      <c r="GUH180" s="250"/>
      <c r="GUI180" s="250"/>
      <c r="GUJ180" s="250"/>
      <c r="GUK180" s="250"/>
      <c r="GUL180" s="250"/>
      <c r="GUM180" s="250"/>
      <c r="GUN180" s="250"/>
      <c r="GUO180" s="250"/>
      <c r="GUP180" s="250"/>
      <c r="GUQ180" s="250"/>
      <c r="GUR180" s="250"/>
      <c r="GUS180" s="250"/>
      <c r="GUT180" s="250"/>
      <c r="GUU180" s="250"/>
      <c r="GUV180" s="250"/>
      <c r="GUW180" s="250"/>
      <c r="GUX180" s="250"/>
      <c r="GUY180" s="250"/>
      <c r="GUZ180" s="250"/>
      <c r="GVA180" s="250"/>
      <c r="GVB180" s="250"/>
      <c r="GVC180" s="250"/>
      <c r="GVD180" s="250"/>
      <c r="GVE180" s="250"/>
      <c r="GVF180" s="250"/>
      <c r="GVG180" s="250"/>
      <c r="GVH180" s="250"/>
      <c r="GVI180" s="250"/>
      <c r="GVJ180" s="250"/>
      <c r="GVK180" s="250"/>
      <c r="GVL180" s="250"/>
      <c r="GVM180" s="250"/>
      <c r="GVN180" s="250"/>
      <c r="GVO180" s="250"/>
      <c r="GVP180" s="250"/>
      <c r="GVQ180" s="250"/>
      <c r="GVR180" s="250"/>
      <c r="GVS180" s="250"/>
      <c r="GVT180" s="250"/>
      <c r="GVU180" s="250"/>
      <c r="GVV180" s="250"/>
      <c r="GVW180" s="250"/>
      <c r="GVX180" s="250"/>
      <c r="GVY180" s="250"/>
      <c r="GVZ180" s="250"/>
      <c r="GWA180" s="250"/>
      <c r="GWB180" s="250"/>
      <c r="GWC180" s="250"/>
      <c r="GWD180" s="250"/>
      <c r="GWE180" s="250"/>
      <c r="GWF180" s="250"/>
      <c r="GWG180" s="250"/>
      <c r="GWH180" s="250"/>
      <c r="GWI180" s="250"/>
      <c r="GWJ180" s="250"/>
      <c r="GWK180" s="250"/>
      <c r="GWL180" s="250"/>
      <c r="GWM180" s="250"/>
      <c r="GWN180" s="250"/>
      <c r="GWO180" s="250"/>
      <c r="GWP180" s="250"/>
      <c r="GWQ180" s="250"/>
      <c r="GWR180" s="250"/>
      <c r="GWS180" s="250"/>
      <c r="GWT180" s="250"/>
      <c r="GWU180" s="250"/>
      <c r="GWV180" s="250"/>
      <c r="GWW180" s="250"/>
      <c r="GWX180" s="250"/>
      <c r="GWY180" s="250"/>
      <c r="GWZ180" s="250"/>
      <c r="GXA180" s="250"/>
      <c r="GXB180" s="250"/>
      <c r="GXC180" s="250"/>
      <c r="GXD180" s="250"/>
      <c r="GXE180" s="250"/>
      <c r="GXF180" s="250"/>
      <c r="GXG180" s="250"/>
      <c r="GXH180" s="250"/>
      <c r="GXI180" s="250"/>
      <c r="GXJ180" s="250"/>
      <c r="GXK180" s="250"/>
      <c r="GXL180" s="250"/>
      <c r="GXM180" s="250"/>
      <c r="GXN180" s="250"/>
      <c r="GXO180" s="250"/>
      <c r="GXP180" s="250"/>
      <c r="GXQ180" s="250"/>
      <c r="GXR180" s="250"/>
      <c r="GXS180" s="250"/>
      <c r="GXT180" s="250"/>
      <c r="GXU180" s="250"/>
      <c r="GXV180" s="250"/>
      <c r="GXW180" s="250"/>
      <c r="GXX180" s="250"/>
      <c r="GXY180" s="250"/>
      <c r="GXZ180" s="250"/>
      <c r="GYA180" s="250"/>
      <c r="GYB180" s="250"/>
      <c r="GYC180" s="250"/>
      <c r="GYD180" s="250"/>
      <c r="GYE180" s="250"/>
      <c r="GYF180" s="250"/>
      <c r="GYG180" s="250"/>
      <c r="GYH180" s="250"/>
      <c r="GYI180" s="250"/>
      <c r="GYJ180" s="250"/>
      <c r="GYK180" s="250"/>
      <c r="GYL180" s="250"/>
      <c r="GYM180" s="250"/>
      <c r="GYN180" s="250"/>
      <c r="GYO180" s="250"/>
      <c r="GYP180" s="250"/>
      <c r="GYQ180" s="250"/>
      <c r="GYR180" s="250"/>
      <c r="GYS180" s="250"/>
      <c r="GYT180" s="250"/>
      <c r="GYU180" s="250"/>
      <c r="GYV180" s="250"/>
      <c r="GYW180" s="250"/>
      <c r="GYX180" s="250"/>
      <c r="GYY180" s="250"/>
      <c r="GYZ180" s="250"/>
      <c r="GZA180" s="250"/>
      <c r="GZB180" s="250"/>
      <c r="GZC180" s="250"/>
      <c r="GZD180" s="250"/>
      <c r="GZE180" s="250"/>
      <c r="GZF180" s="250"/>
      <c r="GZG180" s="250"/>
      <c r="GZH180" s="250"/>
      <c r="GZI180" s="250"/>
      <c r="GZJ180" s="250"/>
      <c r="GZK180" s="250"/>
      <c r="GZL180" s="250"/>
      <c r="GZM180" s="250"/>
      <c r="GZN180" s="250"/>
      <c r="GZO180" s="250"/>
      <c r="GZP180" s="250"/>
      <c r="GZQ180" s="250"/>
      <c r="GZR180" s="250"/>
      <c r="GZS180" s="250"/>
      <c r="GZT180" s="250"/>
      <c r="GZU180" s="250"/>
      <c r="GZV180" s="250"/>
      <c r="GZW180" s="250"/>
      <c r="GZX180" s="250"/>
      <c r="GZY180" s="250"/>
      <c r="GZZ180" s="250"/>
      <c r="HAA180" s="250"/>
      <c r="HAB180" s="250"/>
      <c r="HAC180" s="250"/>
      <c r="HAD180" s="250"/>
      <c r="HAE180" s="250"/>
      <c r="HAF180" s="250"/>
      <c r="HAG180" s="250"/>
      <c r="HAH180" s="250"/>
      <c r="HAI180" s="250"/>
      <c r="HAJ180" s="250"/>
      <c r="HAK180" s="250"/>
      <c r="HAL180" s="250"/>
      <c r="HAM180" s="250"/>
      <c r="HAN180" s="250"/>
      <c r="HAO180" s="250"/>
      <c r="HAP180" s="250"/>
      <c r="HAQ180" s="250"/>
      <c r="HAR180" s="250"/>
      <c r="HAS180" s="250"/>
      <c r="HAT180" s="250"/>
      <c r="HAU180" s="250"/>
      <c r="HAV180" s="250"/>
      <c r="HAW180" s="250"/>
      <c r="HAX180" s="250"/>
      <c r="HAY180" s="250"/>
      <c r="HAZ180" s="250"/>
      <c r="HBA180" s="250"/>
      <c r="HBB180" s="250"/>
      <c r="HBC180" s="250"/>
      <c r="HBD180" s="250"/>
      <c r="HBE180" s="250"/>
      <c r="HBF180" s="250"/>
      <c r="HBG180" s="250"/>
      <c r="HBH180" s="250"/>
      <c r="HBI180" s="250"/>
      <c r="HBJ180" s="250"/>
      <c r="HBK180" s="250"/>
      <c r="HBL180" s="250"/>
      <c r="HBM180" s="250"/>
      <c r="HBN180" s="250"/>
      <c r="HBO180" s="250"/>
      <c r="HBP180" s="250"/>
      <c r="HBQ180" s="250"/>
      <c r="HBR180" s="250"/>
      <c r="HBS180" s="250"/>
      <c r="HBT180" s="250"/>
      <c r="HBU180" s="250"/>
      <c r="HBV180" s="250"/>
      <c r="HBW180" s="250"/>
      <c r="HBX180" s="250"/>
      <c r="HBY180" s="250"/>
      <c r="HBZ180" s="250"/>
      <c r="HCA180" s="250"/>
      <c r="HCB180" s="250"/>
      <c r="HCC180" s="250"/>
      <c r="HCD180" s="250"/>
      <c r="HCE180" s="250"/>
      <c r="HCF180" s="250"/>
      <c r="HCG180" s="250"/>
      <c r="HCH180" s="250"/>
      <c r="HCI180" s="250"/>
      <c r="HCJ180" s="250"/>
      <c r="HCK180" s="250"/>
      <c r="HCL180" s="250"/>
      <c r="HCM180" s="250"/>
      <c r="HCN180" s="250"/>
      <c r="HCO180" s="250"/>
      <c r="HCP180" s="250"/>
      <c r="HCQ180" s="250"/>
      <c r="HCR180" s="250"/>
      <c r="HCS180" s="250"/>
      <c r="HCT180" s="250"/>
      <c r="HCU180" s="250"/>
      <c r="HCV180" s="250"/>
      <c r="HCW180" s="250"/>
      <c r="HCX180" s="250"/>
      <c r="HCY180" s="250"/>
      <c r="HCZ180" s="250"/>
      <c r="HDA180" s="250"/>
      <c r="HDB180" s="250"/>
      <c r="HDC180" s="250"/>
      <c r="HDD180" s="250"/>
      <c r="HDE180" s="250"/>
      <c r="HDF180" s="250"/>
      <c r="HDG180" s="250"/>
      <c r="HDH180" s="250"/>
      <c r="HDI180" s="250"/>
      <c r="HDJ180" s="250"/>
      <c r="HDK180" s="250"/>
      <c r="HDL180" s="250"/>
      <c r="HDM180" s="250"/>
      <c r="HDN180" s="250"/>
      <c r="HDO180" s="250"/>
      <c r="HDP180" s="250"/>
      <c r="HDQ180" s="250"/>
      <c r="HDR180" s="250"/>
      <c r="HDS180" s="250"/>
      <c r="HDT180" s="250"/>
      <c r="HDU180" s="250"/>
      <c r="HDV180" s="250"/>
      <c r="HDW180" s="250"/>
      <c r="HDX180" s="250"/>
      <c r="HDY180" s="250"/>
      <c r="HDZ180" s="250"/>
      <c r="HEA180" s="250"/>
      <c r="HEB180" s="250"/>
      <c r="HEC180" s="250"/>
      <c r="HED180" s="250"/>
      <c r="HEE180" s="250"/>
      <c r="HEF180" s="250"/>
      <c r="HEG180" s="250"/>
      <c r="HEH180" s="250"/>
      <c r="HEI180" s="250"/>
      <c r="HEJ180" s="250"/>
      <c r="HEK180" s="250"/>
      <c r="HEL180" s="250"/>
      <c r="HEM180" s="250"/>
      <c r="HEN180" s="250"/>
      <c r="HEO180" s="250"/>
      <c r="HEP180" s="250"/>
      <c r="HEQ180" s="250"/>
      <c r="HER180" s="250"/>
      <c r="HES180" s="250"/>
      <c r="HET180" s="250"/>
      <c r="HEU180" s="250"/>
      <c r="HEV180" s="250"/>
      <c r="HEW180" s="250"/>
      <c r="HEX180" s="250"/>
      <c r="HEY180" s="250"/>
      <c r="HEZ180" s="250"/>
      <c r="HFA180" s="250"/>
      <c r="HFB180" s="250"/>
      <c r="HFC180" s="250"/>
      <c r="HFD180" s="250"/>
      <c r="HFE180" s="250"/>
      <c r="HFF180" s="250"/>
      <c r="HFG180" s="250"/>
      <c r="HFH180" s="250"/>
      <c r="HFI180" s="250"/>
      <c r="HFJ180" s="250"/>
      <c r="HFK180" s="250"/>
      <c r="HFL180" s="250"/>
      <c r="HFM180" s="250"/>
      <c r="HFN180" s="250"/>
      <c r="HFO180" s="250"/>
      <c r="HFP180" s="250"/>
      <c r="HFQ180" s="250"/>
      <c r="HFR180" s="250"/>
      <c r="HFS180" s="250"/>
      <c r="HFT180" s="250"/>
      <c r="HFU180" s="250"/>
      <c r="HFV180" s="250"/>
      <c r="HFW180" s="250"/>
      <c r="HFX180" s="250"/>
      <c r="HFY180" s="250"/>
      <c r="HFZ180" s="250"/>
      <c r="HGA180" s="250"/>
      <c r="HGB180" s="250"/>
      <c r="HGC180" s="250"/>
      <c r="HGD180" s="250"/>
      <c r="HGE180" s="250"/>
      <c r="HGF180" s="250"/>
      <c r="HGG180" s="250"/>
      <c r="HGH180" s="250"/>
      <c r="HGI180" s="250"/>
      <c r="HGJ180" s="250"/>
      <c r="HGK180" s="250"/>
      <c r="HGL180" s="250"/>
      <c r="HGM180" s="250"/>
      <c r="HGN180" s="250"/>
      <c r="HGO180" s="250"/>
      <c r="HGP180" s="250"/>
      <c r="HGQ180" s="250"/>
      <c r="HGR180" s="250"/>
      <c r="HGS180" s="250"/>
      <c r="HGT180" s="250"/>
      <c r="HGU180" s="250"/>
      <c r="HGV180" s="250"/>
      <c r="HGW180" s="250"/>
      <c r="HGX180" s="250"/>
      <c r="HGY180" s="250"/>
      <c r="HGZ180" s="250"/>
      <c r="HHA180" s="250"/>
      <c r="HHB180" s="250"/>
      <c r="HHC180" s="250"/>
      <c r="HHD180" s="250"/>
      <c r="HHE180" s="250"/>
      <c r="HHF180" s="250"/>
      <c r="HHG180" s="250"/>
      <c r="HHH180" s="250"/>
      <c r="HHI180" s="250"/>
      <c r="HHJ180" s="250"/>
      <c r="HHK180" s="250"/>
      <c r="HHL180" s="250"/>
      <c r="HHM180" s="250"/>
      <c r="HHN180" s="250"/>
      <c r="HHO180" s="250"/>
      <c r="HHP180" s="250"/>
      <c r="HHQ180" s="250"/>
      <c r="HHR180" s="250"/>
      <c r="HHS180" s="250"/>
      <c r="HHT180" s="250"/>
      <c r="HHU180" s="250"/>
      <c r="HHV180" s="250"/>
      <c r="HHW180" s="250"/>
      <c r="HHX180" s="250"/>
      <c r="HHY180" s="250"/>
      <c r="HHZ180" s="250"/>
      <c r="HIA180" s="250"/>
      <c r="HIB180" s="250"/>
      <c r="HIC180" s="250"/>
      <c r="HID180" s="250"/>
      <c r="HIE180" s="250"/>
      <c r="HIF180" s="250"/>
      <c r="HIG180" s="250"/>
      <c r="HIH180" s="250"/>
      <c r="HII180" s="250"/>
      <c r="HIJ180" s="250"/>
      <c r="HIK180" s="250"/>
      <c r="HIL180" s="250"/>
      <c r="HIM180" s="250"/>
      <c r="HIN180" s="250"/>
      <c r="HIO180" s="250"/>
      <c r="HIP180" s="250"/>
      <c r="HIQ180" s="250"/>
      <c r="HIR180" s="250"/>
      <c r="HIS180" s="250"/>
      <c r="HIT180" s="250"/>
      <c r="HIU180" s="250"/>
      <c r="HIV180" s="250"/>
      <c r="HIW180" s="250"/>
      <c r="HIX180" s="250"/>
      <c r="HIY180" s="250"/>
      <c r="HIZ180" s="250"/>
      <c r="HJA180" s="250"/>
      <c r="HJB180" s="250"/>
      <c r="HJC180" s="250"/>
      <c r="HJD180" s="250"/>
      <c r="HJE180" s="250"/>
      <c r="HJF180" s="250"/>
      <c r="HJG180" s="250"/>
      <c r="HJH180" s="250"/>
      <c r="HJI180" s="250"/>
      <c r="HJJ180" s="250"/>
      <c r="HJK180" s="250"/>
      <c r="HJL180" s="250"/>
      <c r="HJM180" s="250"/>
      <c r="HJN180" s="250"/>
      <c r="HJO180" s="250"/>
      <c r="HJP180" s="250"/>
      <c r="HJQ180" s="250"/>
      <c r="HJR180" s="250"/>
      <c r="HJS180" s="250"/>
      <c r="HJT180" s="250"/>
      <c r="HJU180" s="250"/>
      <c r="HJV180" s="250"/>
      <c r="HJW180" s="250"/>
      <c r="HJX180" s="250"/>
      <c r="HJY180" s="250"/>
      <c r="HJZ180" s="250"/>
      <c r="HKA180" s="250"/>
      <c r="HKB180" s="250"/>
      <c r="HKC180" s="250"/>
      <c r="HKD180" s="250"/>
      <c r="HKE180" s="250"/>
      <c r="HKF180" s="250"/>
      <c r="HKG180" s="250"/>
      <c r="HKH180" s="250"/>
      <c r="HKI180" s="250"/>
      <c r="HKJ180" s="250"/>
      <c r="HKK180" s="250"/>
      <c r="HKL180" s="250"/>
      <c r="HKM180" s="250"/>
      <c r="HKN180" s="250"/>
      <c r="HKO180" s="250"/>
      <c r="HKP180" s="250"/>
      <c r="HKQ180" s="250"/>
      <c r="HKR180" s="250"/>
      <c r="HKS180" s="250"/>
      <c r="HKT180" s="250"/>
      <c r="HKU180" s="250"/>
      <c r="HKV180" s="250"/>
      <c r="HKW180" s="250"/>
      <c r="HKX180" s="250"/>
      <c r="HKY180" s="250"/>
      <c r="HKZ180" s="250"/>
      <c r="HLA180" s="250"/>
      <c r="HLB180" s="250"/>
      <c r="HLC180" s="250"/>
      <c r="HLD180" s="250"/>
      <c r="HLE180" s="250"/>
      <c r="HLF180" s="250"/>
      <c r="HLG180" s="250"/>
      <c r="HLH180" s="250"/>
      <c r="HLI180" s="250"/>
      <c r="HLJ180" s="250"/>
      <c r="HLK180" s="250"/>
      <c r="HLL180" s="250"/>
      <c r="HLM180" s="250"/>
      <c r="HLN180" s="250"/>
      <c r="HLO180" s="250"/>
      <c r="HLP180" s="250"/>
      <c r="HLQ180" s="250"/>
      <c r="HLR180" s="250"/>
      <c r="HLS180" s="250"/>
      <c r="HLT180" s="250"/>
      <c r="HLU180" s="250"/>
      <c r="HLV180" s="250"/>
      <c r="HLW180" s="250"/>
      <c r="HLX180" s="250"/>
      <c r="HLY180" s="250"/>
      <c r="HLZ180" s="250"/>
      <c r="HMA180" s="250"/>
      <c r="HMB180" s="250"/>
      <c r="HMC180" s="250"/>
      <c r="HMD180" s="250"/>
      <c r="HME180" s="250"/>
      <c r="HMF180" s="250"/>
      <c r="HMG180" s="250"/>
      <c r="HMH180" s="250"/>
      <c r="HMI180" s="250"/>
      <c r="HMJ180" s="250"/>
      <c r="HMK180" s="250"/>
      <c r="HML180" s="250"/>
      <c r="HMM180" s="250"/>
      <c r="HMN180" s="250"/>
      <c r="HMO180" s="250"/>
      <c r="HMP180" s="250"/>
      <c r="HMQ180" s="250"/>
      <c r="HMR180" s="250"/>
      <c r="HMS180" s="250"/>
      <c r="HMT180" s="250"/>
      <c r="HMU180" s="250"/>
      <c r="HMV180" s="250"/>
      <c r="HMW180" s="250"/>
      <c r="HMX180" s="250"/>
      <c r="HMY180" s="250"/>
      <c r="HMZ180" s="250"/>
      <c r="HNA180" s="250"/>
      <c r="HNB180" s="250"/>
      <c r="HNC180" s="250"/>
      <c r="HND180" s="250"/>
      <c r="HNE180" s="250"/>
      <c r="HNF180" s="250"/>
      <c r="HNG180" s="250"/>
      <c r="HNH180" s="250"/>
      <c r="HNI180" s="250"/>
      <c r="HNJ180" s="250"/>
      <c r="HNK180" s="250"/>
      <c r="HNL180" s="250"/>
      <c r="HNM180" s="250"/>
      <c r="HNN180" s="250"/>
      <c r="HNO180" s="250"/>
      <c r="HNP180" s="250"/>
      <c r="HNQ180" s="250"/>
      <c r="HNR180" s="250"/>
      <c r="HNS180" s="250"/>
      <c r="HNT180" s="250"/>
      <c r="HNU180" s="250"/>
      <c r="HNV180" s="250"/>
      <c r="HNW180" s="250"/>
      <c r="HNX180" s="250"/>
      <c r="HNY180" s="250"/>
      <c r="HNZ180" s="250"/>
      <c r="HOA180" s="250"/>
      <c r="HOB180" s="250"/>
      <c r="HOC180" s="250"/>
      <c r="HOD180" s="250"/>
      <c r="HOE180" s="250"/>
      <c r="HOF180" s="250"/>
      <c r="HOG180" s="250"/>
      <c r="HOH180" s="250"/>
      <c r="HOI180" s="250"/>
      <c r="HOJ180" s="250"/>
      <c r="HOK180" s="250"/>
      <c r="HOL180" s="250"/>
      <c r="HOM180" s="250"/>
      <c r="HON180" s="250"/>
      <c r="HOO180" s="250"/>
      <c r="HOP180" s="250"/>
      <c r="HOQ180" s="250"/>
      <c r="HOR180" s="250"/>
      <c r="HOS180" s="250"/>
      <c r="HOT180" s="250"/>
      <c r="HOU180" s="250"/>
      <c r="HOV180" s="250"/>
      <c r="HOW180" s="250"/>
      <c r="HOX180" s="250"/>
      <c r="HOY180" s="250"/>
      <c r="HOZ180" s="250"/>
      <c r="HPA180" s="250"/>
      <c r="HPB180" s="250"/>
      <c r="HPC180" s="250"/>
      <c r="HPD180" s="250"/>
      <c r="HPE180" s="250"/>
      <c r="HPF180" s="250"/>
      <c r="HPG180" s="250"/>
      <c r="HPH180" s="250"/>
      <c r="HPI180" s="250"/>
      <c r="HPJ180" s="250"/>
      <c r="HPK180" s="250"/>
      <c r="HPL180" s="250"/>
      <c r="HPM180" s="250"/>
      <c r="HPN180" s="250"/>
      <c r="HPO180" s="250"/>
      <c r="HPP180" s="250"/>
      <c r="HPQ180" s="250"/>
      <c r="HPR180" s="250"/>
      <c r="HPS180" s="250"/>
      <c r="HPT180" s="250"/>
      <c r="HPU180" s="250"/>
      <c r="HPV180" s="250"/>
      <c r="HPW180" s="250"/>
      <c r="HPX180" s="250"/>
      <c r="HPY180" s="250"/>
      <c r="HPZ180" s="250"/>
      <c r="HQA180" s="250"/>
      <c r="HQB180" s="250"/>
      <c r="HQC180" s="250"/>
      <c r="HQD180" s="250"/>
      <c r="HQE180" s="250"/>
      <c r="HQF180" s="250"/>
      <c r="HQG180" s="250"/>
      <c r="HQH180" s="250"/>
      <c r="HQI180" s="250"/>
      <c r="HQJ180" s="250"/>
      <c r="HQK180" s="250"/>
      <c r="HQL180" s="250"/>
      <c r="HQM180" s="250"/>
      <c r="HQN180" s="250"/>
      <c r="HQO180" s="250"/>
      <c r="HQP180" s="250"/>
      <c r="HQQ180" s="250"/>
      <c r="HQR180" s="250"/>
      <c r="HQS180" s="250"/>
      <c r="HQT180" s="250"/>
      <c r="HQU180" s="250"/>
      <c r="HQV180" s="250"/>
      <c r="HQW180" s="250"/>
      <c r="HQX180" s="250"/>
      <c r="HQY180" s="250"/>
      <c r="HQZ180" s="250"/>
      <c r="HRA180" s="250"/>
      <c r="HRB180" s="250"/>
      <c r="HRC180" s="250"/>
      <c r="HRD180" s="250"/>
      <c r="HRE180" s="250"/>
      <c r="HRF180" s="250"/>
      <c r="HRG180" s="250"/>
      <c r="HRH180" s="250"/>
      <c r="HRI180" s="250"/>
      <c r="HRJ180" s="250"/>
      <c r="HRK180" s="250"/>
      <c r="HRL180" s="250"/>
      <c r="HRM180" s="250"/>
      <c r="HRN180" s="250"/>
      <c r="HRO180" s="250"/>
      <c r="HRP180" s="250"/>
      <c r="HRQ180" s="250"/>
      <c r="HRR180" s="250"/>
      <c r="HRS180" s="250"/>
      <c r="HRT180" s="250"/>
      <c r="HRU180" s="250"/>
      <c r="HRV180" s="250"/>
      <c r="HRW180" s="250"/>
      <c r="HRX180" s="250"/>
      <c r="HRY180" s="250"/>
      <c r="HRZ180" s="250"/>
      <c r="HSA180" s="250"/>
      <c r="HSB180" s="250"/>
      <c r="HSC180" s="250"/>
      <c r="HSD180" s="250"/>
      <c r="HSE180" s="250"/>
      <c r="HSF180" s="250"/>
      <c r="HSG180" s="250"/>
      <c r="HSH180" s="250"/>
      <c r="HSI180" s="250"/>
      <c r="HSJ180" s="250"/>
      <c r="HSK180" s="250"/>
      <c r="HSL180" s="250"/>
      <c r="HSM180" s="250"/>
      <c r="HSN180" s="250"/>
      <c r="HSO180" s="250"/>
      <c r="HSP180" s="250"/>
      <c r="HSQ180" s="250"/>
      <c r="HSR180" s="250"/>
      <c r="HSS180" s="250"/>
      <c r="HST180" s="250"/>
      <c r="HSU180" s="250"/>
      <c r="HSV180" s="250"/>
      <c r="HSW180" s="250"/>
      <c r="HSX180" s="250"/>
      <c r="HSY180" s="250"/>
      <c r="HSZ180" s="250"/>
      <c r="HTA180" s="250"/>
      <c r="HTB180" s="250"/>
      <c r="HTC180" s="250"/>
      <c r="HTD180" s="250"/>
      <c r="HTE180" s="250"/>
      <c r="HTF180" s="250"/>
      <c r="HTG180" s="250"/>
      <c r="HTH180" s="250"/>
      <c r="HTI180" s="250"/>
      <c r="HTJ180" s="250"/>
      <c r="HTK180" s="250"/>
      <c r="HTL180" s="250"/>
      <c r="HTM180" s="250"/>
      <c r="HTN180" s="250"/>
      <c r="HTO180" s="250"/>
      <c r="HTP180" s="250"/>
      <c r="HTQ180" s="250"/>
      <c r="HTR180" s="250"/>
      <c r="HTS180" s="250"/>
      <c r="HTT180" s="250"/>
      <c r="HTU180" s="250"/>
      <c r="HTV180" s="250"/>
      <c r="HTW180" s="250"/>
      <c r="HTX180" s="250"/>
      <c r="HTY180" s="250"/>
      <c r="HTZ180" s="250"/>
      <c r="HUA180" s="250"/>
      <c r="HUB180" s="250"/>
      <c r="HUC180" s="250"/>
      <c r="HUD180" s="250"/>
      <c r="HUE180" s="250"/>
      <c r="HUF180" s="250"/>
      <c r="HUG180" s="250"/>
      <c r="HUH180" s="250"/>
      <c r="HUI180" s="250"/>
      <c r="HUJ180" s="250"/>
      <c r="HUK180" s="250"/>
      <c r="HUL180" s="250"/>
      <c r="HUM180" s="250"/>
      <c r="HUN180" s="250"/>
      <c r="HUO180" s="250"/>
      <c r="HUP180" s="250"/>
      <c r="HUQ180" s="250"/>
      <c r="HUR180" s="250"/>
      <c r="HUS180" s="250"/>
      <c r="HUT180" s="250"/>
      <c r="HUU180" s="250"/>
      <c r="HUV180" s="250"/>
      <c r="HUW180" s="250"/>
      <c r="HUX180" s="250"/>
      <c r="HUY180" s="250"/>
      <c r="HUZ180" s="250"/>
      <c r="HVA180" s="250"/>
      <c r="HVB180" s="250"/>
      <c r="HVC180" s="250"/>
      <c r="HVD180" s="250"/>
      <c r="HVE180" s="250"/>
      <c r="HVF180" s="250"/>
      <c r="HVG180" s="250"/>
      <c r="HVH180" s="250"/>
      <c r="HVI180" s="250"/>
      <c r="HVJ180" s="250"/>
      <c r="HVK180" s="250"/>
      <c r="HVL180" s="250"/>
      <c r="HVM180" s="250"/>
      <c r="HVN180" s="250"/>
      <c r="HVO180" s="250"/>
      <c r="HVP180" s="250"/>
      <c r="HVQ180" s="250"/>
      <c r="HVR180" s="250"/>
      <c r="HVS180" s="250"/>
      <c r="HVT180" s="250"/>
      <c r="HVU180" s="250"/>
      <c r="HVV180" s="250"/>
      <c r="HVW180" s="250"/>
      <c r="HVX180" s="250"/>
      <c r="HVY180" s="250"/>
      <c r="HVZ180" s="250"/>
      <c r="HWA180" s="250"/>
      <c r="HWB180" s="250"/>
      <c r="HWC180" s="250"/>
      <c r="HWD180" s="250"/>
      <c r="HWE180" s="250"/>
      <c r="HWF180" s="250"/>
      <c r="HWG180" s="250"/>
      <c r="HWH180" s="250"/>
      <c r="HWI180" s="250"/>
      <c r="HWJ180" s="250"/>
      <c r="HWK180" s="250"/>
      <c r="HWL180" s="250"/>
      <c r="HWM180" s="250"/>
      <c r="HWN180" s="250"/>
      <c r="HWO180" s="250"/>
      <c r="HWP180" s="250"/>
      <c r="HWQ180" s="250"/>
      <c r="HWR180" s="250"/>
      <c r="HWS180" s="250"/>
      <c r="HWT180" s="250"/>
      <c r="HWU180" s="250"/>
      <c r="HWV180" s="250"/>
      <c r="HWW180" s="250"/>
      <c r="HWX180" s="250"/>
      <c r="HWY180" s="250"/>
      <c r="HWZ180" s="250"/>
      <c r="HXA180" s="250"/>
      <c r="HXB180" s="250"/>
      <c r="HXC180" s="250"/>
      <c r="HXD180" s="250"/>
      <c r="HXE180" s="250"/>
      <c r="HXF180" s="250"/>
      <c r="HXG180" s="250"/>
      <c r="HXH180" s="250"/>
      <c r="HXI180" s="250"/>
      <c r="HXJ180" s="250"/>
      <c r="HXK180" s="250"/>
      <c r="HXL180" s="250"/>
      <c r="HXM180" s="250"/>
      <c r="HXN180" s="250"/>
      <c r="HXO180" s="250"/>
      <c r="HXP180" s="250"/>
      <c r="HXQ180" s="250"/>
      <c r="HXR180" s="250"/>
      <c r="HXS180" s="250"/>
      <c r="HXT180" s="250"/>
      <c r="HXU180" s="250"/>
      <c r="HXV180" s="250"/>
      <c r="HXW180" s="250"/>
      <c r="HXX180" s="250"/>
      <c r="HXY180" s="250"/>
      <c r="HXZ180" s="250"/>
      <c r="HYA180" s="250"/>
      <c r="HYB180" s="250"/>
      <c r="HYC180" s="250"/>
      <c r="HYD180" s="250"/>
      <c r="HYE180" s="250"/>
      <c r="HYF180" s="250"/>
      <c r="HYG180" s="250"/>
      <c r="HYH180" s="250"/>
      <c r="HYI180" s="250"/>
      <c r="HYJ180" s="250"/>
      <c r="HYK180" s="250"/>
      <c r="HYL180" s="250"/>
      <c r="HYM180" s="250"/>
      <c r="HYN180" s="250"/>
      <c r="HYO180" s="250"/>
      <c r="HYP180" s="250"/>
      <c r="HYQ180" s="250"/>
      <c r="HYR180" s="250"/>
      <c r="HYS180" s="250"/>
      <c r="HYT180" s="250"/>
      <c r="HYU180" s="250"/>
      <c r="HYV180" s="250"/>
      <c r="HYW180" s="250"/>
      <c r="HYX180" s="250"/>
      <c r="HYY180" s="250"/>
      <c r="HYZ180" s="250"/>
      <c r="HZA180" s="250"/>
      <c r="HZB180" s="250"/>
      <c r="HZC180" s="250"/>
      <c r="HZD180" s="250"/>
      <c r="HZE180" s="250"/>
      <c r="HZF180" s="250"/>
      <c r="HZG180" s="250"/>
      <c r="HZH180" s="250"/>
      <c r="HZI180" s="250"/>
      <c r="HZJ180" s="250"/>
      <c r="HZK180" s="250"/>
      <c r="HZL180" s="250"/>
      <c r="HZM180" s="250"/>
      <c r="HZN180" s="250"/>
      <c r="HZO180" s="250"/>
      <c r="HZP180" s="250"/>
      <c r="HZQ180" s="250"/>
      <c r="HZR180" s="250"/>
      <c r="HZS180" s="250"/>
      <c r="HZT180" s="250"/>
      <c r="HZU180" s="250"/>
      <c r="HZV180" s="250"/>
      <c r="HZW180" s="250"/>
      <c r="HZX180" s="250"/>
      <c r="HZY180" s="250"/>
      <c r="HZZ180" s="250"/>
      <c r="IAA180" s="250"/>
      <c r="IAB180" s="250"/>
      <c r="IAC180" s="250"/>
      <c r="IAD180" s="250"/>
      <c r="IAE180" s="250"/>
      <c r="IAF180" s="250"/>
      <c r="IAG180" s="250"/>
      <c r="IAH180" s="250"/>
      <c r="IAI180" s="250"/>
      <c r="IAJ180" s="250"/>
      <c r="IAK180" s="250"/>
      <c r="IAL180" s="250"/>
      <c r="IAM180" s="250"/>
      <c r="IAN180" s="250"/>
      <c r="IAO180" s="250"/>
      <c r="IAP180" s="250"/>
      <c r="IAQ180" s="250"/>
      <c r="IAR180" s="250"/>
      <c r="IAS180" s="250"/>
      <c r="IAT180" s="250"/>
      <c r="IAU180" s="250"/>
      <c r="IAV180" s="250"/>
      <c r="IAW180" s="250"/>
      <c r="IAX180" s="250"/>
      <c r="IAY180" s="250"/>
      <c r="IAZ180" s="250"/>
      <c r="IBA180" s="250"/>
      <c r="IBB180" s="250"/>
      <c r="IBC180" s="250"/>
      <c r="IBD180" s="250"/>
      <c r="IBE180" s="250"/>
      <c r="IBF180" s="250"/>
      <c r="IBG180" s="250"/>
      <c r="IBH180" s="250"/>
      <c r="IBI180" s="250"/>
      <c r="IBJ180" s="250"/>
      <c r="IBK180" s="250"/>
      <c r="IBL180" s="250"/>
      <c r="IBM180" s="250"/>
      <c r="IBN180" s="250"/>
      <c r="IBO180" s="250"/>
      <c r="IBP180" s="250"/>
      <c r="IBQ180" s="250"/>
      <c r="IBR180" s="250"/>
      <c r="IBS180" s="250"/>
      <c r="IBT180" s="250"/>
      <c r="IBU180" s="250"/>
      <c r="IBV180" s="250"/>
      <c r="IBW180" s="250"/>
      <c r="IBX180" s="250"/>
      <c r="IBY180" s="250"/>
      <c r="IBZ180" s="250"/>
      <c r="ICA180" s="250"/>
      <c r="ICB180" s="250"/>
      <c r="ICC180" s="250"/>
      <c r="ICD180" s="250"/>
      <c r="ICE180" s="250"/>
      <c r="ICF180" s="250"/>
      <c r="ICG180" s="250"/>
      <c r="ICH180" s="250"/>
      <c r="ICI180" s="250"/>
      <c r="ICJ180" s="250"/>
      <c r="ICK180" s="250"/>
      <c r="ICL180" s="250"/>
      <c r="ICM180" s="250"/>
      <c r="ICN180" s="250"/>
      <c r="ICO180" s="250"/>
      <c r="ICP180" s="250"/>
      <c r="ICQ180" s="250"/>
      <c r="ICR180" s="250"/>
      <c r="ICS180" s="250"/>
      <c r="ICT180" s="250"/>
      <c r="ICU180" s="250"/>
      <c r="ICV180" s="250"/>
      <c r="ICW180" s="250"/>
      <c r="ICX180" s="250"/>
      <c r="ICY180" s="250"/>
      <c r="ICZ180" s="250"/>
      <c r="IDA180" s="250"/>
      <c r="IDB180" s="250"/>
      <c r="IDC180" s="250"/>
      <c r="IDD180" s="250"/>
      <c r="IDE180" s="250"/>
      <c r="IDF180" s="250"/>
      <c r="IDG180" s="250"/>
      <c r="IDH180" s="250"/>
      <c r="IDI180" s="250"/>
      <c r="IDJ180" s="250"/>
      <c r="IDK180" s="250"/>
      <c r="IDL180" s="250"/>
      <c r="IDM180" s="250"/>
      <c r="IDN180" s="250"/>
      <c r="IDO180" s="250"/>
      <c r="IDP180" s="250"/>
      <c r="IDQ180" s="250"/>
      <c r="IDR180" s="250"/>
      <c r="IDS180" s="250"/>
      <c r="IDT180" s="250"/>
      <c r="IDU180" s="250"/>
      <c r="IDV180" s="250"/>
      <c r="IDW180" s="250"/>
      <c r="IDX180" s="250"/>
      <c r="IDY180" s="250"/>
      <c r="IDZ180" s="250"/>
      <c r="IEA180" s="250"/>
      <c r="IEB180" s="250"/>
      <c r="IEC180" s="250"/>
      <c r="IED180" s="250"/>
      <c r="IEE180" s="250"/>
      <c r="IEF180" s="250"/>
      <c r="IEG180" s="250"/>
      <c r="IEH180" s="250"/>
      <c r="IEI180" s="250"/>
      <c r="IEJ180" s="250"/>
      <c r="IEK180" s="250"/>
      <c r="IEL180" s="250"/>
      <c r="IEM180" s="250"/>
      <c r="IEN180" s="250"/>
      <c r="IEO180" s="250"/>
      <c r="IEP180" s="250"/>
      <c r="IEQ180" s="250"/>
      <c r="IER180" s="250"/>
      <c r="IES180" s="250"/>
      <c r="IET180" s="250"/>
      <c r="IEU180" s="250"/>
      <c r="IEV180" s="250"/>
      <c r="IEW180" s="250"/>
      <c r="IEX180" s="250"/>
      <c r="IEY180" s="250"/>
      <c r="IEZ180" s="250"/>
      <c r="IFA180" s="250"/>
      <c r="IFB180" s="250"/>
      <c r="IFC180" s="250"/>
      <c r="IFD180" s="250"/>
      <c r="IFE180" s="250"/>
      <c r="IFF180" s="250"/>
      <c r="IFG180" s="250"/>
      <c r="IFH180" s="250"/>
      <c r="IFI180" s="250"/>
      <c r="IFJ180" s="250"/>
      <c r="IFK180" s="250"/>
      <c r="IFL180" s="250"/>
      <c r="IFM180" s="250"/>
      <c r="IFN180" s="250"/>
      <c r="IFO180" s="250"/>
      <c r="IFP180" s="250"/>
      <c r="IFQ180" s="250"/>
      <c r="IFR180" s="250"/>
      <c r="IFS180" s="250"/>
      <c r="IFT180" s="250"/>
      <c r="IFU180" s="250"/>
      <c r="IFV180" s="250"/>
      <c r="IFW180" s="250"/>
      <c r="IFX180" s="250"/>
      <c r="IFY180" s="250"/>
      <c r="IFZ180" s="250"/>
      <c r="IGA180" s="250"/>
      <c r="IGB180" s="250"/>
      <c r="IGC180" s="250"/>
      <c r="IGD180" s="250"/>
      <c r="IGE180" s="250"/>
      <c r="IGF180" s="250"/>
      <c r="IGG180" s="250"/>
      <c r="IGH180" s="250"/>
      <c r="IGI180" s="250"/>
      <c r="IGJ180" s="250"/>
      <c r="IGK180" s="250"/>
      <c r="IGL180" s="250"/>
      <c r="IGM180" s="250"/>
      <c r="IGN180" s="250"/>
      <c r="IGO180" s="250"/>
      <c r="IGP180" s="250"/>
      <c r="IGQ180" s="250"/>
      <c r="IGR180" s="250"/>
      <c r="IGS180" s="250"/>
      <c r="IGT180" s="250"/>
      <c r="IGU180" s="250"/>
      <c r="IGV180" s="250"/>
      <c r="IGW180" s="250"/>
      <c r="IGX180" s="250"/>
      <c r="IGY180" s="250"/>
      <c r="IGZ180" s="250"/>
      <c r="IHA180" s="250"/>
      <c r="IHB180" s="250"/>
      <c r="IHC180" s="250"/>
      <c r="IHD180" s="250"/>
      <c r="IHE180" s="250"/>
      <c r="IHF180" s="250"/>
      <c r="IHG180" s="250"/>
      <c r="IHH180" s="250"/>
      <c r="IHI180" s="250"/>
      <c r="IHJ180" s="250"/>
      <c r="IHK180" s="250"/>
      <c r="IHL180" s="250"/>
      <c r="IHM180" s="250"/>
      <c r="IHN180" s="250"/>
      <c r="IHO180" s="250"/>
      <c r="IHP180" s="250"/>
      <c r="IHQ180" s="250"/>
      <c r="IHR180" s="250"/>
      <c r="IHS180" s="250"/>
      <c r="IHT180" s="250"/>
      <c r="IHU180" s="250"/>
      <c r="IHV180" s="250"/>
      <c r="IHW180" s="250"/>
      <c r="IHX180" s="250"/>
      <c r="IHY180" s="250"/>
      <c r="IHZ180" s="250"/>
      <c r="IIA180" s="250"/>
      <c r="IIB180" s="250"/>
      <c r="IIC180" s="250"/>
      <c r="IID180" s="250"/>
      <c r="IIE180" s="250"/>
      <c r="IIF180" s="250"/>
      <c r="IIG180" s="250"/>
      <c r="IIH180" s="250"/>
      <c r="III180" s="250"/>
      <c r="IIJ180" s="250"/>
      <c r="IIK180" s="250"/>
      <c r="IIL180" s="250"/>
      <c r="IIM180" s="250"/>
      <c r="IIN180" s="250"/>
      <c r="IIO180" s="250"/>
      <c r="IIP180" s="250"/>
      <c r="IIQ180" s="250"/>
      <c r="IIR180" s="250"/>
      <c r="IIS180" s="250"/>
      <c r="IIT180" s="250"/>
      <c r="IIU180" s="250"/>
      <c r="IIV180" s="250"/>
      <c r="IIW180" s="250"/>
      <c r="IIX180" s="250"/>
      <c r="IIY180" s="250"/>
      <c r="IIZ180" s="250"/>
      <c r="IJA180" s="250"/>
      <c r="IJB180" s="250"/>
      <c r="IJC180" s="250"/>
      <c r="IJD180" s="250"/>
      <c r="IJE180" s="250"/>
      <c r="IJF180" s="250"/>
      <c r="IJG180" s="250"/>
      <c r="IJH180" s="250"/>
      <c r="IJI180" s="250"/>
      <c r="IJJ180" s="250"/>
      <c r="IJK180" s="250"/>
      <c r="IJL180" s="250"/>
      <c r="IJM180" s="250"/>
      <c r="IJN180" s="250"/>
      <c r="IJO180" s="250"/>
      <c r="IJP180" s="250"/>
      <c r="IJQ180" s="250"/>
      <c r="IJR180" s="250"/>
      <c r="IJS180" s="250"/>
      <c r="IJT180" s="250"/>
      <c r="IJU180" s="250"/>
      <c r="IJV180" s="250"/>
      <c r="IJW180" s="250"/>
      <c r="IJX180" s="250"/>
      <c r="IJY180" s="250"/>
      <c r="IJZ180" s="250"/>
      <c r="IKA180" s="250"/>
      <c r="IKB180" s="250"/>
      <c r="IKC180" s="250"/>
      <c r="IKD180" s="250"/>
      <c r="IKE180" s="250"/>
      <c r="IKF180" s="250"/>
      <c r="IKG180" s="250"/>
      <c r="IKH180" s="250"/>
      <c r="IKI180" s="250"/>
      <c r="IKJ180" s="250"/>
      <c r="IKK180" s="250"/>
      <c r="IKL180" s="250"/>
      <c r="IKM180" s="250"/>
      <c r="IKN180" s="250"/>
      <c r="IKO180" s="250"/>
      <c r="IKP180" s="250"/>
      <c r="IKQ180" s="250"/>
      <c r="IKR180" s="250"/>
      <c r="IKS180" s="250"/>
      <c r="IKT180" s="250"/>
      <c r="IKU180" s="250"/>
      <c r="IKV180" s="250"/>
      <c r="IKW180" s="250"/>
      <c r="IKX180" s="250"/>
      <c r="IKY180" s="250"/>
      <c r="IKZ180" s="250"/>
      <c r="ILA180" s="250"/>
      <c r="ILB180" s="250"/>
      <c r="ILC180" s="250"/>
      <c r="ILD180" s="250"/>
      <c r="ILE180" s="250"/>
      <c r="ILF180" s="250"/>
      <c r="ILG180" s="250"/>
      <c r="ILH180" s="250"/>
      <c r="ILI180" s="250"/>
      <c r="ILJ180" s="250"/>
      <c r="ILK180" s="250"/>
      <c r="ILL180" s="250"/>
      <c r="ILM180" s="250"/>
      <c r="ILN180" s="250"/>
      <c r="ILO180" s="250"/>
      <c r="ILP180" s="250"/>
      <c r="ILQ180" s="250"/>
      <c r="ILR180" s="250"/>
      <c r="ILS180" s="250"/>
      <c r="ILT180" s="250"/>
      <c r="ILU180" s="250"/>
      <c r="ILV180" s="250"/>
      <c r="ILW180" s="250"/>
      <c r="ILX180" s="250"/>
      <c r="ILY180" s="250"/>
      <c r="ILZ180" s="250"/>
      <c r="IMA180" s="250"/>
      <c r="IMB180" s="250"/>
      <c r="IMC180" s="250"/>
      <c r="IMD180" s="250"/>
      <c r="IME180" s="250"/>
      <c r="IMF180" s="250"/>
      <c r="IMG180" s="250"/>
      <c r="IMH180" s="250"/>
      <c r="IMI180" s="250"/>
      <c r="IMJ180" s="250"/>
      <c r="IMK180" s="250"/>
      <c r="IML180" s="250"/>
      <c r="IMM180" s="250"/>
      <c r="IMN180" s="250"/>
      <c r="IMO180" s="250"/>
      <c r="IMP180" s="250"/>
      <c r="IMQ180" s="250"/>
      <c r="IMR180" s="250"/>
      <c r="IMS180" s="250"/>
      <c r="IMT180" s="250"/>
      <c r="IMU180" s="250"/>
      <c r="IMV180" s="250"/>
      <c r="IMW180" s="250"/>
      <c r="IMX180" s="250"/>
      <c r="IMY180" s="250"/>
      <c r="IMZ180" s="250"/>
      <c r="INA180" s="250"/>
      <c r="INB180" s="250"/>
      <c r="INC180" s="250"/>
      <c r="IND180" s="250"/>
      <c r="INE180" s="250"/>
      <c r="INF180" s="250"/>
      <c r="ING180" s="250"/>
      <c r="INH180" s="250"/>
      <c r="INI180" s="250"/>
      <c r="INJ180" s="250"/>
      <c r="INK180" s="250"/>
      <c r="INL180" s="250"/>
      <c r="INM180" s="250"/>
      <c r="INN180" s="250"/>
      <c r="INO180" s="250"/>
      <c r="INP180" s="250"/>
      <c r="INQ180" s="250"/>
      <c r="INR180" s="250"/>
      <c r="INS180" s="250"/>
      <c r="INT180" s="250"/>
      <c r="INU180" s="250"/>
      <c r="INV180" s="250"/>
      <c r="INW180" s="250"/>
      <c r="INX180" s="250"/>
      <c r="INY180" s="250"/>
      <c r="INZ180" s="250"/>
      <c r="IOA180" s="250"/>
      <c r="IOB180" s="250"/>
      <c r="IOC180" s="250"/>
      <c r="IOD180" s="250"/>
      <c r="IOE180" s="250"/>
      <c r="IOF180" s="250"/>
      <c r="IOG180" s="250"/>
      <c r="IOH180" s="250"/>
      <c r="IOI180" s="250"/>
      <c r="IOJ180" s="250"/>
      <c r="IOK180" s="250"/>
      <c r="IOL180" s="250"/>
      <c r="IOM180" s="250"/>
      <c r="ION180" s="250"/>
      <c r="IOO180" s="250"/>
      <c r="IOP180" s="250"/>
      <c r="IOQ180" s="250"/>
      <c r="IOR180" s="250"/>
      <c r="IOS180" s="250"/>
      <c r="IOT180" s="250"/>
      <c r="IOU180" s="250"/>
      <c r="IOV180" s="250"/>
      <c r="IOW180" s="250"/>
      <c r="IOX180" s="250"/>
      <c r="IOY180" s="250"/>
      <c r="IOZ180" s="250"/>
      <c r="IPA180" s="250"/>
      <c r="IPB180" s="250"/>
      <c r="IPC180" s="250"/>
      <c r="IPD180" s="250"/>
      <c r="IPE180" s="250"/>
      <c r="IPF180" s="250"/>
      <c r="IPG180" s="250"/>
      <c r="IPH180" s="250"/>
      <c r="IPI180" s="250"/>
      <c r="IPJ180" s="250"/>
      <c r="IPK180" s="250"/>
      <c r="IPL180" s="250"/>
      <c r="IPM180" s="250"/>
      <c r="IPN180" s="250"/>
      <c r="IPO180" s="250"/>
      <c r="IPP180" s="250"/>
      <c r="IPQ180" s="250"/>
      <c r="IPR180" s="250"/>
      <c r="IPS180" s="250"/>
      <c r="IPT180" s="250"/>
      <c r="IPU180" s="250"/>
      <c r="IPV180" s="250"/>
      <c r="IPW180" s="250"/>
      <c r="IPX180" s="250"/>
      <c r="IPY180" s="250"/>
      <c r="IPZ180" s="250"/>
      <c r="IQA180" s="250"/>
      <c r="IQB180" s="250"/>
      <c r="IQC180" s="250"/>
      <c r="IQD180" s="250"/>
      <c r="IQE180" s="250"/>
      <c r="IQF180" s="250"/>
      <c r="IQG180" s="250"/>
      <c r="IQH180" s="250"/>
      <c r="IQI180" s="250"/>
      <c r="IQJ180" s="250"/>
      <c r="IQK180" s="250"/>
      <c r="IQL180" s="250"/>
      <c r="IQM180" s="250"/>
      <c r="IQN180" s="250"/>
      <c r="IQO180" s="250"/>
      <c r="IQP180" s="250"/>
      <c r="IQQ180" s="250"/>
      <c r="IQR180" s="250"/>
      <c r="IQS180" s="250"/>
      <c r="IQT180" s="250"/>
      <c r="IQU180" s="250"/>
      <c r="IQV180" s="250"/>
      <c r="IQW180" s="250"/>
      <c r="IQX180" s="250"/>
      <c r="IQY180" s="250"/>
      <c r="IQZ180" s="250"/>
      <c r="IRA180" s="250"/>
      <c r="IRB180" s="250"/>
      <c r="IRC180" s="250"/>
      <c r="IRD180" s="250"/>
      <c r="IRE180" s="250"/>
      <c r="IRF180" s="250"/>
      <c r="IRG180" s="250"/>
      <c r="IRH180" s="250"/>
      <c r="IRI180" s="250"/>
      <c r="IRJ180" s="250"/>
      <c r="IRK180" s="250"/>
      <c r="IRL180" s="250"/>
      <c r="IRM180" s="250"/>
      <c r="IRN180" s="250"/>
      <c r="IRO180" s="250"/>
      <c r="IRP180" s="250"/>
      <c r="IRQ180" s="250"/>
      <c r="IRR180" s="250"/>
      <c r="IRS180" s="250"/>
      <c r="IRT180" s="250"/>
      <c r="IRU180" s="250"/>
      <c r="IRV180" s="250"/>
      <c r="IRW180" s="250"/>
      <c r="IRX180" s="250"/>
      <c r="IRY180" s="250"/>
      <c r="IRZ180" s="250"/>
      <c r="ISA180" s="250"/>
      <c r="ISB180" s="250"/>
      <c r="ISC180" s="250"/>
      <c r="ISD180" s="250"/>
      <c r="ISE180" s="250"/>
      <c r="ISF180" s="250"/>
      <c r="ISG180" s="250"/>
      <c r="ISH180" s="250"/>
      <c r="ISI180" s="250"/>
      <c r="ISJ180" s="250"/>
      <c r="ISK180" s="250"/>
      <c r="ISL180" s="250"/>
      <c r="ISM180" s="250"/>
      <c r="ISN180" s="250"/>
      <c r="ISO180" s="250"/>
      <c r="ISP180" s="250"/>
      <c r="ISQ180" s="250"/>
      <c r="ISR180" s="250"/>
      <c r="ISS180" s="250"/>
      <c r="IST180" s="250"/>
      <c r="ISU180" s="250"/>
      <c r="ISV180" s="250"/>
      <c r="ISW180" s="250"/>
      <c r="ISX180" s="250"/>
      <c r="ISY180" s="250"/>
      <c r="ISZ180" s="250"/>
      <c r="ITA180" s="250"/>
      <c r="ITB180" s="250"/>
      <c r="ITC180" s="250"/>
      <c r="ITD180" s="250"/>
      <c r="ITE180" s="250"/>
      <c r="ITF180" s="250"/>
      <c r="ITG180" s="250"/>
      <c r="ITH180" s="250"/>
      <c r="ITI180" s="250"/>
      <c r="ITJ180" s="250"/>
      <c r="ITK180" s="250"/>
      <c r="ITL180" s="250"/>
      <c r="ITM180" s="250"/>
      <c r="ITN180" s="250"/>
      <c r="ITO180" s="250"/>
      <c r="ITP180" s="250"/>
      <c r="ITQ180" s="250"/>
      <c r="ITR180" s="250"/>
      <c r="ITS180" s="250"/>
      <c r="ITT180" s="250"/>
      <c r="ITU180" s="250"/>
      <c r="ITV180" s="250"/>
      <c r="ITW180" s="250"/>
      <c r="ITX180" s="250"/>
      <c r="ITY180" s="250"/>
      <c r="ITZ180" s="250"/>
      <c r="IUA180" s="250"/>
      <c r="IUB180" s="250"/>
      <c r="IUC180" s="250"/>
      <c r="IUD180" s="250"/>
      <c r="IUE180" s="250"/>
      <c r="IUF180" s="250"/>
      <c r="IUG180" s="250"/>
      <c r="IUH180" s="250"/>
      <c r="IUI180" s="250"/>
      <c r="IUJ180" s="250"/>
      <c r="IUK180" s="250"/>
      <c r="IUL180" s="250"/>
      <c r="IUM180" s="250"/>
      <c r="IUN180" s="250"/>
      <c r="IUO180" s="250"/>
      <c r="IUP180" s="250"/>
      <c r="IUQ180" s="250"/>
      <c r="IUR180" s="250"/>
      <c r="IUS180" s="250"/>
      <c r="IUT180" s="250"/>
      <c r="IUU180" s="250"/>
      <c r="IUV180" s="250"/>
      <c r="IUW180" s="250"/>
      <c r="IUX180" s="250"/>
      <c r="IUY180" s="250"/>
      <c r="IUZ180" s="250"/>
      <c r="IVA180" s="250"/>
      <c r="IVB180" s="250"/>
      <c r="IVC180" s="250"/>
      <c r="IVD180" s="250"/>
      <c r="IVE180" s="250"/>
      <c r="IVF180" s="250"/>
      <c r="IVG180" s="250"/>
      <c r="IVH180" s="250"/>
      <c r="IVI180" s="250"/>
      <c r="IVJ180" s="250"/>
      <c r="IVK180" s="250"/>
      <c r="IVL180" s="250"/>
      <c r="IVM180" s="250"/>
      <c r="IVN180" s="250"/>
      <c r="IVO180" s="250"/>
      <c r="IVP180" s="250"/>
      <c r="IVQ180" s="250"/>
      <c r="IVR180" s="250"/>
      <c r="IVS180" s="250"/>
      <c r="IVT180" s="250"/>
      <c r="IVU180" s="250"/>
      <c r="IVV180" s="250"/>
      <c r="IVW180" s="250"/>
      <c r="IVX180" s="250"/>
      <c r="IVY180" s="250"/>
      <c r="IVZ180" s="250"/>
      <c r="IWA180" s="250"/>
      <c r="IWB180" s="250"/>
      <c r="IWC180" s="250"/>
      <c r="IWD180" s="250"/>
      <c r="IWE180" s="250"/>
      <c r="IWF180" s="250"/>
      <c r="IWG180" s="250"/>
      <c r="IWH180" s="250"/>
      <c r="IWI180" s="250"/>
      <c r="IWJ180" s="250"/>
      <c r="IWK180" s="250"/>
      <c r="IWL180" s="250"/>
      <c r="IWM180" s="250"/>
      <c r="IWN180" s="250"/>
      <c r="IWO180" s="250"/>
      <c r="IWP180" s="250"/>
      <c r="IWQ180" s="250"/>
      <c r="IWR180" s="250"/>
      <c r="IWS180" s="250"/>
      <c r="IWT180" s="250"/>
      <c r="IWU180" s="250"/>
      <c r="IWV180" s="250"/>
      <c r="IWW180" s="250"/>
      <c r="IWX180" s="250"/>
      <c r="IWY180" s="250"/>
      <c r="IWZ180" s="250"/>
      <c r="IXA180" s="250"/>
      <c r="IXB180" s="250"/>
      <c r="IXC180" s="250"/>
      <c r="IXD180" s="250"/>
      <c r="IXE180" s="250"/>
      <c r="IXF180" s="250"/>
      <c r="IXG180" s="250"/>
      <c r="IXH180" s="250"/>
      <c r="IXI180" s="250"/>
      <c r="IXJ180" s="250"/>
      <c r="IXK180" s="250"/>
      <c r="IXL180" s="250"/>
      <c r="IXM180" s="250"/>
      <c r="IXN180" s="250"/>
      <c r="IXO180" s="250"/>
      <c r="IXP180" s="250"/>
      <c r="IXQ180" s="250"/>
      <c r="IXR180" s="250"/>
      <c r="IXS180" s="250"/>
      <c r="IXT180" s="250"/>
      <c r="IXU180" s="250"/>
      <c r="IXV180" s="250"/>
      <c r="IXW180" s="250"/>
      <c r="IXX180" s="250"/>
      <c r="IXY180" s="250"/>
      <c r="IXZ180" s="250"/>
      <c r="IYA180" s="250"/>
      <c r="IYB180" s="250"/>
      <c r="IYC180" s="250"/>
      <c r="IYD180" s="250"/>
      <c r="IYE180" s="250"/>
      <c r="IYF180" s="250"/>
      <c r="IYG180" s="250"/>
      <c r="IYH180" s="250"/>
      <c r="IYI180" s="250"/>
      <c r="IYJ180" s="250"/>
      <c r="IYK180" s="250"/>
      <c r="IYL180" s="250"/>
      <c r="IYM180" s="250"/>
      <c r="IYN180" s="250"/>
      <c r="IYO180" s="250"/>
      <c r="IYP180" s="250"/>
      <c r="IYQ180" s="250"/>
      <c r="IYR180" s="250"/>
      <c r="IYS180" s="250"/>
      <c r="IYT180" s="250"/>
      <c r="IYU180" s="250"/>
      <c r="IYV180" s="250"/>
      <c r="IYW180" s="250"/>
      <c r="IYX180" s="250"/>
      <c r="IYY180" s="250"/>
      <c r="IYZ180" s="250"/>
      <c r="IZA180" s="250"/>
      <c r="IZB180" s="250"/>
      <c r="IZC180" s="250"/>
      <c r="IZD180" s="250"/>
      <c r="IZE180" s="250"/>
      <c r="IZF180" s="250"/>
      <c r="IZG180" s="250"/>
      <c r="IZH180" s="250"/>
      <c r="IZI180" s="250"/>
      <c r="IZJ180" s="250"/>
      <c r="IZK180" s="250"/>
      <c r="IZL180" s="250"/>
      <c r="IZM180" s="250"/>
      <c r="IZN180" s="250"/>
      <c r="IZO180" s="250"/>
      <c r="IZP180" s="250"/>
      <c r="IZQ180" s="250"/>
      <c r="IZR180" s="250"/>
      <c r="IZS180" s="250"/>
      <c r="IZT180" s="250"/>
      <c r="IZU180" s="250"/>
      <c r="IZV180" s="250"/>
      <c r="IZW180" s="250"/>
      <c r="IZX180" s="250"/>
      <c r="IZY180" s="250"/>
      <c r="IZZ180" s="250"/>
      <c r="JAA180" s="250"/>
      <c r="JAB180" s="250"/>
      <c r="JAC180" s="250"/>
      <c r="JAD180" s="250"/>
      <c r="JAE180" s="250"/>
      <c r="JAF180" s="250"/>
      <c r="JAG180" s="250"/>
      <c r="JAH180" s="250"/>
      <c r="JAI180" s="250"/>
      <c r="JAJ180" s="250"/>
      <c r="JAK180" s="250"/>
      <c r="JAL180" s="250"/>
      <c r="JAM180" s="250"/>
      <c r="JAN180" s="250"/>
      <c r="JAO180" s="250"/>
      <c r="JAP180" s="250"/>
      <c r="JAQ180" s="250"/>
      <c r="JAR180" s="250"/>
      <c r="JAS180" s="250"/>
      <c r="JAT180" s="250"/>
      <c r="JAU180" s="250"/>
      <c r="JAV180" s="250"/>
      <c r="JAW180" s="250"/>
      <c r="JAX180" s="250"/>
      <c r="JAY180" s="250"/>
      <c r="JAZ180" s="250"/>
      <c r="JBA180" s="250"/>
      <c r="JBB180" s="250"/>
      <c r="JBC180" s="250"/>
      <c r="JBD180" s="250"/>
      <c r="JBE180" s="250"/>
      <c r="JBF180" s="250"/>
      <c r="JBG180" s="250"/>
      <c r="JBH180" s="250"/>
      <c r="JBI180" s="250"/>
      <c r="JBJ180" s="250"/>
      <c r="JBK180" s="250"/>
      <c r="JBL180" s="250"/>
      <c r="JBM180" s="250"/>
      <c r="JBN180" s="250"/>
      <c r="JBO180" s="250"/>
      <c r="JBP180" s="250"/>
      <c r="JBQ180" s="250"/>
      <c r="JBR180" s="250"/>
      <c r="JBS180" s="250"/>
      <c r="JBT180" s="250"/>
      <c r="JBU180" s="250"/>
      <c r="JBV180" s="250"/>
      <c r="JBW180" s="250"/>
      <c r="JBX180" s="250"/>
      <c r="JBY180" s="250"/>
      <c r="JBZ180" s="250"/>
      <c r="JCA180" s="250"/>
      <c r="JCB180" s="250"/>
      <c r="JCC180" s="250"/>
      <c r="JCD180" s="250"/>
      <c r="JCE180" s="250"/>
      <c r="JCF180" s="250"/>
      <c r="JCG180" s="250"/>
      <c r="JCH180" s="250"/>
      <c r="JCI180" s="250"/>
      <c r="JCJ180" s="250"/>
      <c r="JCK180" s="250"/>
      <c r="JCL180" s="250"/>
      <c r="JCM180" s="250"/>
      <c r="JCN180" s="250"/>
      <c r="JCO180" s="250"/>
      <c r="JCP180" s="250"/>
      <c r="JCQ180" s="250"/>
      <c r="JCR180" s="250"/>
      <c r="JCS180" s="250"/>
      <c r="JCT180" s="250"/>
      <c r="JCU180" s="250"/>
      <c r="JCV180" s="250"/>
      <c r="JCW180" s="250"/>
      <c r="JCX180" s="250"/>
      <c r="JCY180" s="250"/>
      <c r="JCZ180" s="250"/>
      <c r="JDA180" s="250"/>
      <c r="JDB180" s="250"/>
      <c r="JDC180" s="250"/>
      <c r="JDD180" s="250"/>
      <c r="JDE180" s="250"/>
      <c r="JDF180" s="250"/>
      <c r="JDG180" s="250"/>
      <c r="JDH180" s="250"/>
      <c r="JDI180" s="250"/>
      <c r="JDJ180" s="250"/>
      <c r="JDK180" s="250"/>
      <c r="JDL180" s="250"/>
      <c r="JDM180" s="250"/>
      <c r="JDN180" s="250"/>
      <c r="JDO180" s="250"/>
      <c r="JDP180" s="250"/>
      <c r="JDQ180" s="250"/>
      <c r="JDR180" s="250"/>
      <c r="JDS180" s="250"/>
      <c r="JDT180" s="250"/>
      <c r="JDU180" s="250"/>
      <c r="JDV180" s="250"/>
      <c r="JDW180" s="250"/>
      <c r="JDX180" s="250"/>
      <c r="JDY180" s="250"/>
      <c r="JDZ180" s="250"/>
      <c r="JEA180" s="250"/>
      <c r="JEB180" s="250"/>
      <c r="JEC180" s="250"/>
      <c r="JED180" s="250"/>
      <c r="JEE180" s="250"/>
      <c r="JEF180" s="250"/>
      <c r="JEG180" s="250"/>
      <c r="JEH180" s="250"/>
      <c r="JEI180" s="250"/>
      <c r="JEJ180" s="250"/>
      <c r="JEK180" s="250"/>
      <c r="JEL180" s="250"/>
      <c r="JEM180" s="250"/>
      <c r="JEN180" s="250"/>
      <c r="JEO180" s="250"/>
      <c r="JEP180" s="250"/>
      <c r="JEQ180" s="250"/>
      <c r="JER180" s="250"/>
      <c r="JES180" s="250"/>
      <c r="JET180" s="250"/>
      <c r="JEU180" s="250"/>
      <c r="JEV180" s="250"/>
      <c r="JEW180" s="250"/>
      <c r="JEX180" s="250"/>
      <c r="JEY180" s="250"/>
      <c r="JEZ180" s="250"/>
      <c r="JFA180" s="250"/>
      <c r="JFB180" s="250"/>
      <c r="JFC180" s="250"/>
      <c r="JFD180" s="250"/>
      <c r="JFE180" s="250"/>
      <c r="JFF180" s="250"/>
      <c r="JFG180" s="250"/>
      <c r="JFH180" s="250"/>
      <c r="JFI180" s="250"/>
      <c r="JFJ180" s="250"/>
      <c r="JFK180" s="250"/>
      <c r="JFL180" s="250"/>
      <c r="JFM180" s="250"/>
      <c r="JFN180" s="250"/>
      <c r="JFO180" s="250"/>
      <c r="JFP180" s="250"/>
      <c r="JFQ180" s="250"/>
      <c r="JFR180" s="250"/>
      <c r="JFS180" s="250"/>
      <c r="JFT180" s="250"/>
      <c r="JFU180" s="250"/>
      <c r="JFV180" s="250"/>
      <c r="JFW180" s="250"/>
      <c r="JFX180" s="250"/>
      <c r="JFY180" s="250"/>
      <c r="JFZ180" s="250"/>
      <c r="JGA180" s="250"/>
      <c r="JGB180" s="250"/>
      <c r="JGC180" s="250"/>
      <c r="JGD180" s="250"/>
      <c r="JGE180" s="250"/>
      <c r="JGF180" s="250"/>
      <c r="JGG180" s="250"/>
      <c r="JGH180" s="250"/>
      <c r="JGI180" s="250"/>
      <c r="JGJ180" s="250"/>
      <c r="JGK180" s="250"/>
      <c r="JGL180" s="250"/>
      <c r="JGM180" s="250"/>
      <c r="JGN180" s="250"/>
      <c r="JGO180" s="250"/>
      <c r="JGP180" s="250"/>
      <c r="JGQ180" s="250"/>
      <c r="JGR180" s="250"/>
      <c r="JGS180" s="250"/>
      <c r="JGT180" s="250"/>
      <c r="JGU180" s="250"/>
      <c r="JGV180" s="250"/>
      <c r="JGW180" s="250"/>
      <c r="JGX180" s="250"/>
      <c r="JGY180" s="250"/>
      <c r="JGZ180" s="250"/>
      <c r="JHA180" s="250"/>
      <c r="JHB180" s="250"/>
      <c r="JHC180" s="250"/>
      <c r="JHD180" s="250"/>
      <c r="JHE180" s="250"/>
      <c r="JHF180" s="250"/>
      <c r="JHG180" s="250"/>
      <c r="JHH180" s="250"/>
      <c r="JHI180" s="250"/>
      <c r="JHJ180" s="250"/>
      <c r="JHK180" s="250"/>
      <c r="JHL180" s="250"/>
      <c r="JHM180" s="250"/>
      <c r="JHN180" s="250"/>
      <c r="JHO180" s="250"/>
      <c r="JHP180" s="250"/>
      <c r="JHQ180" s="250"/>
      <c r="JHR180" s="250"/>
      <c r="JHS180" s="250"/>
      <c r="JHT180" s="250"/>
      <c r="JHU180" s="250"/>
      <c r="JHV180" s="250"/>
      <c r="JHW180" s="250"/>
      <c r="JHX180" s="250"/>
      <c r="JHY180" s="250"/>
      <c r="JHZ180" s="250"/>
      <c r="JIA180" s="250"/>
      <c r="JIB180" s="250"/>
      <c r="JIC180" s="250"/>
      <c r="JID180" s="250"/>
      <c r="JIE180" s="250"/>
      <c r="JIF180" s="250"/>
      <c r="JIG180" s="250"/>
      <c r="JIH180" s="250"/>
      <c r="JII180" s="250"/>
      <c r="JIJ180" s="250"/>
      <c r="JIK180" s="250"/>
      <c r="JIL180" s="250"/>
      <c r="JIM180" s="250"/>
      <c r="JIN180" s="250"/>
      <c r="JIO180" s="250"/>
      <c r="JIP180" s="250"/>
      <c r="JIQ180" s="250"/>
      <c r="JIR180" s="250"/>
      <c r="JIS180" s="250"/>
      <c r="JIT180" s="250"/>
      <c r="JIU180" s="250"/>
      <c r="JIV180" s="250"/>
      <c r="JIW180" s="250"/>
      <c r="JIX180" s="250"/>
      <c r="JIY180" s="250"/>
      <c r="JIZ180" s="250"/>
      <c r="JJA180" s="250"/>
      <c r="JJB180" s="250"/>
      <c r="JJC180" s="250"/>
      <c r="JJD180" s="250"/>
      <c r="JJE180" s="250"/>
      <c r="JJF180" s="250"/>
      <c r="JJG180" s="250"/>
      <c r="JJH180" s="250"/>
      <c r="JJI180" s="250"/>
      <c r="JJJ180" s="250"/>
      <c r="JJK180" s="250"/>
      <c r="JJL180" s="250"/>
      <c r="JJM180" s="250"/>
      <c r="JJN180" s="250"/>
      <c r="JJO180" s="250"/>
      <c r="JJP180" s="250"/>
      <c r="JJQ180" s="250"/>
      <c r="JJR180" s="250"/>
      <c r="JJS180" s="250"/>
      <c r="JJT180" s="250"/>
      <c r="JJU180" s="250"/>
      <c r="JJV180" s="250"/>
      <c r="JJW180" s="250"/>
      <c r="JJX180" s="250"/>
      <c r="JJY180" s="250"/>
      <c r="JJZ180" s="250"/>
      <c r="JKA180" s="250"/>
      <c r="JKB180" s="250"/>
      <c r="JKC180" s="250"/>
      <c r="JKD180" s="250"/>
      <c r="JKE180" s="250"/>
      <c r="JKF180" s="250"/>
      <c r="JKG180" s="250"/>
      <c r="JKH180" s="250"/>
      <c r="JKI180" s="250"/>
      <c r="JKJ180" s="250"/>
      <c r="JKK180" s="250"/>
      <c r="JKL180" s="250"/>
      <c r="JKM180" s="250"/>
      <c r="JKN180" s="250"/>
      <c r="JKO180" s="250"/>
      <c r="JKP180" s="250"/>
      <c r="JKQ180" s="250"/>
      <c r="JKR180" s="250"/>
      <c r="JKS180" s="250"/>
      <c r="JKT180" s="250"/>
      <c r="JKU180" s="250"/>
      <c r="JKV180" s="250"/>
      <c r="JKW180" s="250"/>
      <c r="JKX180" s="250"/>
      <c r="JKY180" s="250"/>
      <c r="JKZ180" s="250"/>
      <c r="JLA180" s="250"/>
      <c r="JLB180" s="250"/>
      <c r="JLC180" s="250"/>
      <c r="JLD180" s="250"/>
      <c r="JLE180" s="250"/>
      <c r="JLF180" s="250"/>
      <c r="JLG180" s="250"/>
      <c r="JLH180" s="250"/>
      <c r="JLI180" s="250"/>
      <c r="JLJ180" s="250"/>
      <c r="JLK180" s="250"/>
      <c r="JLL180" s="250"/>
      <c r="JLM180" s="250"/>
      <c r="JLN180" s="250"/>
      <c r="JLO180" s="250"/>
      <c r="JLP180" s="250"/>
      <c r="JLQ180" s="250"/>
      <c r="JLR180" s="250"/>
      <c r="JLS180" s="250"/>
      <c r="JLT180" s="250"/>
      <c r="JLU180" s="250"/>
      <c r="JLV180" s="250"/>
      <c r="JLW180" s="250"/>
      <c r="JLX180" s="250"/>
      <c r="JLY180" s="250"/>
      <c r="JLZ180" s="250"/>
      <c r="JMA180" s="250"/>
      <c r="JMB180" s="250"/>
      <c r="JMC180" s="250"/>
      <c r="JMD180" s="250"/>
      <c r="JME180" s="250"/>
      <c r="JMF180" s="250"/>
      <c r="JMG180" s="250"/>
      <c r="JMH180" s="250"/>
      <c r="JMI180" s="250"/>
      <c r="JMJ180" s="250"/>
      <c r="JMK180" s="250"/>
      <c r="JML180" s="250"/>
      <c r="JMM180" s="250"/>
      <c r="JMN180" s="250"/>
      <c r="JMO180" s="250"/>
      <c r="JMP180" s="250"/>
      <c r="JMQ180" s="250"/>
      <c r="JMR180" s="250"/>
      <c r="JMS180" s="250"/>
      <c r="JMT180" s="250"/>
      <c r="JMU180" s="250"/>
      <c r="JMV180" s="250"/>
      <c r="JMW180" s="250"/>
      <c r="JMX180" s="250"/>
      <c r="JMY180" s="250"/>
      <c r="JMZ180" s="250"/>
      <c r="JNA180" s="250"/>
      <c r="JNB180" s="250"/>
      <c r="JNC180" s="250"/>
      <c r="JND180" s="250"/>
      <c r="JNE180" s="250"/>
      <c r="JNF180" s="250"/>
      <c r="JNG180" s="250"/>
      <c r="JNH180" s="250"/>
      <c r="JNI180" s="250"/>
      <c r="JNJ180" s="250"/>
      <c r="JNK180" s="250"/>
      <c r="JNL180" s="250"/>
      <c r="JNM180" s="250"/>
      <c r="JNN180" s="250"/>
      <c r="JNO180" s="250"/>
      <c r="JNP180" s="250"/>
      <c r="JNQ180" s="250"/>
      <c r="JNR180" s="250"/>
      <c r="JNS180" s="250"/>
      <c r="JNT180" s="250"/>
      <c r="JNU180" s="250"/>
      <c r="JNV180" s="250"/>
      <c r="JNW180" s="250"/>
      <c r="JNX180" s="250"/>
      <c r="JNY180" s="250"/>
      <c r="JNZ180" s="250"/>
      <c r="JOA180" s="250"/>
      <c r="JOB180" s="250"/>
      <c r="JOC180" s="250"/>
      <c r="JOD180" s="250"/>
      <c r="JOE180" s="250"/>
      <c r="JOF180" s="250"/>
      <c r="JOG180" s="250"/>
      <c r="JOH180" s="250"/>
      <c r="JOI180" s="250"/>
      <c r="JOJ180" s="250"/>
      <c r="JOK180" s="250"/>
      <c r="JOL180" s="250"/>
      <c r="JOM180" s="250"/>
      <c r="JON180" s="250"/>
      <c r="JOO180" s="250"/>
      <c r="JOP180" s="250"/>
      <c r="JOQ180" s="250"/>
      <c r="JOR180" s="250"/>
      <c r="JOS180" s="250"/>
      <c r="JOT180" s="250"/>
      <c r="JOU180" s="250"/>
      <c r="JOV180" s="250"/>
      <c r="JOW180" s="250"/>
      <c r="JOX180" s="250"/>
      <c r="JOY180" s="250"/>
      <c r="JOZ180" s="250"/>
      <c r="JPA180" s="250"/>
      <c r="JPB180" s="250"/>
      <c r="JPC180" s="250"/>
      <c r="JPD180" s="250"/>
      <c r="JPE180" s="250"/>
      <c r="JPF180" s="250"/>
      <c r="JPG180" s="250"/>
      <c r="JPH180" s="250"/>
      <c r="JPI180" s="250"/>
      <c r="JPJ180" s="250"/>
      <c r="JPK180" s="250"/>
      <c r="JPL180" s="250"/>
      <c r="JPM180" s="250"/>
      <c r="JPN180" s="250"/>
      <c r="JPO180" s="250"/>
      <c r="JPP180" s="250"/>
      <c r="JPQ180" s="250"/>
      <c r="JPR180" s="250"/>
      <c r="JPS180" s="250"/>
      <c r="JPT180" s="250"/>
      <c r="JPU180" s="250"/>
      <c r="JPV180" s="250"/>
      <c r="JPW180" s="250"/>
      <c r="JPX180" s="250"/>
      <c r="JPY180" s="250"/>
      <c r="JPZ180" s="250"/>
      <c r="JQA180" s="250"/>
      <c r="JQB180" s="250"/>
      <c r="JQC180" s="250"/>
      <c r="JQD180" s="250"/>
      <c r="JQE180" s="250"/>
      <c r="JQF180" s="250"/>
      <c r="JQG180" s="250"/>
      <c r="JQH180" s="250"/>
      <c r="JQI180" s="250"/>
      <c r="JQJ180" s="250"/>
      <c r="JQK180" s="250"/>
      <c r="JQL180" s="250"/>
      <c r="JQM180" s="250"/>
      <c r="JQN180" s="250"/>
      <c r="JQO180" s="250"/>
      <c r="JQP180" s="250"/>
      <c r="JQQ180" s="250"/>
      <c r="JQR180" s="250"/>
      <c r="JQS180" s="250"/>
      <c r="JQT180" s="250"/>
      <c r="JQU180" s="250"/>
      <c r="JQV180" s="250"/>
      <c r="JQW180" s="250"/>
      <c r="JQX180" s="250"/>
      <c r="JQY180" s="250"/>
      <c r="JQZ180" s="250"/>
      <c r="JRA180" s="250"/>
      <c r="JRB180" s="250"/>
      <c r="JRC180" s="250"/>
      <c r="JRD180" s="250"/>
      <c r="JRE180" s="250"/>
      <c r="JRF180" s="250"/>
      <c r="JRG180" s="250"/>
      <c r="JRH180" s="250"/>
      <c r="JRI180" s="250"/>
      <c r="JRJ180" s="250"/>
      <c r="JRK180" s="250"/>
      <c r="JRL180" s="250"/>
      <c r="JRM180" s="250"/>
      <c r="JRN180" s="250"/>
      <c r="JRO180" s="250"/>
      <c r="JRP180" s="250"/>
      <c r="JRQ180" s="250"/>
      <c r="JRR180" s="250"/>
      <c r="JRS180" s="250"/>
      <c r="JRT180" s="250"/>
      <c r="JRU180" s="250"/>
      <c r="JRV180" s="250"/>
      <c r="JRW180" s="250"/>
      <c r="JRX180" s="250"/>
      <c r="JRY180" s="250"/>
      <c r="JRZ180" s="250"/>
      <c r="JSA180" s="250"/>
      <c r="JSB180" s="250"/>
      <c r="JSC180" s="250"/>
      <c r="JSD180" s="250"/>
      <c r="JSE180" s="250"/>
      <c r="JSF180" s="250"/>
      <c r="JSG180" s="250"/>
      <c r="JSH180" s="250"/>
      <c r="JSI180" s="250"/>
      <c r="JSJ180" s="250"/>
      <c r="JSK180" s="250"/>
      <c r="JSL180" s="250"/>
      <c r="JSM180" s="250"/>
      <c r="JSN180" s="250"/>
      <c r="JSO180" s="250"/>
      <c r="JSP180" s="250"/>
      <c r="JSQ180" s="250"/>
      <c r="JSR180" s="250"/>
      <c r="JSS180" s="250"/>
      <c r="JST180" s="250"/>
      <c r="JSU180" s="250"/>
      <c r="JSV180" s="250"/>
      <c r="JSW180" s="250"/>
      <c r="JSX180" s="250"/>
      <c r="JSY180" s="250"/>
      <c r="JSZ180" s="250"/>
      <c r="JTA180" s="250"/>
      <c r="JTB180" s="250"/>
      <c r="JTC180" s="250"/>
      <c r="JTD180" s="250"/>
      <c r="JTE180" s="250"/>
      <c r="JTF180" s="250"/>
      <c r="JTG180" s="250"/>
      <c r="JTH180" s="250"/>
      <c r="JTI180" s="250"/>
      <c r="JTJ180" s="250"/>
      <c r="JTK180" s="250"/>
      <c r="JTL180" s="250"/>
      <c r="JTM180" s="250"/>
      <c r="JTN180" s="250"/>
      <c r="JTO180" s="250"/>
      <c r="JTP180" s="250"/>
      <c r="JTQ180" s="250"/>
      <c r="JTR180" s="250"/>
      <c r="JTS180" s="250"/>
      <c r="JTT180" s="250"/>
      <c r="JTU180" s="250"/>
      <c r="JTV180" s="250"/>
      <c r="JTW180" s="250"/>
      <c r="JTX180" s="250"/>
      <c r="JTY180" s="250"/>
      <c r="JTZ180" s="250"/>
      <c r="JUA180" s="250"/>
      <c r="JUB180" s="250"/>
      <c r="JUC180" s="250"/>
      <c r="JUD180" s="250"/>
      <c r="JUE180" s="250"/>
      <c r="JUF180" s="250"/>
      <c r="JUG180" s="250"/>
      <c r="JUH180" s="250"/>
      <c r="JUI180" s="250"/>
      <c r="JUJ180" s="250"/>
      <c r="JUK180" s="250"/>
      <c r="JUL180" s="250"/>
      <c r="JUM180" s="250"/>
      <c r="JUN180" s="250"/>
      <c r="JUO180" s="250"/>
      <c r="JUP180" s="250"/>
      <c r="JUQ180" s="250"/>
      <c r="JUR180" s="250"/>
      <c r="JUS180" s="250"/>
      <c r="JUT180" s="250"/>
      <c r="JUU180" s="250"/>
      <c r="JUV180" s="250"/>
      <c r="JUW180" s="250"/>
      <c r="JUX180" s="250"/>
      <c r="JUY180" s="250"/>
      <c r="JUZ180" s="250"/>
      <c r="JVA180" s="250"/>
      <c r="JVB180" s="250"/>
      <c r="JVC180" s="250"/>
      <c r="JVD180" s="250"/>
      <c r="JVE180" s="250"/>
      <c r="JVF180" s="250"/>
      <c r="JVG180" s="250"/>
      <c r="JVH180" s="250"/>
      <c r="JVI180" s="250"/>
      <c r="JVJ180" s="250"/>
      <c r="JVK180" s="250"/>
      <c r="JVL180" s="250"/>
      <c r="JVM180" s="250"/>
      <c r="JVN180" s="250"/>
      <c r="JVO180" s="250"/>
      <c r="JVP180" s="250"/>
      <c r="JVQ180" s="250"/>
      <c r="JVR180" s="250"/>
      <c r="JVS180" s="250"/>
      <c r="JVT180" s="250"/>
      <c r="JVU180" s="250"/>
      <c r="JVV180" s="250"/>
      <c r="JVW180" s="250"/>
      <c r="JVX180" s="250"/>
      <c r="JVY180" s="250"/>
      <c r="JVZ180" s="250"/>
      <c r="JWA180" s="250"/>
      <c r="JWB180" s="250"/>
      <c r="JWC180" s="250"/>
      <c r="JWD180" s="250"/>
      <c r="JWE180" s="250"/>
      <c r="JWF180" s="250"/>
      <c r="JWG180" s="250"/>
      <c r="JWH180" s="250"/>
      <c r="JWI180" s="250"/>
      <c r="JWJ180" s="250"/>
      <c r="JWK180" s="250"/>
      <c r="JWL180" s="250"/>
      <c r="JWM180" s="250"/>
      <c r="JWN180" s="250"/>
      <c r="JWO180" s="250"/>
      <c r="JWP180" s="250"/>
      <c r="JWQ180" s="250"/>
      <c r="JWR180" s="250"/>
      <c r="JWS180" s="250"/>
      <c r="JWT180" s="250"/>
      <c r="JWU180" s="250"/>
      <c r="JWV180" s="250"/>
      <c r="JWW180" s="250"/>
      <c r="JWX180" s="250"/>
      <c r="JWY180" s="250"/>
      <c r="JWZ180" s="250"/>
      <c r="JXA180" s="250"/>
      <c r="JXB180" s="250"/>
      <c r="JXC180" s="250"/>
      <c r="JXD180" s="250"/>
      <c r="JXE180" s="250"/>
      <c r="JXF180" s="250"/>
      <c r="JXG180" s="250"/>
      <c r="JXH180" s="250"/>
      <c r="JXI180" s="250"/>
      <c r="JXJ180" s="250"/>
      <c r="JXK180" s="250"/>
      <c r="JXL180" s="250"/>
      <c r="JXM180" s="250"/>
      <c r="JXN180" s="250"/>
      <c r="JXO180" s="250"/>
      <c r="JXP180" s="250"/>
      <c r="JXQ180" s="250"/>
      <c r="JXR180" s="250"/>
      <c r="JXS180" s="250"/>
      <c r="JXT180" s="250"/>
      <c r="JXU180" s="250"/>
      <c r="JXV180" s="250"/>
      <c r="JXW180" s="250"/>
      <c r="JXX180" s="250"/>
      <c r="JXY180" s="250"/>
      <c r="JXZ180" s="250"/>
      <c r="JYA180" s="250"/>
      <c r="JYB180" s="250"/>
      <c r="JYC180" s="250"/>
      <c r="JYD180" s="250"/>
      <c r="JYE180" s="250"/>
      <c r="JYF180" s="250"/>
      <c r="JYG180" s="250"/>
      <c r="JYH180" s="250"/>
      <c r="JYI180" s="250"/>
      <c r="JYJ180" s="250"/>
      <c r="JYK180" s="250"/>
      <c r="JYL180" s="250"/>
      <c r="JYM180" s="250"/>
      <c r="JYN180" s="250"/>
      <c r="JYO180" s="250"/>
      <c r="JYP180" s="250"/>
      <c r="JYQ180" s="250"/>
      <c r="JYR180" s="250"/>
      <c r="JYS180" s="250"/>
      <c r="JYT180" s="250"/>
      <c r="JYU180" s="250"/>
      <c r="JYV180" s="250"/>
      <c r="JYW180" s="250"/>
      <c r="JYX180" s="250"/>
      <c r="JYY180" s="250"/>
      <c r="JYZ180" s="250"/>
      <c r="JZA180" s="250"/>
      <c r="JZB180" s="250"/>
      <c r="JZC180" s="250"/>
      <c r="JZD180" s="250"/>
      <c r="JZE180" s="250"/>
      <c r="JZF180" s="250"/>
      <c r="JZG180" s="250"/>
      <c r="JZH180" s="250"/>
      <c r="JZI180" s="250"/>
      <c r="JZJ180" s="250"/>
      <c r="JZK180" s="250"/>
      <c r="JZL180" s="250"/>
      <c r="JZM180" s="250"/>
      <c r="JZN180" s="250"/>
      <c r="JZO180" s="250"/>
      <c r="JZP180" s="250"/>
      <c r="JZQ180" s="250"/>
      <c r="JZR180" s="250"/>
      <c r="JZS180" s="250"/>
      <c r="JZT180" s="250"/>
      <c r="JZU180" s="250"/>
      <c r="JZV180" s="250"/>
      <c r="JZW180" s="250"/>
      <c r="JZX180" s="250"/>
      <c r="JZY180" s="250"/>
      <c r="JZZ180" s="250"/>
      <c r="KAA180" s="250"/>
      <c r="KAB180" s="250"/>
      <c r="KAC180" s="250"/>
      <c r="KAD180" s="250"/>
      <c r="KAE180" s="250"/>
      <c r="KAF180" s="250"/>
      <c r="KAG180" s="250"/>
      <c r="KAH180" s="250"/>
      <c r="KAI180" s="250"/>
      <c r="KAJ180" s="250"/>
      <c r="KAK180" s="250"/>
      <c r="KAL180" s="250"/>
      <c r="KAM180" s="250"/>
      <c r="KAN180" s="250"/>
      <c r="KAO180" s="250"/>
      <c r="KAP180" s="250"/>
      <c r="KAQ180" s="250"/>
      <c r="KAR180" s="250"/>
      <c r="KAS180" s="250"/>
      <c r="KAT180" s="250"/>
      <c r="KAU180" s="250"/>
      <c r="KAV180" s="250"/>
      <c r="KAW180" s="250"/>
      <c r="KAX180" s="250"/>
      <c r="KAY180" s="250"/>
      <c r="KAZ180" s="250"/>
      <c r="KBA180" s="250"/>
      <c r="KBB180" s="250"/>
      <c r="KBC180" s="250"/>
      <c r="KBD180" s="250"/>
      <c r="KBE180" s="250"/>
      <c r="KBF180" s="250"/>
      <c r="KBG180" s="250"/>
      <c r="KBH180" s="250"/>
      <c r="KBI180" s="250"/>
      <c r="KBJ180" s="250"/>
      <c r="KBK180" s="250"/>
      <c r="KBL180" s="250"/>
      <c r="KBM180" s="250"/>
      <c r="KBN180" s="250"/>
      <c r="KBO180" s="250"/>
      <c r="KBP180" s="250"/>
      <c r="KBQ180" s="250"/>
      <c r="KBR180" s="250"/>
      <c r="KBS180" s="250"/>
      <c r="KBT180" s="250"/>
      <c r="KBU180" s="250"/>
      <c r="KBV180" s="250"/>
      <c r="KBW180" s="250"/>
      <c r="KBX180" s="250"/>
      <c r="KBY180" s="250"/>
      <c r="KBZ180" s="250"/>
      <c r="KCA180" s="250"/>
      <c r="KCB180" s="250"/>
      <c r="KCC180" s="250"/>
      <c r="KCD180" s="250"/>
      <c r="KCE180" s="250"/>
      <c r="KCF180" s="250"/>
      <c r="KCG180" s="250"/>
      <c r="KCH180" s="250"/>
      <c r="KCI180" s="250"/>
      <c r="KCJ180" s="250"/>
      <c r="KCK180" s="250"/>
      <c r="KCL180" s="250"/>
      <c r="KCM180" s="250"/>
      <c r="KCN180" s="250"/>
      <c r="KCO180" s="250"/>
      <c r="KCP180" s="250"/>
      <c r="KCQ180" s="250"/>
      <c r="KCR180" s="250"/>
      <c r="KCS180" s="250"/>
      <c r="KCT180" s="250"/>
      <c r="KCU180" s="250"/>
      <c r="KCV180" s="250"/>
      <c r="KCW180" s="250"/>
      <c r="KCX180" s="250"/>
      <c r="KCY180" s="250"/>
      <c r="KCZ180" s="250"/>
      <c r="KDA180" s="250"/>
      <c r="KDB180" s="250"/>
      <c r="KDC180" s="250"/>
      <c r="KDD180" s="250"/>
      <c r="KDE180" s="250"/>
      <c r="KDF180" s="250"/>
      <c r="KDG180" s="250"/>
      <c r="KDH180" s="250"/>
      <c r="KDI180" s="250"/>
      <c r="KDJ180" s="250"/>
      <c r="KDK180" s="250"/>
      <c r="KDL180" s="250"/>
      <c r="KDM180" s="250"/>
      <c r="KDN180" s="250"/>
      <c r="KDO180" s="250"/>
      <c r="KDP180" s="250"/>
      <c r="KDQ180" s="250"/>
      <c r="KDR180" s="250"/>
      <c r="KDS180" s="250"/>
      <c r="KDT180" s="250"/>
      <c r="KDU180" s="250"/>
      <c r="KDV180" s="250"/>
      <c r="KDW180" s="250"/>
      <c r="KDX180" s="250"/>
      <c r="KDY180" s="250"/>
      <c r="KDZ180" s="250"/>
      <c r="KEA180" s="250"/>
      <c r="KEB180" s="250"/>
      <c r="KEC180" s="250"/>
      <c r="KED180" s="250"/>
      <c r="KEE180" s="250"/>
      <c r="KEF180" s="250"/>
      <c r="KEG180" s="250"/>
      <c r="KEH180" s="250"/>
      <c r="KEI180" s="250"/>
      <c r="KEJ180" s="250"/>
      <c r="KEK180" s="250"/>
      <c r="KEL180" s="250"/>
      <c r="KEM180" s="250"/>
      <c r="KEN180" s="250"/>
      <c r="KEO180" s="250"/>
      <c r="KEP180" s="250"/>
      <c r="KEQ180" s="250"/>
      <c r="KER180" s="250"/>
      <c r="KES180" s="250"/>
      <c r="KET180" s="250"/>
      <c r="KEU180" s="250"/>
      <c r="KEV180" s="250"/>
      <c r="KEW180" s="250"/>
      <c r="KEX180" s="250"/>
      <c r="KEY180" s="250"/>
      <c r="KEZ180" s="250"/>
      <c r="KFA180" s="250"/>
      <c r="KFB180" s="250"/>
      <c r="KFC180" s="250"/>
      <c r="KFD180" s="250"/>
      <c r="KFE180" s="250"/>
      <c r="KFF180" s="250"/>
      <c r="KFG180" s="250"/>
      <c r="KFH180" s="250"/>
      <c r="KFI180" s="250"/>
      <c r="KFJ180" s="250"/>
      <c r="KFK180" s="250"/>
      <c r="KFL180" s="250"/>
      <c r="KFM180" s="250"/>
      <c r="KFN180" s="250"/>
      <c r="KFO180" s="250"/>
      <c r="KFP180" s="250"/>
      <c r="KFQ180" s="250"/>
      <c r="KFR180" s="250"/>
      <c r="KFS180" s="250"/>
      <c r="KFT180" s="250"/>
      <c r="KFU180" s="250"/>
      <c r="KFV180" s="250"/>
      <c r="KFW180" s="250"/>
      <c r="KFX180" s="250"/>
      <c r="KFY180" s="250"/>
      <c r="KFZ180" s="250"/>
      <c r="KGA180" s="250"/>
      <c r="KGB180" s="250"/>
      <c r="KGC180" s="250"/>
      <c r="KGD180" s="250"/>
      <c r="KGE180" s="250"/>
      <c r="KGF180" s="250"/>
      <c r="KGG180" s="250"/>
      <c r="KGH180" s="250"/>
      <c r="KGI180" s="250"/>
      <c r="KGJ180" s="250"/>
      <c r="KGK180" s="250"/>
      <c r="KGL180" s="250"/>
      <c r="KGM180" s="250"/>
      <c r="KGN180" s="250"/>
      <c r="KGO180" s="250"/>
      <c r="KGP180" s="250"/>
      <c r="KGQ180" s="250"/>
      <c r="KGR180" s="250"/>
      <c r="KGS180" s="250"/>
      <c r="KGT180" s="250"/>
      <c r="KGU180" s="250"/>
      <c r="KGV180" s="250"/>
      <c r="KGW180" s="250"/>
      <c r="KGX180" s="250"/>
      <c r="KGY180" s="250"/>
      <c r="KGZ180" s="250"/>
      <c r="KHA180" s="250"/>
      <c r="KHB180" s="250"/>
      <c r="KHC180" s="250"/>
      <c r="KHD180" s="250"/>
      <c r="KHE180" s="250"/>
      <c r="KHF180" s="250"/>
      <c r="KHG180" s="250"/>
      <c r="KHH180" s="250"/>
      <c r="KHI180" s="250"/>
      <c r="KHJ180" s="250"/>
      <c r="KHK180" s="250"/>
      <c r="KHL180" s="250"/>
      <c r="KHM180" s="250"/>
      <c r="KHN180" s="250"/>
      <c r="KHO180" s="250"/>
      <c r="KHP180" s="250"/>
      <c r="KHQ180" s="250"/>
      <c r="KHR180" s="250"/>
      <c r="KHS180" s="250"/>
      <c r="KHT180" s="250"/>
      <c r="KHU180" s="250"/>
      <c r="KHV180" s="250"/>
      <c r="KHW180" s="250"/>
      <c r="KHX180" s="250"/>
      <c r="KHY180" s="250"/>
      <c r="KHZ180" s="250"/>
      <c r="KIA180" s="250"/>
      <c r="KIB180" s="250"/>
      <c r="KIC180" s="250"/>
      <c r="KID180" s="250"/>
      <c r="KIE180" s="250"/>
      <c r="KIF180" s="250"/>
      <c r="KIG180" s="250"/>
      <c r="KIH180" s="250"/>
      <c r="KII180" s="250"/>
      <c r="KIJ180" s="250"/>
      <c r="KIK180" s="250"/>
      <c r="KIL180" s="250"/>
      <c r="KIM180" s="250"/>
      <c r="KIN180" s="250"/>
      <c r="KIO180" s="250"/>
      <c r="KIP180" s="250"/>
      <c r="KIQ180" s="250"/>
      <c r="KIR180" s="250"/>
      <c r="KIS180" s="250"/>
      <c r="KIT180" s="250"/>
      <c r="KIU180" s="250"/>
      <c r="KIV180" s="250"/>
      <c r="KIW180" s="250"/>
      <c r="KIX180" s="250"/>
      <c r="KIY180" s="250"/>
      <c r="KIZ180" s="250"/>
      <c r="KJA180" s="250"/>
      <c r="KJB180" s="250"/>
      <c r="KJC180" s="250"/>
      <c r="KJD180" s="250"/>
      <c r="KJE180" s="250"/>
      <c r="KJF180" s="250"/>
      <c r="KJG180" s="250"/>
      <c r="KJH180" s="250"/>
      <c r="KJI180" s="250"/>
      <c r="KJJ180" s="250"/>
      <c r="KJK180" s="250"/>
      <c r="KJL180" s="250"/>
      <c r="KJM180" s="250"/>
      <c r="KJN180" s="250"/>
      <c r="KJO180" s="250"/>
      <c r="KJP180" s="250"/>
      <c r="KJQ180" s="250"/>
      <c r="KJR180" s="250"/>
      <c r="KJS180" s="250"/>
      <c r="KJT180" s="250"/>
      <c r="KJU180" s="250"/>
      <c r="KJV180" s="250"/>
      <c r="KJW180" s="250"/>
      <c r="KJX180" s="250"/>
      <c r="KJY180" s="250"/>
      <c r="KJZ180" s="250"/>
      <c r="KKA180" s="250"/>
      <c r="KKB180" s="250"/>
      <c r="KKC180" s="250"/>
      <c r="KKD180" s="250"/>
      <c r="KKE180" s="250"/>
      <c r="KKF180" s="250"/>
      <c r="KKG180" s="250"/>
      <c r="KKH180" s="250"/>
      <c r="KKI180" s="250"/>
      <c r="KKJ180" s="250"/>
      <c r="KKK180" s="250"/>
      <c r="KKL180" s="250"/>
      <c r="KKM180" s="250"/>
      <c r="KKN180" s="250"/>
      <c r="KKO180" s="250"/>
      <c r="KKP180" s="250"/>
      <c r="KKQ180" s="250"/>
      <c r="KKR180" s="250"/>
      <c r="KKS180" s="250"/>
      <c r="KKT180" s="250"/>
      <c r="KKU180" s="250"/>
      <c r="KKV180" s="250"/>
      <c r="KKW180" s="250"/>
      <c r="KKX180" s="250"/>
      <c r="KKY180" s="250"/>
      <c r="KKZ180" s="250"/>
      <c r="KLA180" s="250"/>
      <c r="KLB180" s="250"/>
      <c r="KLC180" s="250"/>
      <c r="KLD180" s="250"/>
      <c r="KLE180" s="250"/>
      <c r="KLF180" s="250"/>
      <c r="KLG180" s="250"/>
      <c r="KLH180" s="250"/>
      <c r="KLI180" s="250"/>
      <c r="KLJ180" s="250"/>
      <c r="KLK180" s="250"/>
      <c r="KLL180" s="250"/>
      <c r="KLM180" s="250"/>
      <c r="KLN180" s="250"/>
      <c r="KLO180" s="250"/>
      <c r="KLP180" s="250"/>
      <c r="KLQ180" s="250"/>
      <c r="KLR180" s="250"/>
      <c r="KLS180" s="250"/>
      <c r="KLT180" s="250"/>
      <c r="KLU180" s="250"/>
      <c r="KLV180" s="250"/>
      <c r="KLW180" s="250"/>
      <c r="KLX180" s="250"/>
      <c r="KLY180" s="250"/>
      <c r="KLZ180" s="250"/>
      <c r="KMA180" s="250"/>
      <c r="KMB180" s="250"/>
      <c r="KMC180" s="250"/>
      <c r="KMD180" s="250"/>
      <c r="KME180" s="250"/>
      <c r="KMF180" s="250"/>
      <c r="KMG180" s="250"/>
      <c r="KMH180" s="250"/>
      <c r="KMI180" s="250"/>
      <c r="KMJ180" s="250"/>
      <c r="KMK180" s="250"/>
      <c r="KML180" s="250"/>
      <c r="KMM180" s="250"/>
      <c r="KMN180" s="250"/>
      <c r="KMO180" s="250"/>
      <c r="KMP180" s="250"/>
      <c r="KMQ180" s="250"/>
      <c r="KMR180" s="250"/>
      <c r="KMS180" s="250"/>
      <c r="KMT180" s="250"/>
      <c r="KMU180" s="250"/>
      <c r="KMV180" s="250"/>
      <c r="KMW180" s="250"/>
      <c r="KMX180" s="250"/>
      <c r="KMY180" s="250"/>
      <c r="KMZ180" s="250"/>
      <c r="KNA180" s="250"/>
      <c r="KNB180" s="250"/>
      <c r="KNC180" s="250"/>
      <c r="KND180" s="250"/>
      <c r="KNE180" s="250"/>
      <c r="KNF180" s="250"/>
      <c r="KNG180" s="250"/>
      <c r="KNH180" s="250"/>
      <c r="KNI180" s="250"/>
      <c r="KNJ180" s="250"/>
      <c r="KNK180" s="250"/>
      <c r="KNL180" s="250"/>
      <c r="KNM180" s="250"/>
      <c r="KNN180" s="250"/>
      <c r="KNO180" s="250"/>
      <c r="KNP180" s="250"/>
      <c r="KNQ180" s="250"/>
      <c r="KNR180" s="250"/>
      <c r="KNS180" s="250"/>
      <c r="KNT180" s="250"/>
      <c r="KNU180" s="250"/>
      <c r="KNV180" s="250"/>
      <c r="KNW180" s="250"/>
      <c r="KNX180" s="250"/>
      <c r="KNY180" s="250"/>
      <c r="KNZ180" s="250"/>
      <c r="KOA180" s="250"/>
      <c r="KOB180" s="250"/>
      <c r="KOC180" s="250"/>
      <c r="KOD180" s="250"/>
      <c r="KOE180" s="250"/>
      <c r="KOF180" s="250"/>
      <c r="KOG180" s="250"/>
      <c r="KOH180" s="250"/>
      <c r="KOI180" s="250"/>
      <c r="KOJ180" s="250"/>
      <c r="KOK180" s="250"/>
      <c r="KOL180" s="250"/>
      <c r="KOM180" s="250"/>
      <c r="KON180" s="250"/>
      <c r="KOO180" s="250"/>
      <c r="KOP180" s="250"/>
      <c r="KOQ180" s="250"/>
      <c r="KOR180" s="250"/>
      <c r="KOS180" s="250"/>
      <c r="KOT180" s="250"/>
      <c r="KOU180" s="250"/>
      <c r="KOV180" s="250"/>
      <c r="KOW180" s="250"/>
      <c r="KOX180" s="250"/>
      <c r="KOY180" s="250"/>
      <c r="KOZ180" s="250"/>
      <c r="KPA180" s="250"/>
      <c r="KPB180" s="250"/>
      <c r="KPC180" s="250"/>
      <c r="KPD180" s="250"/>
      <c r="KPE180" s="250"/>
      <c r="KPF180" s="250"/>
      <c r="KPG180" s="250"/>
      <c r="KPH180" s="250"/>
      <c r="KPI180" s="250"/>
      <c r="KPJ180" s="250"/>
      <c r="KPK180" s="250"/>
      <c r="KPL180" s="250"/>
      <c r="KPM180" s="250"/>
      <c r="KPN180" s="250"/>
      <c r="KPO180" s="250"/>
      <c r="KPP180" s="250"/>
      <c r="KPQ180" s="250"/>
      <c r="KPR180" s="250"/>
      <c r="KPS180" s="250"/>
      <c r="KPT180" s="250"/>
      <c r="KPU180" s="250"/>
      <c r="KPV180" s="250"/>
      <c r="KPW180" s="250"/>
      <c r="KPX180" s="250"/>
      <c r="KPY180" s="250"/>
      <c r="KPZ180" s="250"/>
      <c r="KQA180" s="250"/>
      <c r="KQB180" s="250"/>
      <c r="KQC180" s="250"/>
      <c r="KQD180" s="250"/>
      <c r="KQE180" s="250"/>
      <c r="KQF180" s="250"/>
      <c r="KQG180" s="250"/>
      <c r="KQH180" s="250"/>
      <c r="KQI180" s="250"/>
      <c r="KQJ180" s="250"/>
      <c r="KQK180" s="250"/>
      <c r="KQL180" s="250"/>
      <c r="KQM180" s="250"/>
      <c r="KQN180" s="250"/>
      <c r="KQO180" s="250"/>
      <c r="KQP180" s="250"/>
      <c r="KQQ180" s="250"/>
      <c r="KQR180" s="250"/>
      <c r="KQS180" s="250"/>
      <c r="KQT180" s="250"/>
      <c r="KQU180" s="250"/>
      <c r="KQV180" s="250"/>
      <c r="KQW180" s="250"/>
      <c r="KQX180" s="250"/>
      <c r="KQY180" s="250"/>
      <c r="KQZ180" s="250"/>
      <c r="KRA180" s="250"/>
      <c r="KRB180" s="250"/>
      <c r="KRC180" s="250"/>
      <c r="KRD180" s="250"/>
      <c r="KRE180" s="250"/>
      <c r="KRF180" s="250"/>
      <c r="KRG180" s="250"/>
      <c r="KRH180" s="250"/>
      <c r="KRI180" s="250"/>
      <c r="KRJ180" s="250"/>
      <c r="KRK180" s="250"/>
      <c r="KRL180" s="250"/>
      <c r="KRM180" s="250"/>
      <c r="KRN180" s="250"/>
      <c r="KRO180" s="250"/>
      <c r="KRP180" s="250"/>
      <c r="KRQ180" s="250"/>
      <c r="KRR180" s="250"/>
      <c r="KRS180" s="250"/>
      <c r="KRT180" s="250"/>
      <c r="KRU180" s="250"/>
      <c r="KRV180" s="250"/>
      <c r="KRW180" s="250"/>
      <c r="KRX180" s="250"/>
      <c r="KRY180" s="250"/>
      <c r="KRZ180" s="250"/>
      <c r="KSA180" s="250"/>
      <c r="KSB180" s="250"/>
      <c r="KSC180" s="250"/>
      <c r="KSD180" s="250"/>
      <c r="KSE180" s="250"/>
      <c r="KSF180" s="250"/>
      <c r="KSG180" s="250"/>
      <c r="KSH180" s="250"/>
      <c r="KSI180" s="250"/>
      <c r="KSJ180" s="250"/>
      <c r="KSK180" s="250"/>
      <c r="KSL180" s="250"/>
      <c r="KSM180" s="250"/>
      <c r="KSN180" s="250"/>
      <c r="KSO180" s="250"/>
      <c r="KSP180" s="250"/>
      <c r="KSQ180" s="250"/>
      <c r="KSR180" s="250"/>
      <c r="KSS180" s="250"/>
      <c r="KST180" s="250"/>
      <c r="KSU180" s="250"/>
      <c r="KSV180" s="250"/>
      <c r="KSW180" s="250"/>
      <c r="KSX180" s="250"/>
      <c r="KSY180" s="250"/>
      <c r="KSZ180" s="250"/>
      <c r="KTA180" s="250"/>
      <c r="KTB180" s="250"/>
      <c r="KTC180" s="250"/>
      <c r="KTD180" s="250"/>
      <c r="KTE180" s="250"/>
      <c r="KTF180" s="250"/>
      <c r="KTG180" s="250"/>
      <c r="KTH180" s="250"/>
      <c r="KTI180" s="250"/>
      <c r="KTJ180" s="250"/>
      <c r="KTK180" s="250"/>
      <c r="KTL180" s="250"/>
      <c r="KTM180" s="250"/>
      <c r="KTN180" s="250"/>
      <c r="KTO180" s="250"/>
      <c r="KTP180" s="250"/>
      <c r="KTQ180" s="250"/>
      <c r="KTR180" s="250"/>
      <c r="KTS180" s="250"/>
      <c r="KTT180" s="250"/>
      <c r="KTU180" s="250"/>
      <c r="KTV180" s="250"/>
      <c r="KTW180" s="250"/>
      <c r="KTX180" s="250"/>
      <c r="KTY180" s="250"/>
      <c r="KTZ180" s="250"/>
      <c r="KUA180" s="250"/>
      <c r="KUB180" s="250"/>
      <c r="KUC180" s="250"/>
      <c r="KUD180" s="250"/>
      <c r="KUE180" s="250"/>
      <c r="KUF180" s="250"/>
      <c r="KUG180" s="250"/>
      <c r="KUH180" s="250"/>
      <c r="KUI180" s="250"/>
      <c r="KUJ180" s="250"/>
      <c r="KUK180" s="250"/>
      <c r="KUL180" s="250"/>
      <c r="KUM180" s="250"/>
      <c r="KUN180" s="250"/>
      <c r="KUO180" s="250"/>
      <c r="KUP180" s="250"/>
      <c r="KUQ180" s="250"/>
      <c r="KUR180" s="250"/>
      <c r="KUS180" s="250"/>
      <c r="KUT180" s="250"/>
      <c r="KUU180" s="250"/>
      <c r="KUV180" s="250"/>
      <c r="KUW180" s="250"/>
      <c r="KUX180" s="250"/>
      <c r="KUY180" s="250"/>
      <c r="KUZ180" s="250"/>
      <c r="KVA180" s="250"/>
      <c r="KVB180" s="250"/>
      <c r="KVC180" s="250"/>
      <c r="KVD180" s="250"/>
      <c r="KVE180" s="250"/>
      <c r="KVF180" s="250"/>
      <c r="KVG180" s="250"/>
      <c r="KVH180" s="250"/>
      <c r="KVI180" s="250"/>
      <c r="KVJ180" s="250"/>
      <c r="KVK180" s="250"/>
      <c r="KVL180" s="250"/>
      <c r="KVM180" s="250"/>
      <c r="KVN180" s="250"/>
      <c r="KVO180" s="250"/>
      <c r="KVP180" s="250"/>
      <c r="KVQ180" s="250"/>
      <c r="KVR180" s="250"/>
      <c r="KVS180" s="250"/>
      <c r="KVT180" s="250"/>
      <c r="KVU180" s="250"/>
      <c r="KVV180" s="250"/>
      <c r="KVW180" s="250"/>
      <c r="KVX180" s="250"/>
      <c r="KVY180" s="250"/>
      <c r="KVZ180" s="250"/>
      <c r="KWA180" s="250"/>
      <c r="KWB180" s="250"/>
      <c r="KWC180" s="250"/>
      <c r="KWD180" s="250"/>
      <c r="KWE180" s="250"/>
      <c r="KWF180" s="250"/>
      <c r="KWG180" s="250"/>
      <c r="KWH180" s="250"/>
      <c r="KWI180" s="250"/>
      <c r="KWJ180" s="250"/>
      <c r="KWK180" s="250"/>
      <c r="KWL180" s="250"/>
      <c r="KWM180" s="250"/>
      <c r="KWN180" s="250"/>
      <c r="KWO180" s="250"/>
      <c r="KWP180" s="250"/>
      <c r="KWQ180" s="250"/>
      <c r="KWR180" s="250"/>
      <c r="KWS180" s="250"/>
      <c r="KWT180" s="250"/>
      <c r="KWU180" s="250"/>
      <c r="KWV180" s="250"/>
      <c r="KWW180" s="250"/>
      <c r="KWX180" s="250"/>
      <c r="KWY180" s="250"/>
      <c r="KWZ180" s="250"/>
      <c r="KXA180" s="250"/>
      <c r="KXB180" s="250"/>
      <c r="KXC180" s="250"/>
      <c r="KXD180" s="250"/>
      <c r="KXE180" s="250"/>
      <c r="KXF180" s="250"/>
      <c r="KXG180" s="250"/>
      <c r="KXH180" s="250"/>
      <c r="KXI180" s="250"/>
      <c r="KXJ180" s="250"/>
      <c r="KXK180" s="250"/>
      <c r="KXL180" s="250"/>
      <c r="KXM180" s="250"/>
      <c r="KXN180" s="250"/>
      <c r="KXO180" s="250"/>
      <c r="KXP180" s="250"/>
      <c r="KXQ180" s="250"/>
      <c r="KXR180" s="250"/>
      <c r="KXS180" s="250"/>
      <c r="KXT180" s="250"/>
      <c r="KXU180" s="250"/>
      <c r="KXV180" s="250"/>
      <c r="KXW180" s="250"/>
      <c r="KXX180" s="250"/>
      <c r="KXY180" s="250"/>
      <c r="KXZ180" s="250"/>
      <c r="KYA180" s="250"/>
      <c r="KYB180" s="250"/>
      <c r="KYC180" s="250"/>
      <c r="KYD180" s="250"/>
      <c r="KYE180" s="250"/>
      <c r="KYF180" s="250"/>
      <c r="KYG180" s="250"/>
      <c r="KYH180" s="250"/>
      <c r="KYI180" s="250"/>
      <c r="KYJ180" s="250"/>
      <c r="KYK180" s="250"/>
      <c r="KYL180" s="250"/>
      <c r="KYM180" s="250"/>
      <c r="KYN180" s="250"/>
      <c r="KYO180" s="250"/>
      <c r="KYP180" s="250"/>
      <c r="KYQ180" s="250"/>
      <c r="KYR180" s="250"/>
      <c r="KYS180" s="250"/>
      <c r="KYT180" s="250"/>
      <c r="KYU180" s="250"/>
      <c r="KYV180" s="250"/>
      <c r="KYW180" s="250"/>
      <c r="KYX180" s="250"/>
      <c r="KYY180" s="250"/>
      <c r="KYZ180" s="250"/>
      <c r="KZA180" s="250"/>
      <c r="KZB180" s="250"/>
      <c r="KZC180" s="250"/>
      <c r="KZD180" s="250"/>
      <c r="KZE180" s="250"/>
      <c r="KZF180" s="250"/>
      <c r="KZG180" s="250"/>
      <c r="KZH180" s="250"/>
      <c r="KZI180" s="250"/>
      <c r="KZJ180" s="250"/>
      <c r="KZK180" s="250"/>
      <c r="KZL180" s="250"/>
      <c r="KZM180" s="250"/>
      <c r="KZN180" s="250"/>
      <c r="KZO180" s="250"/>
      <c r="KZP180" s="250"/>
      <c r="KZQ180" s="250"/>
      <c r="KZR180" s="250"/>
      <c r="KZS180" s="250"/>
      <c r="KZT180" s="250"/>
      <c r="KZU180" s="250"/>
      <c r="KZV180" s="250"/>
      <c r="KZW180" s="250"/>
      <c r="KZX180" s="250"/>
      <c r="KZY180" s="250"/>
      <c r="KZZ180" s="250"/>
      <c r="LAA180" s="250"/>
      <c r="LAB180" s="250"/>
      <c r="LAC180" s="250"/>
      <c r="LAD180" s="250"/>
      <c r="LAE180" s="250"/>
      <c r="LAF180" s="250"/>
      <c r="LAG180" s="250"/>
      <c r="LAH180" s="250"/>
      <c r="LAI180" s="250"/>
      <c r="LAJ180" s="250"/>
      <c r="LAK180" s="250"/>
      <c r="LAL180" s="250"/>
      <c r="LAM180" s="250"/>
      <c r="LAN180" s="250"/>
      <c r="LAO180" s="250"/>
      <c r="LAP180" s="250"/>
      <c r="LAQ180" s="250"/>
      <c r="LAR180" s="250"/>
      <c r="LAS180" s="250"/>
      <c r="LAT180" s="250"/>
      <c r="LAU180" s="250"/>
      <c r="LAV180" s="250"/>
      <c r="LAW180" s="250"/>
      <c r="LAX180" s="250"/>
      <c r="LAY180" s="250"/>
      <c r="LAZ180" s="250"/>
      <c r="LBA180" s="250"/>
      <c r="LBB180" s="250"/>
      <c r="LBC180" s="250"/>
      <c r="LBD180" s="250"/>
      <c r="LBE180" s="250"/>
      <c r="LBF180" s="250"/>
      <c r="LBG180" s="250"/>
      <c r="LBH180" s="250"/>
      <c r="LBI180" s="250"/>
      <c r="LBJ180" s="250"/>
      <c r="LBK180" s="250"/>
      <c r="LBL180" s="250"/>
      <c r="LBM180" s="250"/>
      <c r="LBN180" s="250"/>
      <c r="LBO180" s="250"/>
      <c r="LBP180" s="250"/>
      <c r="LBQ180" s="250"/>
      <c r="LBR180" s="250"/>
      <c r="LBS180" s="250"/>
      <c r="LBT180" s="250"/>
      <c r="LBU180" s="250"/>
      <c r="LBV180" s="250"/>
      <c r="LBW180" s="250"/>
      <c r="LBX180" s="250"/>
      <c r="LBY180" s="250"/>
      <c r="LBZ180" s="250"/>
      <c r="LCA180" s="250"/>
      <c r="LCB180" s="250"/>
      <c r="LCC180" s="250"/>
      <c r="LCD180" s="250"/>
      <c r="LCE180" s="250"/>
      <c r="LCF180" s="250"/>
      <c r="LCG180" s="250"/>
      <c r="LCH180" s="250"/>
      <c r="LCI180" s="250"/>
      <c r="LCJ180" s="250"/>
      <c r="LCK180" s="250"/>
      <c r="LCL180" s="250"/>
      <c r="LCM180" s="250"/>
      <c r="LCN180" s="250"/>
      <c r="LCO180" s="250"/>
      <c r="LCP180" s="250"/>
      <c r="LCQ180" s="250"/>
      <c r="LCR180" s="250"/>
      <c r="LCS180" s="250"/>
      <c r="LCT180" s="250"/>
      <c r="LCU180" s="250"/>
      <c r="LCV180" s="250"/>
      <c r="LCW180" s="250"/>
      <c r="LCX180" s="250"/>
      <c r="LCY180" s="250"/>
      <c r="LCZ180" s="250"/>
      <c r="LDA180" s="250"/>
      <c r="LDB180" s="250"/>
      <c r="LDC180" s="250"/>
      <c r="LDD180" s="250"/>
      <c r="LDE180" s="250"/>
      <c r="LDF180" s="250"/>
      <c r="LDG180" s="250"/>
      <c r="LDH180" s="250"/>
      <c r="LDI180" s="250"/>
      <c r="LDJ180" s="250"/>
      <c r="LDK180" s="250"/>
      <c r="LDL180" s="250"/>
      <c r="LDM180" s="250"/>
      <c r="LDN180" s="250"/>
      <c r="LDO180" s="250"/>
      <c r="LDP180" s="250"/>
      <c r="LDQ180" s="250"/>
      <c r="LDR180" s="250"/>
      <c r="LDS180" s="250"/>
      <c r="LDT180" s="250"/>
      <c r="LDU180" s="250"/>
      <c r="LDV180" s="250"/>
      <c r="LDW180" s="250"/>
      <c r="LDX180" s="250"/>
      <c r="LDY180" s="250"/>
      <c r="LDZ180" s="250"/>
      <c r="LEA180" s="250"/>
      <c r="LEB180" s="250"/>
      <c r="LEC180" s="250"/>
      <c r="LED180" s="250"/>
      <c r="LEE180" s="250"/>
      <c r="LEF180" s="250"/>
      <c r="LEG180" s="250"/>
      <c r="LEH180" s="250"/>
      <c r="LEI180" s="250"/>
      <c r="LEJ180" s="250"/>
      <c r="LEK180" s="250"/>
      <c r="LEL180" s="250"/>
      <c r="LEM180" s="250"/>
      <c r="LEN180" s="250"/>
      <c r="LEO180" s="250"/>
      <c r="LEP180" s="250"/>
      <c r="LEQ180" s="250"/>
      <c r="LER180" s="250"/>
      <c r="LES180" s="250"/>
      <c r="LET180" s="250"/>
      <c r="LEU180" s="250"/>
      <c r="LEV180" s="250"/>
      <c r="LEW180" s="250"/>
      <c r="LEX180" s="250"/>
      <c r="LEY180" s="250"/>
      <c r="LEZ180" s="250"/>
      <c r="LFA180" s="250"/>
      <c r="LFB180" s="250"/>
      <c r="LFC180" s="250"/>
      <c r="LFD180" s="250"/>
      <c r="LFE180" s="250"/>
      <c r="LFF180" s="250"/>
      <c r="LFG180" s="250"/>
      <c r="LFH180" s="250"/>
      <c r="LFI180" s="250"/>
      <c r="LFJ180" s="250"/>
      <c r="LFK180" s="250"/>
      <c r="LFL180" s="250"/>
      <c r="LFM180" s="250"/>
      <c r="LFN180" s="250"/>
      <c r="LFO180" s="250"/>
      <c r="LFP180" s="250"/>
      <c r="LFQ180" s="250"/>
      <c r="LFR180" s="250"/>
      <c r="LFS180" s="250"/>
      <c r="LFT180" s="250"/>
      <c r="LFU180" s="250"/>
      <c r="LFV180" s="250"/>
      <c r="LFW180" s="250"/>
      <c r="LFX180" s="250"/>
      <c r="LFY180" s="250"/>
      <c r="LFZ180" s="250"/>
      <c r="LGA180" s="250"/>
      <c r="LGB180" s="250"/>
      <c r="LGC180" s="250"/>
      <c r="LGD180" s="250"/>
      <c r="LGE180" s="250"/>
      <c r="LGF180" s="250"/>
      <c r="LGG180" s="250"/>
      <c r="LGH180" s="250"/>
      <c r="LGI180" s="250"/>
      <c r="LGJ180" s="250"/>
      <c r="LGK180" s="250"/>
      <c r="LGL180" s="250"/>
      <c r="LGM180" s="250"/>
      <c r="LGN180" s="250"/>
      <c r="LGO180" s="250"/>
      <c r="LGP180" s="250"/>
      <c r="LGQ180" s="250"/>
      <c r="LGR180" s="250"/>
      <c r="LGS180" s="250"/>
      <c r="LGT180" s="250"/>
      <c r="LGU180" s="250"/>
      <c r="LGV180" s="250"/>
      <c r="LGW180" s="250"/>
      <c r="LGX180" s="250"/>
      <c r="LGY180" s="250"/>
      <c r="LGZ180" s="250"/>
      <c r="LHA180" s="250"/>
      <c r="LHB180" s="250"/>
      <c r="LHC180" s="250"/>
      <c r="LHD180" s="250"/>
      <c r="LHE180" s="250"/>
      <c r="LHF180" s="250"/>
      <c r="LHG180" s="250"/>
      <c r="LHH180" s="250"/>
      <c r="LHI180" s="250"/>
      <c r="LHJ180" s="250"/>
      <c r="LHK180" s="250"/>
      <c r="LHL180" s="250"/>
      <c r="LHM180" s="250"/>
      <c r="LHN180" s="250"/>
      <c r="LHO180" s="250"/>
      <c r="LHP180" s="250"/>
      <c r="LHQ180" s="250"/>
      <c r="LHR180" s="250"/>
      <c r="LHS180" s="250"/>
      <c r="LHT180" s="250"/>
      <c r="LHU180" s="250"/>
      <c r="LHV180" s="250"/>
      <c r="LHW180" s="250"/>
      <c r="LHX180" s="250"/>
      <c r="LHY180" s="250"/>
      <c r="LHZ180" s="250"/>
      <c r="LIA180" s="250"/>
      <c r="LIB180" s="250"/>
      <c r="LIC180" s="250"/>
      <c r="LID180" s="250"/>
      <c r="LIE180" s="250"/>
      <c r="LIF180" s="250"/>
      <c r="LIG180" s="250"/>
      <c r="LIH180" s="250"/>
      <c r="LII180" s="250"/>
      <c r="LIJ180" s="250"/>
      <c r="LIK180" s="250"/>
      <c r="LIL180" s="250"/>
      <c r="LIM180" s="250"/>
      <c r="LIN180" s="250"/>
      <c r="LIO180" s="250"/>
      <c r="LIP180" s="250"/>
      <c r="LIQ180" s="250"/>
      <c r="LIR180" s="250"/>
      <c r="LIS180" s="250"/>
      <c r="LIT180" s="250"/>
      <c r="LIU180" s="250"/>
      <c r="LIV180" s="250"/>
      <c r="LIW180" s="250"/>
      <c r="LIX180" s="250"/>
      <c r="LIY180" s="250"/>
      <c r="LIZ180" s="250"/>
      <c r="LJA180" s="250"/>
      <c r="LJB180" s="250"/>
      <c r="LJC180" s="250"/>
      <c r="LJD180" s="250"/>
      <c r="LJE180" s="250"/>
      <c r="LJF180" s="250"/>
      <c r="LJG180" s="250"/>
      <c r="LJH180" s="250"/>
      <c r="LJI180" s="250"/>
      <c r="LJJ180" s="250"/>
      <c r="LJK180" s="250"/>
      <c r="LJL180" s="250"/>
      <c r="LJM180" s="250"/>
      <c r="LJN180" s="250"/>
      <c r="LJO180" s="250"/>
      <c r="LJP180" s="250"/>
      <c r="LJQ180" s="250"/>
      <c r="LJR180" s="250"/>
      <c r="LJS180" s="250"/>
      <c r="LJT180" s="250"/>
      <c r="LJU180" s="250"/>
      <c r="LJV180" s="250"/>
      <c r="LJW180" s="250"/>
      <c r="LJX180" s="250"/>
      <c r="LJY180" s="250"/>
      <c r="LJZ180" s="250"/>
      <c r="LKA180" s="250"/>
      <c r="LKB180" s="250"/>
      <c r="LKC180" s="250"/>
      <c r="LKD180" s="250"/>
      <c r="LKE180" s="250"/>
      <c r="LKF180" s="250"/>
      <c r="LKG180" s="250"/>
      <c r="LKH180" s="250"/>
      <c r="LKI180" s="250"/>
      <c r="LKJ180" s="250"/>
      <c r="LKK180" s="250"/>
      <c r="LKL180" s="250"/>
      <c r="LKM180" s="250"/>
      <c r="LKN180" s="250"/>
      <c r="LKO180" s="250"/>
      <c r="LKP180" s="250"/>
      <c r="LKQ180" s="250"/>
      <c r="LKR180" s="250"/>
      <c r="LKS180" s="250"/>
      <c r="LKT180" s="250"/>
      <c r="LKU180" s="250"/>
      <c r="LKV180" s="250"/>
      <c r="LKW180" s="250"/>
      <c r="LKX180" s="250"/>
      <c r="LKY180" s="250"/>
      <c r="LKZ180" s="250"/>
      <c r="LLA180" s="250"/>
      <c r="LLB180" s="250"/>
      <c r="LLC180" s="250"/>
      <c r="LLD180" s="250"/>
      <c r="LLE180" s="250"/>
      <c r="LLF180" s="250"/>
      <c r="LLG180" s="250"/>
      <c r="LLH180" s="250"/>
      <c r="LLI180" s="250"/>
      <c r="LLJ180" s="250"/>
      <c r="LLK180" s="250"/>
      <c r="LLL180" s="250"/>
      <c r="LLM180" s="250"/>
      <c r="LLN180" s="250"/>
      <c r="LLO180" s="250"/>
      <c r="LLP180" s="250"/>
      <c r="LLQ180" s="250"/>
      <c r="LLR180" s="250"/>
      <c r="LLS180" s="250"/>
      <c r="LLT180" s="250"/>
      <c r="LLU180" s="250"/>
      <c r="LLV180" s="250"/>
      <c r="LLW180" s="250"/>
      <c r="LLX180" s="250"/>
      <c r="LLY180" s="250"/>
      <c r="LLZ180" s="250"/>
      <c r="LMA180" s="250"/>
      <c r="LMB180" s="250"/>
      <c r="LMC180" s="250"/>
      <c r="LMD180" s="250"/>
      <c r="LME180" s="250"/>
      <c r="LMF180" s="250"/>
      <c r="LMG180" s="250"/>
      <c r="LMH180" s="250"/>
      <c r="LMI180" s="250"/>
      <c r="LMJ180" s="250"/>
      <c r="LMK180" s="250"/>
      <c r="LML180" s="250"/>
      <c r="LMM180" s="250"/>
      <c r="LMN180" s="250"/>
      <c r="LMO180" s="250"/>
      <c r="LMP180" s="250"/>
      <c r="LMQ180" s="250"/>
      <c r="LMR180" s="250"/>
      <c r="LMS180" s="250"/>
      <c r="LMT180" s="250"/>
      <c r="LMU180" s="250"/>
      <c r="LMV180" s="250"/>
      <c r="LMW180" s="250"/>
      <c r="LMX180" s="250"/>
      <c r="LMY180" s="250"/>
      <c r="LMZ180" s="250"/>
      <c r="LNA180" s="250"/>
      <c r="LNB180" s="250"/>
      <c r="LNC180" s="250"/>
      <c r="LND180" s="250"/>
      <c r="LNE180" s="250"/>
      <c r="LNF180" s="250"/>
      <c r="LNG180" s="250"/>
      <c r="LNH180" s="250"/>
      <c r="LNI180" s="250"/>
      <c r="LNJ180" s="250"/>
      <c r="LNK180" s="250"/>
      <c r="LNL180" s="250"/>
      <c r="LNM180" s="250"/>
      <c r="LNN180" s="250"/>
      <c r="LNO180" s="250"/>
      <c r="LNP180" s="250"/>
      <c r="LNQ180" s="250"/>
      <c r="LNR180" s="250"/>
      <c r="LNS180" s="250"/>
      <c r="LNT180" s="250"/>
      <c r="LNU180" s="250"/>
      <c r="LNV180" s="250"/>
      <c r="LNW180" s="250"/>
      <c r="LNX180" s="250"/>
      <c r="LNY180" s="250"/>
      <c r="LNZ180" s="250"/>
      <c r="LOA180" s="250"/>
      <c r="LOB180" s="250"/>
      <c r="LOC180" s="250"/>
      <c r="LOD180" s="250"/>
      <c r="LOE180" s="250"/>
      <c r="LOF180" s="250"/>
      <c r="LOG180" s="250"/>
      <c r="LOH180" s="250"/>
      <c r="LOI180" s="250"/>
      <c r="LOJ180" s="250"/>
      <c r="LOK180" s="250"/>
      <c r="LOL180" s="250"/>
      <c r="LOM180" s="250"/>
      <c r="LON180" s="250"/>
      <c r="LOO180" s="250"/>
      <c r="LOP180" s="250"/>
      <c r="LOQ180" s="250"/>
      <c r="LOR180" s="250"/>
      <c r="LOS180" s="250"/>
      <c r="LOT180" s="250"/>
      <c r="LOU180" s="250"/>
      <c r="LOV180" s="250"/>
      <c r="LOW180" s="250"/>
      <c r="LOX180" s="250"/>
      <c r="LOY180" s="250"/>
      <c r="LOZ180" s="250"/>
      <c r="LPA180" s="250"/>
      <c r="LPB180" s="250"/>
      <c r="LPC180" s="250"/>
      <c r="LPD180" s="250"/>
      <c r="LPE180" s="250"/>
      <c r="LPF180" s="250"/>
      <c r="LPG180" s="250"/>
      <c r="LPH180" s="250"/>
      <c r="LPI180" s="250"/>
      <c r="LPJ180" s="250"/>
      <c r="LPK180" s="250"/>
      <c r="LPL180" s="250"/>
      <c r="LPM180" s="250"/>
      <c r="LPN180" s="250"/>
      <c r="LPO180" s="250"/>
      <c r="LPP180" s="250"/>
      <c r="LPQ180" s="250"/>
      <c r="LPR180" s="250"/>
      <c r="LPS180" s="250"/>
      <c r="LPT180" s="250"/>
      <c r="LPU180" s="250"/>
      <c r="LPV180" s="250"/>
      <c r="LPW180" s="250"/>
      <c r="LPX180" s="250"/>
      <c r="LPY180" s="250"/>
      <c r="LPZ180" s="250"/>
      <c r="LQA180" s="250"/>
      <c r="LQB180" s="250"/>
      <c r="LQC180" s="250"/>
      <c r="LQD180" s="250"/>
      <c r="LQE180" s="250"/>
      <c r="LQF180" s="250"/>
      <c r="LQG180" s="250"/>
      <c r="LQH180" s="250"/>
      <c r="LQI180" s="250"/>
      <c r="LQJ180" s="250"/>
      <c r="LQK180" s="250"/>
      <c r="LQL180" s="250"/>
      <c r="LQM180" s="250"/>
      <c r="LQN180" s="250"/>
      <c r="LQO180" s="250"/>
      <c r="LQP180" s="250"/>
      <c r="LQQ180" s="250"/>
      <c r="LQR180" s="250"/>
      <c r="LQS180" s="250"/>
      <c r="LQT180" s="250"/>
      <c r="LQU180" s="250"/>
      <c r="LQV180" s="250"/>
      <c r="LQW180" s="250"/>
      <c r="LQX180" s="250"/>
      <c r="LQY180" s="250"/>
      <c r="LQZ180" s="250"/>
      <c r="LRA180" s="250"/>
      <c r="LRB180" s="250"/>
      <c r="LRC180" s="250"/>
      <c r="LRD180" s="250"/>
      <c r="LRE180" s="250"/>
      <c r="LRF180" s="250"/>
      <c r="LRG180" s="250"/>
      <c r="LRH180" s="250"/>
      <c r="LRI180" s="250"/>
      <c r="LRJ180" s="250"/>
      <c r="LRK180" s="250"/>
      <c r="LRL180" s="250"/>
      <c r="LRM180" s="250"/>
      <c r="LRN180" s="250"/>
      <c r="LRO180" s="250"/>
      <c r="LRP180" s="250"/>
      <c r="LRQ180" s="250"/>
      <c r="LRR180" s="250"/>
      <c r="LRS180" s="250"/>
      <c r="LRT180" s="250"/>
      <c r="LRU180" s="250"/>
      <c r="LRV180" s="250"/>
      <c r="LRW180" s="250"/>
      <c r="LRX180" s="250"/>
      <c r="LRY180" s="250"/>
      <c r="LRZ180" s="250"/>
      <c r="LSA180" s="250"/>
      <c r="LSB180" s="250"/>
      <c r="LSC180" s="250"/>
      <c r="LSD180" s="250"/>
      <c r="LSE180" s="250"/>
      <c r="LSF180" s="250"/>
      <c r="LSG180" s="250"/>
      <c r="LSH180" s="250"/>
      <c r="LSI180" s="250"/>
      <c r="LSJ180" s="250"/>
      <c r="LSK180" s="250"/>
      <c r="LSL180" s="250"/>
      <c r="LSM180" s="250"/>
      <c r="LSN180" s="250"/>
      <c r="LSO180" s="250"/>
      <c r="LSP180" s="250"/>
      <c r="LSQ180" s="250"/>
      <c r="LSR180" s="250"/>
      <c r="LSS180" s="250"/>
      <c r="LST180" s="250"/>
      <c r="LSU180" s="250"/>
      <c r="LSV180" s="250"/>
      <c r="LSW180" s="250"/>
      <c r="LSX180" s="250"/>
      <c r="LSY180" s="250"/>
      <c r="LSZ180" s="250"/>
      <c r="LTA180" s="250"/>
      <c r="LTB180" s="250"/>
      <c r="LTC180" s="250"/>
      <c r="LTD180" s="250"/>
      <c r="LTE180" s="250"/>
      <c r="LTF180" s="250"/>
      <c r="LTG180" s="250"/>
      <c r="LTH180" s="250"/>
      <c r="LTI180" s="250"/>
      <c r="LTJ180" s="250"/>
      <c r="LTK180" s="250"/>
      <c r="LTL180" s="250"/>
      <c r="LTM180" s="250"/>
      <c r="LTN180" s="250"/>
      <c r="LTO180" s="250"/>
      <c r="LTP180" s="250"/>
      <c r="LTQ180" s="250"/>
      <c r="LTR180" s="250"/>
      <c r="LTS180" s="250"/>
      <c r="LTT180" s="250"/>
      <c r="LTU180" s="250"/>
      <c r="LTV180" s="250"/>
      <c r="LTW180" s="250"/>
      <c r="LTX180" s="250"/>
      <c r="LTY180" s="250"/>
      <c r="LTZ180" s="250"/>
      <c r="LUA180" s="250"/>
      <c r="LUB180" s="250"/>
      <c r="LUC180" s="250"/>
      <c r="LUD180" s="250"/>
      <c r="LUE180" s="250"/>
      <c r="LUF180" s="250"/>
      <c r="LUG180" s="250"/>
      <c r="LUH180" s="250"/>
      <c r="LUI180" s="250"/>
      <c r="LUJ180" s="250"/>
      <c r="LUK180" s="250"/>
      <c r="LUL180" s="250"/>
      <c r="LUM180" s="250"/>
      <c r="LUN180" s="250"/>
      <c r="LUO180" s="250"/>
      <c r="LUP180" s="250"/>
      <c r="LUQ180" s="250"/>
      <c r="LUR180" s="250"/>
      <c r="LUS180" s="250"/>
      <c r="LUT180" s="250"/>
      <c r="LUU180" s="250"/>
      <c r="LUV180" s="250"/>
      <c r="LUW180" s="250"/>
      <c r="LUX180" s="250"/>
      <c r="LUY180" s="250"/>
      <c r="LUZ180" s="250"/>
      <c r="LVA180" s="250"/>
      <c r="LVB180" s="250"/>
      <c r="LVC180" s="250"/>
      <c r="LVD180" s="250"/>
      <c r="LVE180" s="250"/>
      <c r="LVF180" s="250"/>
      <c r="LVG180" s="250"/>
      <c r="LVH180" s="250"/>
      <c r="LVI180" s="250"/>
      <c r="LVJ180" s="250"/>
      <c r="LVK180" s="250"/>
      <c r="LVL180" s="250"/>
      <c r="LVM180" s="250"/>
      <c r="LVN180" s="250"/>
      <c r="LVO180" s="250"/>
      <c r="LVP180" s="250"/>
      <c r="LVQ180" s="250"/>
      <c r="LVR180" s="250"/>
      <c r="LVS180" s="250"/>
      <c r="LVT180" s="250"/>
      <c r="LVU180" s="250"/>
      <c r="LVV180" s="250"/>
      <c r="LVW180" s="250"/>
      <c r="LVX180" s="250"/>
      <c r="LVY180" s="250"/>
      <c r="LVZ180" s="250"/>
      <c r="LWA180" s="250"/>
      <c r="LWB180" s="250"/>
      <c r="LWC180" s="250"/>
      <c r="LWD180" s="250"/>
      <c r="LWE180" s="250"/>
      <c r="LWF180" s="250"/>
      <c r="LWG180" s="250"/>
      <c r="LWH180" s="250"/>
      <c r="LWI180" s="250"/>
      <c r="LWJ180" s="250"/>
      <c r="LWK180" s="250"/>
      <c r="LWL180" s="250"/>
      <c r="LWM180" s="250"/>
      <c r="LWN180" s="250"/>
      <c r="LWO180" s="250"/>
      <c r="LWP180" s="250"/>
      <c r="LWQ180" s="250"/>
      <c r="LWR180" s="250"/>
      <c r="LWS180" s="250"/>
      <c r="LWT180" s="250"/>
      <c r="LWU180" s="250"/>
      <c r="LWV180" s="250"/>
      <c r="LWW180" s="250"/>
      <c r="LWX180" s="250"/>
      <c r="LWY180" s="250"/>
      <c r="LWZ180" s="250"/>
      <c r="LXA180" s="250"/>
      <c r="LXB180" s="250"/>
      <c r="LXC180" s="250"/>
      <c r="LXD180" s="250"/>
      <c r="LXE180" s="250"/>
      <c r="LXF180" s="250"/>
      <c r="LXG180" s="250"/>
      <c r="LXH180" s="250"/>
      <c r="LXI180" s="250"/>
      <c r="LXJ180" s="250"/>
      <c r="LXK180" s="250"/>
      <c r="LXL180" s="250"/>
      <c r="LXM180" s="250"/>
      <c r="LXN180" s="250"/>
      <c r="LXO180" s="250"/>
      <c r="LXP180" s="250"/>
      <c r="LXQ180" s="250"/>
      <c r="LXR180" s="250"/>
      <c r="LXS180" s="250"/>
      <c r="LXT180" s="250"/>
      <c r="LXU180" s="250"/>
      <c r="LXV180" s="250"/>
      <c r="LXW180" s="250"/>
      <c r="LXX180" s="250"/>
      <c r="LXY180" s="250"/>
      <c r="LXZ180" s="250"/>
      <c r="LYA180" s="250"/>
      <c r="LYB180" s="250"/>
      <c r="LYC180" s="250"/>
      <c r="LYD180" s="250"/>
      <c r="LYE180" s="250"/>
      <c r="LYF180" s="250"/>
      <c r="LYG180" s="250"/>
      <c r="LYH180" s="250"/>
      <c r="LYI180" s="250"/>
      <c r="LYJ180" s="250"/>
      <c r="LYK180" s="250"/>
      <c r="LYL180" s="250"/>
      <c r="LYM180" s="250"/>
      <c r="LYN180" s="250"/>
      <c r="LYO180" s="250"/>
      <c r="LYP180" s="250"/>
      <c r="LYQ180" s="250"/>
      <c r="LYR180" s="250"/>
      <c r="LYS180" s="250"/>
      <c r="LYT180" s="250"/>
      <c r="LYU180" s="250"/>
      <c r="LYV180" s="250"/>
      <c r="LYW180" s="250"/>
      <c r="LYX180" s="250"/>
      <c r="LYY180" s="250"/>
      <c r="LYZ180" s="250"/>
      <c r="LZA180" s="250"/>
      <c r="LZB180" s="250"/>
      <c r="LZC180" s="250"/>
      <c r="LZD180" s="250"/>
      <c r="LZE180" s="250"/>
      <c r="LZF180" s="250"/>
      <c r="LZG180" s="250"/>
      <c r="LZH180" s="250"/>
      <c r="LZI180" s="250"/>
      <c r="LZJ180" s="250"/>
      <c r="LZK180" s="250"/>
      <c r="LZL180" s="250"/>
      <c r="LZM180" s="250"/>
      <c r="LZN180" s="250"/>
      <c r="LZO180" s="250"/>
      <c r="LZP180" s="250"/>
      <c r="LZQ180" s="250"/>
      <c r="LZR180" s="250"/>
      <c r="LZS180" s="250"/>
      <c r="LZT180" s="250"/>
      <c r="LZU180" s="250"/>
      <c r="LZV180" s="250"/>
      <c r="LZW180" s="250"/>
      <c r="LZX180" s="250"/>
      <c r="LZY180" s="250"/>
      <c r="LZZ180" s="250"/>
      <c r="MAA180" s="250"/>
      <c r="MAB180" s="250"/>
      <c r="MAC180" s="250"/>
      <c r="MAD180" s="250"/>
      <c r="MAE180" s="250"/>
      <c r="MAF180" s="250"/>
      <c r="MAG180" s="250"/>
      <c r="MAH180" s="250"/>
      <c r="MAI180" s="250"/>
      <c r="MAJ180" s="250"/>
      <c r="MAK180" s="250"/>
      <c r="MAL180" s="250"/>
      <c r="MAM180" s="250"/>
      <c r="MAN180" s="250"/>
      <c r="MAO180" s="250"/>
      <c r="MAP180" s="250"/>
      <c r="MAQ180" s="250"/>
      <c r="MAR180" s="250"/>
      <c r="MAS180" s="250"/>
      <c r="MAT180" s="250"/>
      <c r="MAU180" s="250"/>
      <c r="MAV180" s="250"/>
      <c r="MAW180" s="250"/>
      <c r="MAX180" s="250"/>
      <c r="MAY180" s="250"/>
      <c r="MAZ180" s="250"/>
      <c r="MBA180" s="250"/>
      <c r="MBB180" s="250"/>
      <c r="MBC180" s="250"/>
      <c r="MBD180" s="250"/>
      <c r="MBE180" s="250"/>
      <c r="MBF180" s="250"/>
      <c r="MBG180" s="250"/>
      <c r="MBH180" s="250"/>
      <c r="MBI180" s="250"/>
      <c r="MBJ180" s="250"/>
      <c r="MBK180" s="250"/>
      <c r="MBL180" s="250"/>
      <c r="MBM180" s="250"/>
      <c r="MBN180" s="250"/>
      <c r="MBO180" s="250"/>
      <c r="MBP180" s="250"/>
      <c r="MBQ180" s="250"/>
      <c r="MBR180" s="250"/>
      <c r="MBS180" s="250"/>
      <c r="MBT180" s="250"/>
      <c r="MBU180" s="250"/>
      <c r="MBV180" s="250"/>
      <c r="MBW180" s="250"/>
      <c r="MBX180" s="250"/>
      <c r="MBY180" s="250"/>
      <c r="MBZ180" s="250"/>
      <c r="MCA180" s="250"/>
      <c r="MCB180" s="250"/>
      <c r="MCC180" s="250"/>
      <c r="MCD180" s="250"/>
      <c r="MCE180" s="250"/>
      <c r="MCF180" s="250"/>
      <c r="MCG180" s="250"/>
      <c r="MCH180" s="250"/>
      <c r="MCI180" s="250"/>
      <c r="MCJ180" s="250"/>
      <c r="MCK180" s="250"/>
      <c r="MCL180" s="250"/>
      <c r="MCM180" s="250"/>
      <c r="MCN180" s="250"/>
      <c r="MCO180" s="250"/>
      <c r="MCP180" s="250"/>
      <c r="MCQ180" s="250"/>
      <c r="MCR180" s="250"/>
      <c r="MCS180" s="250"/>
      <c r="MCT180" s="250"/>
      <c r="MCU180" s="250"/>
      <c r="MCV180" s="250"/>
      <c r="MCW180" s="250"/>
      <c r="MCX180" s="250"/>
      <c r="MCY180" s="250"/>
      <c r="MCZ180" s="250"/>
      <c r="MDA180" s="250"/>
      <c r="MDB180" s="250"/>
      <c r="MDC180" s="250"/>
      <c r="MDD180" s="250"/>
      <c r="MDE180" s="250"/>
      <c r="MDF180" s="250"/>
      <c r="MDG180" s="250"/>
      <c r="MDH180" s="250"/>
      <c r="MDI180" s="250"/>
      <c r="MDJ180" s="250"/>
      <c r="MDK180" s="250"/>
      <c r="MDL180" s="250"/>
      <c r="MDM180" s="250"/>
      <c r="MDN180" s="250"/>
      <c r="MDO180" s="250"/>
      <c r="MDP180" s="250"/>
      <c r="MDQ180" s="250"/>
      <c r="MDR180" s="250"/>
      <c r="MDS180" s="250"/>
      <c r="MDT180" s="250"/>
      <c r="MDU180" s="250"/>
      <c r="MDV180" s="250"/>
      <c r="MDW180" s="250"/>
      <c r="MDX180" s="250"/>
      <c r="MDY180" s="250"/>
      <c r="MDZ180" s="250"/>
      <c r="MEA180" s="250"/>
      <c r="MEB180" s="250"/>
      <c r="MEC180" s="250"/>
      <c r="MED180" s="250"/>
      <c r="MEE180" s="250"/>
      <c r="MEF180" s="250"/>
      <c r="MEG180" s="250"/>
      <c r="MEH180" s="250"/>
      <c r="MEI180" s="250"/>
      <c r="MEJ180" s="250"/>
      <c r="MEK180" s="250"/>
      <c r="MEL180" s="250"/>
      <c r="MEM180" s="250"/>
      <c r="MEN180" s="250"/>
      <c r="MEO180" s="250"/>
      <c r="MEP180" s="250"/>
      <c r="MEQ180" s="250"/>
      <c r="MER180" s="250"/>
      <c r="MES180" s="250"/>
      <c r="MET180" s="250"/>
      <c r="MEU180" s="250"/>
      <c r="MEV180" s="250"/>
      <c r="MEW180" s="250"/>
      <c r="MEX180" s="250"/>
      <c r="MEY180" s="250"/>
      <c r="MEZ180" s="250"/>
      <c r="MFA180" s="250"/>
      <c r="MFB180" s="250"/>
      <c r="MFC180" s="250"/>
      <c r="MFD180" s="250"/>
      <c r="MFE180" s="250"/>
      <c r="MFF180" s="250"/>
      <c r="MFG180" s="250"/>
      <c r="MFH180" s="250"/>
      <c r="MFI180" s="250"/>
      <c r="MFJ180" s="250"/>
      <c r="MFK180" s="250"/>
      <c r="MFL180" s="250"/>
      <c r="MFM180" s="250"/>
      <c r="MFN180" s="250"/>
      <c r="MFO180" s="250"/>
      <c r="MFP180" s="250"/>
      <c r="MFQ180" s="250"/>
      <c r="MFR180" s="250"/>
      <c r="MFS180" s="250"/>
      <c r="MFT180" s="250"/>
      <c r="MFU180" s="250"/>
      <c r="MFV180" s="250"/>
      <c r="MFW180" s="250"/>
      <c r="MFX180" s="250"/>
      <c r="MFY180" s="250"/>
      <c r="MFZ180" s="250"/>
      <c r="MGA180" s="250"/>
      <c r="MGB180" s="250"/>
      <c r="MGC180" s="250"/>
      <c r="MGD180" s="250"/>
      <c r="MGE180" s="250"/>
      <c r="MGF180" s="250"/>
      <c r="MGG180" s="250"/>
      <c r="MGH180" s="250"/>
      <c r="MGI180" s="250"/>
      <c r="MGJ180" s="250"/>
      <c r="MGK180" s="250"/>
      <c r="MGL180" s="250"/>
      <c r="MGM180" s="250"/>
      <c r="MGN180" s="250"/>
      <c r="MGO180" s="250"/>
      <c r="MGP180" s="250"/>
      <c r="MGQ180" s="250"/>
      <c r="MGR180" s="250"/>
      <c r="MGS180" s="250"/>
      <c r="MGT180" s="250"/>
      <c r="MGU180" s="250"/>
      <c r="MGV180" s="250"/>
      <c r="MGW180" s="250"/>
      <c r="MGX180" s="250"/>
      <c r="MGY180" s="250"/>
      <c r="MGZ180" s="250"/>
      <c r="MHA180" s="250"/>
      <c r="MHB180" s="250"/>
      <c r="MHC180" s="250"/>
      <c r="MHD180" s="250"/>
      <c r="MHE180" s="250"/>
      <c r="MHF180" s="250"/>
      <c r="MHG180" s="250"/>
      <c r="MHH180" s="250"/>
      <c r="MHI180" s="250"/>
      <c r="MHJ180" s="250"/>
      <c r="MHK180" s="250"/>
      <c r="MHL180" s="250"/>
      <c r="MHM180" s="250"/>
      <c r="MHN180" s="250"/>
      <c r="MHO180" s="250"/>
      <c r="MHP180" s="250"/>
      <c r="MHQ180" s="250"/>
      <c r="MHR180" s="250"/>
      <c r="MHS180" s="250"/>
      <c r="MHT180" s="250"/>
      <c r="MHU180" s="250"/>
      <c r="MHV180" s="250"/>
      <c r="MHW180" s="250"/>
      <c r="MHX180" s="250"/>
      <c r="MHY180" s="250"/>
      <c r="MHZ180" s="250"/>
      <c r="MIA180" s="250"/>
      <c r="MIB180" s="250"/>
      <c r="MIC180" s="250"/>
      <c r="MID180" s="250"/>
      <c r="MIE180" s="250"/>
      <c r="MIF180" s="250"/>
      <c r="MIG180" s="250"/>
      <c r="MIH180" s="250"/>
      <c r="MII180" s="250"/>
      <c r="MIJ180" s="250"/>
      <c r="MIK180" s="250"/>
      <c r="MIL180" s="250"/>
      <c r="MIM180" s="250"/>
      <c r="MIN180" s="250"/>
      <c r="MIO180" s="250"/>
      <c r="MIP180" s="250"/>
      <c r="MIQ180" s="250"/>
      <c r="MIR180" s="250"/>
      <c r="MIS180" s="250"/>
      <c r="MIT180" s="250"/>
      <c r="MIU180" s="250"/>
      <c r="MIV180" s="250"/>
      <c r="MIW180" s="250"/>
      <c r="MIX180" s="250"/>
      <c r="MIY180" s="250"/>
      <c r="MIZ180" s="250"/>
      <c r="MJA180" s="250"/>
      <c r="MJB180" s="250"/>
      <c r="MJC180" s="250"/>
      <c r="MJD180" s="250"/>
      <c r="MJE180" s="250"/>
      <c r="MJF180" s="250"/>
      <c r="MJG180" s="250"/>
      <c r="MJH180" s="250"/>
      <c r="MJI180" s="250"/>
      <c r="MJJ180" s="250"/>
      <c r="MJK180" s="250"/>
      <c r="MJL180" s="250"/>
      <c r="MJM180" s="250"/>
      <c r="MJN180" s="250"/>
      <c r="MJO180" s="250"/>
      <c r="MJP180" s="250"/>
      <c r="MJQ180" s="250"/>
      <c r="MJR180" s="250"/>
      <c r="MJS180" s="250"/>
      <c r="MJT180" s="250"/>
      <c r="MJU180" s="250"/>
      <c r="MJV180" s="250"/>
      <c r="MJW180" s="250"/>
      <c r="MJX180" s="250"/>
      <c r="MJY180" s="250"/>
      <c r="MJZ180" s="250"/>
      <c r="MKA180" s="250"/>
      <c r="MKB180" s="250"/>
      <c r="MKC180" s="250"/>
      <c r="MKD180" s="250"/>
      <c r="MKE180" s="250"/>
      <c r="MKF180" s="250"/>
      <c r="MKG180" s="250"/>
      <c r="MKH180" s="250"/>
      <c r="MKI180" s="250"/>
      <c r="MKJ180" s="250"/>
      <c r="MKK180" s="250"/>
      <c r="MKL180" s="250"/>
      <c r="MKM180" s="250"/>
      <c r="MKN180" s="250"/>
      <c r="MKO180" s="250"/>
      <c r="MKP180" s="250"/>
      <c r="MKQ180" s="250"/>
      <c r="MKR180" s="250"/>
      <c r="MKS180" s="250"/>
      <c r="MKT180" s="250"/>
      <c r="MKU180" s="250"/>
      <c r="MKV180" s="250"/>
      <c r="MKW180" s="250"/>
      <c r="MKX180" s="250"/>
      <c r="MKY180" s="250"/>
      <c r="MKZ180" s="250"/>
      <c r="MLA180" s="250"/>
      <c r="MLB180" s="250"/>
      <c r="MLC180" s="250"/>
      <c r="MLD180" s="250"/>
      <c r="MLE180" s="250"/>
      <c r="MLF180" s="250"/>
      <c r="MLG180" s="250"/>
      <c r="MLH180" s="250"/>
      <c r="MLI180" s="250"/>
      <c r="MLJ180" s="250"/>
      <c r="MLK180" s="250"/>
      <c r="MLL180" s="250"/>
      <c r="MLM180" s="250"/>
      <c r="MLN180" s="250"/>
      <c r="MLO180" s="250"/>
      <c r="MLP180" s="250"/>
      <c r="MLQ180" s="250"/>
      <c r="MLR180" s="250"/>
      <c r="MLS180" s="250"/>
      <c r="MLT180" s="250"/>
      <c r="MLU180" s="250"/>
      <c r="MLV180" s="250"/>
      <c r="MLW180" s="250"/>
      <c r="MLX180" s="250"/>
      <c r="MLY180" s="250"/>
      <c r="MLZ180" s="250"/>
      <c r="MMA180" s="250"/>
      <c r="MMB180" s="250"/>
      <c r="MMC180" s="250"/>
      <c r="MMD180" s="250"/>
      <c r="MME180" s="250"/>
      <c r="MMF180" s="250"/>
      <c r="MMG180" s="250"/>
      <c r="MMH180" s="250"/>
      <c r="MMI180" s="250"/>
      <c r="MMJ180" s="250"/>
      <c r="MMK180" s="250"/>
      <c r="MML180" s="250"/>
      <c r="MMM180" s="250"/>
      <c r="MMN180" s="250"/>
      <c r="MMO180" s="250"/>
      <c r="MMP180" s="250"/>
      <c r="MMQ180" s="250"/>
      <c r="MMR180" s="250"/>
      <c r="MMS180" s="250"/>
      <c r="MMT180" s="250"/>
      <c r="MMU180" s="250"/>
      <c r="MMV180" s="250"/>
      <c r="MMW180" s="250"/>
      <c r="MMX180" s="250"/>
      <c r="MMY180" s="250"/>
      <c r="MMZ180" s="250"/>
      <c r="MNA180" s="250"/>
      <c r="MNB180" s="250"/>
      <c r="MNC180" s="250"/>
      <c r="MND180" s="250"/>
      <c r="MNE180" s="250"/>
      <c r="MNF180" s="250"/>
      <c r="MNG180" s="250"/>
      <c r="MNH180" s="250"/>
      <c r="MNI180" s="250"/>
      <c r="MNJ180" s="250"/>
      <c r="MNK180" s="250"/>
      <c r="MNL180" s="250"/>
      <c r="MNM180" s="250"/>
      <c r="MNN180" s="250"/>
      <c r="MNO180" s="250"/>
      <c r="MNP180" s="250"/>
      <c r="MNQ180" s="250"/>
      <c r="MNR180" s="250"/>
      <c r="MNS180" s="250"/>
      <c r="MNT180" s="250"/>
      <c r="MNU180" s="250"/>
      <c r="MNV180" s="250"/>
      <c r="MNW180" s="250"/>
      <c r="MNX180" s="250"/>
      <c r="MNY180" s="250"/>
      <c r="MNZ180" s="250"/>
      <c r="MOA180" s="250"/>
      <c r="MOB180" s="250"/>
      <c r="MOC180" s="250"/>
      <c r="MOD180" s="250"/>
      <c r="MOE180" s="250"/>
      <c r="MOF180" s="250"/>
      <c r="MOG180" s="250"/>
      <c r="MOH180" s="250"/>
      <c r="MOI180" s="250"/>
      <c r="MOJ180" s="250"/>
      <c r="MOK180" s="250"/>
      <c r="MOL180" s="250"/>
      <c r="MOM180" s="250"/>
      <c r="MON180" s="250"/>
      <c r="MOO180" s="250"/>
      <c r="MOP180" s="250"/>
      <c r="MOQ180" s="250"/>
      <c r="MOR180" s="250"/>
      <c r="MOS180" s="250"/>
      <c r="MOT180" s="250"/>
      <c r="MOU180" s="250"/>
      <c r="MOV180" s="250"/>
      <c r="MOW180" s="250"/>
      <c r="MOX180" s="250"/>
      <c r="MOY180" s="250"/>
      <c r="MOZ180" s="250"/>
      <c r="MPA180" s="250"/>
      <c r="MPB180" s="250"/>
      <c r="MPC180" s="250"/>
      <c r="MPD180" s="250"/>
      <c r="MPE180" s="250"/>
      <c r="MPF180" s="250"/>
      <c r="MPG180" s="250"/>
      <c r="MPH180" s="250"/>
      <c r="MPI180" s="250"/>
      <c r="MPJ180" s="250"/>
      <c r="MPK180" s="250"/>
      <c r="MPL180" s="250"/>
      <c r="MPM180" s="250"/>
      <c r="MPN180" s="250"/>
      <c r="MPO180" s="250"/>
      <c r="MPP180" s="250"/>
      <c r="MPQ180" s="250"/>
      <c r="MPR180" s="250"/>
      <c r="MPS180" s="250"/>
      <c r="MPT180" s="250"/>
      <c r="MPU180" s="250"/>
      <c r="MPV180" s="250"/>
      <c r="MPW180" s="250"/>
      <c r="MPX180" s="250"/>
      <c r="MPY180" s="250"/>
      <c r="MPZ180" s="250"/>
      <c r="MQA180" s="250"/>
      <c r="MQB180" s="250"/>
      <c r="MQC180" s="250"/>
      <c r="MQD180" s="250"/>
      <c r="MQE180" s="250"/>
      <c r="MQF180" s="250"/>
      <c r="MQG180" s="250"/>
      <c r="MQH180" s="250"/>
      <c r="MQI180" s="250"/>
      <c r="MQJ180" s="250"/>
      <c r="MQK180" s="250"/>
      <c r="MQL180" s="250"/>
      <c r="MQM180" s="250"/>
      <c r="MQN180" s="250"/>
      <c r="MQO180" s="250"/>
      <c r="MQP180" s="250"/>
      <c r="MQQ180" s="250"/>
      <c r="MQR180" s="250"/>
      <c r="MQS180" s="250"/>
      <c r="MQT180" s="250"/>
      <c r="MQU180" s="250"/>
      <c r="MQV180" s="250"/>
      <c r="MQW180" s="250"/>
      <c r="MQX180" s="250"/>
      <c r="MQY180" s="250"/>
      <c r="MQZ180" s="250"/>
      <c r="MRA180" s="250"/>
      <c r="MRB180" s="250"/>
      <c r="MRC180" s="250"/>
      <c r="MRD180" s="250"/>
      <c r="MRE180" s="250"/>
      <c r="MRF180" s="250"/>
      <c r="MRG180" s="250"/>
      <c r="MRH180" s="250"/>
      <c r="MRI180" s="250"/>
      <c r="MRJ180" s="250"/>
      <c r="MRK180" s="250"/>
      <c r="MRL180" s="250"/>
      <c r="MRM180" s="250"/>
      <c r="MRN180" s="250"/>
      <c r="MRO180" s="250"/>
      <c r="MRP180" s="250"/>
      <c r="MRQ180" s="250"/>
      <c r="MRR180" s="250"/>
      <c r="MRS180" s="250"/>
      <c r="MRT180" s="250"/>
      <c r="MRU180" s="250"/>
      <c r="MRV180" s="250"/>
      <c r="MRW180" s="250"/>
      <c r="MRX180" s="250"/>
      <c r="MRY180" s="250"/>
      <c r="MRZ180" s="250"/>
      <c r="MSA180" s="250"/>
      <c r="MSB180" s="250"/>
      <c r="MSC180" s="250"/>
      <c r="MSD180" s="250"/>
      <c r="MSE180" s="250"/>
      <c r="MSF180" s="250"/>
      <c r="MSG180" s="250"/>
      <c r="MSH180" s="250"/>
      <c r="MSI180" s="250"/>
      <c r="MSJ180" s="250"/>
      <c r="MSK180" s="250"/>
      <c r="MSL180" s="250"/>
      <c r="MSM180" s="250"/>
      <c r="MSN180" s="250"/>
      <c r="MSO180" s="250"/>
      <c r="MSP180" s="250"/>
      <c r="MSQ180" s="250"/>
      <c r="MSR180" s="250"/>
      <c r="MSS180" s="250"/>
      <c r="MST180" s="250"/>
      <c r="MSU180" s="250"/>
      <c r="MSV180" s="250"/>
      <c r="MSW180" s="250"/>
      <c r="MSX180" s="250"/>
      <c r="MSY180" s="250"/>
      <c r="MSZ180" s="250"/>
      <c r="MTA180" s="250"/>
      <c r="MTB180" s="250"/>
      <c r="MTC180" s="250"/>
      <c r="MTD180" s="250"/>
      <c r="MTE180" s="250"/>
      <c r="MTF180" s="250"/>
      <c r="MTG180" s="250"/>
      <c r="MTH180" s="250"/>
      <c r="MTI180" s="250"/>
      <c r="MTJ180" s="250"/>
      <c r="MTK180" s="250"/>
      <c r="MTL180" s="250"/>
      <c r="MTM180" s="250"/>
      <c r="MTN180" s="250"/>
      <c r="MTO180" s="250"/>
      <c r="MTP180" s="250"/>
      <c r="MTQ180" s="250"/>
      <c r="MTR180" s="250"/>
      <c r="MTS180" s="250"/>
      <c r="MTT180" s="250"/>
      <c r="MTU180" s="250"/>
      <c r="MTV180" s="250"/>
      <c r="MTW180" s="250"/>
      <c r="MTX180" s="250"/>
      <c r="MTY180" s="250"/>
      <c r="MTZ180" s="250"/>
      <c r="MUA180" s="250"/>
      <c r="MUB180" s="250"/>
      <c r="MUC180" s="250"/>
      <c r="MUD180" s="250"/>
      <c r="MUE180" s="250"/>
      <c r="MUF180" s="250"/>
      <c r="MUG180" s="250"/>
      <c r="MUH180" s="250"/>
      <c r="MUI180" s="250"/>
      <c r="MUJ180" s="250"/>
      <c r="MUK180" s="250"/>
      <c r="MUL180" s="250"/>
      <c r="MUM180" s="250"/>
      <c r="MUN180" s="250"/>
      <c r="MUO180" s="250"/>
      <c r="MUP180" s="250"/>
      <c r="MUQ180" s="250"/>
      <c r="MUR180" s="250"/>
      <c r="MUS180" s="250"/>
      <c r="MUT180" s="250"/>
      <c r="MUU180" s="250"/>
      <c r="MUV180" s="250"/>
      <c r="MUW180" s="250"/>
      <c r="MUX180" s="250"/>
      <c r="MUY180" s="250"/>
      <c r="MUZ180" s="250"/>
      <c r="MVA180" s="250"/>
      <c r="MVB180" s="250"/>
      <c r="MVC180" s="250"/>
      <c r="MVD180" s="250"/>
      <c r="MVE180" s="250"/>
      <c r="MVF180" s="250"/>
      <c r="MVG180" s="250"/>
      <c r="MVH180" s="250"/>
      <c r="MVI180" s="250"/>
      <c r="MVJ180" s="250"/>
      <c r="MVK180" s="250"/>
      <c r="MVL180" s="250"/>
      <c r="MVM180" s="250"/>
      <c r="MVN180" s="250"/>
      <c r="MVO180" s="250"/>
      <c r="MVP180" s="250"/>
      <c r="MVQ180" s="250"/>
      <c r="MVR180" s="250"/>
      <c r="MVS180" s="250"/>
      <c r="MVT180" s="250"/>
      <c r="MVU180" s="250"/>
      <c r="MVV180" s="250"/>
      <c r="MVW180" s="250"/>
      <c r="MVX180" s="250"/>
      <c r="MVY180" s="250"/>
      <c r="MVZ180" s="250"/>
      <c r="MWA180" s="250"/>
      <c r="MWB180" s="250"/>
      <c r="MWC180" s="250"/>
      <c r="MWD180" s="250"/>
      <c r="MWE180" s="250"/>
      <c r="MWF180" s="250"/>
      <c r="MWG180" s="250"/>
      <c r="MWH180" s="250"/>
      <c r="MWI180" s="250"/>
      <c r="MWJ180" s="250"/>
      <c r="MWK180" s="250"/>
      <c r="MWL180" s="250"/>
      <c r="MWM180" s="250"/>
      <c r="MWN180" s="250"/>
      <c r="MWO180" s="250"/>
      <c r="MWP180" s="250"/>
      <c r="MWQ180" s="250"/>
      <c r="MWR180" s="250"/>
      <c r="MWS180" s="250"/>
      <c r="MWT180" s="250"/>
      <c r="MWU180" s="250"/>
      <c r="MWV180" s="250"/>
      <c r="MWW180" s="250"/>
      <c r="MWX180" s="250"/>
      <c r="MWY180" s="250"/>
      <c r="MWZ180" s="250"/>
      <c r="MXA180" s="250"/>
      <c r="MXB180" s="250"/>
      <c r="MXC180" s="250"/>
      <c r="MXD180" s="250"/>
      <c r="MXE180" s="250"/>
      <c r="MXF180" s="250"/>
      <c r="MXG180" s="250"/>
      <c r="MXH180" s="250"/>
      <c r="MXI180" s="250"/>
      <c r="MXJ180" s="250"/>
      <c r="MXK180" s="250"/>
      <c r="MXL180" s="250"/>
      <c r="MXM180" s="250"/>
      <c r="MXN180" s="250"/>
      <c r="MXO180" s="250"/>
      <c r="MXP180" s="250"/>
      <c r="MXQ180" s="250"/>
      <c r="MXR180" s="250"/>
      <c r="MXS180" s="250"/>
      <c r="MXT180" s="250"/>
      <c r="MXU180" s="250"/>
      <c r="MXV180" s="250"/>
      <c r="MXW180" s="250"/>
      <c r="MXX180" s="250"/>
      <c r="MXY180" s="250"/>
      <c r="MXZ180" s="250"/>
      <c r="MYA180" s="250"/>
      <c r="MYB180" s="250"/>
      <c r="MYC180" s="250"/>
      <c r="MYD180" s="250"/>
      <c r="MYE180" s="250"/>
      <c r="MYF180" s="250"/>
      <c r="MYG180" s="250"/>
      <c r="MYH180" s="250"/>
      <c r="MYI180" s="250"/>
      <c r="MYJ180" s="250"/>
      <c r="MYK180" s="250"/>
      <c r="MYL180" s="250"/>
      <c r="MYM180" s="250"/>
      <c r="MYN180" s="250"/>
      <c r="MYO180" s="250"/>
      <c r="MYP180" s="250"/>
      <c r="MYQ180" s="250"/>
      <c r="MYR180" s="250"/>
      <c r="MYS180" s="250"/>
      <c r="MYT180" s="250"/>
      <c r="MYU180" s="250"/>
      <c r="MYV180" s="250"/>
      <c r="MYW180" s="250"/>
      <c r="MYX180" s="250"/>
      <c r="MYY180" s="250"/>
      <c r="MYZ180" s="250"/>
      <c r="MZA180" s="250"/>
      <c r="MZB180" s="250"/>
      <c r="MZC180" s="250"/>
      <c r="MZD180" s="250"/>
      <c r="MZE180" s="250"/>
      <c r="MZF180" s="250"/>
      <c r="MZG180" s="250"/>
      <c r="MZH180" s="250"/>
      <c r="MZI180" s="250"/>
      <c r="MZJ180" s="250"/>
      <c r="MZK180" s="250"/>
      <c r="MZL180" s="250"/>
      <c r="MZM180" s="250"/>
      <c r="MZN180" s="250"/>
      <c r="MZO180" s="250"/>
      <c r="MZP180" s="250"/>
      <c r="MZQ180" s="250"/>
      <c r="MZR180" s="250"/>
      <c r="MZS180" s="250"/>
      <c r="MZT180" s="250"/>
      <c r="MZU180" s="250"/>
      <c r="MZV180" s="250"/>
      <c r="MZW180" s="250"/>
      <c r="MZX180" s="250"/>
      <c r="MZY180" s="250"/>
      <c r="MZZ180" s="250"/>
      <c r="NAA180" s="250"/>
      <c r="NAB180" s="250"/>
      <c r="NAC180" s="250"/>
      <c r="NAD180" s="250"/>
      <c r="NAE180" s="250"/>
      <c r="NAF180" s="250"/>
      <c r="NAG180" s="250"/>
      <c r="NAH180" s="250"/>
      <c r="NAI180" s="250"/>
      <c r="NAJ180" s="250"/>
      <c r="NAK180" s="250"/>
      <c r="NAL180" s="250"/>
      <c r="NAM180" s="250"/>
      <c r="NAN180" s="250"/>
      <c r="NAO180" s="250"/>
      <c r="NAP180" s="250"/>
      <c r="NAQ180" s="250"/>
      <c r="NAR180" s="250"/>
      <c r="NAS180" s="250"/>
      <c r="NAT180" s="250"/>
      <c r="NAU180" s="250"/>
      <c r="NAV180" s="250"/>
      <c r="NAW180" s="250"/>
      <c r="NAX180" s="250"/>
      <c r="NAY180" s="250"/>
      <c r="NAZ180" s="250"/>
      <c r="NBA180" s="250"/>
      <c r="NBB180" s="250"/>
      <c r="NBC180" s="250"/>
      <c r="NBD180" s="250"/>
      <c r="NBE180" s="250"/>
      <c r="NBF180" s="250"/>
      <c r="NBG180" s="250"/>
      <c r="NBH180" s="250"/>
      <c r="NBI180" s="250"/>
      <c r="NBJ180" s="250"/>
      <c r="NBK180" s="250"/>
      <c r="NBL180" s="250"/>
      <c r="NBM180" s="250"/>
      <c r="NBN180" s="250"/>
      <c r="NBO180" s="250"/>
      <c r="NBP180" s="250"/>
      <c r="NBQ180" s="250"/>
      <c r="NBR180" s="250"/>
      <c r="NBS180" s="250"/>
      <c r="NBT180" s="250"/>
      <c r="NBU180" s="250"/>
      <c r="NBV180" s="250"/>
      <c r="NBW180" s="250"/>
      <c r="NBX180" s="250"/>
      <c r="NBY180" s="250"/>
      <c r="NBZ180" s="250"/>
      <c r="NCA180" s="250"/>
      <c r="NCB180" s="250"/>
      <c r="NCC180" s="250"/>
      <c r="NCD180" s="250"/>
      <c r="NCE180" s="250"/>
      <c r="NCF180" s="250"/>
      <c r="NCG180" s="250"/>
      <c r="NCH180" s="250"/>
      <c r="NCI180" s="250"/>
      <c r="NCJ180" s="250"/>
      <c r="NCK180" s="250"/>
      <c r="NCL180" s="250"/>
      <c r="NCM180" s="250"/>
      <c r="NCN180" s="250"/>
      <c r="NCO180" s="250"/>
      <c r="NCP180" s="250"/>
      <c r="NCQ180" s="250"/>
      <c r="NCR180" s="250"/>
      <c r="NCS180" s="250"/>
      <c r="NCT180" s="250"/>
      <c r="NCU180" s="250"/>
      <c r="NCV180" s="250"/>
      <c r="NCW180" s="250"/>
      <c r="NCX180" s="250"/>
      <c r="NCY180" s="250"/>
      <c r="NCZ180" s="250"/>
      <c r="NDA180" s="250"/>
      <c r="NDB180" s="250"/>
      <c r="NDC180" s="250"/>
      <c r="NDD180" s="250"/>
      <c r="NDE180" s="250"/>
      <c r="NDF180" s="250"/>
      <c r="NDG180" s="250"/>
      <c r="NDH180" s="250"/>
      <c r="NDI180" s="250"/>
      <c r="NDJ180" s="250"/>
      <c r="NDK180" s="250"/>
      <c r="NDL180" s="250"/>
      <c r="NDM180" s="250"/>
      <c r="NDN180" s="250"/>
      <c r="NDO180" s="250"/>
      <c r="NDP180" s="250"/>
      <c r="NDQ180" s="250"/>
      <c r="NDR180" s="250"/>
      <c r="NDS180" s="250"/>
      <c r="NDT180" s="250"/>
      <c r="NDU180" s="250"/>
      <c r="NDV180" s="250"/>
      <c r="NDW180" s="250"/>
      <c r="NDX180" s="250"/>
      <c r="NDY180" s="250"/>
      <c r="NDZ180" s="250"/>
      <c r="NEA180" s="250"/>
      <c r="NEB180" s="250"/>
      <c r="NEC180" s="250"/>
      <c r="NED180" s="250"/>
      <c r="NEE180" s="250"/>
      <c r="NEF180" s="250"/>
      <c r="NEG180" s="250"/>
      <c r="NEH180" s="250"/>
      <c r="NEI180" s="250"/>
      <c r="NEJ180" s="250"/>
      <c r="NEK180" s="250"/>
      <c r="NEL180" s="250"/>
      <c r="NEM180" s="250"/>
      <c r="NEN180" s="250"/>
      <c r="NEO180" s="250"/>
      <c r="NEP180" s="250"/>
      <c r="NEQ180" s="250"/>
      <c r="NER180" s="250"/>
      <c r="NES180" s="250"/>
      <c r="NET180" s="250"/>
      <c r="NEU180" s="250"/>
      <c r="NEV180" s="250"/>
      <c r="NEW180" s="250"/>
      <c r="NEX180" s="250"/>
      <c r="NEY180" s="250"/>
      <c r="NEZ180" s="250"/>
      <c r="NFA180" s="250"/>
      <c r="NFB180" s="250"/>
      <c r="NFC180" s="250"/>
      <c r="NFD180" s="250"/>
      <c r="NFE180" s="250"/>
      <c r="NFF180" s="250"/>
      <c r="NFG180" s="250"/>
      <c r="NFH180" s="250"/>
      <c r="NFI180" s="250"/>
      <c r="NFJ180" s="250"/>
      <c r="NFK180" s="250"/>
      <c r="NFL180" s="250"/>
      <c r="NFM180" s="250"/>
      <c r="NFN180" s="250"/>
      <c r="NFO180" s="250"/>
      <c r="NFP180" s="250"/>
      <c r="NFQ180" s="250"/>
      <c r="NFR180" s="250"/>
      <c r="NFS180" s="250"/>
      <c r="NFT180" s="250"/>
      <c r="NFU180" s="250"/>
      <c r="NFV180" s="250"/>
      <c r="NFW180" s="250"/>
      <c r="NFX180" s="250"/>
      <c r="NFY180" s="250"/>
      <c r="NFZ180" s="250"/>
      <c r="NGA180" s="250"/>
      <c r="NGB180" s="250"/>
      <c r="NGC180" s="250"/>
      <c r="NGD180" s="250"/>
      <c r="NGE180" s="250"/>
      <c r="NGF180" s="250"/>
      <c r="NGG180" s="250"/>
      <c r="NGH180" s="250"/>
      <c r="NGI180" s="250"/>
      <c r="NGJ180" s="250"/>
      <c r="NGK180" s="250"/>
      <c r="NGL180" s="250"/>
      <c r="NGM180" s="250"/>
      <c r="NGN180" s="250"/>
      <c r="NGO180" s="250"/>
      <c r="NGP180" s="250"/>
      <c r="NGQ180" s="250"/>
      <c r="NGR180" s="250"/>
      <c r="NGS180" s="250"/>
      <c r="NGT180" s="250"/>
      <c r="NGU180" s="250"/>
      <c r="NGV180" s="250"/>
      <c r="NGW180" s="250"/>
      <c r="NGX180" s="250"/>
      <c r="NGY180" s="250"/>
      <c r="NGZ180" s="250"/>
      <c r="NHA180" s="250"/>
      <c r="NHB180" s="250"/>
      <c r="NHC180" s="250"/>
      <c r="NHD180" s="250"/>
      <c r="NHE180" s="250"/>
      <c r="NHF180" s="250"/>
      <c r="NHG180" s="250"/>
      <c r="NHH180" s="250"/>
      <c r="NHI180" s="250"/>
      <c r="NHJ180" s="250"/>
      <c r="NHK180" s="250"/>
      <c r="NHL180" s="250"/>
      <c r="NHM180" s="250"/>
      <c r="NHN180" s="250"/>
      <c r="NHO180" s="250"/>
      <c r="NHP180" s="250"/>
      <c r="NHQ180" s="250"/>
      <c r="NHR180" s="250"/>
      <c r="NHS180" s="250"/>
      <c r="NHT180" s="250"/>
      <c r="NHU180" s="250"/>
      <c r="NHV180" s="250"/>
      <c r="NHW180" s="250"/>
      <c r="NHX180" s="250"/>
      <c r="NHY180" s="250"/>
      <c r="NHZ180" s="250"/>
      <c r="NIA180" s="250"/>
      <c r="NIB180" s="250"/>
      <c r="NIC180" s="250"/>
      <c r="NID180" s="250"/>
      <c r="NIE180" s="250"/>
      <c r="NIF180" s="250"/>
      <c r="NIG180" s="250"/>
      <c r="NIH180" s="250"/>
      <c r="NII180" s="250"/>
      <c r="NIJ180" s="250"/>
      <c r="NIK180" s="250"/>
      <c r="NIL180" s="250"/>
      <c r="NIM180" s="250"/>
      <c r="NIN180" s="250"/>
      <c r="NIO180" s="250"/>
      <c r="NIP180" s="250"/>
      <c r="NIQ180" s="250"/>
      <c r="NIR180" s="250"/>
      <c r="NIS180" s="250"/>
      <c r="NIT180" s="250"/>
      <c r="NIU180" s="250"/>
      <c r="NIV180" s="250"/>
      <c r="NIW180" s="250"/>
      <c r="NIX180" s="250"/>
      <c r="NIY180" s="250"/>
      <c r="NIZ180" s="250"/>
      <c r="NJA180" s="250"/>
      <c r="NJB180" s="250"/>
      <c r="NJC180" s="250"/>
      <c r="NJD180" s="250"/>
      <c r="NJE180" s="250"/>
      <c r="NJF180" s="250"/>
      <c r="NJG180" s="250"/>
      <c r="NJH180" s="250"/>
      <c r="NJI180" s="250"/>
      <c r="NJJ180" s="250"/>
      <c r="NJK180" s="250"/>
      <c r="NJL180" s="250"/>
      <c r="NJM180" s="250"/>
      <c r="NJN180" s="250"/>
      <c r="NJO180" s="250"/>
      <c r="NJP180" s="250"/>
      <c r="NJQ180" s="250"/>
      <c r="NJR180" s="250"/>
      <c r="NJS180" s="250"/>
      <c r="NJT180" s="250"/>
      <c r="NJU180" s="250"/>
      <c r="NJV180" s="250"/>
      <c r="NJW180" s="250"/>
      <c r="NJX180" s="250"/>
      <c r="NJY180" s="250"/>
      <c r="NJZ180" s="250"/>
      <c r="NKA180" s="250"/>
      <c r="NKB180" s="250"/>
      <c r="NKC180" s="250"/>
      <c r="NKD180" s="250"/>
      <c r="NKE180" s="250"/>
      <c r="NKF180" s="250"/>
      <c r="NKG180" s="250"/>
      <c r="NKH180" s="250"/>
      <c r="NKI180" s="250"/>
      <c r="NKJ180" s="250"/>
      <c r="NKK180" s="250"/>
      <c r="NKL180" s="250"/>
      <c r="NKM180" s="250"/>
      <c r="NKN180" s="250"/>
      <c r="NKO180" s="250"/>
      <c r="NKP180" s="250"/>
      <c r="NKQ180" s="250"/>
      <c r="NKR180" s="250"/>
      <c r="NKS180" s="250"/>
      <c r="NKT180" s="250"/>
      <c r="NKU180" s="250"/>
      <c r="NKV180" s="250"/>
      <c r="NKW180" s="250"/>
      <c r="NKX180" s="250"/>
      <c r="NKY180" s="250"/>
      <c r="NKZ180" s="250"/>
      <c r="NLA180" s="250"/>
      <c r="NLB180" s="250"/>
      <c r="NLC180" s="250"/>
      <c r="NLD180" s="250"/>
      <c r="NLE180" s="250"/>
      <c r="NLF180" s="250"/>
      <c r="NLG180" s="250"/>
      <c r="NLH180" s="250"/>
      <c r="NLI180" s="250"/>
      <c r="NLJ180" s="250"/>
      <c r="NLK180" s="250"/>
      <c r="NLL180" s="250"/>
      <c r="NLM180" s="250"/>
      <c r="NLN180" s="250"/>
      <c r="NLO180" s="250"/>
      <c r="NLP180" s="250"/>
      <c r="NLQ180" s="250"/>
      <c r="NLR180" s="250"/>
      <c r="NLS180" s="250"/>
      <c r="NLT180" s="250"/>
      <c r="NLU180" s="250"/>
      <c r="NLV180" s="250"/>
      <c r="NLW180" s="250"/>
      <c r="NLX180" s="250"/>
      <c r="NLY180" s="250"/>
      <c r="NLZ180" s="250"/>
      <c r="NMA180" s="250"/>
      <c r="NMB180" s="250"/>
      <c r="NMC180" s="250"/>
      <c r="NMD180" s="250"/>
      <c r="NME180" s="250"/>
      <c r="NMF180" s="250"/>
      <c r="NMG180" s="250"/>
      <c r="NMH180" s="250"/>
      <c r="NMI180" s="250"/>
      <c r="NMJ180" s="250"/>
      <c r="NMK180" s="250"/>
      <c r="NML180" s="250"/>
      <c r="NMM180" s="250"/>
      <c r="NMN180" s="250"/>
      <c r="NMO180" s="250"/>
      <c r="NMP180" s="250"/>
      <c r="NMQ180" s="250"/>
      <c r="NMR180" s="250"/>
      <c r="NMS180" s="250"/>
      <c r="NMT180" s="250"/>
      <c r="NMU180" s="250"/>
      <c r="NMV180" s="250"/>
      <c r="NMW180" s="250"/>
      <c r="NMX180" s="250"/>
      <c r="NMY180" s="250"/>
      <c r="NMZ180" s="250"/>
      <c r="NNA180" s="250"/>
      <c r="NNB180" s="250"/>
      <c r="NNC180" s="250"/>
      <c r="NND180" s="250"/>
      <c r="NNE180" s="250"/>
      <c r="NNF180" s="250"/>
      <c r="NNG180" s="250"/>
      <c r="NNH180" s="250"/>
      <c r="NNI180" s="250"/>
      <c r="NNJ180" s="250"/>
      <c r="NNK180" s="250"/>
      <c r="NNL180" s="250"/>
      <c r="NNM180" s="250"/>
      <c r="NNN180" s="250"/>
      <c r="NNO180" s="250"/>
      <c r="NNP180" s="250"/>
      <c r="NNQ180" s="250"/>
      <c r="NNR180" s="250"/>
      <c r="NNS180" s="250"/>
      <c r="NNT180" s="250"/>
      <c r="NNU180" s="250"/>
      <c r="NNV180" s="250"/>
      <c r="NNW180" s="250"/>
      <c r="NNX180" s="250"/>
      <c r="NNY180" s="250"/>
      <c r="NNZ180" s="250"/>
      <c r="NOA180" s="250"/>
      <c r="NOB180" s="250"/>
      <c r="NOC180" s="250"/>
      <c r="NOD180" s="250"/>
      <c r="NOE180" s="250"/>
      <c r="NOF180" s="250"/>
      <c r="NOG180" s="250"/>
      <c r="NOH180" s="250"/>
      <c r="NOI180" s="250"/>
      <c r="NOJ180" s="250"/>
      <c r="NOK180" s="250"/>
      <c r="NOL180" s="250"/>
      <c r="NOM180" s="250"/>
      <c r="NON180" s="250"/>
      <c r="NOO180" s="250"/>
      <c r="NOP180" s="250"/>
      <c r="NOQ180" s="250"/>
      <c r="NOR180" s="250"/>
      <c r="NOS180" s="250"/>
      <c r="NOT180" s="250"/>
      <c r="NOU180" s="250"/>
      <c r="NOV180" s="250"/>
      <c r="NOW180" s="250"/>
      <c r="NOX180" s="250"/>
      <c r="NOY180" s="250"/>
      <c r="NOZ180" s="250"/>
      <c r="NPA180" s="250"/>
      <c r="NPB180" s="250"/>
      <c r="NPC180" s="250"/>
      <c r="NPD180" s="250"/>
      <c r="NPE180" s="250"/>
      <c r="NPF180" s="250"/>
      <c r="NPG180" s="250"/>
      <c r="NPH180" s="250"/>
      <c r="NPI180" s="250"/>
      <c r="NPJ180" s="250"/>
      <c r="NPK180" s="250"/>
      <c r="NPL180" s="250"/>
      <c r="NPM180" s="250"/>
      <c r="NPN180" s="250"/>
      <c r="NPO180" s="250"/>
      <c r="NPP180" s="250"/>
      <c r="NPQ180" s="250"/>
      <c r="NPR180" s="250"/>
      <c r="NPS180" s="250"/>
      <c r="NPT180" s="250"/>
      <c r="NPU180" s="250"/>
      <c r="NPV180" s="250"/>
      <c r="NPW180" s="250"/>
      <c r="NPX180" s="250"/>
      <c r="NPY180" s="250"/>
      <c r="NPZ180" s="250"/>
      <c r="NQA180" s="250"/>
      <c r="NQB180" s="250"/>
      <c r="NQC180" s="250"/>
      <c r="NQD180" s="250"/>
      <c r="NQE180" s="250"/>
      <c r="NQF180" s="250"/>
      <c r="NQG180" s="250"/>
      <c r="NQH180" s="250"/>
      <c r="NQI180" s="250"/>
      <c r="NQJ180" s="250"/>
      <c r="NQK180" s="250"/>
      <c r="NQL180" s="250"/>
      <c r="NQM180" s="250"/>
      <c r="NQN180" s="250"/>
      <c r="NQO180" s="250"/>
      <c r="NQP180" s="250"/>
      <c r="NQQ180" s="250"/>
      <c r="NQR180" s="250"/>
      <c r="NQS180" s="250"/>
      <c r="NQT180" s="250"/>
      <c r="NQU180" s="250"/>
      <c r="NQV180" s="250"/>
      <c r="NQW180" s="250"/>
      <c r="NQX180" s="250"/>
      <c r="NQY180" s="250"/>
      <c r="NQZ180" s="250"/>
      <c r="NRA180" s="250"/>
      <c r="NRB180" s="250"/>
      <c r="NRC180" s="250"/>
      <c r="NRD180" s="250"/>
      <c r="NRE180" s="250"/>
      <c r="NRF180" s="250"/>
      <c r="NRG180" s="250"/>
      <c r="NRH180" s="250"/>
      <c r="NRI180" s="250"/>
      <c r="NRJ180" s="250"/>
      <c r="NRK180" s="250"/>
      <c r="NRL180" s="250"/>
      <c r="NRM180" s="250"/>
      <c r="NRN180" s="250"/>
      <c r="NRO180" s="250"/>
      <c r="NRP180" s="250"/>
      <c r="NRQ180" s="250"/>
      <c r="NRR180" s="250"/>
      <c r="NRS180" s="250"/>
      <c r="NRT180" s="250"/>
      <c r="NRU180" s="250"/>
      <c r="NRV180" s="250"/>
      <c r="NRW180" s="250"/>
      <c r="NRX180" s="250"/>
      <c r="NRY180" s="250"/>
      <c r="NRZ180" s="250"/>
      <c r="NSA180" s="250"/>
      <c r="NSB180" s="250"/>
      <c r="NSC180" s="250"/>
      <c r="NSD180" s="250"/>
      <c r="NSE180" s="250"/>
      <c r="NSF180" s="250"/>
      <c r="NSG180" s="250"/>
      <c r="NSH180" s="250"/>
      <c r="NSI180" s="250"/>
      <c r="NSJ180" s="250"/>
      <c r="NSK180" s="250"/>
      <c r="NSL180" s="250"/>
      <c r="NSM180" s="250"/>
      <c r="NSN180" s="250"/>
      <c r="NSO180" s="250"/>
      <c r="NSP180" s="250"/>
      <c r="NSQ180" s="250"/>
      <c r="NSR180" s="250"/>
      <c r="NSS180" s="250"/>
      <c r="NST180" s="250"/>
      <c r="NSU180" s="250"/>
      <c r="NSV180" s="250"/>
      <c r="NSW180" s="250"/>
      <c r="NSX180" s="250"/>
      <c r="NSY180" s="250"/>
      <c r="NSZ180" s="250"/>
      <c r="NTA180" s="250"/>
      <c r="NTB180" s="250"/>
      <c r="NTC180" s="250"/>
      <c r="NTD180" s="250"/>
      <c r="NTE180" s="250"/>
      <c r="NTF180" s="250"/>
      <c r="NTG180" s="250"/>
      <c r="NTH180" s="250"/>
      <c r="NTI180" s="250"/>
      <c r="NTJ180" s="250"/>
      <c r="NTK180" s="250"/>
      <c r="NTL180" s="250"/>
      <c r="NTM180" s="250"/>
      <c r="NTN180" s="250"/>
      <c r="NTO180" s="250"/>
      <c r="NTP180" s="250"/>
      <c r="NTQ180" s="250"/>
      <c r="NTR180" s="250"/>
      <c r="NTS180" s="250"/>
      <c r="NTT180" s="250"/>
      <c r="NTU180" s="250"/>
      <c r="NTV180" s="250"/>
      <c r="NTW180" s="250"/>
      <c r="NTX180" s="250"/>
      <c r="NTY180" s="250"/>
      <c r="NTZ180" s="250"/>
      <c r="NUA180" s="250"/>
      <c r="NUB180" s="250"/>
      <c r="NUC180" s="250"/>
      <c r="NUD180" s="250"/>
      <c r="NUE180" s="250"/>
      <c r="NUF180" s="250"/>
      <c r="NUG180" s="250"/>
      <c r="NUH180" s="250"/>
      <c r="NUI180" s="250"/>
      <c r="NUJ180" s="250"/>
      <c r="NUK180" s="250"/>
      <c r="NUL180" s="250"/>
      <c r="NUM180" s="250"/>
      <c r="NUN180" s="250"/>
      <c r="NUO180" s="250"/>
      <c r="NUP180" s="250"/>
      <c r="NUQ180" s="250"/>
      <c r="NUR180" s="250"/>
      <c r="NUS180" s="250"/>
      <c r="NUT180" s="250"/>
      <c r="NUU180" s="250"/>
      <c r="NUV180" s="250"/>
      <c r="NUW180" s="250"/>
      <c r="NUX180" s="250"/>
      <c r="NUY180" s="250"/>
      <c r="NUZ180" s="250"/>
      <c r="NVA180" s="250"/>
      <c r="NVB180" s="250"/>
      <c r="NVC180" s="250"/>
      <c r="NVD180" s="250"/>
      <c r="NVE180" s="250"/>
      <c r="NVF180" s="250"/>
      <c r="NVG180" s="250"/>
      <c r="NVH180" s="250"/>
      <c r="NVI180" s="250"/>
      <c r="NVJ180" s="250"/>
      <c r="NVK180" s="250"/>
      <c r="NVL180" s="250"/>
      <c r="NVM180" s="250"/>
      <c r="NVN180" s="250"/>
      <c r="NVO180" s="250"/>
      <c r="NVP180" s="250"/>
      <c r="NVQ180" s="250"/>
      <c r="NVR180" s="250"/>
      <c r="NVS180" s="250"/>
      <c r="NVT180" s="250"/>
      <c r="NVU180" s="250"/>
      <c r="NVV180" s="250"/>
      <c r="NVW180" s="250"/>
      <c r="NVX180" s="250"/>
      <c r="NVY180" s="250"/>
      <c r="NVZ180" s="250"/>
      <c r="NWA180" s="250"/>
      <c r="NWB180" s="250"/>
      <c r="NWC180" s="250"/>
      <c r="NWD180" s="250"/>
      <c r="NWE180" s="250"/>
      <c r="NWF180" s="250"/>
      <c r="NWG180" s="250"/>
      <c r="NWH180" s="250"/>
      <c r="NWI180" s="250"/>
      <c r="NWJ180" s="250"/>
      <c r="NWK180" s="250"/>
      <c r="NWL180" s="250"/>
      <c r="NWM180" s="250"/>
      <c r="NWN180" s="250"/>
      <c r="NWO180" s="250"/>
      <c r="NWP180" s="250"/>
      <c r="NWQ180" s="250"/>
      <c r="NWR180" s="250"/>
      <c r="NWS180" s="250"/>
      <c r="NWT180" s="250"/>
      <c r="NWU180" s="250"/>
      <c r="NWV180" s="250"/>
      <c r="NWW180" s="250"/>
      <c r="NWX180" s="250"/>
      <c r="NWY180" s="250"/>
      <c r="NWZ180" s="250"/>
      <c r="NXA180" s="250"/>
      <c r="NXB180" s="250"/>
      <c r="NXC180" s="250"/>
      <c r="NXD180" s="250"/>
      <c r="NXE180" s="250"/>
      <c r="NXF180" s="250"/>
      <c r="NXG180" s="250"/>
      <c r="NXH180" s="250"/>
      <c r="NXI180" s="250"/>
      <c r="NXJ180" s="250"/>
      <c r="NXK180" s="250"/>
      <c r="NXL180" s="250"/>
      <c r="NXM180" s="250"/>
      <c r="NXN180" s="250"/>
      <c r="NXO180" s="250"/>
      <c r="NXP180" s="250"/>
      <c r="NXQ180" s="250"/>
      <c r="NXR180" s="250"/>
      <c r="NXS180" s="250"/>
      <c r="NXT180" s="250"/>
      <c r="NXU180" s="250"/>
      <c r="NXV180" s="250"/>
      <c r="NXW180" s="250"/>
      <c r="NXX180" s="250"/>
      <c r="NXY180" s="250"/>
      <c r="NXZ180" s="250"/>
      <c r="NYA180" s="250"/>
      <c r="NYB180" s="250"/>
      <c r="NYC180" s="250"/>
      <c r="NYD180" s="250"/>
      <c r="NYE180" s="250"/>
      <c r="NYF180" s="250"/>
      <c r="NYG180" s="250"/>
      <c r="NYH180" s="250"/>
      <c r="NYI180" s="250"/>
      <c r="NYJ180" s="250"/>
      <c r="NYK180" s="250"/>
      <c r="NYL180" s="250"/>
      <c r="NYM180" s="250"/>
      <c r="NYN180" s="250"/>
      <c r="NYO180" s="250"/>
      <c r="NYP180" s="250"/>
      <c r="NYQ180" s="250"/>
      <c r="NYR180" s="250"/>
      <c r="NYS180" s="250"/>
      <c r="NYT180" s="250"/>
      <c r="NYU180" s="250"/>
      <c r="NYV180" s="250"/>
      <c r="NYW180" s="250"/>
      <c r="NYX180" s="250"/>
      <c r="NYY180" s="250"/>
      <c r="NYZ180" s="250"/>
      <c r="NZA180" s="250"/>
      <c r="NZB180" s="250"/>
      <c r="NZC180" s="250"/>
      <c r="NZD180" s="250"/>
      <c r="NZE180" s="250"/>
      <c r="NZF180" s="250"/>
      <c r="NZG180" s="250"/>
      <c r="NZH180" s="250"/>
      <c r="NZI180" s="250"/>
      <c r="NZJ180" s="250"/>
      <c r="NZK180" s="250"/>
      <c r="NZL180" s="250"/>
      <c r="NZM180" s="250"/>
      <c r="NZN180" s="250"/>
      <c r="NZO180" s="250"/>
      <c r="NZP180" s="250"/>
      <c r="NZQ180" s="250"/>
      <c r="NZR180" s="250"/>
      <c r="NZS180" s="250"/>
      <c r="NZT180" s="250"/>
      <c r="NZU180" s="250"/>
      <c r="NZV180" s="250"/>
      <c r="NZW180" s="250"/>
      <c r="NZX180" s="250"/>
      <c r="NZY180" s="250"/>
      <c r="NZZ180" s="250"/>
      <c r="OAA180" s="250"/>
      <c r="OAB180" s="250"/>
      <c r="OAC180" s="250"/>
      <c r="OAD180" s="250"/>
      <c r="OAE180" s="250"/>
      <c r="OAF180" s="250"/>
      <c r="OAG180" s="250"/>
      <c r="OAH180" s="250"/>
      <c r="OAI180" s="250"/>
      <c r="OAJ180" s="250"/>
      <c r="OAK180" s="250"/>
      <c r="OAL180" s="250"/>
      <c r="OAM180" s="250"/>
      <c r="OAN180" s="250"/>
      <c r="OAO180" s="250"/>
      <c r="OAP180" s="250"/>
      <c r="OAQ180" s="250"/>
      <c r="OAR180" s="250"/>
      <c r="OAS180" s="250"/>
      <c r="OAT180" s="250"/>
      <c r="OAU180" s="250"/>
      <c r="OAV180" s="250"/>
      <c r="OAW180" s="250"/>
      <c r="OAX180" s="250"/>
      <c r="OAY180" s="250"/>
      <c r="OAZ180" s="250"/>
      <c r="OBA180" s="250"/>
      <c r="OBB180" s="250"/>
      <c r="OBC180" s="250"/>
      <c r="OBD180" s="250"/>
      <c r="OBE180" s="250"/>
      <c r="OBF180" s="250"/>
      <c r="OBG180" s="250"/>
      <c r="OBH180" s="250"/>
      <c r="OBI180" s="250"/>
      <c r="OBJ180" s="250"/>
      <c r="OBK180" s="250"/>
      <c r="OBL180" s="250"/>
      <c r="OBM180" s="250"/>
      <c r="OBN180" s="250"/>
      <c r="OBO180" s="250"/>
      <c r="OBP180" s="250"/>
      <c r="OBQ180" s="250"/>
      <c r="OBR180" s="250"/>
      <c r="OBS180" s="250"/>
      <c r="OBT180" s="250"/>
      <c r="OBU180" s="250"/>
      <c r="OBV180" s="250"/>
      <c r="OBW180" s="250"/>
      <c r="OBX180" s="250"/>
      <c r="OBY180" s="250"/>
      <c r="OBZ180" s="250"/>
      <c r="OCA180" s="250"/>
      <c r="OCB180" s="250"/>
      <c r="OCC180" s="250"/>
      <c r="OCD180" s="250"/>
      <c r="OCE180" s="250"/>
      <c r="OCF180" s="250"/>
      <c r="OCG180" s="250"/>
      <c r="OCH180" s="250"/>
      <c r="OCI180" s="250"/>
      <c r="OCJ180" s="250"/>
      <c r="OCK180" s="250"/>
      <c r="OCL180" s="250"/>
      <c r="OCM180" s="250"/>
      <c r="OCN180" s="250"/>
      <c r="OCO180" s="250"/>
      <c r="OCP180" s="250"/>
      <c r="OCQ180" s="250"/>
      <c r="OCR180" s="250"/>
      <c r="OCS180" s="250"/>
      <c r="OCT180" s="250"/>
      <c r="OCU180" s="250"/>
      <c r="OCV180" s="250"/>
      <c r="OCW180" s="250"/>
      <c r="OCX180" s="250"/>
      <c r="OCY180" s="250"/>
      <c r="OCZ180" s="250"/>
      <c r="ODA180" s="250"/>
      <c r="ODB180" s="250"/>
      <c r="ODC180" s="250"/>
      <c r="ODD180" s="250"/>
      <c r="ODE180" s="250"/>
      <c r="ODF180" s="250"/>
      <c r="ODG180" s="250"/>
      <c r="ODH180" s="250"/>
      <c r="ODI180" s="250"/>
      <c r="ODJ180" s="250"/>
      <c r="ODK180" s="250"/>
      <c r="ODL180" s="250"/>
      <c r="ODM180" s="250"/>
      <c r="ODN180" s="250"/>
      <c r="ODO180" s="250"/>
      <c r="ODP180" s="250"/>
      <c r="ODQ180" s="250"/>
      <c r="ODR180" s="250"/>
      <c r="ODS180" s="250"/>
      <c r="ODT180" s="250"/>
      <c r="ODU180" s="250"/>
      <c r="ODV180" s="250"/>
      <c r="ODW180" s="250"/>
      <c r="ODX180" s="250"/>
      <c r="ODY180" s="250"/>
      <c r="ODZ180" s="250"/>
      <c r="OEA180" s="250"/>
      <c r="OEB180" s="250"/>
      <c r="OEC180" s="250"/>
      <c r="OED180" s="250"/>
      <c r="OEE180" s="250"/>
      <c r="OEF180" s="250"/>
      <c r="OEG180" s="250"/>
      <c r="OEH180" s="250"/>
      <c r="OEI180" s="250"/>
      <c r="OEJ180" s="250"/>
      <c r="OEK180" s="250"/>
      <c r="OEL180" s="250"/>
      <c r="OEM180" s="250"/>
      <c r="OEN180" s="250"/>
      <c r="OEO180" s="250"/>
      <c r="OEP180" s="250"/>
      <c r="OEQ180" s="250"/>
      <c r="OER180" s="250"/>
      <c r="OES180" s="250"/>
      <c r="OET180" s="250"/>
      <c r="OEU180" s="250"/>
      <c r="OEV180" s="250"/>
      <c r="OEW180" s="250"/>
      <c r="OEX180" s="250"/>
      <c r="OEY180" s="250"/>
      <c r="OEZ180" s="250"/>
      <c r="OFA180" s="250"/>
      <c r="OFB180" s="250"/>
      <c r="OFC180" s="250"/>
      <c r="OFD180" s="250"/>
      <c r="OFE180" s="250"/>
      <c r="OFF180" s="250"/>
      <c r="OFG180" s="250"/>
      <c r="OFH180" s="250"/>
      <c r="OFI180" s="250"/>
      <c r="OFJ180" s="250"/>
      <c r="OFK180" s="250"/>
      <c r="OFL180" s="250"/>
      <c r="OFM180" s="250"/>
      <c r="OFN180" s="250"/>
      <c r="OFO180" s="250"/>
      <c r="OFP180" s="250"/>
      <c r="OFQ180" s="250"/>
      <c r="OFR180" s="250"/>
      <c r="OFS180" s="250"/>
      <c r="OFT180" s="250"/>
      <c r="OFU180" s="250"/>
      <c r="OFV180" s="250"/>
      <c r="OFW180" s="250"/>
      <c r="OFX180" s="250"/>
      <c r="OFY180" s="250"/>
      <c r="OFZ180" s="250"/>
      <c r="OGA180" s="250"/>
      <c r="OGB180" s="250"/>
      <c r="OGC180" s="250"/>
      <c r="OGD180" s="250"/>
      <c r="OGE180" s="250"/>
      <c r="OGF180" s="250"/>
      <c r="OGG180" s="250"/>
      <c r="OGH180" s="250"/>
      <c r="OGI180" s="250"/>
      <c r="OGJ180" s="250"/>
      <c r="OGK180" s="250"/>
      <c r="OGL180" s="250"/>
      <c r="OGM180" s="250"/>
      <c r="OGN180" s="250"/>
      <c r="OGO180" s="250"/>
      <c r="OGP180" s="250"/>
      <c r="OGQ180" s="250"/>
      <c r="OGR180" s="250"/>
      <c r="OGS180" s="250"/>
      <c r="OGT180" s="250"/>
      <c r="OGU180" s="250"/>
      <c r="OGV180" s="250"/>
      <c r="OGW180" s="250"/>
      <c r="OGX180" s="250"/>
      <c r="OGY180" s="250"/>
      <c r="OGZ180" s="250"/>
      <c r="OHA180" s="250"/>
      <c r="OHB180" s="250"/>
      <c r="OHC180" s="250"/>
      <c r="OHD180" s="250"/>
      <c r="OHE180" s="250"/>
      <c r="OHF180" s="250"/>
      <c r="OHG180" s="250"/>
      <c r="OHH180" s="250"/>
      <c r="OHI180" s="250"/>
      <c r="OHJ180" s="250"/>
      <c r="OHK180" s="250"/>
      <c r="OHL180" s="250"/>
      <c r="OHM180" s="250"/>
      <c r="OHN180" s="250"/>
      <c r="OHO180" s="250"/>
      <c r="OHP180" s="250"/>
      <c r="OHQ180" s="250"/>
      <c r="OHR180" s="250"/>
      <c r="OHS180" s="250"/>
      <c r="OHT180" s="250"/>
      <c r="OHU180" s="250"/>
      <c r="OHV180" s="250"/>
      <c r="OHW180" s="250"/>
      <c r="OHX180" s="250"/>
      <c r="OHY180" s="250"/>
      <c r="OHZ180" s="250"/>
      <c r="OIA180" s="250"/>
      <c r="OIB180" s="250"/>
      <c r="OIC180" s="250"/>
      <c r="OID180" s="250"/>
      <c r="OIE180" s="250"/>
      <c r="OIF180" s="250"/>
      <c r="OIG180" s="250"/>
      <c r="OIH180" s="250"/>
      <c r="OII180" s="250"/>
      <c r="OIJ180" s="250"/>
      <c r="OIK180" s="250"/>
      <c r="OIL180" s="250"/>
      <c r="OIM180" s="250"/>
      <c r="OIN180" s="250"/>
      <c r="OIO180" s="250"/>
      <c r="OIP180" s="250"/>
      <c r="OIQ180" s="250"/>
      <c r="OIR180" s="250"/>
      <c r="OIS180" s="250"/>
      <c r="OIT180" s="250"/>
      <c r="OIU180" s="250"/>
      <c r="OIV180" s="250"/>
      <c r="OIW180" s="250"/>
      <c r="OIX180" s="250"/>
      <c r="OIY180" s="250"/>
      <c r="OIZ180" s="250"/>
      <c r="OJA180" s="250"/>
      <c r="OJB180" s="250"/>
      <c r="OJC180" s="250"/>
      <c r="OJD180" s="250"/>
      <c r="OJE180" s="250"/>
      <c r="OJF180" s="250"/>
      <c r="OJG180" s="250"/>
      <c r="OJH180" s="250"/>
      <c r="OJI180" s="250"/>
      <c r="OJJ180" s="250"/>
      <c r="OJK180" s="250"/>
      <c r="OJL180" s="250"/>
      <c r="OJM180" s="250"/>
      <c r="OJN180" s="250"/>
      <c r="OJO180" s="250"/>
      <c r="OJP180" s="250"/>
      <c r="OJQ180" s="250"/>
      <c r="OJR180" s="250"/>
      <c r="OJS180" s="250"/>
      <c r="OJT180" s="250"/>
      <c r="OJU180" s="250"/>
      <c r="OJV180" s="250"/>
      <c r="OJW180" s="250"/>
      <c r="OJX180" s="250"/>
      <c r="OJY180" s="250"/>
      <c r="OJZ180" s="250"/>
      <c r="OKA180" s="250"/>
      <c r="OKB180" s="250"/>
      <c r="OKC180" s="250"/>
      <c r="OKD180" s="250"/>
      <c r="OKE180" s="250"/>
      <c r="OKF180" s="250"/>
      <c r="OKG180" s="250"/>
      <c r="OKH180" s="250"/>
      <c r="OKI180" s="250"/>
      <c r="OKJ180" s="250"/>
      <c r="OKK180" s="250"/>
      <c r="OKL180" s="250"/>
      <c r="OKM180" s="250"/>
      <c r="OKN180" s="250"/>
      <c r="OKO180" s="250"/>
      <c r="OKP180" s="250"/>
      <c r="OKQ180" s="250"/>
      <c r="OKR180" s="250"/>
      <c r="OKS180" s="250"/>
      <c r="OKT180" s="250"/>
      <c r="OKU180" s="250"/>
      <c r="OKV180" s="250"/>
      <c r="OKW180" s="250"/>
      <c r="OKX180" s="250"/>
      <c r="OKY180" s="250"/>
      <c r="OKZ180" s="250"/>
      <c r="OLA180" s="250"/>
      <c r="OLB180" s="250"/>
      <c r="OLC180" s="250"/>
      <c r="OLD180" s="250"/>
      <c r="OLE180" s="250"/>
      <c r="OLF180" s="250"/>
      <c r="OLG180" s="250"/>
      <c r="OLH180" s="250"/>
      <c r="OLI180" s="250"/>
      <c r="OLJ180" s="250"/>
      <c r="OLK180" s="250"/>
      <c r="OLL180" s="250"/>
      <c r="OLM180" s="250"/>
      <c r="OLN180" s="250"/>
      <c r="OLO180" s="250"/>
      <c r="OLP180" s="250"/>
      <c r="OLQ180" s="250"/>
      <c r="OLR180" s="250"/>
      <c r="OLS180" s="250"/>
      <c r="OLT180" s="250"/>
      <c r="OLU180" s="250"/>
      <c r="OLV180" s="250"/>
      <c r="OLW180" s="250"/>
      <c r="OLX180" s="250"/>
      <c r="OLY180" s="250"/>
      <c r="OLZ180" s="250"/>
      <c r="OMA180" s="250"/>
      <c r="OMB180" s="250"/>
      <c r="OMC180" s="250"/>
      <c r="OMD180" s="250"/>
      <c r="OME180" s="250"/>
      <c r="OMF180" s="250"/>
      <c r="OMG180" s="250"/>
      <c r="OMH180" s="250"/>
      <c r="OMI180" s="250"/>
      <c r="OMJ180" s="250"/>
      <c r="OMK180" s="250"/>
      <c r="OML180" s="250"/>
      <c r="OMM180" s="250"/>
      <c r="OMN180" s="250"/>
      <c r="OMO180" s="250"/>
      <c r="OMP180" s="250"/>
      <c r="OMQ180" s="250"/>
      <c r="OMR180" s="250"/>
      <c r="OMS180" s="250"/>
      <c r="OMT180" s="250"/>
      <c r="OMU180" s="250"/>
      <c r="OMV180" s="250"/>
      <c r="OMW180" s="250"/>
      <c r="OMX180" s="250"/>
      <c r="OMY180" s="250"/>
      <c r="OMZ180" s="250"/>
      <c r="ONA180" s="250"/>
      <c r="ONB180" s="250"/>
      <c r="ONC180" s="250"/>
      <c r="OND180" s="250"/>
      <c r="ONE180" s="250"/>
      <c r="ONF180" s="250"/>
      <c r="ONG180" s="250"/>
      <c r="ONH180" s="250"/>
      <c r="ONI180" s="250"/>
      <c r="ONJ180" s="250"/>
      <c r="ONK180" s="250"/>
      <c r="ONL180" s="250"/>
      <c r="ONM180" s="250"/>
      <c r="ONN180" s="250"/>
      <c r="ONO180" s="250"/>
      <c r="ONP180" s="250"/>
      <c r="ONQ180" s="250"/>
      <c r="ONR180" s="250"/>
      <c r="ONS180" s="250"/>
      <c r="ONT180" s="250"/>
      <c r="ONU180" s="250"/>
      <c r="ONV180" s="250"/>
      <c r="ONW180" s="250"/>
      <c r="ONX180" s="250"/>
      <c r="ONY180" s="250"/>
      <c r="ONZ180" s="250"/>
      <c r="OOA180" s="250"/>
      <c r="OOB180" s="250"/>
      <c r="OOC180" s="250"/>
      <c r="OOD180" s="250"/>
      <c r="OOE180" s="250"/>
      <c r="OOF180" s="250"/>
      <c r="OOG180" s="250"/>
      <c r="OOH180" s="250"/>
      <c r="OOI180" s="250"/>
      <c r="OOJ180" s="250"/>
      <c r="OOK180" s="250"/>
      <c r="OOL180" s="250"/>
      <c r="OOM180" s="250"/>
      <c r="OON180" s="250"/>
      <c r="OOO180" s="250"/>
      <c r="OOP180" s="250"/>
      <c r="OOQ180" s="250"/>
      <c r="OOR180" s="250"/>
      <c r="OOS180" s="250"/>
      <c r="OOT180" s="250"/>
      <c r="OOU180" s="250"/>
      <c r="OOV180" s="250"/>
      <c r="OOW180" s="250"/>
      <c r="OOX180" s="250"/>
      <c r="OOY180" s="250"/>
      <c r="OOZ180" s="250"/>
      <c r="OPA180" s="250"/>
      <c r="OPB180" s="250"/>
      <c r="OPC180" s="250"/>
      <c r="OPD180" s="250"/>
      <c r="OPE180" s="250"/>
      <c r="OPF180" s="250"/>
      <c r="OPG180" s="250"/>
      <c r="OPH180" s="250"/>
      <c r="OPI180" s="250"/>
      <c r="OPJ180" s="250"/>
      <c r="OPK180" s="250"/>
      <c r="OPL180" s="250"/>
      <c r="OPM180" s="250"/>
      <c r="OPN180" s="250"/>
      <c r="OPO180" s="250"/>
      <c r="OPP180" s="250"/>
      <c r="OPQ180" s="250"/>
      <c r="OPR180" s="250"/>
      <c r="OPS180" s="250"/>
      <c r="OPT180" s="250"/>
      <c r="OPU180" s="250"/>
      <c r="OPV180" s="250"/>
      <c r="OPW180" s="250"/>
      <c r="OPX180" s="250"/>
      <c r="OPY180" s="250"/>
      <c r="OPZ180" s="250"/>
      <c r="OQA180" s="250"/>
      <c r="OQB180" s="250"/>
      <c r="OQC180" s="250"/>
      <c r="OQD180" s="250"/>
      <c r="OQE180" s="250"/>
      <c r="OQF180" s="250"/>
      <c r="OQG180" s="250"/>
      <c r="OQH180" s="250"/>
      <c r="OQI180" s="250"/>
      <c r="OQJ180" s="250"/>
      <c r="OQK180" s="250"/>
      <c r="OQL180" s="250"/>
      <c r="OQM180" s="250"/>
      <c r="OQN180" s="250"/>
      <c r="OQO180" s="250"/>
      <c r="OQP180" s="250"/>
      <c r="OQQ180" s="250"/>
      <c r="OQR180" s="250"/>
      <c r="OQS180" s="250"/>
      <c r="OQT180" s="250"/>
      <c r="OQU180" s="250"/>
      <c r="OQV180" s="250"/>
      <c r="OQW180" s="250"/>
      <c r="OQX180" s="250"/>
      <c r="OQY180" s="250"/>
      <c r="OQZ180" s="250"/>
      <c r="ORA180" s="250"/>
      <c r="ORB180" s="250"/>
      <c r="ORC180" s="250"/>
      <c r="ORD180" s="250"/>
      <c r="ORE180" s="250"/>
      <c r="ORF180" s="250"/>
      <c r="ORG180" s="250"/>
      <c r="ORH180" s="250"/>
      <c r="ORI180" s="250"/>
      <c r="ORJ180" s="250"/>
      <c r="ORK180" s="250"/>
      <c r="ORL180" s="250"/>
      <c r="ORM180" s="250"/>
      <c r="ORN180" s="250"/>
      <c r="ORO180" s="250"/>
      <c r="ORP180" s="250"/>
      <c r="ORQ180" s="250"/>
      <c r="ORR180" s="250"/>
      <c r="ORS180" s="250"/>
      <c r="ORT180" s="250"/>
      <c r="ORU180" s="250"/>
      <c r="ORV180" s="250"/>
      <c r="ORW180" s="250"/>
      <c r="ORX180" s="250"/>
      <c r="ORY180" s="250"/>
      <c r="ORZ180" s="250"/>
      <c r="OSA180" s="250"/>
      <c r="OSB180" s="250"/>
      <c r="OSC180" s="250"/>
      <c r="OSD180" s="250"/>
      <c r="OSE180" s="250"/>
      <c r="OSF180" s="250"/>
      <c r="OSG180" s="250"/>
      <c r="OSH180" s="250"/>
      <c r="OSI180" s="250"/>
      <c r="OSJ180" s="250"/>
      <c r="OSK180" s="250"/>
      <c r="OSL180" s="250"/>
      <c r="OSM180" s="250"/>
      <c r="OSN180" s="250"/>
      <c r="OSO180" s="250"/>
      <c r="OSP180" s="250"/>
      <c r="OSQ180" s="250"/>
      <c r="OSR180" s="250"/>
      <c r="OSS180" s="250"/>
      <c r="OST180" s="250"/>
      <c r="OSU180" s="250"/>
      <c r="OSV180" s="250"/>
      <c r="OSW180" s="250"/>
      <c r="OSX180" s="250"/>
      <c r="OSY180" s="250"/>
      <c r="OSZ180" s="250"/>
      <c r="OTA180" s="250"/>
      <c r="OTB180" s="250"/>
      <c r="OTC180" s="250"/>
      <c r="OTD180" s="250"/>
      <c r="OTE180" s="250"/>
      <c r="OTF180" s="250"/>
      <c r="OTG180" s="250"/>
      <c r="OTH180" s="250"/>
      <c r="OTI180" s="250"/>
      <c r="OTJ180" s="250"/>
      <c r="OTK180" s="250"/>
      <c r="OTL180" s="250"/>
      <c r="OTM180" s="250"/>
      <c r="OTN180" s="250"/>
      <c r="OTO180" s="250"/>
      <c r="OTP180" s="250"/>
      <c r="OTQ180" s="250"/>
      <c r="OTR180" s="250"/>
      <c r="OTS180" s="250"/>
      <c r="OTT180" s="250"/>
      <c r="OTU180" s="250"/>
      <c r="OTV180" s="250"/>
      <c r="OTW180" s="250"/>
      <c r="OTX180" s="250"/>
      <c r="OTY180" s="250"/>
      <c r="OTZ180" s="250"/>
      <c r="OUA180" s="250"/>
      <c r="OUB180" s="250"/>
      <c r="OUC180" s="250"/>
      <c r="OUD180" s="250"/>
      <c r="OUE180" s="250"/>
      <c r="OUF180" s="250"/>
      <c r="OUG180" s="250"/>
      <c r="OUH180" s="250"/>
      <c r="OUI180" s="250"/>
      <c r="OUJ180" s="250"/>
      <c r="OUK180" s="250"/>
      <c r="OUL180" s="250"/>
      <c r="OUM180" s="250"/>
      <c r="OUN180" s="250"/>
      <c r="OUO180" s="250"/>
      <c r="OUP180" s="250"/>
      <c r="OUQ180" s="250"/>
      <c r="OUR180" s="250"/>
      <c r="OUS180" s="250"/>
      <c r="OUT180" s="250"/>
      <c r="OUU180" s="250"/>
      <c r="OUV180" s="250"/>
      <c r="OUW180" s="250"/>
      <c r="OUX180" s="250"/>
      <c r="OUY180" s="250"/>
      <c r="OUZ180" s="250"/>
      <c r="OVA180" s="250"/>
      <c r="OVB180" s="250"/>
      <c r="OVC180" s="250"/>
      <c r="OVD180" s="250"/>
      <c r="OVE180" s="250"/>
      <c r="OVF180" s="250"/>
      <c r="OVG180" s="250"/>
      <c r="OVH180" s="250"/>
      <c r="OVI180" s="250"/>
      <c r="OVJ180" s="250"/>
      <c r="OVK180" s="250"/>
      <c r="OVL180" s="250"/>
      <c r="OVM180" s="250"/>
      <c r="OVN180" s="250"/>
      <c r="OVO180" s="250"/>
      <c r="OVP180" s="250"/>
      <c r="OVQ180" s="250"/>
      <c r="OVR180" s="250"/>
      <c r="OVS180" s="250"/>
      <c r="OVT180" s="250"/>
      <c r="OVU180" s="250"/>
      <c r="OVV180" s="250"/>
      <c r="OVW180" s="250"/>
      <c r="OVX180" s="250"/>
      <c r="OVY180" s="250"/>
      <c r="OVZ180" s="250"/>
      <c r="OWA180" s="250"/>
      <c r="OWB180" s="250"/>
      <c r="OWC180" s="250"/>
      <c r="OWD180" s="250"/>
      <c r="OWE180" s="250"/>
      <c r="OWF180" s="250"/>
      <c r="OWG180" s="250"/>
      <c r="OWH180" s="250"/>
      <c r="OWI180" s="250"/>
      <c r="OWJ180" s="250"/>
      <c r="OWK180" s="250"/>
      <c r="OWL180" s="250"/>
      <c r="OWM180" s="250"/>
      <c r="OWN180" s="250"/>
      <c r="OWO180" s="250"/>
      <c r="OWP180" s="250"/>
      <c r="OWQ180" s="250"/>
      <c r="OWR180" s="250"/>
      <c r="OWS180" s="250"/>
      <c r="OWT180" s="250"/>
      <c r="OWU180" s="250"/>
      <c r="OWV180" s="250"/>
      <c r="OWW180" s="250"/>
      <c r="OWX180" s="250"/>
      <c r="OWY180" s="250"/>
      <c r="OWZ180" s="250"/>
      <c r="OXA180" s="250"/>
      <c r="OXB180" s="250"/>
      <c r="OXC180" s="250"/>
      <c r="OXD180" s="250"/>
      <c r="OXE180" s="250"/>
      <c r="OXF180" s="250"/>
      <c r="OXG180" s="250"/>
      <c r="OXH180" s="250"/>
      <c r="OXI180" s="250"/>
      <c r="OXJ180" s="250"/>
      <c r="OXK180" s="250"/>
      <c r="OXL180" s="250"/>
      <c r="OXM180" s="250"/>
      <c r="OXN180" s="250"/>
      <c r="OXO180" s="250"/>
      <c r="OXP180" s="250"/>
      <c r="OXQ180" s="250"/>
      <c r="OXR180" s="250"/>
      <c r="OXS180" s="250"/>
      <c r="OXT180" s="250"/>
      <c r="OXU180" s="250"/>
      <c r="OXV180" s="250"/>
      <c r="OXW180" s="250"/>
      <c r="OXX180" s="250"/>
      <c r="OXY180" s="250"/>
      <c r="OXZ180" s="250"/>
      <c r="OYA180" s="250"/>
      <c r="OYB180" s="250"/>
      <c r="OYC180" s="250"/>
      <c r="OYD180" s="250"/>
      <c r="OYE180" s="250"/>
      <c r="OYF180" s="250"/>
      <c r="OYG180" s="250"/>
      <c r="OYH180" s="250"/>
      <c r="OYI180" s="250"/>
      <c r="OYJ180" s="250"/>
      <c r="OYK180" s="250"/>
      <c r="OYL180" s="250"/>
      <c r="OYM180" s="250"/>
      <c r="OYN180" s="250"/>
      <c r="OYO180" s="250"/>
      <c r="OYP180" s="250"/>
      <c r="OYQ180" s="250"/>
      <c r="OYR180" s="250"/>
      <c r="OYS180" s="250"/>
      <c r="OYT180" s="250"/>
      <c r="OYU180" s="250"/>
      <c r="OYV180" s="250"/>
      <c r="OYW180" s="250"/>
      <c r="OYX180" s="250"/>
      <c r="OYY180" s="250"/>
      <c r="OYZ180" s="250"/>
      <c r="OZA180" s="250"/>
      <c r="OZB180" s="250"/>
      <c r="OZC180" s="250"/>
      <c r="OZD180" s="250"/>
      <c r="OZE180" s="250"/>
      <c r="OZF180" s="250"/>
      <c r="OZG180" s="250"/>
      <c r="OZH180" s="250"/>
      <c r="OZI180" s="250"/>
      <c r="OZJ180" s="250"/>
      <c r="OZK180" s="250"/>
      <c r="OZL180" s="250"/>
      <c r="OZM180" s="250"/>
      <c r="OZN180" s="250"/>
      <c r="OZO180" s="250"/>
      <c r="OZP180" s="250"/>
      <c r="OZQ180" s="250"/>
      <c r="OZR180" s="250"/>
      <c r="OZS180" s="250"/>
      <c r="OZT180" s="250"/>
      <c r="OZU180" s="250"/>
      <c r="OZV180" s="250"/>
      <c r="OZW180" s="250"/>
      <c r="OZX180" s="250"/>
      <c r="OZY180" s="250"/>
      <c r="OZZ180" s="250"/>
      <c r="PAA180" s="250"/>
      <c r="PAB180" s="250"/>
      <c r="PAC180" s="250"/>
      <c r="PAD180" s="250"/>
      <c r="PAE180" s="250"/>
      <c r="PAF180" s="250"/>
      <c r="PAG180" s="250"/>
      <c r="PAH180" s="250"/>
      <c r="PAI180" s="250"/>
      <c r="PAJ180" s="250"/>
      <c r="PAK180" s="250"/>
      <c r="PAL180" s="250"/>
      <c r="PAM180" s="250"/>
      <c r="PAN180" s="250"/>
      <c r="PAO180" s="250"/>
      <c r="PAP180" s="250"/>
      <c r="PAQ180" s="250"/>
      <c r="PAR180" s="250"/>
      <c r="PAS180" s="250"/>
      <c r="PAT180" s="250"/>
      <c r="PAU180" s="250"/>
      <c r="PAV180" s="250"/>
      <c r="PAW180" s="250"/>
      <c r="PAX180" s="250"/>
      <c r="PAY180" s="250"/>
      <c r="PAZ180" s="250"/>
      <c r="PBA180" s="250"/>
      <c r="PBB180" s="250"/>
      <c r="PBC180" s="250"/>
      <c r="PBD180" s="250"/>
      <c r="PBE180" s="250"/>
      <c r="PBF180" s="250"/>
      <c r="PBG180" s="250"/>
      <c r="PBH180" s="250"/>
      <c r="PBI180" s="250"/>
      <c r="PBJ180" s="250"/>
      <c r="PBK180" s="250"/>
      <c r="PBL180" s="250"/>
      <c r="PBM180" s="250"/>
      <c r="PBN180" s="250"/>
      <c r="PBO180" s="250"/>
      <c r="PBP180" s="250"/>
      <c r="PBQ180" s="250"/>
      <c r="PBR180" s="250"/>
      <c r="PBS180" s="250"/>
      <c r="PBT180" s="250"/>
      <c r="PBU180" s="250"/>
      <c r="PBV180" s="250"/>
      <c r="PBW180" s="250"/>
      <c r="PBX180" s="250"/>
      <c r="PBY180" s="250"/>
      <c r="PBZ180" s="250"/>
      <c r="PCA180" s="250"/>
      <c r="PCB180" s="250"/>
      <c r="PCC180" s="250"/>
      <c r="PCD180" s="250"/>
      <c r="PCE180" s="250"/>
      <c r="PCF180" s="250"/>
      <c r="PCG180" s="250"/>
      <c r="PCH180" s="250"/>
      <c r="PCI180" s="250"/>
      <c r="PCJ180" s="250"/>
      <c r="PCK180" s="250"/>
      <c r="PCL180" s="250"/>
      <c r="PCM180" s="250"/>
      <c r="PCN180" s="250"/>
      <c r="PCO180" s="250"/>
      <c r="PCP180" s="250"/>
      <c r="PCQ180" s="250"/>
      <c r="PCR180" s="250"/>
      <c r="PCS180" s="250"/>
      <c r="PCT180" s="250"/>
      <c r="PCU180" s="250"/>
      <c r="PCV180" s="250"/>
      <c r="PCW180" s="250"/>
      <c r="PCX180" s="250"/>
      <c r="PCY180" s="250"/>
      <c r="PCZ180" s="250"/>
      <c r="PDA180" s="250"/>
      <c r="PDB180" s="250"/>
      <c r="PDC180" s="250"/>
      <c r="PDD180" s="250"/>
      <c r="PDE180" s="250"/>
      <c r="PDF180" s="250"/>
      <c r="PDG180" s="250"/>
      <c r="PDH180" s="250"/>
      <c r="PDI180" s="250"/>
      <c r="PDJ180" s="250"/>
      <c r="PDK180" s="250"/>
      <c r="PDL180" s="250"/>
      <c r="PDM180" s="250"/>
      <c r="PDN180" s="250"/>
      <c r="PDO180" s="250"/>
      <c r="PDP180" s="250"/>
      <c r="PDQ180" s="250"/>
      <c r="PDR180" s="250"/>
      <c r="PDS180" s="250"/>
      <c r="PDT180" s="250"/>
      <c r="PDU180" s="250"/>
      <c r="PDV180" s="250"/>
      <c r="PDW180" s="250"/>
      <c r="PDX180" s="250"/>
      <c r="PDY180" s="250"/>
      <c r="PDZ180" s="250"/>
      <c r="PEA180" s="250"/>
      <c r="PEB180" s="250"/>
      <c r="PEC180" s="250"/>
      <c r="PED180" s="250"/>
      <c r="PEE180" s="250"/>
      <c r="PEF180" s="250"/>
      <c r="PEG180" s="250"/>
      <c r="PEH180" s="250"/>
      <c r="PEI180" s="250"/>
      <c r="PEJ180" s="250"/>
      <c r="PEK180" s="250"/>
      <c r="PEL180" s="250"/>
      <c r="PEM180" s="250"/>
      <c r="PEN180" s="250"/>
      <c r="PEO180" s="250"/>
      <c r="PEP180" s="250"/>
      <c r="PEQ180" s="250"/>
      <c r="PER180" s="250"/>
      <c r="PES180" s="250"/>
      <c r="PET180" s="250"/>
      <c r="PEU180" s="250"/>
      <c r="PEV180" s="250"/>
      <c r="PEW180" s="250"/>
      <c r="PEX180" s="250"/>
      <c r="PEY180" s="250"/>
      <c r="PEZ180" s="250"/>
      <c r="PFA180" s="250"/>
      <c r="PFB180" s="250"/>
      <c r="PFC180" s="250"/>
      <c r="PFD180" s="250"/>
      <c r="PFE180" s="250"/>
      <c r="PFF180" s="250"/>
      <c r="PFG180" s="250"/>
      <c r="PFH180" s="250"/>
      <c r="PFI180" s="250"/>
      <c r="PFJ180" s="250"/>
      <c r="PFK180" s="250"/>
      <c r="PFL180" s="250"/>
      <c r="PFM180" s="250"/>
      <c r="PFN180" s="250"/>
      <c r="PFO180" s="250"/>
      <c r="PFP180" s="250"/>
      <c r="PFQ180" s="250"/>
      <c r="PFR180" s="250"/>
      <c r="PFS180" s="250"/>
      <c r="PFT180" s="250"/>
      <c r="PFU180" s="250"/>
      <c r="PFV180" s="250"/>
      <c r="PFW180" s="250"/>
      <c r="PFX180" s="250"/>
      <c r="PFY180" s="250"/>
      <c r="PFZ180" s="250"/>
      <c r="PGA180" s="250"/>
      <c r="PGB180" s="250"/>
      <c r="PGC180" s="250"/>
      <c r="PGD180" s="250"/>
      <c r="PGE180" s="250"/>
      <c r="PGF180" s="250"/>
      <c r="PGG180" s="250"/>
      <c r="PGH180" s="250"/>
      <c r="PGI180" s="250"/>
      <c r="PGJ180" s="250"/>
      <c r="PGK180" s="250"/>
      <c r="PGL180" s="250"/>
      <c r="PGM180" s="250"/>
      <c r="PGN180" s="250"/>
      <c r="PGO180" s="250"/>
      <c r="PGP180" s="250"/>
      <c r="PGQ180" s="250"/>
      <c r="PGR180" s="250"/>
      <c r="PGS180" s="250"/>
      <c r="PGT180" s="250"/>
      <c r="PGU180" s="250"/>
      <c r="PGV180" s="250"/>
      <c r="PGW180" s="250"/>
      <c r="PGX180" s="250"/>
      <c r="PGY180" s="250"/>
      <c r="PGZ180" s="250"/>
      <c r="PHA180" s="250"/>
      <c r="PHB180" s="250"/>
      <c r="PHC180" s="250"/>
      <c r="PHD180" s="250"/>
      <c r="PHE180" s="250"/>
      <c r="PHF180" s="250"/>
      <c r="PHG180" s="250"/>
      <c r="PHH180" s="250"/>
      <c r="PHI180" s="250"/>
      <c r="PHJ180" s="250"/>
      <c r="PHK180" s="250"/>
      <c r="PHL180" s="250"/>
      <c r="PHM180" s="250"/>
      <c r="PHN180" s="250"/>
      <c r="PHO180" s="250"/>
      <c r="PHP180" s="250"/>
      <c r="PHQ180" s="250"/>
      <c r="PHR180" s="250"/>
      <c r="PHS180" s="250"/>
      <c r="PHT180" s="250"/>
      <c r="PHU180" s="250"/>
      <c r="PHV180" s="250"/>
      <c r="PHW180" s="250"/>
      <c r="PHX180" s="250"/>
      <c r="PHY180" s="250"/>
      <c r="PHZ180" s="250"/>
      <c r="PIA180" s="250"/>
      <c r="PIB180" s="250"/>
      <c r="PIC180" s="250"/>
      <c r="PID180" s="250"/>
      <c r="PIE180" s="250"/>
      <c r="PIF180" s="250"/>
      <c r="PIG180" s="250"/>
      <c r="PIH180" s="250"/>
      <c r="PII180" s="250"/>
      <c r="PIJ180" s="250"/>
      <c r="PIK180" s="250"/>
      <c r="PIL180" s="250"/>
      <c r="PIM180" s="250"/>
      <c r="PIN180" s="250"/>
      <c r="PIO180" s="250"/>
      <c r="PIP180" s="250"/>
      <c r="PIQ180" s="250"/>
      <c r="PIR180" s="250"/>
      <c r="PIS180" s="250"/>
      <c r="PIT180" s="250"/>
      <c r="PIU180" s="250"/>
      <c r="PIV180" s="250"/>
      <c r="PIW180" s="250"/>
      <c r="PIX180" s="250"/>
      <c r="PIY180" s="250"/>
      <c r="PIZ180" s="250"/>
      <c r="PJA180" s="250"/>
      <c r="PJB180" s="250"/>
      <c r="PJC180" s="250"/>
      <c r="PJD180" s="250"/>
      <c r="PJE180" s="250"/>
      <c r="PJF180" s="250"/>
      <c r="PJG180" s="250"/>
      <c r="PJH180" s="250"/>
      <c r="PJI180" s="250"/>
      <c r="PJJ180" s="250"/>
      <c r="PJK180" s="250"/>
      <c r="PJL180" s="250"/>
      <c r="PJM180" s="250"/>
      <c r="PJN180" s="250"/>
      <c r="PJO180" s="250"/>
      <c r="PJP180" s="250"/>
      <c r="PJQ180" s="250"/>
      <c r="PJR180" s="250"/>
      <c r="PJS180" s="250"/>
      <c r="PJT180" s="250"/>
      <c r="PJU180" s="250"/>
      <c r="PJV180" s="250"/>
      <c r="PJW180" s="250"/>
      <c r="PJX180" s="250"/>
      <c r="PJY180" s="250"/>
      <c r="PJZ180" s="250"/>
      <c r="PKA180" s="250"/>
      <c r="PKB180" s="250"/>
      <c r="PKC180" s="250"/>
      <c r="PKD180" s="250"/>
      <c r="PKE180" s="250"/>
      <c r="PKF180" s="250"/>
      <c r="PKG180" s="250"/>
      <c r="PKH180" s="250"/>
      <c r="PKI180" s="250"/>
      <c r="PKJ180" s="250"/>
      <c r="PKK180" s="250"/>
      <c r="PKL180" s="250"/>
      <c r="PKM180" s="250"/>
      <c r="PKN180" s="250"/>
      <c r="PKO180" s="250"/>
      <c r="PKP180" s="250"/>
      <c r="PKQ180" s="250"/>
      <c r="PKR180" s="250"/>
      <c r="PKS180" s="250"/>
      <c r="PKT180" s="250"/>
      <c r="PKU180" s="250"/>
      <c r="PKV180" s="250"/>
      <c r="PKW180" s="250"/>
      <c r="PKX180" s="250"/>
      <c r="PKY180" s="250"/>
      <c r="PKZ180" s="250"/>
      <c r="PLA180" s="250"/>
      <c r="PLB180" s="250"/>
      <c r="PLC180" s="250"/>
      <c r="PLD180" s="250"/>
      <c r="PLE180" s="250"/>
      <c r="PLF180" s="250"/>
      <c r="PLG180" s="250"/>
      <c r="PLH180" s="250"/>
      <c r="PLI180" s="250"/>
      <c r="PLJ180" s="250"/>
      <c r="PLK180" s="250"/>
      <c r="PLL180" s="250"/>
      <c r="PLM180" s="250"/>
      <c r="PLN180" s="250"/>
      <c r="PLO180" s="250"/>
      <c r="PLP180" s="250"/>
      <c r="PLQ180" s="250"/>
      <c r="PLR180" s="250"/>
      <c r="PLS180" s="250"/>
      <c r="PLT180" s="250"/>
      <c r="PLU180" s="250"/>
      <c r="PLV180" s="250"/>
      <c r="PLW180" s="250"/>
      <c r="PLX180" s="250"/>
      <c r="PLY180" s="250"/>
      <c r="PLZ180" s="250"/>
      <c r="PMA180" s="250"/>
      <c r="PMB180" s="250"/>
      <c r="PMC180" s="250"/>
      <c r="PMD180" s="250"/>
      <c r="PME180" s="250"/>
      <c r="PMF180" s="250"/>
      <c r="PMG180" s="250"/>
      <c r="PMH180" s="250"/>
      <c r="PMI180" s="250"/>
      <c r="PMJ180" s="250"/>
      <c r="PMK180" s="250"/>
      <c r="PML180" s="250"/>
      <c r="PMM180" s="250"/>
      <c r="PMN180" s="250"/>
      <c r="PMO180" s="250"/>
      <c r="PMP180" s="250"/>
      <c r="PMQ180" s="250"/>
      <c r="PMR180" s="250"/>
      <c r="PMS180" s="250"/>
      <c r="PMT180" s="250"/>
      <c r="PMU180" s="250"/>
      <c r="PMV180" s="250"/>
      <c r="PMW180" s="250"/>
      <c r="PMX180" s="250"/>
      <c r="PMY180" s="250"/>
      <c r="PMZ180" s="250"/>
      <c r="PNA180" s="250"/>
      <c r="PNB180" s="250"/>
      <c r="PNC180" s="250"/>
      <c r="PND180" s="250"/>
      <c r="PNE180" s="250"/>
      <c r="PNF180" s="250"/>
      <c r="PNG180" s="250"/>
      <c r="PNH180" s="250"/>
      <c r="PNI180" s="250"/>
      <c r="PNJ180" s="250"/>
      <c r="PNK180" s="250"/>
      <c r="PNL180" s="250"/>
      <c r="PNM180" s="250"/>
      <c r="PNN180" s="250"/>
      <c r="PNO180" s="250"/>
      <c r="PNP180" s="250"/>
      <c r="PNQ180" s="250"/>
      <c r="PNR180" s="250"/>
      <c r="PNS180" s="250"/>
      <c r="PNT180" s="250"/>
      <c r="PNU180" s="250"/>
      <c r="PNV180" s="250"/>
      <c r="PNW180" s="250"/>
      <c r="PNX180" s="250"/>
      <c r="PNY180" s="250"/>
      <c r="PNZ180" s="250"/>
      <c r="POA180" s="250"/>
      <c r="POB180" s="250"/>
      <c r="POC180" s="250"/>
      <c r="POD180" s="250"/>
      <c r="POE180" s="250"/>
      <c r="POF180" s="250"/>
      <c r="POG180" s="250"/>
      <c r="POH180" s="250"/>
      <c r="POI180" s="250"/>
      <c r="POJ180" s="250"/>
      <c r="POK180" s="250"/>
      <c r="POL180" s="250"/>
      <c r="POM180" s="250"/>
      <c r="PON180" s="250"/>
      <c r="POO180" s="250"/>
      <c r="POP180" s="250"/>
      <c r="POQ180" s="250"/>
      <c r="POR180" s="250"/>
      <c r="POS180" s="250"/>
      <c r="POT180" s="250"/>
      <c r="POU180" s="250"/>
      <c r="POV180" s="250"/>
      <c r="POW180" s="250"/>
      <c r="POX180" s="250"/>
      <c r="POY180" s="250"/>
      <c r="POZ180" s="250"/>
      <c r="PPA180" s="250"/>
      <c r="PPB180" s="250"/>
      <c r="PPC180" s="250"/>
      <c r="PPD180" s="250"/>
      <c r="PPE180" s="250"/>
      <c r="PPF180" s="250"/>
      <c r="PPG180" s="250"/>
      <c r="PPH180" s="250"/>
      <c r="PPI180" s="250"/>
      <c r="PPJ180" s="250"/>
      <c r="PPK180" s="250"/>
      <c r="PPL180" s="250"/>
      <c r="PPM180" s="250"/>
      <c r="PPN180" s="250"/>
      <c r="PPO180" s="250"/>
      <c r="PPP180" s="250"/>
      <c r="PPQ180" s="250"/>
      <c r="PPR180" s="250"/>
      <c r="PPS180" s="250"/>
      <c r="PPT180" s="250"/>
      <c r="PPU180" s="250"/>
      <c r="PPV180" s="250"/>
      <c r="PPW180" s="250"/>
      <c r="PPX180" s="250"/>
      <c r="PPY180" s="250"/>
      <c r="PPZ180" s="250"/>
      <c r="PQA180" s="250"/>
      <c r="PQB180" s="250"/>
      <c r="PQC180" s="250"/>
      <c r="PQD180" s="250"/>
      <c r="PQE180" s="250"/>
      <c r="PQF180" s="250"/>
      <c r="PQG180" s="250"/>
      <c r="PQH180" s="250"/>
      <c r="PQI180" s="250"/>
      <c r="PQJ180" s="250"/>
      <c r="PQK180" s="250"/>
      <c r="PQL180" s="250"/>
      <c r="PQM180" s="250"/>
      <c r="PQN180" s="250"/>
      <c r="PQO180" s="250"/>
      <c r="PQP180" s="250"/>
      <c r="PQQ180" s="250"/>
      <c r="PQR180" s="250"/>
      <c r="PQS180" s="250"/>
      <c r="PQT180" s="250"/>
      <c r="PQU180" s="250"/>
      <c r="PQV180" s="250"/>
      <c r="PQW180" s="250"/>
      <c r="PQX180" s="250"/>
      <c r="PQY180" s="250"/>
      <c r="PQZ180" s="250"/>
      <c r="PRA180" s="250"/>
      <c r="PRB180" s="250"/>
      <c r="PRC180" s="250"/>
      <c r="PRD180" s="250"/>
      <c r="PRE180" s="250"/>
      <c r="PRF180" s="250"/>
      <c r="PRG180" s="250"/>
      <c r="PRH180" s="250"/>
      <c r="PRI180" s="250"/>
      <c r="PRJ180" s="250"/>
      <c r="PRK180" s="250"/>
      <c r="PRL180" s="250"/>
      <c r="PRM180" s="250"/>
      <c r="PRN180" s="250"/>
      <c r="PRO180" s="250"/>
      <c r="PRP180" s="250"/>
      <c r="PRQ180" s="250"/>
      <c r="PRR180" s="250"/>
      <c r="PRS180" s="250"/>
      <c r="PRT180" s="250"/>
      <c r="PRU180" s="250"/>
      <c r="PRV180" s="250"/>
      <c r="PRW180" s="250"/>
      <c r="PRX180" s="250"/>
      <c r="PRY180" s="250"/>
      <c r="PRZ180" s="250"/>
      <c r="PSA180" s="250"/>
      <c r="PSB180" s="250"/>
      <c r="PSC180" s="250"/>
      <c r="PSD180" s="250"/>
      <c r="PSE180" s="250"/>
      <c r="PSF180" s="250"/>
      <c r="PSG180" s="250"/>
      <c r="PSH180" s="250"/>
      <c r="PSI180" s="250"/>
      <c r="PSJ180" s="250"/>
      <c r="PSK180" s="250"/>
      <c r="PSL180" s="250"/>
      <c r="PSM180" s="250"/>
      <c r="PSN180" s="250"/>
      <c r="PSO180" s="250"/>
      <c r="PSP180" s="250"/>
      <c r="PSQ180" s="250"/>
      <c r="PSR180" s="250"/>
      <c r="PSS180" s="250"/>
      <c r="PST180" s="250"/>
      <c r="PSU180" s="250"/>
      <c r="PSV180" s="250"/>
      <c r="PSW180" s="250"/>
      <c r="PSX180" s="250"/>
      <c r="PSY180" s="250"/>
      <c r="PSZ180" s="250"/>
      <c r="PTA180" s="250"/>
      <c r="PTB180" s="250"/>
      <c r="PTC180" s="250"/>
      <c r="PTD180" s="250"/>
      <c r="PTE180" s="250"/>
      <c r="PTF180" s="250"/>
      <c r="PTG180" s="250"/>
      <c r="PTH180" s="250"/>
      <c r="PTI180" s="250"/>
      <c r="PTJ180" s="250"/>
      <c r="PTK180" s="250"/>
      <c r="PTL180" s="250"/>
      <c r="PTM180" s="250"/>
      <c r="PTN180" s="250"/>
      <c r="PTO180" s="250"/>
      <c r="PTP180" s="250"/>
      <c r="PTQ180" s="250"/>
      <c r="PTR180" s="250"/>
      <c r="PTS180" s="250"/>
      <c r="PTT180" s="250"/>
      <c r="PTU180" s="250"/>
      <c r="PTV180" s="250"/>
      <c r="PTW180" s="250"/>
      <c r="PTX180" s="250"/>
      <c r="PTY180" s="250"/>
      <c r="PTZ180" s="250"/>
      <c r="PUA180" s="250"/>
      <c r="PUB180" s="250"/>
      <c r="PUC180" s="250"/>
      <c r="PUD180" s="250"/>
      <c r="PUE180" s="250"/>
      <c r="PUF180" s="250"/>
      <c r="PUG180" s="250"/>
      <c r="PUH180" s="250"/>
      <c r="PUI180" s="250"/>
      <c r="PUJ180" s="250"/>
      <c r="PUK180" s="250"/>
      <c r="PUL180" s="250"/>
      <c r="PUM180" s="250"/>
      <c r="PUN180" s="250"/>
      <c r="PUO180" s="250"/>
      <c r="PUP180" s="250"/>
      <c r="PUQ180" s="250"/>
      <c r="PUR180" s="250"/>
      <c r="PUS180" s="250"/>
      <c r="PUT180" s="250"/>
      <c r="PUU180" s="250"/>
      <c r="PUV180" s="250"/>
      <c r="PUW180" s="250"/>
      <c r="PUX180" s="250"/>
      <c r="PUY180" s="250"/>
      <c r="PUZ180" s="250"/>
      <c r="PVA180" s="250"/>
      <c r="PVB180" s="250"/>
      <c r="PVC180" s="250"/>
      <c r="PVD180" s="250"/>
      <c r="PVE180" s="250"/>
      <c r="PVF180" s="250"/>
      <c r="PVG180" s="250"/>
      <c r="PVH180" s="250"/>
      <c r="PVI180" s="250"/>
      <c r="PVJ180" s="250"/>
      <c r="PVK180" s="250"/>
      <c r="PVL180" s="250"/>
      <c r="PVM180" s="250"/>
      <c r="PVN180" s="250"/>
      <c r="PVO180" s="250"/>
      <c r="PVP180" s="250"/>
      <c r="PVQ180" s="250"/>
      <c r="PVR180" s="250"/>
      <c r="PVS180" s="250"/>
      <c r="PVT180" s="250"/>
      <c r="PVU180" s="250"/>
      <c r="PVV180" s="250"/>
      <c r="PVW180" s="250"/>
      <c r="PVX180" s="250"/>
      <c r="PVY180" s="250"/>
      <c r="PVZ180" s="250"/>
      <c r="PWA180" s="250"/>
      <c r="PWB180" s="250"/>
      <c r="PWC180" s="250"/>
      <c r="PWD180" s="250"/>
      <c r="PWE180" s="250"/>
      <c r="PWF180" s="250"/>
      <c r="PWG180" s="250"/>
      <c r="PWH180" s="250"/>
      <c r="PWI180" s="250"/>
      <c r="PWJ180" s="250"/>
      <c r="PWK180" s="250"/>
      <c r="PWL180" s="250"/>
      <c r="PWM180" s="250"/>
      <c r="PWN180" s="250"/>
      <c r="PWO180" s="250"/>
      <c r="PWP180" s="250"/>
      <c r="PWQ180" s="250"/>
      <c r="PWR180" s="250"/>
      <c r="PWS180" s="250"/>
      <c r="PWT180" s="250"/>
      <c r="PWU180" s="250"/>
      <c r="PWV180" s="250"/>
      <c r="PWW180" s="250"/>
      <c r="PWX180" s="250"/>
      <c r="PWY180" s="250"/>
      <c r="PWZ180" s="250"/>
      <c r="PXA180" s="250"/>
      <c r="PXB180" s="250"/>
      <c r="PXC180" s="250"/>
      <c r="PXD180" s="250"/>
      <c r="PXE180" s="250"/>
      <c r="PXF180" s="250"/>
      <c r="PXG180" s="250"/>
      <c r="PXH180" s="250"/>
      <c r="PXI180" s="250"/>
      <c r="PXJ180" s="250"/>
      <c r="PXK180" s="250"/>
      <c r="PXL180" s="250"/>
      <c r="PXM180" s="250"/>
      <c r="PXN180" s="250"/>
      <c r="PXO180" s="250"/>
      <c r="PXP180" s="250"/>
      <c r="PXQ180" s="250"/>
      <c r="PXR180" s="250"/>
      <c r="PXS180" s="250"/>
      <c r="PXT180" s="250"/>
      <c r="PXU180" s="250"/>
      <c r="PXV180" s="250"/>
      <c r="PXW180" s="250"/>
      <c r="PXX180" s="250"/>
      <c r="PXY180" s="250"/>
      <c r="PXZ180" s="250"/>
      <c r="PYA180" s="250"/>
      <c r="PYB180" s="250"/>
      <c r="PYC180" s="250"/>
      <c r="PYD180" s="250"/>
      <c r="PYE180" s="250"/>
      <c r="PYF180" s="250"/>
      <c r="PYG180" s="250"/>
      <c r="PYH180" s="250"/>
      <c r="PYI180" s="250"/>
      <c r="PYJ180" s="250"/>
      <c r="PYK180" s="250"/>
      <c r="PYL180" s="250"/>
      <c r="PYM180" s="250"/>
      <c r="PYN180" s="250"/>
      <c r="PYO180" s="250"/>
      <c r="PYP180" s="250"/>
      <c r="PYQ180" s="250"/>
      <c r="PYR180" s="250"/>
      <c r="PYS180" s="250"/>
      <c r="PYT180" s="250"/>
      <c r="PYU180" s="250"/>
      <c r="PYV180" s="250"/>
      <c r="PYW180" s="250"/>
      <c r="PYX180" s="250"/>
      <c r="PYY180" s="250"/>
      <c r="PYZ180" s="250"/>
      <c r="PZA180" s="250"/>
      <c r="PZB180" s="250"/>
      <c r="PZC180" s="250"/>
      <c r="PZD180" s="250"/>
      <c r="PZE180" s="250"/>
      <c r="PZF180" s="250"/>
      <c r="PZG180" s="250"/>
      <c r="PZH180" s="250"/>
      <c r="PZI180" s="250"/>
      <c r="PZJ180" s="250"/>
      <c r="PZK180" s="250"/>
      <c r="PZL180" s="250"/>
      <c r="PZM180" s="250"/>
      <c r="PZN180" s="250"/>
      <c r="PZO180" s="250"/>
      <c r="PZP180" s="250"/>
      <c r="PZQ180" s="250"/>
      <c r="PZR180" s="250"/>
      <c r="PZS180" s="250"/>
      <c r="PZT180" s="250"/>
      <c r="PZU180" s="250"/>
      <c r="PZV180" s="250"/>
      <c r="PZW180" s="250"/>
      <c r="PZX180" s="250"/>
      <c r="PZY180" s="250"/>
      <c r="PZZ180" s="250"/>
      <c r="QAA180" s="250"/>
      <c r="QAB180" s="250"/>
      <c r="QAC180" s="250"/>
      <c r="QAD180" s="250"/>
      <c r="QAE180" s="250"/>
      <c r="QAF180" s="250"/>
      <c r="QAG180" s="250"/>
      <c r="QAH180" s="250"/>
      <c r="QAI180" s="250"/>
      <c r="QAJ180" s="250"/>
      <c r="QAK180" s="250"/>
      <c r="QAL180" s="250"/>
      <c r="QAM180" s="250"/>
      <c r="QAN180" s="250"/>
      <c r="QAO180" s="250"/>
      <c r="QAP180" s="250"/>
      <c r="QAQ180" s="250"/>
      <c r="QAR180" s="250"/>
      <c r="QAS180" s="250"/>
      <c r="QAT180" s="250"/>
      <c r="QAU180" s="250"/>
      <c r="QAV180" s="250"/>
      <c r="QAW180" s="250"/>
      <c r="QAX180" s="250"/>
      <c r="QAY180" s="250"/>
      <c r="QAZ180" s="250"/>
      <c r="QBA180" s="250"/>
      <c r="QBB180" s="250"/>
      <c r="QBC180" s="250"/>
      <c r="QBD180" s="250"/>
      <c r="QBE180" s="250"/>
      <c r="QBF180" s="250"/>
      <c r="QBG180" s="250"/>
      <c r="QBH180" s="250"/>
      <c r="QBI180" s="250"/>
      <c r="QBJ180" s="250"/>
      <c r="QBK180" s="250"/>
      <c r="QBL180" s="250"/>
      <c r="QBM180" s="250"/>
      <c r="QBN180" s="250"/>
      <c r="QBO180" s="250"/>
      <c r="QBP180" s="250"/>
      <c r="QBQ180" s="250"/>
      <c r="QBR180" s="250"/>
      <c r="QBS180" s="250"/>
      <c r="QBT180" s="250"/>
      <c r="QBU180" s="250"/>
      <c r="QBV180" s="250"/>
      <c r="QBW180" s="250"/>
      <c r="QBX180" s="250"/>
      <c r="QBY180" s="250"/>
      <c r="QBZ180" s="250"/>
      <c r="QCA180" s="250"/>
      <c r="QCB180" s="250"/>
      <c r="QCC180" s="250"/>
      <c r="QCD180" s="250"/>
      <c r="QCE180" s="250"/>
      <c r="QCF180" s="250"/>
      <c r="QCG180" s="250"/>
      <c r="QCH180" s="250"/>
      <c r="QCI180" s="250"/>
      <c r="QCJ180" s="250"/>
      <c r="QCK180" s="250"/>
      <c r="QCL180" s="250"/>
      <c r="QCM180" s="250"/>
      <c r="QCN180" s="250"/>
      <c r="QCO180" s="250"/>
      <c r="QCP180" s="250"/>
      <c r="QCQ180" s="250"/>
      <c r="QCR180" s="250"/>
      <c r="QCS180" s="250"/>
      <c r="QCT180" s="250"/>
      <c r="QCU180" s="250"/>
      <c r="QCV180" s="250"/>
      <c r="QCW180" s="250"/>
      <c r="QCX180" s="250"/>
      <c r="QCY180" s="250"/>
      <c r="QCZ180" s="250"/>
      <c r="QDA180" s="250"/>
      <c r="QDB180" s="250"/>
      <c r="QDC180" s="250"/>
      <c r="QDD180" s="250"/>
      <c r="QDE180" s="250"/>
      <c r="QDF180" s="250"/>
      <c r="QDG180" s="250"/>
      <c r="QDH180" s="250"/>
      <c r="QDI180" s="250"/>
      <c r="QDJ180" s="250"/>
      <c r="QDK180" s="250"/>
      <c r="QDL180" s="250"/>
      <c r="QDM180" s="250"/>
      <c r="QDN180" s="250"/>
      <c r="QDO180" s="250"/>
      <c r="QDP180" s="250"/>
      <c r="QDQ180" s="250"/>
      <c r="QDR180" s="250"/>
      <c r="QDS180" s="250"/>
      <c r="QDT180" s="250"/>
      <c r="QDU180" s="250"/>
      <c r="QDV180" s="250"/>
      <c r="QDW180" s="250"/>
      <c r="QDX180" s="250"/>
      <c r="QDY180" s="250"/>
      <c r="QDZ180" s="250"/>
      <c r="QEA180" s="250"/>
      <c r="QEB180" s="250"/>
      <c r="QEC180" s="250"/>
      <c r="QED180" s="250"/>
      <c r="QEE180" s="250"/>
      <c r="QEF180" s="250"/>
      <c r="QEG180" s="250"/>
      <c r="QEH180" s="250"/>
      <c r="QEI180" s="250"/>
      <c r="QEJ180" s="250"/>
      <c r="QEK180" s="250"/>
      <c r="QEL180" s="250"/>
      <c r="QEM180" s="250"/>
      <c r="QEN180" s="250"/>
      <c r="QEO180" s="250"/>
      <c r="QEP180" s="250"/>
      <c r="QEQ180" s="250"/>
      <c r="QER180" s="250"/>
      <c r="QES180" s="250"/>
      <c r="QET180" s="250"/>
      <c r="QEU180" s="250"/>
      <c r="QEV180" s="250"/>
      <c r="QEW180" s="250"/>
      <c r="QEX180" s="250"/>
      <c r="QEY180" s="250"/>
      <c r="QEZ180" s="250"/>
      <c r="QFA180" s="250"/>
      <c r="QFB180" s="250"/>
      <c r="QFC180" s="250"/>
      <c r="QFD180" s="250"/>
      <c r="QFE180" s="250"/>
      <c r="QFF180" s="250"/>
      <c r="QFG180" s="250"/>
      <c r="QFH180" s="250"/>
      <c r="QFI180" s="250"/>
      <c r="QFJ180" s="250"/>
      <c r="QFK180" s="250"/>
      <c r="QFL180" s="250"/>
      <c r="QFM180" s="250"/>
      <c r="QFN180" s="250"/>
      <c r="QFO180" s="250"/>
      <c r="QFP180" s="250"/>
      <c r="QFQ180" s="250"/>
      <c r="QFR180" s="250"/>
      <c r="QFS180" s="250"/>
      <c r="QFT180" s="250"/>
      <c r="QFU180" s="250"/>
      <c r="QFV180" s="250"/>
      <c r="QFW180" s="250"/>
      <c r="QFX180" s="250"/>
      <c r="QFY180" s="250"/>
      <c r="QFZ180" s="250"/>
      <c r="QGA180" s="250"/>
      <c r="QGB180" s="250"/>
      <c r="QGC180" s="250"/>
      <c r="QGD180" s="250"/>
      <c r="QGE180" s="250"/>
      <c r="QGF180" s="250"/>
      <c r="QGG180" s="250"/>
      <c r="QGH180" s="250"/>
      <c r="QGI180" s="250"/>
      <c r="QGJ180" s="250"/>
      <c r="QGK180" s="250"/>
      <c r="QGL180" s="250"/>
      <c r="QGM180" s="250"/>
      <c r="QGN180" s="250"/>
      <c r="QGO180" s="250"/>
      <c r="QGP180" s="250"/>
      <c r="QGQ180" s="250"/>
      <c r="QGR180" s="250"/>
      <c r="QGS180" s="250"/>
      <c r="QGT180" s="250"/>
      <c r="QGU180" s="250"/>
      <c r="QGV180" s="250"/>
      <c r="QGW180" s="250"/>
      <c r="QGX180" s="250"/>
      <c r="QGY180" s="250"/>
      <c r="QGZ180" s="250"/>
      <c r="QHA180" s="250"/>
      <c r="QHB180" s="250"/>
      <c r="QHC180" s="250"/>
      <c r="QHD180" s="250"/>
      <c r="QHE180" s="250"/>
      <c r="QHF180" s="250"/>
      <c r="QHG180" s="250"/>
      <c r="QHH180" s="250"/>
      <c r="QHI180" s="250"/>
      <c r="QHJ180" s="250"/>
      <c r="QHK180" s="250"/>
      <c r="QHL180" s="250"/>
      <c r="QHM180" s="250"/>
      <c r="QHN180" s="250"/>
      <c r="QHO180" s="250"/>
      <c r="QHP180" s="250"/>
      <c r="QHQ180" s="250"/>
      <c r="QHR180" s="250"/>
      <c r="QHS180" s="250"/>
      <c r="QHT180" s="250"/>
      <c r="QHU180" s="250"/>
      <c r="QHV180" s="250"/>
      <c r="QHW180" s="250"/>
      <c r="QHX180" s="250"/>
      <c r="QHY180" s="250"/>
      <c r="QHZ180" s="250"/>
      <c r="QIA180" s="250"/>
      <c r="QIB180" s="250"/>
      <c r="QIC180" s="250"/>
      <c r="QID180" s="250"/>
      <c r="QIE180" s="250"/>
      <c r="QIF180" s="250"/>
      <c r="QIG180" s="250"/>
      <c r="QIH180" s="250"/>
      <c r="QII180" s="250"/>
      <c r="QIJ180" s="250"/>
      <c r="QIK180" s="250"/>
      <c r="QIL180" s="250"/>
      <c r="QIM180" s="250"/>
      <c r="QIN180" s="250"/>
      <c r="QIO180" s="250"/>
      <c r="QIP180" s="250"/>
      <c r="QIQ180" s="250"/>
      <c r="QIR180" s="250"/>
      <c r="QIS180" s="250"/>
      <c r="QIT180" s="250"/>
      <c r="QIU180" s="250"/>
      <c r="QIV180" s="250"/>
      <c r="QIW180" s="250"/>
      <c r="QIX180" s="250"/>
      <c r="QIY180" s="250"/>
      <c r="QIZ180" s="250"/>
      <c r="QJA180" s="250"/>
      <c r="QJB180" s="250"/>
      <c r="QJC180" s="250"/>
      <c r="QJD180" s="250"/>
      <c r="QJE180" s="250"/>
      <c r="QJF180" s="250"/>
      <c r="QJG180" s="250"/>
      <c r="QJH180" s="250"/>
      <c r="QJI180" s="250"/>
      <c r="QJJ180" s="250"/>
      <c r="QJK180" s="250"/>
      <c r="QJL180" s="250"/>
      <c r="QJM180" s="250"/>
      <c r="QJN180" s="250"/>
      <c r="QJO180" s="250"/>
      <c r="QJP180" s="250"/>
      <c r="QJQ180" s="250"/>
      <c r="QJR180" s="250"/>
      <c r="QJS180" s="250"/>
      <c r="QJT180" s="250"/>
      <c r="QJU180" s="250"/>
      <c r="QJV180" s="250"/>
      <c r="QJW180" s="250"/>
      <c r="QJX180" s="250"/>
      <c r="QJY180" s="250"/>
      <c r="QJZ180" s="250"/>
      <c r="QKA180" s="250"/>
      <c r="QKB180" s="250"/>
      <c r="QKC180" s="250"/>
      <c r="QKD180" s="250"/>
      <c r="QKE180" s="250"/>
      <c r="QKF180" s="250"/>
      <c r="QKG180" s="250"/>
      <c r="QKH180" s="250"/>
      <c r="QKI180" s="250"/>
      <c r="QKJ180" s="250"/>
      <c r="QKK180" s="250"/>
      <c r="QKL180" s="250"/>
      <c r="QKM180" s="250"/>
      <c r="QKN180" s="250"/>
      <c r="QKO180" s="250"/>
      <c r="QKP180" s="250"/>
      <c r="QKQ180" s="250"/>
      <c r="QKR180" s="250"/>
      <c r="QKS180" s="250"/>
      <c r="QKT180" s="250"/>
      <c r="QKU180" s="250"/>
      <c r="QKV180" s="250"/>
      <c r="QKW180" s="250"/>
      <c r="QKX180" s="250"/>
      <c r="QKY180" s="250"/>
      <c r="QKZ180" s="250"/>
      <c r="QLA180" s="250"/>
      <c r="QLB180" s="250"/>
      <c r="QLC180" s="250"/>
      <c r="QLD180" s="250"/>
      <c r="QLE180" s="250"/>
      <c r="QLF180" s="250"/>
      <c r="QLG180" s="250"/>
      <c r="QLH180" s="250"/>
      <c r="QLI180" s="250"/>
      <c r="QLJ180" s="250"/>
      <c r="QLK180" s="250"/>
      <c r="QLL180" s="250"/>
      <c r="QLM180" s="250"/>
      <c r="QLN180" s="250"/>
      <c r="QLO180" s="250"/>
      <c r="QLP180" s="250"/>
      <c r="QLQ180" s="250"/>
      <c r="QLR180" s="250"/>
      <c r="QLS180" s="250"/>
      <c r="QLT180" s="250"/>
      <c r="QLU180" s="250"/>
      <c r="QLV180" s="250"/>
      <c r="QLW180" s="250"/>
      <c r="QLX180" s="250"/>
      <c r="QLY180" s="250"/>
      <c r="QLZ180" s="250"/>
      <c r="QMA180" s="250"/>
      <c r="QMB180" s="250"/>
      <c r="QMC180" s="250"/>
      <c r="QMD180" s="250"/>
      <c r="QME180" s="250"/>
      <c r="QMF180" s="250"/>
      <c r="QMG180" s="250"/>
      <c r="QMH180" s="250"/>
      <c r="QMI180" s="250"/>
      <c r="QMJ180" s="250"/>
      <c r="QMK180" s="250"/>
      <c r="QML180" s="250"/>
      <c r="QMM180" s="250"/>
      <c r="QMN180" s="250"/>
      <c r="QMO180" s="250"/>
      <c r="QMP180" s="250"/>
      <c r="QMQ180" s="250"/>
      <c r="QMR180" s="250"/>
      <c r="QMS180" s="250"/>
      <c r="QMT180" s="250"/>
      <c r="QMU180" s="250"/>
      <c r="QMV180" s="250"/>
      <c r="QMW180" s="250"/>
      <c r="QMX180" s="250"/>
      <c r="QMY180" s="250"/>
      <c r="QMZ180" s="250"/>
      <c r="QNA180" s="250"/>
      <c r="QNB180" s="250"/>
      <c r="QNC180" s="250"/>
      <c r="QND180" s="250"/>
      <c r="QNE180" s="250"/>
      <c r="QNF180" s="250"/>
      <c r="QNG180" s="250"/>
      <c r="QNH180" s="250"/>
      <c r="QNI180" s="250"/>
      <c r="QNJ180" s="250"/>
      <c r="QNK180" s="250"/>
      <c r="QNL180" s="250"/>
      <c r="QNM180" s="250"/>
      <c r="QNN180" s="250"/>
      <c r="QNO180" s="250"/>
      <c r="QNP180" s="250"/>
      <c r="QNQ180" s="250"/>
      <c r="QNR180" s="250"/>
      <c r="QNS180" s="250"/>
      <c r="QNT180" s="250"/>
      <c r="QNU180" s="250"/>
      <c r="QNV180" s="250"/>
      <c r="QNW180" s="250"/>
      <c r="QNX180" s="250"/>
      <c r="QNY180" s="250"/>
      <c r="QNZ180" s="250"/>
      <c r="QOA180" s="250"/>
      <c r="QOB180" s="250"/>
      <c r="QOC180" s="250"/>
      <c r="QOD180" s="250"/>
      <c r="QOE180" s="250"/>
      <c r="QOF180" s="250"/>
      <c r="QOG180" s="250"/>
      <c r="QOH180" s="250"/>
      <c r="QOI180" s="250"/>
      <c r="QOJ180" s="250"/>
      <c r="QOK180" s="250"/>
      <c r="QOL180" s="250"/>
      <c r="QOM180" s="250"/>
      <c r="QON180" s="250"/>
      <c r="QOO180" s="250"/>
      <c r="QOP180" s="250"/>
      <c r="QOQ180" s="250"/>
      <c r="QOR180" s="250"/>
      <c r="QOS180" s="250"/>
      <c r="QOT180" s="250"/>
      <c r="QOU180" s="250"/>
      <c r="QOV180" s="250"/>
      <c r="QOW180" s="250"/>
      <c r="QOX180" s="250"/>
      <c r="QOY180" s="250"/>
      <c r="QOZ180" s="250"/>
      <c r="QPA180" s="250"/>
      <c r="QPB180" s="250"/>
      <c r="QPC180" s="250"/>
      <c r="QPD180" s="250"/>
      <c r="QPE180" s="250"/>
      <c r="QPF180" s="250"/>
      <c r="QPG180" s="250"/>
      <c r="QPH180" s="250"/>
      <c r="QPI180" s="250"/>
      <c r="QPJ180" s="250"/>
      <c r="QPK180" s="250"/>
      <c r="QPL180" s="250"/>
      <c r="QPM180" s="250"/>
      <c r="QPN180" s="250"/>
      <c r="QPO180" s="250"/>
      <c r="QPP180" s="250"/>
      <c r="QPQ180" s="250"/>
      <c r="QPR180" s="250"/>
      <c r="QPS180" s="250"/>
      <c r="QPT180" s="250"/>
      <c r="QPU180" s="250"/>
      <c r="QPV180" s="250"/>
      <c r="QPW180" s="250"/>
      <c r="QPX180" s="250"/>
      <c r="QPY180" s="250"/>
      <c r="QPZ180" s="250"/>
      <c r="QQA180" s="250"/>
      <c r="QQB180" s="250"/>
      <c r="QQC180" s="250"/>
      <c r="QQD180" s="250"/>
      <c r="QQE180" s="250"/>
      <c r="QQF180" s="250"/>
      <c r="QQG180" s="250"/>
      <c r="QQH180" s="250"/>
      <c r="QQI180" s="250"/>
      <c r="QQJ180" s="250"/>
      <c r="QQK180" s="250"/>
      <c r="QQL180" s="250"/>
      <c r="QQM180" s="250"/>
      <c r="QQN180" s="250"/>
      <c r="QQO180" s="250"/>
      <c r="QQP180" s="250"/>
      <c r="QQQ180" s="250"/>
      <c r="QQR180" s="250"/>
      <c r="QQS180" s="250"/>
      <c r="QQT180" s="250"/>
      <c r="QQU180" s="250"/>
      <c r="QQV180" s="250"/>
      <c r="QQW180" s="250"/>
      <c r="QQX180" s="250"/>
      <c r="QQY180" s="250"/>
      <c r="QQZ180" s="250"/>
      <c r="QRA180" s="250"/>
      <c r="QRB180" s="250"/>
      <c r="QRC180" s="250"/>
      <c r="QRD180" s="250"/>
      <c r="QRE180" s="250"/>
      <c r="QRF180" s="250"/>
      <c r="QRG180" s="250"/>
      <c r="QRH180" s="250"/>
      <c r="QRI180" s="250"/>
      <c r="QRJ180" s="250"/>
      <c r="QRK180" s="250"/>
      <c r="QRL180" s="250"/>
      <c r="QRM180" s="250"/>
      <c r="QRN180" s="250"/>
      <c r="QRO180" s="250"/>
      <c r="QRP180" s="250"/>
      <c r="QRQ180" s="250"/>
      <c r="QRR180" s="250"/>
      <c r="QRS180" s="250"/>
      <c r="QRT180" s="250"/>
      <c r="QRU180" s="250"/>
      <c r="QRV180" s="250"/>
      <c r="QRW180" s="250"/>
      <c r="QRX180" s="250"/>
      <c r="QRY180" s="250"/>
      <c r="QRZ180" s="250"/>
      <c r="QSA180" s="250"/>
      <c r="QSB180" s="250"/>
      <c r="QSC180" s="250"/>
      <c r="QSD180" s="250"/>
      <c r="QSE180" s="250"/>
      <c r="QSF180" s="250"/>
      <c r="QSG180" s="250"/>
      <c r="QSH180" s="250"/>
      <c r="QSI180" s="250"/>
      <c r="QSJ180" s="250"/>
      <c r="QSK180" s="250"/>
      <c r="QSL180" s="250"/>
      <c r="QSM180" s="250"/>
      <c r="QSN180" s="250"/>
      <c r="QSO180" s="250"/>
      <c r="QSP180" s="250"/>
      <c r="QSQ180" s="250"/>
      <c r="QSR180" s="250"/>
      <c r="QSS180" s="250"/>
      <c r="QST180" s="250"/>
      <c r="QSU180" s="250"/>
      <c r="QSV180" s="250"/>
      <c r="QSW180" s="250"/>
      <c r="QSX180" s="250"/>
      <c r="QSY180" s="250"/>
      <c r="QSZ180" s="250"/>
      <c r="QTA180" s="250"/>
      <c r="QTB180" s="250"/>
      <c r="QTC180" s="250"/>
      <c r="QTD180" s="250"/>
      <c r="QTE180" s="250"/>
      <c r="QTF180" s="250"/>
      <c r="QTG180" s="250"/>
      <c r="QTH180" s="250"/>
      <c r="QTI180" s="250"/>
      <c r="QTJ180" s="250"/>
      <c r="QTK180" s="250"/>
      <c r="QTL180" s="250"/>
      <c r="QTM180" s="250"/>
      <c r="QTN180" s="250"/>
      <c r="QTO180" s="250"/>
      <c r="QTP180" s="250"/>
      <c r="QTQ180" s="250"/>
      <c r="QTR180" s="250"/>
      <c r="QTS180" s="250"/>
      <c r="QTT180" s="250"/>
      <c r="QTU180" s="250"/>
      <c r="QTV180" s="250"/>
      <c r="QTW180" s="250"/>
      <c r="QTX180" s="250"/>
      <c r="QTY180" s="250"/>
      <c r="QTZ180" s="250"/>
      <c r="QUA180" s="250"/>
      <c r="QUB180" s="250"/>
      <c r="QUC180" s="250"/>
      <c r="QUD180" s="250"/>
      <c r="QUE180" s="250"/>
      <c r="QUF180" s="250"/>
      <c r="QUG180" s="250"/>
      <c r="QUH180" s="250"/>
      <c r="QUI180" s="250"/>
      <c r="QUJ180" s="250"/>
      <c r="QUK180" s="250"/>
      <c r="QUL180" s="250"/>
      <c r="QUM180" s="250"/>
      <c r="QUN180" s="250"/>
      <c r="QUO180" s="250"/>
      <c r="QUP180" s="250"/>
      <c r="QUQ180" s="250"/>
      <c r="QUR180" s="250"/>
      <c r="QUS180" s="250"/>
      <c r="QUT180" s="250"/>
      <c r="QUU180" s="250"/>
      <c r="QUV180" s="250"/>
      <c r="QUW180" s="250"/>
      <c r="QUX180" s="250"/>
      <c r="QUY180" s="250"/>
      <c r="QUZ180" s="250"/>
      <c r="QVA180" s="250"/>
      <c r="QVB180" s="250"/>
      <c r="QVC180" s="250"/>
      <c r="QVD180" s="250"/>
      <c r="QVE180" s="250"/>
      <c r="QVF180" s="250"/>
      <c r="QVG180" s="250"/>
      <c r="QVH180" s="250"/>
      <c r="QVI180" s="250"/>
      <c r="QVJ180" s="250"/>
      <c r="QVK180" s="250"/>
      <c r="QVL180" s="250"/>
      <c r="QVM180" s="250"/>
      <c r="QVN180" s="250"/>
      <c r="QVO180" s="250"/>
      <c r="QVP180" s="250"/>
      <c r="QVQ180" s="250"/>
      <c r="QVR180" s="250"/>
      <c r="QVS180" s="250"/>
      <c r="QVT180" s="250"/>
      <c r="QVU180" s="250"/>
      <c r="QVV180" s="250"/>
      <c r="QVW180" s="250"/>
      <c r="QVX180" s="250"/>
      <c r="QVY180" s="250"/>
      <c r="QVZ180" s="250"/>
      <c r="QWA180" s="250"/>
      <c r="QWB180" s="250"/>
      <c r="QWC180" s="250"/>
      <c r="QWD180" s="250"/>
      <c r="QWE180" s="250"/>
      <c r="QWF180" s="250"/>
      <c r="QWG180" s="250"/>
      <c r="QWH180" s="250"/>
      <c r="QWI180" s="250"/>
      <c r="QWJ180" s="250"/>
      <c r="QWK180" s="250"/>
      <c r="QWL180" s="250"/>
      <c r="QWM180" s="250"/>
      <c r="QWN180" s="250"/>
      <c r="QWO180" s="250"/>
      <c r="QWP180" s="250"/>
      <c r="QWQ180" s="250"/>
      <c r="QWR180" s="250"/>
      <c r="QWS180" s="250"/>
      <c r="QWT180" s="250"/>
      <c r="QWU180" s="250"/>
      <c r="QWV180" s="250"/>
      <c r="QWW180" s="250"/>
      <c r="QWX180" s="250"/>
      <c r="QWY180" s="250"/>
      <c r="QWZ180" s="250"/>
      <c r="QXA180" s="250"/>
      <c r="QXB180" s="250"/>
      <c r="QXC180" s="250"/>
      <c r="QXD180" s="250"/>
      <c r="QXE180" s="250"/>
      <c r="QXF180" s="250"/>
      <c r="QXG180" s="250"/>
      <c r="QXH180" s="250"/>
      <c r="QXI180" s="250"/>
      <c r="QXJ180" s="250"/>
      <c r="QXK180" s="250"/>
      <c r="QXL180" s="250"/>
      <c r="QXM180" s="250"/>
      <c r="QXN180" s="250"/>
      <c r="QXO180" s="250"/>
      <c r="QXP180" s="250"/>
      <c r="QXQ180" s="250"/>
      <c r="QXR180" s="250"/>
      <c r="QXS180" s="250"/>
      <c r="QXT180" s="250"/>
      <c r="QXU180" s="250"/>
      <c r="QXV180" s="250"/>
      <c r="QXW180" s="250"/>
      <c r="QXX180" s="250"/>
      <c r="QXY180" s="250"/>
      <c r="QXZ180" s="250"/>
      <c r="QYA180" s="250"/>
      <c r="QYB180" s="250"/>
      <c r="QYC180" s="250"/>
      <c r="QYD180" s="250"/>
      <c r="QYE180" s="250"/>
      <c r="QYF180" s="250"/>
      <c r="QYG180" s="250"/>
      <c r="QYH180" s="250"/>
      <c r="QYI180" s="250"/>
      <c r="QYJ180" s="250"/>
      <c r="QYK180" s="250"/>
      <c r="QYL180" s="250"/>
      <c r="QYM180" s="250"/>
      <c r="QYN180" s="250"/>
      <c r="QYO180" s="250"/>
      <c r="QYP180" s="250"/>
      <c r="QYQ180" s="250"/>
      <c r="QYR180" s="250"/>
      <c r="QYS180" s="250"/>
      <c r="QYT180" s="250"/>
      <c r="QYU180" s="250"/>
      <c r="QYV180" s="250"/>
      <c r="QYW180" s="250"/>
      <c r="QYX180" s="250"/>
      <c r="QYY180" s="250"/>
      <c r="QYZ180" s="250"/>
      <c r="QZA180" s="250"/>
      <c r="QZB180" s="250"/>
      <c r="QZC180" s="250"/>
      <c r="QZD180" s="250"/>
      <c r="QZE180" s="250"/>
      <c r="QZF180" s="250"/>
      <c r="QZG180" s="250"/>
      <c r="QZH180" s="250"/>
      <c r="QZI180" s="250"/>
      <c r="QZJ180" s="250"/>
      <c r="QZK180" s="250"/>
      <c r="QZL180" s="250"/>
      <c r="QZM180" s="250"/>
      <c r="QZN180" s="250"/>
      <c r="QZO180" s="250"/>
      <c r="QZP180" s="250"/>
      <c r="QZQ180" s="250"/>
      <c r="QZR180" s="250"/>
      <c r="QZS180" s="250"/>
      <c r="QZT180" s="250"/>
      <c r="QZU180" s="250"/>
      <c r="QZV180" s="250"/>
      <c r="QZW180" s="250"/>
      <c r="QZX180" s="250"/>
      <c r="QZY180" s="250"/>
      <c r="QZZ180" s="250"/>
      <c r="RAA180" s="250"/>
      <c r="RAB180" s="250"/>
      <c r="RAC180" s="250"/>
      <c r="RAD180" s="250"/>
      <c r="RAE180" s="250"/>
      <c r="RAF180" s="250"/>
      <c r="RAG180" s="250"/>
      <c r="RAH180" s="250"/>
      <c r="RAI180" s="250"/>
      <c r="RAJ180" s="250"/>
      <c r="RAK180" s="250"/>
      <c r="RAL180" s="250"/>
      <c r="RAM180" s="250"/>
      <c r="RAN180" s="250"/>
      <c r="RAO180" s="250"/>
      <c r="RAP180" s="250"/>
      <c r="RAQ180" s="250"/>
      <c r="RAR180" s="250"/>
      <c r="RAS180" s="250"/>
      <c r="RAT180" s="250"/>
      <c r="RAU180" s="250"/>
      <c r="RAV180" s="250"/>
      <c r="RAW180" s="250"/>
      <c r="RAX180" s="250"/>
      <c r="RAY180" s="250"/>
      <c r="RAZ180" s="250"/>
      <c r="RBA180" s="250"/>
      <c r="RBB180" s="250"/>
      <c r="RBC180" s="250"/>
      <c r="RBD180" s="250"/>
      <c r="RBE180" s="250"/>
      <c r="RBF180" s="250"/>
      <c r="RBG180" s="250"/>
      <c r="RBH180" s="250"/>
      <c r="RBI180" s="250"/>
      <c r="RBJ180" s="250"/>
      <c r="RBK180" s="250"/>
      <c r="RBL180" s="250"/>
      <c r="RBM180" s="250"/>
      <c r="RBN180" s="250"/>
      <c r="RBO180" s="250"/>
      <c r="RBP180" s="250"/>
      <c r="RBQ180" s="250"/>
      <c r="RBR180" s="250"/>
      <c r="RBS180" s="250"/>
      <c r="RBT180" s="250"/>
      <c r="RBU180" s="250"/>
      <c r="RBV180" s="250"/>
      <c r="RBW180" s="250"/>
      <c r="RBX180" s="250"/>
      <c r="RBY180" s="250"/>
      <c r="RBZ180" s="250"/>
      <c r="RCA180" s="250"/>
      <c r="RCB180" s="250"/>
      <c r="RCC180" s="250"/>
      <c r="RCD180" s="250"/>
      <c r="RCE180" s="250"/>
      <c r="RCF180" s="250"/>
      <c r="RCG180" s="250"/>
      <c r="RCH180" s="250"/>
      <c r="RCI180" s="250"/>
      <c r="RCJ180" s="250"/>
      <c r="RCK180" s="250"/>
      <c r="RCL180" s="250"/>
      <c r="RCM180" s="250"/>
      <c r="RCN180" s="250"/>
      <c r="RCO180" s="250"/>
      <c r="RCP180" s="250"/>
      <c r="RCQ180" s="250"/>
      <c r="RCR180" s="250"/>
      <c r="RCS180" s="250"/>
      <c r="RCT180" s="250"/>
      <c r="RCU180" s="250"/>
      <c r="RCV180" s="250"/>
      <c r="RCW180" s="250"/>
      <c r="RCX180" s="250"/>
      <c r="RCY180" s="250"/>
      <c r="RCZ180" s="250"/>
      <c r="RDA180" s="250"/>
      <c r="RDB180" s="250"/>
      <c r="RDC180" s="250"/>
      <c r="RDD180" s="250"/>
      <c r="RDE180" s="250"/>
      <c r="RDF180" s="250"/>
      <c r="RDG180" s="250"/>
      <c r="RDH180" s="250"/>
      <c r="RDI180" s="250"/>
      <c r="RDJ180" s="250"/>
      <c r="RDK180" s="250"/>
      <c r="RDL180" s="250"/>
      <c r="RDM180" s="250"/>
      <c r="RDN180" s="250"/>
      <c r="RDO180" s="250"/>
      <c r="RDP180" s="250"/>
      <c r="RDQ180" s="250"/>
      <c r="RDR180" s="250"/>
      <c r="RDS180" s="250"/>
      <c r="RDT180" s="250"/>
      <c r="RDU180" s="250"/>
      <c r="RDV180" s="250"/>
      <c r="RDW180" s="250"/>
      <c r="RDX180" s="250"/>
      <c r="RDY180" s="250"/>
      <c r="RDZ180" s="250"/>
      <c r="REA180" s="250"/>
      <c r="REB180" s="250"/>
      <c r="REC180" s="250"/>
      <c r="RED180" s="250"/>
      <c r="REE180" s="250"/>
      <c r="REF180" s="250"/>
      <c r="REG180" s="250"/>
      <c r="REH180" s="250"/>
      <c r="REI180" s="250"/>
      <c r="REJ180" s="250"/>
      <c r="REK180" s="250"/>
      <c r="REL180" s="250"/>
      <c r="REM180" s="250"/>
      <c r="REN180" s="250"/>
      <c r="REO180" s="250"/>
      <c r="REP180" s="250"/>
      <c r="REQ180" s="250"/>
      <c r="RER180" s="250"/>
      <c r="RES180" s="250"/>
      <c r="RET180" s="250"/>
      <c r="REU180" s="250"/>
      <c r="REV180" s="250"/>
      <c r="REW180" s="250"/>
      <c r="REX180" s="250"/>
      <c r="REY180" s="250"/>
      <c r="REZ180" s="250"/>
      <c r="RFA180" s="250"/>
      <c r="RFB180" s="250"/>
      <c r="RFC180" s="250"/>
      <c r="RFD180" s="250"/>
      <c r="RFE180" s="250"/>
      <c r="RFF180" s="250"/>
      <c r="RFG180" s="250"/>
      <c r="RFH180" s="250"/>
      <c r="RFI180" s="250"/>
      <c r="RFJ180" s="250"/>
      <c r="RFK180" s="250"/>
      <c r="RFL180" s="250"/>
      <c r="RFM180" s="250"/>
      <c r="RFN180" s="250"/>
      <c r="RFO180" s="250"/>
      <c r="RFP180" s="250"/>
      <c r="RFQ180" s="250"/>
      <c r="RFR180" s="250"/>
      <c r="RFS180" s="250"/>
      <c r="RFT180" s="250"/>
      <c r="RFU180" s="250"/>
      <c r="RFV180" s="250"/>
      <c r="RFW180" s="250"/>
      <c r="RFX180" s="250"/>
      <c r="RFY180" s="250"/>
      <c r="RFZ180" s="250"/>
      <c r="RGA180" s="250"/>
      <c r="RGB180" s="250"/>
      <c r="RGC180" s="250"/>
      <c r="RGD180" s="250"/>
      <c r="RGE180" s="250"/>
      <c r="RGF180" s="250"/>
      <c r="RGG180" s="250"/>
      <c r="RGH180" s="250"/>
      <c r="RGI180" s="250"/>
      <c r="RGJ180" s="250"/>
      <c r="RGK180" s="250"/>
      <c r="RGL180" s="250"/>
      <c r="RGM180" s="250"/>
      <c r="RGN180" s="250"/>
      <c r="RGO180" s="250"/>
      <c r="RGP180" s="250"/>
      <c r="RGQ180" s="250"/>
      <c r="RGR180" s="250"/>
      <c r="RGS180" s="250"/>
      <c r="RGT180" s="250"/>
      <c r="RGU180" s="250"/>
      <c r="RGV180" s="250"/>
      <c r="RGW180" s="250"/>
      <c r="RGX180" s="250"/>
      <c r="RGY180" s="250"/>
      <c r="RGZ180" s="250"/>
      <c r="RHA180" s="250"/>
      <c r="RHB180" s="250"/>
      <c r="RHC180" s="250"/>
      <c r="RHD180" s="250"/>
      <c r="RHE180" s="250"/>
      <c r="RHF180" s="250"/>
      <c r="RHG180" s="250"/>
      <c r="RHH180" s="250"/>
      <c r="RHI180" s="250"/>
      <c r="RHJ180" s="250"/>
      <c r="RHK180" s="250"/>
      <c r="RHL180" s="250"/>
      <c r="RHM180" s="250"/>
      <c r="RHN180" s="250"/>
      <c r="RHO180" s="250"/>
      <c r="RHP180" s="250"/>
      <c r="RHQ180" s="250"/>
      <c r="RHR180" s="250"/>
      <c r="RHS180" s="250"/>
      <c r="RHT180" s="250"/>
      <c r="RHU180" s="250"/>
      <c r="RHV180" s="250"/>
      <c r="RHW180" s="250"/>
      <c r="RHX180" s="250"/>
      <c r="RHY180" s="250"/>
      <c r="RHZ180" s="250"/>
      <c r="RIA180" s="250"/>
      <c r="RIB180" s="250"/>
      <c r="RIC180" s="250"/>
      <c r="RID180" s="250"/>
      <c r="RIE180" s="250"/>
      <c r="RIF180" s="250"/>
      <c r="RIG180" s="250"/>
      <c r="RIH180" s="250"/>
      <c r="RII180" s="250"/>
      <c r="RIJ180" s="250"/>
      <c r="RIK180" s="250"/>
      <c r="RIL180" s="250"/>
      <c r="RIM180" s="250"/>
      <c r="RIN180" s="250"/>
      <c r="RIO180" s="250"/>
      <c r="RIP180" s="250"/>
      <c r="RIQ180" s="250"/>
      <c r="RIR180" s="250"/>
      <c r="RIS180" s="250"/>
      <c r="RIT180" s="250"/>
      <c r="RIU180" s="250"/>
      <c r="RIV180" s="250"/>
      <c r="RIW180" s="250"/>
      <c r="RIX180" s="250"/>
      <c r="RIY180" s="250"/>
      <c r="RIZ180" s="250"/>
      <c r="RJA180" s="250"/>
      <c r="RJB180" s="250"/>
      <c r="RJC180" s="250"/>
      <c r="RJD180" s="250"/>
      <c r="RJE180" s="250"/>
      <c r="RJF180" s="250"/>
      <c r="RJG180" s="250"/>
      <c r="RJH180" s="250"/>
      <c r="RJI180" s="250"/>
      <c r="RJJ180" s="250"/>
      <c r="RJK180" s="250"/>
      <c r="RJL180" s="250"/>
      <c r="RJM180" s="250"/>
      <c r="RJN180" s="250"/>
      <c r="RJO180" s="250"/>
      <c r="RJP180" s="250"/>
      <c r="RJQ180" s="250"/>
      <c r="RJR180" s="250"/>
      <c r="RJS180" s="250"/>
      <c r="RJT180" s="250"/>
      <c r="RJU180" s="250"/>
      <c r="RJV180" s="250"/>
      <c r="RJW180" s="250"/>
      <c r="RJX180" s="250"/>
      <c r="RJY180" s="250"/>
      <c r="RJZ180" s="250"/>
      <c r="RKA180" s="250"/>
      <c r="RKB180" s="250"/>
      <c r="RKC180" s="250"/>
      <c r="RKD180" s="250"/>
      <c r="RKE180" s="250"/>
      <c r="RKF180" s="250"/>
      <c r="RKG180" s="250"/>
      <c r="RKH180" s="250"/>
      <c r="RKI180" s="250"/>
      <c r="RKJ180" s="250"/>
      <c r="RKK180" s="250"/>
      <c r="RKL180" s="250"/>
      <c r="RKM180" s="250"/>
      <c r="RKN180" s="250"/>
      <c r="RKO180" s="250"/>
      <c r="RKP180" s="250"/>
      <c r="RKQ180" s="250"/>
      <c r="RKR180" s="250"/>
      <c r="RKS180" s="250"/>
      <c r="RKT180" s="250"/>
      <c r="RKU180" s="250"/>
      <c r="RKV180" s="250"/>
      <c r="RKW180" s="250"/>
      <c r="RKX180" s="250"/>
      <c r="RKY180" s="250"/>
      <c r="RKZ180" s="250"/>
      <c r="RLA180" s="250"/>
      <c r="RLB180" s="250"/>
      <c r="RLC180" s="250"/>
      <c r="RLD180" s="250"/>
      <c r="RLE180" s="250"/>
      <c r="RLF180" s="250"/>
      <c r="RLG180" s="250"/>
      <c r="RLH180" s="250"/>
      <c r="RLI180" s="250"/>
      <c r="RLJ180" s="250"/>
      <c r="RLK180" s="250"/>
      <c r="RLL180" s="250"/>
      <c r="RLM180" s="250"/>
      <c r="RLN180" s="250"/>
      <c r="RLO180" s="250"/>
      <c r="RLP180" s="250"/>
      <c r="RLQ180" s="250"/>
      <c r="RLR180" s="250"/>
      <c r="RLS180" s="250"/>
      <c r="RLT180" s="250"/>
      <c r="RLU180" s="250"/>
      <c r="RLV180" s="250"/>
      <c r="RLW180" s="250"/>
      <c r="RLX180" s="250"/>
      <c r="RLY180" s="250"/>
      <c r="RLZ180" s="250"/>
      <c r="RMA180" s="250"/>
      <c r="RMB180" s="250"/>
      <c r="RMC180" s="250"/>
      <c r="RMD180" s="250"/>
      <c r="RME180" s="250"/>
      <c r="RMF180" s="250"/>
      <c r="RMG180" s="250"/>
      <c r="RMH180" s="250"/>
      <c r="RMI180" s="250"/>
      <c r="RMJ180" s="250"/>
      <c r="RMK180" s="250"/>
      <c r="RML180" s="250"/>
      <c r="RMM180" s="250"/>
      <c r="RMN180" s="250"/>
      <c r="RMO180" s="250"/>
      <c r="RMP180" s="250"/>
      <c r="RMQ180" s="250"/>
      <c r="RMR180" s="250"/>
      <c r="RMS180" s="250"/>
      <c r="RMT180" s="250"/>
      <c r="RMU180" s="250"/>
      <c r="RMV180" s="250"/>
      <c r="RMW180" s="250"/>
      <c r="RMX180" s="250"/>
      <c r="RMY180" s="250"/>
      <c r="RMZ180" s="250"/>
      <c r="RNA180" s="250"/>
      <c r="RNB180" s="250"/>
      <c r="RNC180" s="250"/>
      <c r="RND180" s="250"/>
      <c r="RNE180" s="250"/>
      <c r="RNF180" s="250"/>
      <c r="RNG180" s="250"/>
      <c r="RNH180" s="250"/>
      <c r="RNI180" s="250"/>
      <c r="RNJ180" s="250"/>
      <c r="RNK180" s="250"/>
      <c r="RNL180" s="250"/>
      <c r="RNM180" s="250"/>
      <c r="RNN180" s="250"/>
      <c r="RNO180" s="250"/>
      <c r="RNP180" s="250"/>
      <c r="RNQ180" s="250"/>
      <c r="RNR180" s="250"/>
      <c r="RNS180" s="250"/>
      <c r="RNT180" s="250"/>
      <c r="RNU180" s="250"/>
      <c r="RNV180" s="250"/>
      <c r="RNW180" s="250"/>
      <c r="RNX180" s="250"/>
      <c r="RNY180" s="250"/>
      <c r="RNZ180" s="250"/>
      <c r="ROA180" s="250"/>
      <c r="ROB180" s="250"/>
      <c r="ROC180" s="250"/>
      <c r="ROD180" s="250"/>
      <c r="ROE180" s="250"/>
      <c r="ROF180" s="250"/>
      <c r="ROG180" s="250"/>
      <c r="ROH180" s="250"/>
      <c r="ROI180" s="250"/>
      <c r="ROJ180" s="250"/>
      <c r="ROK180" s="250"/>
      <c r="ROL180" s="250"/>
      <c r="ROM180" s="250"/>
      <c r="RON180" s="250"/>
      <c r="ROO180" s="250"/>
      <c r="ROP180" s="250"/>
      <c r="ROQ180" s="250"/>
      <c r="ROR180" s="250"/>
      <c r="ROS180" s="250"/>
      <c r="ROT180" s="250"/>
      <c r="ROU180" s="250"/>
      <c r="ROV180" s="250"/>
      <c r="ROW180" s="250"/>
      <c r="ROX180" s="250"/>
      <c r="ROY180" s="250"/>
      <c r="ROZ180" s="250"/>
      <c r="RPA180" s="250"/>
      <c r="RPB180" s="250"/>
      <c r="RPC180" s="250"/>
      <c r="RPD180" s="250"/>
      <c r="RPE180" s="250"/>
      <c r="RPF180" s="250"/>
      <c r="RPG180" s="250"/>
      <c r="RPH180" s="250"/>
      <c r="RPI180" s="250"/>
      <c r="RPJ180" s="250"/>
      <c r="RPK180" s="250"/>
      <c r="RPL180" s="250"/>
      <c r="RPM180" s="250"/>
      <c r="RPN180" s="250"/>
      <c r="RPO180" s="250"/>
      <c r="RPP180" s="250"/>
      <c r="RPQ180" s="250"/>
      <c r="RPR180" s="250"/>
      <c r="RPS180" s="250"/>
      <c r="RPT180" s="250"/>
      <c r="RPU180" s="250"/>
      <c r="RPV180" s="250"/>
      <c r="RPW180" s="250"/>
      <c r="RPX180" s="250"/>
      <c r="RPY180" s="250"/>
      <c r="RPZ180" s="250"/>
      <c r="RQA180" s="250"/>
      <c r="RQB180" s="250"/>
      <c r="RQC180" s="250"/>
      <c r="RQD180" s="250"/>
      <c r="RQE180" s="250"/>
      <c r="RQF180" s="250"/>
      <c r="RQG180" s="250"/>
      <c r="RQH180" s="250"/>
      <c r="RQI180" s="250"/>
      <c r="RQJ180" s="250"/>
      <c r="RQK180" s="250"/>
      <c r="RQL180" s="250"/>
      <c r="RQM180" s="250"/>
      <c r="RQN180" s="250"/>
      <c r="RQO180" s="250"/>
      <c r="RQP180" s="250"/>
      <c r="RQQ180" s="250"/>
      <c r="RQR180" s="250"/>
      <c r="RQS180" s="250"/>
      <c r="RQT180" s="250"/>
      <c r="RQU180" s="250"/>
      <c r="RQV180" s="250"/>
      <c r="RQW180" s="250"/>
      <c r="RQX180" s="250"/>
      <c r="RQY180" s="250"/>
      <c r="RQZ180" s="250"/>
      <c r="RRA180" s="250"/>
      <c r="RRB180" s="250"/>
      <c r="RRC180" s="250"/>
      <c r="RRD180" s="250"/>
      <c r="RRE180" s="250"/>
      <c r="RRF180" s="250"/>
      <c r="RRG180" s="250"/>
      <c r="RRH180" s="250"/>
      <c r="RRI180" s="250"/>
      <c r="RRJ180" s="250"/>
      <c r="RRK180" s="250"/>
      <c r="RRL180" s="250"/>
      <c r="RRM180" s="250"/>
      <c r="RRN180" s="250"/>
      <c r="RRO180" s="250"/>
      <c r="RRP180" s="250"/>
      <c r="RRQ180" s="250"/>
      <c r="RRR180" s="250"/>
      <c r="RRS180" s="250"/>
      <c r="RRT180" s="250"/>
      <c r="RRU180" s="250"/>
      <c r="RRV180" s="250"/>
      <c r="RRW180" s="250"/>
      <c r="RRX180" s="250"/>
      <c r="RRY180" s="250"/>
      <c r="RRZ180" s="250"/>
      <c r="RSA180" s="250"/>
      <c r="RSB180" s="250"/>
      <c r="RSC180" s="250"/>
      <c r="RSD180" s="250"/>
      <c r="RSE180" s="250"/>
      <c r="RSF180" s="250"/>
      <c r="RSG180" s="250"/>
      <c r="RSH180" s="250"/>
      <c r="RSI180" s="250"/>
      <c r="RSJ180" s="250"/>
      <c r="RSK180" s="250"/>
      <c r="RSL180" s="250"/>
      <c r="RSM180" s="250"/>
      <c r="RSN180" s="250"/>
      <c r="RSO180" s="250"/>
      <c r="RSP180" s="250"/>
      <c r="RSQ180" s="250"/>
      <c r="RSR180" s="250"/>
      <c r="RSS180" s="250"/>
      <c r="RST180" s="250"/>
      <c r="RSU180" s="250"/>
      <c r="RSV180" s="250"/>
      <c r="RSW180" s="250"/>
      <c r="RSX180" s="250"/>
      <c r="RSY180" s="250"/>
      <c r="RSZ180" s="250"/>
      <c r="RTA180" s="250"/>
      <c r="RTB180" s="250"/>
      <c r="RTC180" s="250"/>
      <c r="RTD180" s="250"/>
      <c r="RTE180" s="250"/>
      <c r="RTF180" s="250"/>
      <c r="RTG180" s="250"/>
      <c r="RTH180" s="250"/>
      <c r="RTI180" s="250"/>
      <c r="RTJ180" s="250"/>
      <c r="RTK180" s="250"/>
      <c r="RTL180" s="250"/>
      <c r="RTM180" s="250"/>
      <c r="RTN180" s="250"/>
      <c r="RTO180" s="250"/>
      <c r="RTP180" s="250"/>
      <c r="RTQ180" s="250"/>
      <c r="RTR180" s="250"/>
      <c r="RTS180" s="250"/>
      <c r="RTT180" s="250"/>
      <c r="RTU180" s="250"/>
      <c r="RTV180" s="250"/>
      <c r="RTW180" s="250"/>
      <c r="RTX180" s="250"/>
      <c r="RTY180" s="250"/>
      <c r="RTZ180" s="250"/>
      <c r="RUA180" s="250"/>
      <c r="RUB180" s="250"/>
      <c r="RUC180" s="250"/>
      <c r="RUD180" s="250"/>
      <c r="RUE180" s="250"/>
      <c r="RUF180" s="250"/>
      <c r="RUG180" s="250"/>
      <c r="RUH180" s="250"/>
      <c r="RUI180" s="250"/>
      <c r="RUJ180" s="250"/>
      <c r="RUK180" s="250"/>
      <c r="RUL180" s="250"/>
      <c r="RUM180" s="250"/>
      <c r="RUN180" s="250"/>
      <c r="RUO180" s="250"/>
      <c r="RUP180" s="250"/>
      <c r="RUQ180" s="250"/>
      <c r="RUR180" s="250"/>
      <c r="RUS180" s="250"/>
      <c r="RUT180" s="250"/>
      <c r="RUU180" s="250"/>
      <c r="RUV180" s="250"/>
      <c r="RUW180" s="250"/>
      <c r="RUX180" s="250"/>
      <c r="RUY180" s="250"/>
      <c r="RUZ180" s="250"/>
      <c r="RVA180" s="250"/>
      <c r="RVB180" s="250"/>
      <c r="RVC180" s="250"/>
      <c r="RVD180" s="250"/>
      <c r="RVE180" s="250"/>
      <c r="RVF180" s="250"/>
      <c r="RVG180" s="250"/>
      <c r="RVH180" s="250"/>
      <c r="RVI180" s="250"/>
      <c r="RVJ180" s="250"/>
      <c r="RVK180" s="250"/>
      <c r="RVL180" s="250"/>
      <c r="RVM180" s="250"/>
      <c r="RVN180" s="250"/>
      <c r="RVO180" s="250"/>
      <c r="RVP180" s="250"/>
      <c r="RVQ180" s="250"/>
      <c r="RVR180" s="250"/>
      <c r="RVS180" s="250"/>
      <c r="RVT180" s="250"/>
      <c r="RVU180" s="250"/>
      <c r="RVV180" s="250"/>
      <c r="RVW180" s="250"/>
      <c r="RVX180" s="250"/>
      <c r="RVY180" s="250"/>
      <c r="RVZ180" s="250"/>
      <c r="RWA180" s="250"/>
      <c r="RWB180" s="250"/>
      <c r="RWC180" s="250"/>
      <c r="RWD180" s="250"/>
      <c r="RWE180" s="250"/>
      <c r="RWF180" s="250"/>
      <c r="RWG180" s="250"/>
      <c r="RWH180" s="250"/>
      <c r="RWI180" s="250"/>
      <c r="RWJ180" s="250"/>
      <c r="RWK180" s="250"/>
      <c r="RWL180" s="250"/>
      <c r="RWM180" s="250"/>
      <c r="RWN180" s="250"/>
      <c r="RWO180" s="250"/>
      <c r="RWP180" s="250"/>
      <c r="RWQ180" s="250"/>
      <c r="RWR180" s="250"/>
      <c r="RWS180" s="250"/>
      <c r="RWT180" s="250"/>
      <c r="RWU180" s="250"/>
      <c r="RWV180" s="250"/>
      <c r="RWW180" s="250"/>
      <c r="RWX180" s="250"/>
      <c r="RWY180" s="250"/>
      <c r="RWZ180" s="250"/>
      <c r="RXA180" s="250"/>
      <c r="RXB180" s="250"/>
      <c r="RXC180" s="250"/>
      <c r="RXD180" s="250"/>
      <c r="RXE180" s="250"/>
      <c r="RXF180" s="250"/>
      <c r="RXG180" s="250"/>
      <c r="RXH180" s="250"/>
      <c r="RXI180" s="250"/>
      <c r="RXJ180" s="250"/>
      <c r="RXK180" s="250"/>
      <c r="RXL180" s="250"/>
      <c r="RXM180" s="250"/>
      <c r="RXN180" s="250"/>
      <c r="RXO180" s="250"/>
      <c r="RXP180" s="250"/>
      <c r="RXQ180" s="250"/>
      <c r="RXR180" s="250"/>
      <c r="RXS180" s="250"/>
      <c r="RXT180" s="250"/>
      <c r="RXU180" s="250"/>
      <c r="RXV180" s="250"/>
      <c r="RXW180" s="250"/>
      <c r="RXX180" s="250"/>
      <c r="RXY180" s="250"/>
      <c r="RXZ180" s="250"/>
      <c r="RYA180" s="250"/>
      <c r="RYB180" s="250"/>
      <c r="RYC180" s="250"/>
      <c r="RYD180" s="250"/>
      <c r="RYE180" s="250"/>
      <c r="RYF180" s="250"/>
      <c r="RYG180" s="250"/>
      <c r="RYH180" s="250"/>
      <c r="RYI180" s="250"/>
      <c r="RYJ180" s="250"/>
      <c r="RYK180" s="250"/>
      <c r="RYL180" s="250"/>
      <c r="RYM180" s="250"/>
      <c r="RYN180" s="250"/>
      <c r="RYO180" s="250"/>
      <c r="RYP180" s="250"/>
      <c r="RYQ180" s="250"/>
      <c r="RYR180" s="250"/>
      <c r="RYS180" s="250"/>
      <c r="RYT180" s="250"/>
      <c r="RYU180" s="250"/>
      <c r="RYV180" s="250"/>
      <c r="RYW180" s="250"/>
      <c r="RYX180" s="250"/>
      <c r="RYY180" s="250"/>
      <c r="RYZ180" s="250"/>
      <c r="RZA180" s="250"/>
      <c r="RZB180" s="250"/>
      <c r="RZC180" s="250"/>
      <c r="RZD180" s="250"/>
      <c r="RZE180" s="250"/>
      <c r="RZF180" s="250"/>
      <c r="RZG180" s="250"/>
      <c r="RZH180" s="250"/>
      <c r="RZI180" s="250"/>
      <c r="RZJ180" s="250"/>
      <c r="RZK180" s="250"/>
      <c r="RZL180" s="250"/>
      <c r="RZM180" s="250"/>
      <c r="RZN180" s="250"/>
      <c r="RZO180" s="250"/>
      <c r="RZP180" s="250"/>
      <c r="RZQ180" s="250"/>
      <c r="RZR180" s="250"/>
      <c r="RZS180" s="250"/>
      <c r="RZT180" s="250"/>
      <c r="RZU180" s="250"/>
      <c r="RZV180" s="250"/>
      <c r="RZW180" s="250"/>
      <c r="RZX180" s="250"/>
      <c r="RZY180" s="250"/>
      <c r="RZZ180" s="250"/>
      <c r="SAA180" s="250"/>
      <c r="SAB180" s="250"/>
      <c r="SAC180" s="250"/>
      <c r="SAD180" s="250"/>
      <c r="SAE180" s="250"/>
      <c r="SAF180" s="250"/>
      <c r="SAG180" s="250"/>
      <c r="SAH180" s="250"/>
      <c r="SAI180" s="250"/>
      <c r="SAJ180" s="250"/>
      <c r="SAK180" s="250"/>
      <c r="SAL180" s="250"/>
      <c r="SAM180" s="250"/>
      <c r="SAN180" s="250"/>
      <c r="SAO180" s="250"/>
      <c r="SAP180" s="250"/>
      <c r="SAQ180" s="250"/>
      <c r="SAR180" s="250"/>
      <c r="SAS180" s="250"/>
      <c r="SAT180" s="250"/>
      <c r="SAU180" s="250"/>
      <c r="SAV180" s="250"/>
      <c r="SAW180" s="250"/>
      <c r="SAX180" s="250"/>
      <c r="SAY180" s="250"/>
      <c r="SAZ180" s="250"/>
      <c r="SBA180" s="250"/>
      <c r="SBB180" s="250"/>
      <c r="SBC180" s="250"/>
      <c r="SBD180" s="250"/>
      <c r="SBE180" s="250"/>
      <c r="SBF180" s="250"/>
      <c r="SBG180" s="250"/>
      <c r="SBH180" s="250"/>
      <c r="SBI180" s="250"/>
      <c r="SBJ180" s="250"/>
      <c r="SBK180" s="250"/>
      <c r="SBL180" s="250"/>
      <c r="SBM180" s="250"/>
      <c r="SBN180" s="250"/>
      <c r="SBO180" s="250"/>
      <c r="SBP180" s="250"/>
      <c r="SBQ180" s="250"/>
      <c r="SBR180" s="250"/>
      <c r="SBS180" s="250"/>
      <c r="SBT180" s="250"/>
      <c r="SBU180" s="250"/>
      <c r="SBV180" s="250"/>
      <c r="SBW180" s="250"/>
      <c r="SBX180" s="250"/>
      <c r="SBY180" s="250"/>
      <c r="SBZ180" s="250"/>
      <c r="SCA180" s="250"/>
      <c r="SCB180" s="250"/>
      <c r="SCC180" s="250"/>
      <c r="SCD180" s="250"/>
      <c r="SCE180" s="250"/>
      <c r="SCF180" s="250"/>
      <c r="SCG180" s="250"/>
      <c r="SCH180" s="250"/>
      <c r="SCI180" s="250"/>
      <c r="SCJ180" s="250"/>
      <c r="SCK180" s="250"/>
      <c r="SCL180" s="250"/>
      <c r="SCM180" s="250"/>
      <c r="SCN180" s="250"/>
      <c r="SCO180" s="250"/>
      <c r="SCP180" s="250"/>
      <c r="SCQ180" s="250"/>
      <c r="SCR180" s="250"/>
      <c r="SCS180" s="250"/>
      <c r="SCT180" s="250"/>
      <c r="SCU180" s="250"/>
      <c r="SCV180" s="250"/>
      <c r="SCW180" s="250"/>
      <c r="SCX180" s="250"/>
      <c r="SCY180" s="250"/>
      <c r="SCZ180" s="250"/>
      <c r="SDA180" s="250"/>
      <c r="SDB180" s="250"/>
      <c r="SDC180" s="250"/>
      <c r="SDD180" s="250"/>
      <c r="SDE180" s="250"/>
      <c r="SDF180" s="250"/>
      <c r="SDG180" s="250"/>
      <c r="SDH180" s="250"/>
      <c r="SDI180" s="250"/>
      <c r="SDJ180" s="250"/>
      <c r="SDK180" s="250"/>
      <c r="SDL180" s="250"/>
      <c r="SDM180" s="250"/>
      <c r="SDN180" s="250"/>
      <c r="SDO180" s="250"/>
      <c r="SDP180" s="250"/>
      <c r="SDQ180" s="250"/>
      <c r="SDR180" s="250"/>
      <c r="SDS180" s="250"/>
      <c r="SDT180" s="250"/>
      <c r="SDU180" s="250"/>
      <c r="SDV180" s="250"/>
      <c r="SDW180" s="250"/>
      <c r="SDX180" s="250"/>
      <c r="SDY180" s="250"/>
      <c r="SDZ180" s="250"/>
      <c r="SEA180" s="250"/>
      <c r="SEB180" s="250"/>
      <c r="SEC180" s="250"/>
      <c r="SED180" s="250"/>
      <c r="SEE180" s="250"/>
      <c r="SEF180" s="250"/>
      <c r="SEG180" s="250"/>
      <c r="SEH180" s="250"/>
      <c r="SEI180" s="250"/>
      <c r="SEJ180" s="250"/>
      <c r="SEK180" s="250"/>
      <c r="SEL180" s="250"/>
      <c r="SEM180" s="250"/>
      <c r="SEN180" s="250"/>
      <c r="SEO180" s="250"/>
      <c r="SEP180" s="250"/>
      <c r="SEQ180" s="250"/>
      <c r="SER180" s="250"/>
      <c r="SES180" s="250"/>
      <c r="SET180" s="250"/>
      <c r="SEU180" s="250"/>
      <c r="SEV180" s="250"/>
      <c r="SEW180" s="250"/>
      <c r="SEX180" s="250"/>
      <c r="SEY180" s="250"/>
      <c r="SEZ180" s="250"/>
      <c r="SFA180" s="250"/>
      <c r="SFB180" s="250"/>
      <c r="SFC180" s="250"/>
      <c r="SFD180" s="250"/>
      <c r="SFE180" s="250"/>
      <c r="SFF180" s="250"/>
      <c r="SFG180" s="250"/>
      <c r="SFH180" s="250"/>
      <c r="SFI180" s="250"/>
      <c r="SFJ180" s="250"/>
      <c r="SFK180" s="250"/>
      <c r="SFL180" s="250"/>
      <c r="SFM180" s="250"/>
      <c r="SFN180" s="250"/>
      <c r="SFO180" s="250"/>
      <c r="SFP180" s="250"/>
      <c r="SFQ180" s="250"/>
      <c r="SFR180" s="250"/>
      <c r="SFS180" s="250"/>
      <c r="SFT180" s="250"/>
      <c r="SFU180" s="250"/>
      <c r="SFV180" s="250"/>
      <c r="SFW180" s="250"/>
      <c r="SFX180" s="250"/>
      <c r="SFY180" s="250"/>
      <c r="SFZ180" s="250"/>
      <c r="SGA180" s="250"/>
      <c r="SGB180" s="250"/>
      <c r="SGC180" s="250"/>
      <c r="SGD180" s="250"/>
      <c r="SGE180" s="250"/>
      <c r="SGF180" s="250"/>
      <c r="SGG180" s="250"/>
      <c r="SGH180" s="250"/>
      <c r="SGI180" s="250"/>
      <c r="SGJ180" s="250"/>
      <c r="SGK180" s="250"/>
      <c r="SGL180" s="250"/>
      <c r="SGM180" s="250"/>
      <c r="SGN180" s="250"/>
      <c r="SGO180" s="250"/>
      <c r="SGP180" s="250"/>
      <c r="SGQ180" s="250"/>
      <c r="SGR180" s="250"/>
      <c r="SGS180" s="250"/>
      <c r="SGT180" s="250"/>
      <c r="SGU180" s="250"/>
      <c r="SGV180" s="250"/>
      <c r="SGW180" s="250"/>
      <c r="SGX180" s="250"/>
      <c r="SGY180" s="250"/>
      <c r="SGZ180" s="250"/>
      <c r="SHA180" s="250"/>
      <c r="SHB180" s="250"/>
      <c r="SHC180" s="250"/>
      <c r="SHD180" s="250"/>
      <c r="SHE180" s="250"/>
      <c r="SHF180" s="250"/>
      <c r="SHG180" s="250"/>
      <c r="SHH180" s="250"/>
      <c r="SHI180" s="250"/>
      <c r="SHJ180" s="250"/>
      <c r="SHK180" s="250"/>
      <c r="SHL180" s="250"/>
      <c r="SHM180" s="250"/>
      <c r="SHN180" s="250"/>
      <c r="SHO180" s="250"/>
      <c r="SHP180" s="250"/>
      <c r="SHQ180" s="250"/>
      <c r="SHR180" s="250"/>
      <c r="SHS180" s="250"/>
      <c r="SHT180" s="250"/>
      <c r="SHU180" s="250"/>
      <c r="SHV180" s="250"/>
      <c r="SHW180" s="250"/>
      <c r="SHX180" s="250"/>
      <c r="SHY180" s="250"/>
      <c r="SHZ180" s="250"/>
      <c r="SIA180" s="250"/>
      <c r="SIB180" s="250"/>
      <c r="SIC180" s="250"/>
      <c r="SID180" s="250"/>
      <c r="SIE180" s="250"/>
      <c r="SIF180" s="250"/>
      <c r="SIG180" s="250"/>
      <c r="SIH180" s="250"/>
      <c r="SII180" s="250"/>
      <c r="SIJ180" s="250"/>
      <c r="SIK180" s="250"/>
      <c r="SIL180" s="250"/>
      <c r="SIM180" s="250"/>
      <c r="SIN180" s="250"/>
      <c r="SIO180" s="250"/>
      <c r="SIP180" s="250"/>
      <c r="SIQ180" s="250"/>
      <c r="SIR180" s="250"/>
      <c r="SIS180" s="250"/>
      <c r="SIT180" s="250"/>
      <c r="SIU180" s="250"/>
      <c r="SIV180" s="250"/>
      <c r="SIW180" s="250"/>
      <c r="SIX180" s="250"/>
      <c r="SIY180" s="250"/>
      <c r="SIZ180" s="250"/>
      <c r="SJA180" s="250"/>
      <c r="SJB180" s="250"/>
      <c r="SJC180" s="250"/>
      <c r="SJD180" s="250"/>
      <c r="SJE180" s="250"/>
      <c r="SJF180" s="250"/>
      <c r="SJG180" s="250"/>
      <c r="SJH180" s="250"/>
      <c r="SJI180" s="250"/>
      <c r="SJJ180" s="250"/>
      <c r="SJK180" s="250"/>
      <c r="SJL180" s="250"/>
      <c r="SJM180" s="250"/>
      <c r="SJN180" s="250"/>
      <c r="SJO180" s="250"/>
      <c r="SJP180" s="250"/>
      <c r="SJQ180" s="250"/>
      <c r="SJR180" s="250"/>
      <c r="SJS180" s="250"/>
      <c r="SJT180" s="250"/>
      <c r="SJU180" s="250"/>
      <c r="SJV180" s="250"/>
      <c r="SJW180" s="250"/>
      <c r="SJX180" s="250"/>
      <c r="SJY180" s="250"/>
      <c r="SJZ180" s="250"/>
      <c r="SKA180" s="250"/>
      <c r="SKB180" s="250"/>
      <c r="SKC180" s="250"/>
      <c r="SKD180" s="250"/>
      <c r="SKE180" s="250"/>
      <c r="SKF180" s="250"/>
      <c r="SKG180" s="250"/>
      <c r="SKH180" s="250"/>
      <c r="SKI180" s="250"/>
      <c r="SKJ180" s="250"/>
      <c r="SKK180" s="250"/>
      <c r="SKL180" s="250"/>
      <c r="SKM180" s="250"/>
      <c r="SKN180" s="250"/>
      <c r="SKO180" s="250"/>
      <c r="SKP180" s="250"/>
      <c r="SKQ180" s="250"/>
      <c r="SKR180" s="250"/>
      <c r="SKS180" s="250"/>
      <c r="SKT180" s="250"/>
      <c r="SKU180" s="250"/>
      <c r="SKV180" s="250"/>
      <c r="SKW180" s="250"/>
      <c r="SKX180" s="250"/>
      <c r="SKY180" s="250"/>
      <c r="SKZ180" s="250"/>
      <c r="SLA180" s="250"/>
      <c r="SLB180" s="250"/>
      <c r="SLC180" s="250"/>
      <c r="SLD180" s="250"/>
      <c r="SLE180" s="250"/>
      <c r="SLF180" s="250"/>
      <c r="SLG180" s="250"/>
      <c r="SLH180" s="250"/>
      <c r="SLI180" s="250"/>
      <c r="SLJ180" s="250"/>
      <c r="SLK180" s="250"/>
      <c r="SLL180" s="250"/>
      <c r="SLM180" s="250"/>
      <c r="SLN180" s="250"/>
      <c r="SLO180" s="250"/>
      <c r="SLP180" s="250"/>
      <c r="SLQ180" s="250"/>
      <c r="SLR180" s="250"/>
      <c r="SLS180" s="250"/>
      <c r="SLT180" s="250"/>
      <c r="SLU180" s="250"/>
      <c r="SLV180" s="250"/>
      <c r="SLW180" s="250"/>
      <c r="SLX180" s="250"/>
      <c r="SLY180" s="250"/>
      <c r="SLZ180" s="250"/>
      <c r="SMA180" s="250"/>
      <c r="SMB180" s="250"/>
      <c r="SMC180" s="250"/>
      <c r="SMD180" s="250"/>
      <c r="SME180" s="250"/>
      <c r="SMF180" s="250"/>
      <c r="SMG180" s="250"/>
      <c r="SMH180" s="250"/>
      <c r="SMI180" s="250"/>
      <c r="SMJ180" s="250"/>
      <c r="SMK180" s="250"/>
      <c r="SML180" s="250"/>
      <c r="SMM180" s="250"/>
      <c r="SMN180" s="250"/>
      <c r="SMO180" s="250"/>
      <c r="SMP180" s="250"/>
      <c r="SMQ180" s="250"/>
      <c r="SMR180" s="250"/>
      <c r="SMS180" s="250"/>
      <c r="SMT180" s="250"/>
      <c r="SMU180" s="250"/>
      <c r="SMV180" s="250"/>
      <c r="SMW180" s="250"/>
      <c r="SMX180" s="250"/>
      <c r="SMY180" s="250"/>
      <c r="SMZ180" s="250"/>
      <c r="SNA180" s="250"/>
      <c r="SNB180" s="250"/>
      <c r="SNC180" s="250"/>
      <c r="SND180" s="250"/>
      <c r="SNE180" s="250"/>
      <c r="SNF180" s="250"/>
      <c r="SNG180" s="250"/>
      <c r="SNH180" s="250"/>
      <c r="SNI180" s="250"/>
      <c r="SNJ180" s="250"/>
      <c r="SNK180" s="250"/>
      <c r="SNL180" s="250"/>
      <c r="SNM180" s="250"/>
      <c r="SNN180" s="250"/>
      <c r="SNO180" s="250"/>
      <c r="SNP180" s="250"/>
      <c r="SNQ180" s="250"/>
      <c r="SNR180" s="250"/>
      <c r="SNS180" s="250"/>
      <c r="SNT180" s="250"/>
      <c r="SNU180" s="250"/>
      <c r="SNV180" s="250"/>
      <c r="SNW180" s="250"/>
      <c r="SNX180" s="250"/>
      <c r="SNY180" s="250"/>
      <c r="SNZ180" s="250"/>
      <c r="SOA180" s="250"/>
      <c r="SOB180" s="250"/>
      <c r="SOC180" s="250"/>
      <c r="SOD180" s="250"/>
      <c r="SOE180" s="250"/>
      <c r="SOF180" s="250"/>
      <c r="SOG180" s="250"/>
      <c r="SOH180" s="250"/>
      <c r="SOI180" s="250"/>
      <c r="SOJ180" s="250"/>
      <c r="SOK180" s="250"/>
      <c r="SOL180" s="250"/>
      <c r="SOM180" s="250"/>
      <c r="SON180" s="250"/>
      <c r="SOO180" s="250"/>
      <c r="SOP180" s="250"/>
      <c r="SOQ180" s="250"/>
      <c r="SOR180" s="250"/>
      <c r="SOS180" s="250"/>
      <c r="SOT180" s="250"/>
      <c r="SOU180" s="250"/>
      <c r="SOV180" s="250"/>
      <c r="SOW180" s="250"/>
      <c r="SOX180" s="250"/>
      <c r="SOY180" s="250"/>
      <c r="SOZ180" s="250"/>
      <c r="SPA180" s="250"/>
      <c r="SPB180" s="250"/>
      <c r="SPC180" s="250"/>
      <c r="SPD180" s="250"/>
      <c r="SPE180" s="250"/>
      <c r="SPF180" s="250"/>
      <c r="SPG180" s="250"/>
      <c r="SPH180" s="250"/>
      <c r="SPI180" s="250"/>
      <c r="SPJ180" s="250"/>
      <c r="SPK180" s="250"/>
      <c r="SPL180" s="250"/>
      <c r="SPM180" s="250"/>
      <c r="SPN180" s="250"/>
      <c r="SPO180" s="250"/>
      <c r="SPP180" s="250"/>
      <c r="SPQ180" s="250"/>
      <c r="SPR180" s="250"/>
      <c r="SPS180" s="250"/>
      <c r="SPT180" s="250"/>
      <c r="SPU180" s="250"/>
      <c r="SPV180" s="250"/>
      <c r="SPW180" s="250"/>
      <c r="SPX180" s="250"/>
      <c r="SPY180" s="250"/>
      <c r="SPZ180" s="250"/>
      <c r="SQA180" s="250"/>
      <c r="SQB180" s="250"/>
      <c r="SQC180" s="250"/>
      <c r="SQD180" s="250"/>
      <c r="SQE180" s="250"/>
      <c r="SQF180" s="250"/>
      <c r="SQG180" s="250"/>
      <c r="SQH180" s="250"/>
      <c r="SQI180" s="250"/>
      <c r="SQJ180" s="250"/>
      <c r="SQK180" s="250"/>
      <c r="SQL180" s="250"/>
      <c r="SQM180" s="250"/>
      <c r="SQN180" s="250"/>
      <c r="SQO180" s="250"/>
      <c r="SQP180" s="250"/>
      <c r="SQQ180" s="250"/>
      <c r="SQR180" s="250"/>
      <c r="SQS180" s="250"/>
      <c r="SQT180" s="250"/>
      <c r="SQU180" s="250"/>
      <c r="SQV180" s="250"/>
      <c r="SQW180" s="250"/>
      <c r="SQX180" s="250"/>
      <c r="SQY180" s="250"/>
      <c r="SQZ180" s="250"/>
      <c r="SRA180" s="250"/>
      <c r="SRB180" s="250"/>
      <c r="SRC180" s="250"/>
      <c r="SRD180" s="250"/>
      <c r="SRE180" s="250"/>
      <c r="SRF180" s="250"/>
      <c r="SRG180" s="250"/>
      <c r="SRH180" s="250"/>
      <c r="SRI180" s="250"/>
      <c r="SRJ180" s="250"/>
      <c r="SRK180" s="250"/>
      <c r="SRL180" s="250"/>
      <c r="SRM180" s="250"/>
      <c r="SRN180" s="250"/>
      <c r="SRO180" s="250"/>
      <c r="SRP180" s="250"/>
      <c r="SRQ180" s="250"/>
      <c r="SRR180" s="250"/>
      <c r="SRS180" s="250"/>
      <c r="SRT180" s="250"/>
      <c r="SRU180" s="250"/>
      <c r="SRV180" s="250"/>
      <c r="SRW180" s="250"/>
      <c r="SRX180" s="250"/>
      <c r="SRY180" s="250"/>
      <c r="SRZ180" s="250"/>
      <c r="SSA180" s="250"/>
      <c r="SSB180" s="250"/>
      <c r="SSC180" s="250"/>
      <c r="SSD180" s="250"/>
      <c r="SSE180" s="250"/>
      <c r="SSF180" s="250"/>
      <c r="SSG180" s="250"/>
      <c r="SSH180" s="250"/>
      <c r="SSI180" s="250"/>
      <c r="SSJ180" s="250"/>
      <c r="SSK180" s="250"/>
      <c r="SSL180" s="250"/>
      <c r="SSM180" s="250"/>
      <c r="SSN180" s="250"/>
      <c r="SSO180" s="250"/>
      <c r="SSP180" s="250"/>
      <c r="SSQ180" s="250"/>
      <c r="SSR180" s="250"/>
      <c r="SSS180" s="250"/>
      <c r="SST180" s="250"/>
      <c r="SSU180" s="250"/>
      <c r="SSV180" s="250"/>
      <c r="SSW180" s="250"/>
      <c r="SSX180" s="250"/>
      <c r="SSY180" s="250"/>
      <c r="SSZ180" s="250"/>
      <c r="STA180" s="250"/>
      <c r="STB180" s="250"/>
      <c r="STC180" s="250"/>
      <c r="STD180" s="250"/>
      <c r="STE180" s="250"/>
      <c r="STF180" s="250"/>
      <c r="STG180" s="250"/>
      <c r="STH180" s="250"/>
      <c r="STI180" s="250"/>
      <c r="STJ180" s="250"/>
      <c r="STK180" s="250"/>
      <c r="STL180" s="250"/>
      <c r="STM180" s="250"/>
      <c r="STN180" s="250"/>
      <c r="STO180" s="250"/>
      <c r="STP180" s="250"/>
      <c r="STQ180" s="250"/>
      <c r="STR180" s="250"/>
      <c r="STS180" s="250"/>
      <c r="STT180" s="250"/>
      <c r="STU180" s="250"/>
      <c r="STV180" s="250"/>
      <c r="STW180" s="250"/>
      <c r="STX180" s="250"/>
      <c r="STY180" s="250"/>
      <c r="STZ180" s="250"/>
      <c r="SUA180" s="250"/>
      <c r="SUB180" s="250"/>
      <c r="SUC180" s="250"/>
      <c r="SUD180" s="250"/>
      <c r="SUE180" s="250"/>
      <c r="SUF180" s="250"/>
      <c r="SUG180" s="250"/>
      <c r="SUH180" s="250"/>
      <c r="SUI180" s="250"/>
      <c r="SUJ180" s="250"/>
      <c r="SUK180" s="250"/>
      <c r="SUL180" s="250"/>
      <c r="SUM180" s="250"/>
      <c r="SUN180" s="250"/>
      <c r="SUO180" s="250"/>
      <c r="SUP180" s="250"/>
      <c r="SUQ180" s="250"/>
      <c r="SUR180" s="250"/>
      <c r="SUS180" s="250"/>
      <c r="SUT180" s="250"/>
      <c r="SUU180" s="250"/>
      <c r="SUV180" s="250"/>
      <c r="SUW180" s="250"/>
      <c r="SUX180" s="250"/>
      <c r="SUY180" s="250"/>
      <c r="SUZ180" s="250"/>
      <c r="SVA180" s="250"/>
      <c r="SVB180" s="250"/>
      <c r="SVC180" s="250"/>
      <c r="SVD180" s="250"/>
      <c r="SVE180" s="250"/>
      <c r="SVF180" s="250"/>
      <c r="SVG180" s="250"/>
      <c r="SVH180" s="250"/>
      <c r="SVI180" s="250"/>
      <c r="SVJ180" s="250"/>
      <c r="SVK180" s="250"/>
      <c r="SVL180" s="250"/>
      <c r="SVM180" s="250"/>
      <c r="SVN180" s="250"/>
      <c r="SVO180" s="250"/>
      <c r="SVP180" s="250"/>
      <c r="SVQ180" s="250"/>
      <c r="SVR180" s="250"/>
      <c r="SVS180" s="250"/>
      <c r="SVT180" s="250"/>
      <c r="SVU180" s="250"/>
      <c r="SVV180" s="250"/>
      <c r="SVW180" s="250"/>
      <c r="SVX180" s="250"/>
      <c r="SVY180" s="250"/>
      <c r="SVZ180" s="250"/>
      <c r="SWA180" s="250"/>
      <c r="SWB180" s="250"/>
      <c r="SWC180" s="250"/>
      <c r="SWD180" s="250"/>
      <c r="SWE180" s="250"/>
      <c r="SWF180" s="250"/>
      <c r="SWG180" s="250"/>
      <c r="SWH180" s="250"/>
      <c r="SWI180" s="250"/>
      <c r="SWJ180" s="250"/>
      <c r="SWK180" s="250"/>
      <c r="SWL180" s="250"/>
      <c r="SWM180" s="250"/>
      <c r="SWN180" s="250"/>
      <c r="SWO180" s="250"/>
      <c r="SWP180" s="250"/>
      <c r="SWQ180" s="250"/>
      <c r="SWR180" s="250"/>
      <c r="SWS180" s="250"/>
      <c r="SWT180" s="250"/>
      <c r="SWU180" s="250"/>
      <c r="SWV180" s="250"/>
      <c r="SWW180" s="250"/>
      <c r="SWX180" s="250"/>
      <c r="SWY180" s="250"/>
      <c r="SWZ180" s="250"/>
      <c r="SXA180" s="250"/>
      <c r="SXB180" s="250"/>
      <c r="SXC180" s="250"/>
      <c r="SXD180" s="250"/>
      <c r="SXE180" s="250"/>
      <c r="SXF180" s="250"/>
      <c r="SXG180" s="250"/>
      <c r="SXH180" s="250"/>
      <c r="SXI180" s="250"/>
      <c r="SXJ180" s="250"/>
      <c r="SXK180" s="250"/>
      <c r="SXL180" s="250"/>
      <c r="SXM180" s="250"/>
      <c r="SXN180" s="250"/>
      <c r="SXO180" s="250"/>
      <c r="SXP180" s="250"/>
      <c r="SXQ180" s="250"/>
      <c r="SXR180" s="250"/>
      <c r="SXS180" s="250"/>
      <c r="SXT180" s="250"/>
      <c r="SXU180" s="250"/>
      <c r="SXV180" s="250"/>
      <c r="SXW180" s="250"/>
      <c r="SXX180" s="250"/>
      <c r="SXY180" s="250"/>
      <c r="SXZ180" s="250"/>
      <c r="SYA180" s="250"/>
      <c r="SYB180" s="250"/>
      <c r="SYC180" s="250"/>
      <c r="SYD180" s="250"/>
      <c r="SYE180" s="250"/>
      <c r="SYF180" s="250"/>
      <c r="SYG180" s="250"/>
      <c r="SYH180" s="250"/>
      <c r="SYI180" s="250"/>
      <c r="SYJ180" s="250"/>
      <c r="SYK180" s="250"/>
      <c r="SYL180" s="250"/>
      <c r="SYM180" s="250"/>
      <c r="SYN180" s="250"/>
      <c r="SYO180" s="250"/>
      <c r="SYP180" s="250"/>
      <c r="SYQ180" s="250"/>
      <c r="SYR180" s="250"/>
      <c r="SYS180" s="250"/>
      <c r="SYT180" s="250"/>
      <c r="SYU180" s="250"/>
      <c r="SYV180" s="250"/>
      <c r="SYW180" s="250"/>
      <c r="SYX180" s="250"/>
      <c r="SYY180" s="250"/>
      <c r="SYZ180" s="250"/>
      <c r="SZA180" s="250"/>
      <c r="SZB180" s="250"/>
      <c r="SZC180" s="250"/>
      <c r="SZD180" s="250"/>
      <c r="SZE180" s="250"/>
      <c r="SZF180" s="250"/>
      <c r="SZG180" s="250"/>
      <c r="SZH180" s="250"/>
      <c r="SZI180" s="250"/>
      <c r="SZJ180" s="250"/>
      <c r="SZK180" s="250"/>
      <c r="SZL180" s="250"/>
      <c r="SZM180" s="250"/>
      <c r="SZN180" s="250"/>
      <c r="SZO180" s="250"/>
      <c r="SZP180" s="250"/>
      <c r="SZQ180" s="250"/>
      <c r="SZR180" s="250"/>
      <c r="SZS180" s="250"/>
      <c r="SZT180" s="250"/>
      <c r="SZU180" s="250"/>
      <c r="SZV180" s="250"/>
      <c r="SZW180" s="250"/>
      <c r="SZX180" s="250"/>
      <c r="SZY180" s="250"/>
      <c r="SZZ180" s="250"/>
      <c r="TAA180" s="250"/>
      <c r="TAB180" s="250"/>
      <c r="TAC180" s="250"/>
      <c r="TAD180" s="250"/>
      <c r="TAE180" s="250"/>
      <c r="TAF180" s="250"/>
      <c r="TAG180" s="250"/>
      <c r="TAH180" s="250"/>
      <c r="TAI180" s="250"/>
      <c r="TAJ180" s="250"/>
      <c r="TAK180" s="250"/>
      <c r="TAL180" s="250"/>
      <c r="TAM180" s="250"/>
      <c r="TAN180" s="250"/>
      <c r="TAO180" s="250"/>
      <c r="TAP180" s="250"/>
      <c r="TAQ180" s="250"/>
      <c r="TAR180" s="250"/>
      <c r="TAS180" s="250"/>
      <c r="TAT180" s="250"/>
      <c r="TAU180" s="250"/>
      <c r="TAV180" s="250"/>
      <c r="TAW180" s="250"/>
      <c r="TAX180" s="250"/>
      <c r="TAY180" s="250"/>
      <c r="TAZ180" s="250"/>
      <c r="TBA180" s="250"/>
      <c r="TBB180" s="250"/>
      <c r="TBC180" s="250"/>
      <c r="TBD180" s="250"/>
      <c r="TBE180" s="250"/>
      <c r="TBF180" s="250"/>
      <c r="TBG180" s="250"/>
      <c r="TBH180" s="250"/>
      <c r="TBI180" s="250"/>
      <c r="TBJ180" s="250"/>
      <c r="TBK180" s="250"/>
      <c r="TBL180" s="250"/>
      <c r="TBM180" s="250"/>
      <c r="TBN180" s="250"/>
      <c r="TBO180" s="250"/>
      <c r="TBP180" s="250"/>
      <c r="TBQ180" s="250"/>
      <c r="TBR180" s="250"/>
      <c r="TBS180" s="250"/>
      <c r="TBT180" s="250"/>
      <c r="TBU180" s="250"/>
      <c r="TBV180" s="250"/>
      <c r="TBW180" s="250"/>
      <c r="TBX180" s="250"/>
      <c r="TBY180" s="250"/>
      <c r="TBZ180" s="250"/>
      <c r="TCA180" s="250"/>
      <c r="TCB180" s="250"/>
      <c r="TCC180" s="250"/>
      <c r="TCD180" s="250"/>
      <c r="TCE180" s="250"/>
      <c r="TCF180" s="250"/>
      <c r="TCG180" s="250"/>
      <c r="TCH180" s="250"/>
      <c r="TCI180" s="250"/>
      <c r="TCJ180" s="250"/>
      <c r="TCK180" s="250"/>
      <c r="TCL180" s="250"/>
      <c r="TCM180" s="250"/>
      <c r="TCN180" s="250"/>
      <c r="TCO180" s="250"/>
      <c r="TCP180" s="250"/>
      <c r="TCQ180" s="250"/>
      <c r="TCR180" s="250"/>
      <c r="TCS180" s="250"/>
      <c r="TCT180" s="250"/>
      <c r="TCU180" s="250"/>
      <c r="TCV180" s="250"/>
      <c r="TCW180" s="250"/>
      <c r="TCX180" s="250"/>
      <c r="TCY180" s="250"/>
      <c r="TCZ180" s="250"/>
      <c r="TDA180" s="250"/>
      <c r="TDB180" s="250"/>
      <c r="TDC180" s="250"/>
      <c r="TDD180" s="250"/>
      <c r="TDE180" s="250"/>
      <c r="TDF180" s="250"/>
      <c r="TDG180" s="250"/>
      <c r="TDH180" s="250"/>
      <c r="TDI180" s="250"/>
      <c r="TDJ180" s="250"/>
      <c r="TDK180" s="250"/>
      <c r="TDL180" s="250"/>
      <c r="TDM180" s="250"/>
      <c r="TDN180" s="250"/>
      <c r="TDO180" s="250"/>
      <c r="TDP180" s="250"/>
      <c r="TDQ180" s="250"/>
      <c r="TDR180" s="250"/>
      <c r="TDS180" s="250"/>
      <c r="TDT180" s="250"/>
      <c r="TDU180" s="250"/>
      <c r="TDV180" s="250"/>
      <c r="TDW180" s="250"/>
      <c r="TDX180" s="250"/>
      <c r="TDY180" s="250"/>
      <c r="TDZ180" s="250"/>
      <c r="TEA180" s="250"/>
      <c r="TEB180" s="250"/>
      <c r="TEC180" s="250"/>
      <c r="TED180" s="250"/>
      <c r="TEE180" s="250"/>
      <c r="TEF180" s="250"/>
      <c r="TEG180" s="250"/>
      <c r="TEH180" s="250"/>
      <c r="TEI180" s="250"/>
      <c r="TEJ180" s="250"/>
      <c r="TEK180" s="250"/>
      <c r="TEL180" s="250"/>
      <c r="TEM180" s="250"/>
      <c r="TEN180" s="250"/>
      <c r="TEO180" s="250"/>
      <c r="TEP180" s="250"/>
      <c r="TEQ180" s="250"/>
      <c r="TER180" s="250"/>
      <c r="TES180" s="250"/>
      <c r="TET180" s="250"/>
      <c r="TEU180" s="250"/>
      <c r="TEV180" s="250"/>
      <c r="TEW180" s="250"/>
      <c r="TEX180" s="250"/>
      <c r="TEY180" s="250"/>
      <c r="TEZ180" s="250"/>
      <c r="TFA180" s="250"/>
      <c r="TFB180" s="250"/>
      <c r="TFC180" s="250"/>
      <c r="TFD180" s="250"/>
      <c r="TFE180" s="250"/>
      <c r="TFF180" s="250"/>
      <c r="TFG180" s="250"/>
      <c r="TFH180" s="250"/>
      <c r="TFI180" s="250"/>
      <c r="TFJ180" s="250"/>
      <c r="TFK180" s="250"/>
      <c r="TFL180" s="250"/>
      <c r="TFM180" s="250"/>
      <c r="TFN180" s="250"/>
      <c r="TFO180" s="250"/>
      <c r="TFP180" s="250"/>
      <c r="TFQ180" s="250"/>
      <c r="TFR180" s="250"/>
      <c r="TFS180" s="250"/>
      <c r="TFT180" s="250"/>
      <c r="TFU180" s="250"/>
      <c r="TFV180" s="250"/>
      <c r="TFW180" s="250"/>
      <c r="TFX180" s="250"/>
      <c r="TFY180" s="250"/>
      <c r="TFZ180" s="250"/>
      <c r="TGA180" s="250"/>
      <c r="TGB180" s="250"/>
      <c r="TGC180" s="250"/>
      <c r="TGD180" s="250"/>
      <c r="TGE180" s="250"/>
      <c r="TGF180" s="250"/>
      <c r="TGG180" s="250"/>
      <c r="TGH180" s="250"/>
      <c r="TGI180" s="250"/>
      <c r="TGJ180" s="250"/>
      <c r="TGK180" s="250"/>
      <c r="TGL180" s="250"/>
      <c r="TGM180" s="250"/>
      <c r="TGN180" s="250"/>
      <c r="TGO180" s="250"/>
      <c r="TGP180" s="250"/>
      <c r="TGQ180" s="250"/>
      <c r="TGR180" s="250"/>
      <c r="TGS180" s="250"/>
      <c r="TGT180" s="250"/>
      <c r="TGU180" s="250"/>
      <c r="TGV180" s="250"/>
      <c r="TGW180" s="250"/>
      <c r="TGX180" s="250"/>
      <c r="TGY180" s="250"/>
      <c r="TGZ180" s="250"/>
      <c r="THA180" s="250"/>
      <c r="THB180" s="250"/>
      <c r="THC180" s="250"/>
      <c r="THD180" s="250"/>
      <c r="THE180" s="250"/>
      <c r="THF180" s="250"/>
      <c r="THG180" s="250"/>
      <c r="THH180" s="250"/>
      <c r="THI180" s="250"/>
      <c r="THJ180" s="250"/>
      <c r="THK180" s="250"/>
      <c r="THL180" s="250"/>
      <c r="THM180" s="250"/>
      <c r="THN180" s="250"/>
      <c r="THO180" s="250"/>
      <c r="THP180" s="250"/>
      <c r="THQ180" s="250"/>
      <c r="THR180" s="250"/>
      <c r="THS180" s="250"/>
      <c r="THT180" s="250"/>
      <c r="THU180" s="250"/>
      <c r="THV180" s="250"/>
      <c r="THW180" s="250"/>
      <c r="THX180" s="250"/>
      <c r="THY180" s="250"/>
      <c r="THZ180" s="250"/>
      <c r="TIA180" s="250"/>
      <c r="TIB180" s="250"/>
      <c r="TIC180" s="250"/>
      <c r="TID180" s="250"/>
      <c r="TIE180" s="250"/>
      <c r="TIF180" s="250"/>
      <c r="TIG180" s="250"/>
      <c r="TIH180" s="250"/>
      <c r="TII180" s="250"/>
      <c r="TIJ180" s="250"/>
      <c r="TIK180" s="250"/>
      <c r="TIL180" s="250"/>
      <c r="TIM180" s="250"/>
      <c r="TIN180" s="250"/>
      <c r="TIO180" s="250"/>
      <c r="TIP180" s="250"/>
      <c r="TIQ180" s="250"/>
      <c r="TIR180" s="250"/>
      <c r="TIS180" s="250"/>
      <c r="TIT180" s="250"/>
      <c r="TIU180" s="250"/>
      <c r="TIV180" s="250"/>
      <c r="TIW180" s="250"/>
      <c r="TIX180" s="250"/>
      <c r="TIY180" s="250"/>
      <c r="TIZ180" s="250"/>
      <c r="TJA180" s="250"/>
      <c r="TJB180" s="250"/>
      <c r="TJC180" s="250"/>
      <c r="TJD180" s="250"/>
      <c r="TJE180" s="250"/>
      <c r="TJF180" s="250"/>
      <c r="TJG180" s="250"/>
      <c r="TJH180" s="250"/>
      <c r="TJI180" s="250"/>
      <c r="TJJ180" s="250"/>
      <c r="TJK180" s="250"/>
      <c r="TJL180" s="250"/>
      <c r="TJM180" s="250"/>
      <c r="TJN180" s="250"/>
      <c r="TJO180" s="250"/>
      <c r="TJP180" s="250"/>
      <c r="TJQ180" s="250"/>
      <c r="TJR180" s="250"/>
      <c r="TJS180" s="250"/>
      <c r="TJT180" s="250"/>
      <c r="TJU180" s="250"/>
      <c r="TJV180" s="250"/>
      <c r="TJW180" s="250"/>
      <c r="TJX180" s="250"/>
      <c r="TJY180" s="250"/>
      <c r="TJZ180" s="250"/>
      <c r="TKA180" s="250"/>
      <c r="TKB180" s="250"/>
      <c r="TKC180" s="250"/>
      <c r="TKD180" s="250"/>
      <c r="TKE180" s="250"/>
      <c r="TKF180" s="250"/>
      <c r="TKG180" s="250"/>
      <c r="TKH180" s="250"/>
      <c r="TKI180" s="250"/>
      <c r="TKJ180" s="250"/>
      <c r="TKK180" s="250"/>
      <c r="TKL180" s="250"/>
      <c r="TKM180" s="250"/>
      <c r="TKN180" s="250"/>
      <c r="TKO180" s="250"/>
      <c r="TKP180" s="250"/>
      <c r="TKQ180" s="250"/>
      <c r="TKR180" s="250"/>
      <c r="TKS180" s="250"/>
      <c r="TKT180" s="250"/>
      <c r="TKU180" s="250"/>
      <c r="TKV180" s="250"/>
      <c r="TKW180" s="250"/>
      <c r="TKX180" s="250"/>
      <c r="TKY180" s="250"/>
      <c r="TKZ180" s="250"/>
      <c r="TLA180" s="250"/>
      <c r="TLB180" s="250"/>
      <c r="TLC180" s="250"/>
      <c r="TLD180" s="250"/>
      <c r="TLE180" s="250"/>
      <c r="TLF180" s="250"/>
      <c r="TLG180" s="250"/>
      <c r="TLH180" s="250"/>
      <c r="TLI180" s="250"/>
      <c r="TLJ180" s="250"/>
      <c r="TLK180" s="250"/>
      <c r="TLL180" s="250"/>
      <c r="TLM180" s="250"/>
      <c r="TLN180" s="250"/>
      <c r="TLO180" s="250"/>
      <c r="TLP180" s="250"/>
      <c r="TLQ180" s="250"/>
      <c r="TLR180" s="250"/>
      <c r="TLS180" s="250"/>
      <c r="TLT180" s="250"/>
      <c r="TLU180" s="250"/>
      <c r="TLV180" s="250"/>
      <c r="TLW180" s="250"/>
      <c r="TLX180" s="250"/>
      <c r="TLY180" s="250"/>
      <c r="TLZ180" s="250"/>
      <c r="TMA180" s="250"/>
      <c r="TMB180" s="250"/>
      <c r="TMC180" s="250"/>
      <c r="TMD180" s="250"/>
      <c r="TME180" s="250"/>
      <c r="TMF180" s="250"/>
      <c r="TMG180" s="250"/>
      <c r="TMH180" s="250"/>
      <c r="TMI180" s="250"/>
      <c r="TMJ180" s="250"/>
      <c r="TMK180" s="250"/>
      <c r="TML180" s="250"/>
      <c r="TMM180" s="250"/>
      <c r="TMN180" s="250"/>
      <c r="TMO180" s="250"/>
      <c r="TMP180" s="250"/>
      <c r="TMQ180" s="250"/>
      <c r="TMR180" s="250"/>
      <c r="TMS180" s="250"/>
      <c r="TMT180" s="250"/>
      <c r="TMU180" s="250"/>
      <c r="TMV180" s="250"/>
      <c r="TMW180" s="250"/>
      <c r="TMX180" s="250"/>
      <c r="TMY180" s="250"/>
      <c r="TMZ180" s="250"/>
      <c r="TNA180" s="250"/>
      <c r="TNB180" s="250"/>
      <c r="TNC180" s="250"/>
      <c r="TND180" s="250"/>
      <c r="TNE180" s="250"/>
      <c r="TNF180" s="250"/>
      <c r="TNG180" s="250"/>
      <c r="TNH180" s="250"/>
      <c r="TNI180" s="250"/>
      <c r="TNJ180" s="250"/>
      <c r="TNK180" s="250"/>
      <c r="TNL180" s="250"/>
      <c r="TNM180" s="250"/>
      <c r="TNN180" s="250"/>
      <c r="TNO180" s="250"/>
      <c r="TNP180" s="250"/>
      <c r="TNQ180" s="250"/>
      <c r="TNR180" s="250"/>
      <c r="TNS180" s="250"/>
      <c r="TNT180" s="250"/>
      <c r="TNU180" s="250"/>
      <c r="TNV180" s="250"/>
      <c r="TNW180" s="250"/>
      <c r="TNX180" s="250"/>
      <c r="TNY180" s="250"/>
      <c r="TNZ180" s="250"/>
      <c r="TOA180" s="250"/>
      <c r="TOB180" s="250"/>
      <c r="TOC180" s="250"/>
      <c r="TOD180" s="250"/>
      <c r="TOE180" s="250"/>
      <c r="TOF180" s="250"/>
      <c r="TOG180" s="250"/>
      <c r="TOH180" s="250"/>
      <c r="TOI180" s="250"/>
      <c r="TOJ180" s="250"/>
      <c r="TOK180" s="250"/>
      <c r="TOL180" s="250"/>
      <c r="TOM180" s="250"/>
      <c r="TON180" s="250"/>
      <c r="TOO180" s="250"/>
      <c r="TOP180" s="250"/>
      <c r="TOQ180" s="250"/>
      <c r="TOR180" s="250"/>
      <c r="TOS180" s="250"/>
      <c r="TOT180" s="250"/>
      <c r="TOU180" s="250"/>
      <c r="TOV180" s="250"/>
      <c r="TOW180" s="250"/>
      <c r="TOX180" s="250"/>
      <c r="TOY180" s="250"/>
      <c r="TOZ180" s="250"/>
      <c r="TPA180" s="250"/>
      <c r="TPB180" s="250"/>
      <c r="TPC180" s="250"/>
      <c r="TPD180" s="250"/>
      <c r="TPE180" s="250"/>
      <c r="TPF180" s="250"/>
      <c r="TPG180" s="250"/>
      <c r="TPH180" s="250"/>
      <c r="TPI180" s="250"/>
      <c r="TPJ180" s="250"/>
      <c r="TPK180" s="250"/>
      <c r="TPL180" s="250"/>
      <c r="TPM180" s="250"/>
      <c r="TPN180" s="250"/>
      <c r="TPO180" s="250"/>
      <c r="TPP180" s="250"/>
      <c r="TPQ180" s="250"/>
      <c r="TPR180" s="250"/>
      <c r="TPS180" s="250"/>
      <c r="TPT180" s="250"/>
      <c r="TPU180" s="250"/>
      <c r="TPV180" s="250"/>
      <c r="TPW180" s="250"/>
      <c r="TPX180" s="250"/>
      <c r="TPY180" s="250"/>
      <c r="TPZ180" s="250"/>
      <c r="TQA180" s="250"/>
      <c r="TQB180" s="250"/>
      <c r="TQC180" s="250"/>
      <c r="TQD180" s="250"/>
      <c r="TQE180" s="250"/>
      <c r="TQF180" s="250"/>
      <c r="TQG180" s="250"/>
      <c r="TQH180" s="250"/>
      <c r="TQI180" s="250"/>
      <c r="TQJ180" s="250"/>
      <c r="TQK180" s="250"/>
      <c r="TQL180" s="250"/>
      <c r="TQM180" s="250"/>
      <c r="TQN180" s="250"/>
      <c r="TQO180" s="250"/>
      <c r="TQP180" s="250"/>
      <c r="TQQ180" s="250"/>
      <c r="TQR180" s="250"/>
      <c r="TQS180" s="250"/>
      <c r="TQT180" s="250"/>
      <c r="TQU180" s="250"/>
      <c r="TQV180" s="250"/>
      <c r="TQW180" s="250"/>
      <c r="TQX180" s="250"/>
      <c r="TQY180" s="250"/>
      <c r="TQZ180" s="250"/>
      <c r="TRA180" s="250"/>
      <c r="TRB180" s="250"/>
      <c r="TRC180" s="250"/>
      <c r="TRD180" s="250"/>
      <c r="TRE180" s="250"/>
      <c r="TRF180" s="250"/>
      <c r="TRG180" s="250"/>
      <c r="TRH180" s="250"/>
      <c r="TRI180" s="250"/>
      <c r="TRJ180" s="250"/>
      <c r="TRK180" s="250"/>
      <c r="TRL180" s="250"/>
      <c r="TRM180" s="250"/>
      <c r="TRN180" s="250"/>
      <c r="TRO180" s="250"/>
      <c r="TRP180" s="250"/>
      <c r="TRQ180" s="250"/>
      <c r="TRR180" s="250"/>
      <c r="TRS180" s="250"/>
      <c r="TRT180" s="250"/>
      <c r="TRU180" s="250"/>
      <c r="TRV180" s="250"/>
      <c r="TRW180" s="250"/>
      <c r="TRX180" s="250"/>
      <c r="TRY180" s="250"/>
      <c r="TRZ180" s="250"/>
      <c r="TSA180" s="250"/>
      <c r="TSB180" s="250"/>
      <c r="TSC180" s="250"/>
      <c r="TSD180" s="250"/>
      <c r="TSE180" s="250"/>
      <c r="TSF180" s="250"/>
      <c r="TSG180" s="250"/>
      <c r="TSH180" s="250"/>
      <c r="TSI180" s="250"/>
      <c r="TSJ180" s="250"/>
      <c r="TSK180" s="250"/>
      <c r="TSL180" s="250"/>
      <c r="TSM180" s="250"/>
      <c r="TSN180" s="250"/>
      <c r="TSO180" s="250"/>
      <c r="TSP180" s="250"/>
      <c r="TSQ180" s="250"/>
      <c r="TSR180" s="250"/>
      <c r="TSS180" s="250"/>
      <c r="TST180" s="250"/>
      <c r="TSU180" s="250"/>
      <c r="TSV180" s="250"/>
      <c r="TSW180" s="250"/>
      <c r="TSX180" s="250"/>
      <c r="TSY180" s="250"/>
      <c r="TSZ180" s="250"/>
      <c r="TTA180" s="250"/>
      <c r="TTB180" s="250"/>
      <c r="TTC180" s="250"/>
      <c r="TTD180" s="250"/>
      <c r="TTE180" s="250"/>
      <c r="TTF180" s="250"/>
      <c r="TTG180" s="250"/>
      <c r="TTH180" s="250"/>
      <c r="TTI180" s="250"/>
      <c r="TTJ180" s="250"/>
      <c r="TTK180" s="250"/>
      <c r="TTL180" s="250"/>
      <c r="TTM180" s="250"/>
      <c r="TTN180" s="250"/>
      <c r="TTO180" s="250"/>
      <c r="TTP180" s="250"/>
      <c r="TTQ180" s="250"/>
      <c r="TTR180" s="250"/>
      <c r="TTS180" s="250"/>
      <c r="TTT180" s="250"/>
      <c r="TTU180" s="250"/>
      <c r="TTV180" s="250"/>
      <c r="TTW180" s="250"/>
      <c r="TTX180" s="250"/>
      <c r="TTY180" s="250"/>
      <c r="TTZ180" s="250"/>
      <c r="TUA180" s="250"/>
      <c r="TUB180" s="250"/>
      <c r="TUC180" s="250"/>
      <c r="TUD180" s="250"/>
      <c r="TUE180" s="250"/>
      <c r="TUF180" s="250"/>
      <c r="TUG180" s="250"/>
      <c r="TUH180" s="250"/>
      <c r="TUI180" s="250"/>
      <c r="TUJ180" s="250"/>
      <c r="TUK180" s="250"/>
      <c r="TUL180" s="250"/>
      <c r="TUM180" s="250"/>
      <c r="TUN180" s="250"/>
      <c r="TUO180" s="250"/>
      <c r="TUP180" s="250"/>
      <c r="TUQ180" s="250"/>
      <c r="TUR180" s="250"/>
      <c r="TUS180" s="250"/>
      <c r="TUT180" s="250"/>
      <c r="TUU180" s="250"/>
      <c r="TUV180" s="250"/>
      <c r="TUW180" s="250"/>
      <c r="TUX180" s="250"/>
      <c r="TUY180" s="250"/>
      <c r="TUZ180" s="250"/>
      <c r="TVA180" s="250"/>
      <c r="TVB180" s="250"/>
      <c r="TVC180" s="250"/>
      <c r="TVD180" s="250"/>
      <c r="TVE180" s="250"/>
      <c r="TVF180" s="250"/>
      <c r="TVG180" s="250"/>
      <c r="TVH180" s="250"/>
      <c r="TVI180" s="250"/>
      <c r="TVJ180" s="250"/>
      <c r="TVK180" s="250"/>
      <c r="TVL180" s="250"/>
      <c r="TVM180" s="250"/>
      <c r="TVN180" s="250"/>
      <c r="TVO180" s="250"/>
      <c r="TVP180" s="250"/>
      <c r="TVQ180" s="250"/>
      <c r="TVR180" s="250"/>
      <c r="TVS180" s="250"/>
      <c r="TVT180" s="250"/>
      <c r="TVU180" s="250"/>
      <c r="TVV180" s="250"/>
      <c r="TVW180" s="250"/>
      <c r="TVX180" s="250"/>
      <c r="TVY180" s="250"/>
      <c r="TVZ180" s="250"/>
      <c r="TWA180" s="250"/>
      <c r="TWB180" s="250"/>
      <c r="TWC180" s="250"/>
      <c r="TWD180" s="250"/>
      <c r="TWE180" s="250"/>
      <c r="TWF180" s="250"/>
      <c r="TWG180" s="250"/>
      <c r="TWH180" s="250"/>
      <c r="TWI180" s="250"/>
      <c r="TWJ180" s="250"/>
      <c r="TWK180" s="250"/>
      <c r="TWL180" s="250"/>
      <c r="TWM180" s="250"/>
      <c r="TWN180" s="250"/>
      <c r="TWO180" s="250"/>
      <c r="TWP180" s="250"/>
      <c r="TWQ180" s="250"/>
      <c r="TWR180" s="250"/>
      <c r="TWS180" s="250"/>
      <c r="TWT180" s="250"/>
      <c r="TWU180" s="250"/>
      <c r="TWV180" s="250"/>
      <c r="TWW180" s="250"/>
      <c r="TWX180" s="250"/>
      <c r="TWY180" s="250"/>
      <c r="TWZ180" s="250"/>
      <c r="TXA180" s="250"/>
      <c r="TXB180" s="250"/>
      <c r="TXC180" s="250"/>
      <c r="TXD180" s="250"/>
      <c r="TXE180" s="250"/>
      <c r="TXF180" s="250"/>
      <c r="TXG180" s="250"/>
      <c r="TXH180" s="250"/>
      <c r="TXI180" s="250"/>
      <c r="TXJ180" s="250"/>
      <c r="TXK180" s="250"/>
      <c r="TXL180" s="250"/>
      <c r="TXM180" s="250"/>
      <c r="TXN180" s="250"/>
      <c r="TXO180" s="250"/>
      <c r="TXP180" s="250"/>
      <c r="TXQ180" s="250"/>
      <c r="TXR180" s="250"/>
      <c r="TXS180" s="250"/>
      <c r="TXT180" s="250"/>
      <c r="TXU180" s="250"/>
      <c r="TXV180" s="250"/>
      <c r="TXW180" s="250"/>
      <c r="TXX180" s="250"/>
      <c r="TXY180" s="250"/>
      <c r="TXZ180" s="250"/>
      <c r="TYA180" s="250"/>
      <c r="TYB180" s="250"/>
      <c r="TYC180" s="250"/>
      <c r="TYD180" s="250"/>
      <c r="TYE180" s="250"/>
      <c r="TYF180" s="250"/>
      <c r="TYG180" s="250"/>
      <c r="TYH180" s="250"/>
      <c r="TYI180" s="250"/>
      <c r="TYJ180" s="250"/>
      <c r="TYK180" s="250"/>
      <c r="TYL180" s="250"/>
      <c r="TYM180" s="250"/>
      <c r="TYN180" s="250"/>
      <c r="TYO180" s="250"/>
      <c r="TYP180" s="250"/>
      <c r="TYQ180" s="250"/>
      <c r="TYR180" s="250"/>
      <c r="TYS180" s="250"/>
      <c r="TYT180" s="250"/>
      <c r="TYU180" s="250"/>
      <c r="TYV180" s="250"/>
      <c r="TYW180" s="250"/>
      <c r="TYX180" s="250"/>
      <c r="TYY180" s="250"/>
      <c r="TYZ180" s="250"/>
      <c r="TZA180" s="250"/>
      <c r="TZB180" s="250"/>
      <c r="TZC180" s="250"/>
      <c r="TZD180" s="250"/>
      <c r="TZE180" s="250"/>
      <c r="TZF180" s="250"/>
      <c r="TZG180" s="250"/>
      <c r="TZH180" s="250"/>
      <c r="TZI180" s="250"/>
      <c r="TZJ180" s="250"/>
      <c r="TZK180" s="250"/>
      <c r="TZL180" s="250"/>
      <c r="TZM180" s="250"/>
      <c r="TZN180" s="250"/>
      <c r="TZO180" s="250"/>
      <c r="TZP180" s="250"/>
      <c r="TZQ180" s="250"/>
      <c r="TZR180" s="250"/>
      <c r="TZS180" s="250"/>
      <c r="TZT180" s="250"/>
      <c r="TZU180" s="250"/>
      <c r="TZV180" s="250"/>
      <c r="TZW180" s="250"/>
      <c r="TZX180" s="250"/>
      <c r="TZY180" s="250"/>
      <c r="TZZ180" s="250"/>
      <c r="UAA180" s="250"/>
      <c r="UAB180" s="250"/>
      <c r="UAC180" s="250"/>
      <c r="UAD180" s="250"/>
      <c r="UAE180" s="250"/>
      <c r="UAF180" s="250"/>
      <c r="UAG180" s="250"/>
      <c r="UAH180" s="250"/>
      <c r="UAI180" s="250"/>
      <c r="UAJ180" s="250"/>
      <c r="UAK180" s="250"/>
      <c r="UAL180" s="250"/>
      <c r="UAM180" s="250"/>
      <c r="UAN180" s="250"/>
      <c r="UAO180" s="250"/>
      <c r="UAP180" s="250"/>
      <c r="UAQ180" s="250"/>
      <c r="UAR180" s="250"/>
      <c r="UAS180" s="250"/>
      <c r="UAT180" s="250"/>
      <c r="UAU180" s="250"/>
      <c r="UAV180" s="250"/>
      <c r="UAW180" s="250"/>
      <c r="UAX180" s="250"/>
      <c r="UAY180" s="250"/>
      <c r="UAZ180" s="250"/>
      <c r="UBA180" s="250"/>
      <c r="UBB180" s="250"/>
      <c r="UBC180" s="250"/>
      <c r="UBD180" s="250"/>
      <c r="UBE180" s="250"/>
      <c r="UBF180" s="250"/>
      <c r="UBG180" s="250"/>
      <c r="UBH180" s="250"/>
      <c r="UBI180" s="250"/>
      <c r="UBJ180" s="250"/>
      <c r="UBK180" s="250"/>
      <c r="UBL180" s="250"/>
      <c r="UBM180" s="250"/>
      <c r="UBN180" s="250"/>
      <c r="UBO180" s="250"/>
      <c r="UBP180" s="250"/>
      <c r="UBQ180" s="250"/>
      <c r="UBR180" s="250"/>
      <c r="UBS180" s="250"/>
      <c r="UBT180" s="250"/>
      <c r="UBU180" s="250"/>
      <c r="UBV180" s="250"/>
      <c r="UBW180" s="250"/>
      <c r="UBX180" s="250"/>
      <c r="UBY180" s="250"/>
      <c r="UBZ180" s="250"/>
      <c r="UCA180" s="250"/>
      <c r="UCB180" s="250"/>
      <c r="UCC180" s="250"/>
      <c r="UCD180" s="250"/>
      <c r="UCE180" s="250"/>
      <c r="UCF180" s="250"/>
      <c r="UCG180" s="250"/>
      <c r="UCH180" s="250"/>
      <c r="UCI180" s="250"/>
      <c r="UCJ180" s="250"/>
      <c r="UCK180" s="250"/>
      <c r="UCL180" s="250"/>
      <c r="UCM180" s="250"/>
      <c r="UCN180" s="250"/>
      <c r="UCO180" s="250"/>
      <c r="UCP180" s="250"/>
      <c r="UCQ180" s="250"/>
      <c r="UCR180" s="250"/>
      <c r="UCS180" s="250"/>
      <c r="UCT180" s="250"/>
      <c r="UCU180" s="250"/>
      <c r="UCV180" s="250"/>
      <c r="UCW180" s="250"/>
      <c r="UCX180" s="250"/>
      <c r="UCY180" s="250"/>
      <c r="UCZ180" s="250"/>
      <c r="UDA180" s="250"/>
      <c r="UDB180" s="250"/>
      <c r="UDC180" s="250"/>
      <c r="UDD180" s="250"/>
      <c r="UDE180" s="250"/>
      <c r="UDF180" s="250"/>
      <c r="UDG180" s="250"/>
      <c r="UDH180" s="250"/>
      <c r="UDI180" s="250"/>
      <c r="UDJ180" s="250"/>
      <c r="UDK180" s="250"/>
      <c r="UDL180" s="250"/>
      <c r="UDM180" s="250"/>
      <c r="UDN180" s="250"/>
      <c r="UDO180" s="250"/>
      <c r="UDP180" s="250"/>
      <c r="UDQ180" s="250"/>
      <c r="UDR180" s="250"/>
      <c r="UDS180" s="250"/>
      <c r="UDT180" s="250"/>
      <c r="UDU180" s="250"/>
      <c r="UDV180" s="250"/>
      <c r="UDW180" s="250"/>
      <c r="UDX180" s="250"/>
      <c r="UDY180" s="250"/>
      <c r="UDZ180" s="250"/>
      <c r="UEA180" s="250"/>
      <c r="UEB180" s="250"/>
      <c r="UEC180" s="250"/>
      <c r="UED180" s="250"/>
      <c r="UEE180" s="250"/>
      <c r="UEF180" s="250"/>
      <c r="UEG180" s="250"/>
      <c r="UEH180" s="250"/>
      <c r="UEI180" s="250"/>
      <c r="UEJ180" s="250"/>
      <c r="UEK180" s="250"/>
      <c r="UEL180" s="250"/>
      <c r="UEM180" s="250"/>
      <c r="UEN180" s="250"/>
      <c r="UEO180" s="250"/>
      <c r="UEP180" s="250"/>
      <c r="UEQ180" s="250"/>
      <c r="UER180" s="250"/>
      <c r="UES180" s="250"/>
      <c r="UET180" s="250"/>
      <c r="UEU180" s="250"/>
      <c r="UEV180" s="250"/>
      <c r="UEW180" s="250"/>
      <c r="UEX180" s="250"/>
      <c r="UEY180" s="250"/>
      <c r="UEZ180" s="250"/>
      <c r="UFA180" s="250"/>
      <c r="UFB180" s="250"/>
      <c r="UFC180" s="250"/>
      <c r="UFD180" s="250"/>
      <c r="UFE180" s="250"/>
      <c r="UFF180" s="250"/>
      <c r="UFG180" s="250"/>
      <c r="UFH180" s="250"/>
      <c r="UFI180" s="250"/>
      <c r="UFJ180" s="250"/>
      <c r="UFK180" s="250"/>
      <c r="UFL180" s="250"/>
      <c r="UFM180" s="250"/>
      <c r="UFN180" s="250"/>
      <c r="UFO180" s="250"/>
      <c r="UFP180" s="250"/>
      <c r="UFQ180" s="250"/>
      <c r="UFR180" s="250"/>
      <c r="UFS180" s="250"/>
      <c r="UFT180" s="250"/>
      <c r="UFU180" s="250"/>
      <c r="UFV180" s="250"/>
      <c r="UFW180" s="250"/>
      <c r="UFX180" s="250"/>
      <c r="UFY180" s="250"/>
      <c r="UFZ180" s="250"/>
      <c r="UGA180" s="250"/>
      <c r="UGB180" s="250"/>
      <c r="UGC180" s="250"/>
      <c r="UGD180" s="250"/>
      <c r="UGE180" s="250"/>
      <c r="UGF180" s="250"/>
      <c r="UGG180" s="250"/>
      <c r="UGH180" s="250"/>
      <c r="UGI180" s="250"/>
      <c r="UGJ180" s="250"/>
      <c r="UGK180" s="250"/>
      <c r="UGL180" s="250"/>
      <c r="UGM180" s="250"/>
      <c r="UGN180" s="250"/>
      <c r="UGO180" s="250"/>
      <c r="UGP180" s="250"/>
      <c r="UGQ180" s="250"/>
      <c r="UGR180" s="250"/>
      <c r="UGS180" s="250"/>
      <c r="UGT180" s="250"/>
      <c r="UGU180" s="250"/>
      <c r="UGV180" s="250"/>
      <c r="UGW180" s="250"/>
      <c r="UGX180" s="250"/>
      <c r="UGY180" s="250"/>
      <c r="UGZ180" s="250"/>
      <c r="UHA180" s="250"/>
      <c r="UHB180" s="250"/>
      <c r="UHC180" s="250"/>
      <c r="UHD180" s="250"/>
      <c r="UHE180" s="250"/>
      <c r="UHF180" s="250"/>
      <c r="UHG180" s="250"/>
      <c r="UHH180" s="250"/>
      <c r="UHI180" s="250"/>
      <c r="UHJ180" s="250"/>
      <c r="UHK180" s="250"/>
      <c r="UHL180" s="250"/>
      <c r="UHM180" s="250"/>
      <c r="UHN180" s="250"/>
      <c r="UHO180" s="250"/>
      <c r="UHP180" s="250"/>
      <c r="UHQ180" s="250"/>
      <c r="UHR180" s="250"/>
      <c r="UHS180" s="250"/>
      <c r="UHT180" s="250"/>
      <c r="UHU180" s="250"/>
      <c r="UHV180" s="250"/>
      <c r="UHW180" s="250"/>
      <c r="UHX180" s="250"/>
      <c r="UHY180" s="250"/>
      <c r="UHZ180" s="250"/>
      <c r="UIA180" s="250"/>
      <c r="UIB180" s="250"/>
      <c r="UIC180" s="250"/>
      <c r="UID180" s="250"/>
      <c r="UIE180" s="250"/>
      <c r="UIF180" s="250"/>
      <c r="UIG180" s="250"/>
      <c r="UIH180" s="250"/>
      <c r="UII180" s="250"/>
      <c r="UIJ180" s="250"/>
      <c r="UIK180" s="250"/>
      <c r="UIL180" s="250"/>
      <c r="UIM180" s="250"/>
      <c r="UIN180" s="250"/>
      <c r="UIO180" s="250"/>
      <c r="UIP180" s="250"/>
      <c r="UIQ180" s="250"/>
      <c r="UIR180" s="250"/>
      <c r="UIS180" s="250"/>
      <c r="UIT180" s="250"/>
      <c r="UIU180" s="250"/>
      <c r="UIV180" s="250"/>
      <c r="UIW180" s="250"/>
      <c r="UIX180" s="250"/>
      <c r="UIY180" s="250"/>
      <c r="UIZ180" s="250"/>
      <c r="UJA180" s="250"/>
      <c r="UJB180" s="250"/>
      <c r="UJC180" s="250"/>
      <c r="UJD180" s="250"/>
      <c r="UJE180" s="250"/>
      <c r="UJF180" s="250"/>
      <c r="UJG180" s="250"/>
      <c r="UJH180" s="250"/>
      <c r="UJI180" s="250"/>
      <c r="UJJ180" s="250"/>
      <c r="UJK180" s="250"/>
      <c r="UJL180" s="250"/>
      <c r="UJM180" s="250"/>
      <c r="UJN180" s="250"/>
      <c r="UJO180" s="250"/>
      <c r="UJP180" s="250"/>
      <c r="UJQ180" s="250"/>
      <c r="UJR180" s="250"/>
      <c r="UJS180" s="250"/>
      <c r="UJT180" s="250"/>
      <c r="UJU180" s="250"/>
      <c r="UJV180" s="250"/>
      <c r="UJW180" s="250"/>
      <c r="UJX180" s="250"/>
      <c r="UJY180" s="250"/>
      <c r="UJZ180" s="250"/>
      <c r="UKA180" s="250"/>
      <c r="UKB180" s="250"/>
      <c r="UKC180" s="250"/>
      <c r="UKD180" s="250"/>
      <c r="UKE180" s="250"/>
      <c r="UKF180" s="250"/>
      <c r="UKG180" s="250"/>
      <c r="UKH180" s="250"/>
      <c r="UKI180" s="250"/>
      <c r="UKJ180" s="250"/>
      <c r="UKK180" s="250"/>
      <c r="UKL180" s="250"/>
      <c r="UKM180" s="250"/>
      <c r="UKN180" s="250"/>
      <c r="UKO180" s="250"/>
      <c r="UKP180" s="250"/>
      <c r="UKQ180" s="250"/>
      <c r="UKR180" s="250"/>
      <c r="UKS180" s="250"/>
      <c r="UKT180" s="250"/>
      <c r="UKU180" s="250"/>
      <c r="UKV180" s="250"/>
      <c r="UKW180" s="250"/>
      <c r="UKX180" s="250"/>
      <c r="UKY180" s="250"/>
      <c r="UKZ180" s="250"/>
      <c r="ULA180" s="250"/>
      <c r="ULB180" s="250"/>
      <c r="ULC180" s="250"/>
      <c r="ULD180" s="250"/>
      <c r="ULE180" s="250"/>
      <c r="ULF180" s="250"/>
      <c r="ULG180" s="250"/>
      <c r="ULH180" s="250"/>
      <c r="ULI180" s="250"/>
      <c r="ULJ180" s="250"/>
      <c r="ULK180" s="250"/>
      <c r="ULL180" s="250"/>
      <c r="ULM180" s="250"/>
      <c r="ULN180" s="250"/>
      <c r="ULO180" s="250"/>
      <c r="ULP180" s="250"/>
      <c r="ULQ180" s="250"/>
      <c r="ULR180" s="250"/>
      <c r="ULS180" s="250"/>
      <c r="ULT180" s="250"/>
      <c r="ULU180" s="250"/>
      <c r="ULV180" s="250"/>
      <c r="ULW180" s="250"/>
      <c r="ULX180" s="250"/>
      <c r="ULY180" s="250"/>
      <c r="ULZ180" s="250"/>
      <c r="UMA180" s="250"/>
      <c r="UMB180" s="250"/>
      <c r="UMC180" s="250"/>
      <c r="UMD180" s="250"/>
      <c r="UME180" s="250"/>
      <c r="UMF180" s="250"/>
      <c r="UMG180" s="250"/>
      <c r="UMH180" s="250"/>
      <c r="UMI180" s="250"/>
      <c r="UMJ180" s="250"/>
      <c r="UMK180" s="250"/>
      <c r="UML180" s="250"/>
      <c r="UMM180" s="250"/>
      <c r="UMN180" s="250"/>
      <c r="UMO180" s="250"/>
      <c r="UMP180" s="250"/>
      <c r="UMQ180" s="250"/>
      <c r="UMR180" s="250"/>
      <c r="UMS180" s="250"/>
      <c r="UMT180" s="250"/>
      <c r="UMU180" s="250"/>
      <c r="UMV180" s="250"/>
      <c r="UMW180" s="250"/>
      <c r="UMX180" s="250"/>
      <c r="UMY180" s="250"/>
      <c r="UMZ180" s="250"/>
      <c r="UNA180" s="250"/>
      <c r="UNB180" s="250"/>
      <c r="UNC180" s="250"/>
      <c r="UND180" s="250"/>
      <c r="UNE180" s="250"/>
      <c r="UNF180" s="250"/>
      <c r="UNG180" s="250"/>
      <c r="UNH180" s="250"/>
      <c r="UNI180" s="250"/>
      <c r="UNJ180" s="250"/>
      <c r="UNK180" s="250"/>
      <c r="UNL180" s="250"/>
      <c r="UNM180" s="250"/>
      <c r="UNN180" s="250"/>
      <c r="UNO180" s="250"/>
      <c r="UNP180" s="250"/>
      <c r="UNQ180" s="250"/>
      <c r="UNR180" s="250"/>
      <c r="UNS180" s="250"/>
      <c r="UNT180" s="250"/>
      <c r="UNU180" s="250"/>
      <c r="UNV180" s="250"/>
      <c r="UNW180" s="250"/>
      <c r="UNX180" s="250"/>
      <c r="UNY180" s="250"/>
      <c r="UNZ180" s="250"/>
      <c r="UOA180" s="250"/>
      <c r="UOB180" s="250"/>
      <c r="UOC180" s="250"/>
      <c r="UOD180" s="250"/>
      <c r="UOE180" s="250"/>
      <c r="UOF180" s="250"/>
      <c r="UOG180" s="250"/>
      <c r="UOH180" s="250"/>
      <c r="UOI180" s="250"/>
      <c r="UOJ180" s="250"/>
      <c r="UOK180" s="250"/>
      <c r="UOL180" s="250"/>
      <c r="UOM180" s="250"/>
      <c r="UON180" s="250"/>
      <c r="UOO180" s="250"/>
      <c r="UOP180" s="250"/>
      <c r="UOQ180" s="250"/>
      <c r="UOR180" s="250"/>
      <c r="UOS180" s="250"/>
      <c r="UOT180" s="250"/>
      <c r="UOU180" s="250"/>
      <c r="UOV180" s="250"/>
      <c r="UOW180" s="250"/>
      <c r="UOX180" s="250"/>
      <c r="UOY180" s="250"/>
      <c r="UOZ180" s="250"/>
      <c r="UPA180" s="250"/>
      <c r="UPB180" s="250"/>
      <c r="UPC180" s="250"/>
      <c r="UPD180" s="250"/>
      <c r="UPE180" s="250"/>
      <c r="UPF180" s="250"/>
      <c r="UPG180" s="250"/>
      <c r="UPH180" s="250"/>
      <c r="UPI180" s="250"/>
      <c r="UPJ180" s="250"/>
      <c r="UPK180" s="250"/>
      <c r="UPL180" s="250"/>
      <c r="UPM180" s="250"/>
      <c r="UPN180" s="250"/>
      <c r="UPO180" s="250"/>
      <c r="UPP180" s="250"/>
      <c r="UPQ180" s="250"/>
      <c r="UPR180" s="250"/>
      <c r="UPS180" s="250"/>
      <c r="UPT180" s="250"/>
      <c r="UPU180" s="250"/>
      <c r="UPV180" s="250"/>
      <c r="UPW180" s="250"/>
      <c r="UPX180" s="250"/>
      <c r="UPY180" s="250"/>
      <c r="UPZ180" s="250"/>
      <c r="UQA180" s="250"/>
      <c r="UQB180" s="250"/>
      <c r="UQC180" s="250"/>
      <c r="UQD180" s="250"/>
      <c r="UQE180" s="250"/>
      <c r="UQF180" s="250"/>
      <c r="UQG180" s="250"/>
      <c r="UQH180" s="250"/>
      <c r="UQI180" s="250"/>
      <c r="UQJ180" s="250"/>
      <c r="UQK180" s="250"/>
      <c r="UQL180" s="250"/>
      <c r="UQM180" s="250"/>
      <c r="UQN180" s="250"/>
      <c r="UQO180" s="250"/>
      <c r="UQP180" s="250"/>
      <c r="UQQ180" s="250"/>
      <c r="UQR180" s="250"/>
      <c r="UQS180" s="250"/>
      <c r="UQT180" s="250"/>
      <c r="UQU180" s="250"/>
      <c r="UQV180" s="250"/>
      <c r="UQW180" s="250"/>
      <c r="UQX180" s="250"/>
      <c r="UQY180" s="250"/>
      <c r="UQZ180" s="250"/>
      <c r="URA180" s="250"/>
      <c r="URB180" s="250"/>
      <c r="URC180" s="250"/>
      <c r="URD180" s="250"/>
      <c r="URE180" s="250"/>
      <c r="URF180" s="250"/>
      <c r="URG180" s="250"/>
      <c r="URH180" s="250"/>
      <c r="URI180" s="250"/>
      <c r="URJ180" s="250"/>
      <c r="URK180" s="250"/>
      <c r="URL180" s="250"/>
      <c r="URM180" s="250"/>
      <c r="URN180" s="250"/>
      <c r="URO180" s="250"/>
      <c r="URP180" s="250"/>
      <c r="URQ180" s="250"/>
      <c r="URR180" s="250"/>
      <c r="URS180" s="250"/>
      <c r="URT180" s="250"/>
      <c r="URU180" s="250"/>
      <c r="URV180" s="250"/>
      <c r="URW180" s="250"/>
      <c r="URX180" s="250"/>
      <c r="URY180" s="250"/>
      <c r="URZ180" s="250"/>
      <c r="USA180" s="250"/>
      <c r="USB180" s="250"/>
      <c r="USC180" s="250"/>
      <c r="USD180" s="250"/>
      <c r="USE180" s="250"/>
      <c r="USF180" s="250"/>
      <c r="USG180" s="250"/>
      <c r="USH180" s="250"/>
      <c r="USI180" s="250"/>
      <c r="USJ180" s="250"/>
      <c r="USK180" s="250"/>
      <c r="USL180" s="250"/>
      <c r="USM180" s="250"/>
      <c r="USN180" s="250"/>
      <c r="USO180" s="250"/>
      <c r="USP180" s="250"/>
      <c r="USQ180" s="250"/>
      <c r="USR180" s="250"/>
      <c r="USS180" s="250"/>
      <c r="UST180" s="250"/>
      <c r="USU180" s="250"/>
      <c r="USV180" s="250"/>
      <c r="USW180" s="250"/>
      <c r="USX180" s="250"/>
      <c r="USY180" s="250"/>
      <c r="USZ180" s="250"/>
      <c r="UTA180" s="250"/>
      <c r="UTB180" s="250"/>
      <c r="UTC180" s="250"/>
      <c r="UTD180" s="250"/>
      <c r="UTE180" s="250"/>
      <c r="UTF180" s="250"/>
      <c r="UTG180" s="250"/>
      <c r="UTH180" s="250"/>
      <c r="UTI180" s="250"/>
      <c r="UTJ180" s="250"/>
      <c r="UTK180" s="250"/>
      <c r="UTL180" s="250"/>
      <c r="UTM180" s="250"/>
      <c r="UTN180" s="250"/>
      <c r="UTO180" s="250"/>
      <c r="UTP180" s="250"/>
      <c r="UTQ180" s="250"/>
      <c r="UTR180" s="250"/>
      <c r="UTS180" s="250"/>
      <c r="UTT180" s="250"/>
      <c r="UTU180" s="250"/>
      <c r="UTV180" s="250"/>
      <c r="UTW180" s="250"/>
      <c r="UTX180" s="250"/>
      <c r="UTY180" s="250"/>
      <c r="UTZ180" s="250"/>
      <c r="UUA180" s="250"/>
      <c r="UUB180" s="250"/>
      <c r="UUC180" s="250"/>
      <c r="UUD180" s="250"/>
      <c r="UUE180" s="250"/>
      <c r="UUF180" s="250"/>
      <c r="UUG180" s="250"/>
      <c r="UUH180" s="250"/>
      <c r="UUI180" s="250"/>
      <c r="UUJ180" s="250"/>
      <c r="UUK180" s="250"/>
      <c r="UUL180" s="250"/>
      <c r="UUM180" s="250"/>
      <c r="UUN180" s="250"/>
      <c r="UUO180" s="250"/>
      <c r="UUP180" s="250"/>
      <c r="UUQ180" s="250"/>
      <c r="UUR180" s="250"/>
      <c r="UUS180" s="250"/>
      <c r="UUT180" s="250"/>
      <c r="UUU180" s="250"/>
      <c r="UUV180" s="250"/>
      <c r="UUW180" s="250"/>
      <c r="UUX180" s="250"/>
      <c r="UUY180" s="250"/>
      <c r="UUZ180" s="250"/>
      <c r="UVA180" s="250"/>
      <c r="UVB180" s="250"/>
      <c r="UVC180" s="250"/>
      <c r="UVD180" s="250"/>
      <c r="UVE180" s="250"/>
      <c r="UVF180" s="250"/>
      <c r="UVG180" s="250"/>
      <c r="UVH180" s="250"/>
      <c r="UVI180" s="250"/>
      <c r="UVJ180" s="250"/>
      <c r="UVK180" s="250"/>
      <c r="UVL180" s="250"/>
      <c r="UVM180" s="250"/>
      <c r="UVN180" s="250"/>
      <c r="UVO180" s="250"/>
      <c r="UVP180" s="250"/>
      <c r="UVQ180" s="250"/>
      <c r="UVR180" s="250"/>
      <c r="UVS180" s="250"/>
      <c r="UVT180" s="250"/>
      <c r="UVU180" s="250"/>
      <c r="UVV180" s="250"/>
      <c r="UVW180" s="250"/>
      <c r="UVX180" s="250"/>
      <c r="UVY180" s="250"/>
      <c r="UVZ180" s="250"/>
      <c r="UWA180" s="250"/>
      <c r="UWB180" s="250"/>
      <c r="UWC180" s="250"/>
      <c r="UWD180" s="250"/>
      <c r="UWE180" s="250"/>
      <c r="UWF180" s="250"/>
      <c r="UWG180" s="250"/>
      <c r="UWH180" s="250"/>
      <c r="UWI180" s="250"/>
      <c r="UWJ180" s="250"/>
      <c r="UWK180" s="250"/>
      <c r="UWL180" s="250"/>
      <c r="UWM180" s="250"/>
      <c r="UWN180" s="250"/>
      <c r="UWO180" s="250"/>
      <c r="UWP180" s="250"/>
      <c r="UWQ180" s="250"/>
      <c r="UWR180" s="250"/>
      <c r="UWS180" s="250"/>
      <c r="UWT180" s="250"/>
      <c r="UWU180" s="250"/>
      <c r="UWV180" s="250"/>
      <c r="UWW180" s="250"/>
      <c r="UWX180" s="250"/>
      <c r="UWY180" s="250"/>
      <c r="UWZ180" s="250"/>
      <c r="UXA180" s="250"/>
      <c r="UXB180" s="250"/>
      <c r="UXC180" s="250"/>
      <c r="UXD180" s="250"/>
      <c r="UXE180" s="250"/>
      <c r="UXF180" s="250"/>
      <c r="UXG180" s="250"/>
      <c r="UXH180" s="250"/>
      <c r="UXI180" s="250"/>
      <c r="UXJ180" s="250"/>
      <c r="UXK180" s="250"/>
      <c r="UXL180" s="250"/>
      <c r="UXM180" s="250"/>
      <c r="UXN180" s="250"/>
      <c r="UXO180" s="250"/>
      <c r="UXP180" s="250"/>
      <c r="UXQ180" s="250"/>
      <c r="UXR180" s="250"/>
      <c r="UXS180" s="250"/>
      <c r="UXT180" s="250"/>
      <c r="UXU180" s="250"/>
      <c r="UXV180" s="250"/>
      <c r="UXW180" s="250"/>
      <c r="UXX180" s="250"/>
      <c r="UXY180" s="250"/>
      <c r="UXZ180" s="250"/>
      <c r="UYA180" s="250"/>
      <c r="UYB180" s="250"/>
      <c r="UYC180" s="250"/>
      <c r="UYD180" s="250"/>
      <c r="UYE180" s="250"/>
      <c r="UYF180" s="250"/>
      <c r="UYG180" s="250"/>
      <c r="UYH180" s="250"/>
      <c r="UYI180" s="250"/>
      <c r="UYJ180" s="250"/>
      <c r="UYK180" s="250"/>
      <c r="UYL180" s="250"/>
      <c r="UYM180" s="250"/>
      <c r="UYN180" s="250"/>
      <c r="UYO180" s="250"/>
      <c r="UYP180" s="250"/>
      <c r="UYQ180" s="250"/>
      <c r="UYR180" s="250"/>
      <c r="UYS180" s="250"/>
      <c r="UYT180" s="250"/>
      <c r="UYU180" s="250"/>
      <c r="UYV180" s="250"/>
      <c r="UYW180" s="250"/>
      <c r="UYX180" s="250"/>
      <c r="UYY180" s="250"/>
      <c r="UYZ180" s="250"/>
      <c r="UZA180" s="250"/>
      <c r="UZB180" s="250"/>
      <c r="UZC180" s="250"/>
      <c r="UZD180" s="250"/>
      <c r="UZE180" s="250"/>
      <c r="UZF180" s="250"/>
      <c r="UZG180" s="250"/>
      <c r="UZH180" s="250"/>
      <c r="UZI180" s="250"/>
      <c r="UZJ180" s="250"/>
      <c r="UZK180" s="250"/>
      <c r="UZL180" s="250"/>
      <c r="UZM180" s="250"/>
      <c r="UZN180" s="250"/>
      <c r="UZO180" s="250"/>
      <c r="UZP180" s="250"/>
      <c r="UZQ180" s="250"/>
      <c r="UZR180" s="250"/>
      <c r="UZS180" s="250"/>
      <c r="UZT180" s="250"/>
      <c r="UZU180" s="250"/>
      <c r="UZV180" s="250"/>
      <c r="UZW180" s="250"/>
      <c r="UZX180" s="250"/>
      <c r="UZY180" s="250"/>
      <c r="UZZ180" s="250"/>
      <c r="VAA180" s="250"/>
      <c r="VAB180" s="250"/>
      <c r="VAC180" s="250"/>
      <c r="VAD180" s="250"/>
      <c r="VAE180" s="250"/>
      <c r="VAF180" s="250"/>
      <c r="VAG180" s="250"/>
      <c r="VAH180" s="250"/>
      <c r="VAI180" s="250"/>
      <c r="VAJ180" s="250"/>
      <c r="VAK180" s="250"/>
      <c r="VAL180" s="250"/>
      <c r="VAM180" s="250"/>
      <c r="VAN180" s="250"/>
      <c r="VAO180" s="250"/>
      <c r="VAP180" s="250"/>
      <c r="VAQ180" s="250"/>
      <c r="VAR180" s="250"/>
      <c r="VAS180" s="250"/>
      <c r="VAT180" s="250"/>
      <c r="VAU180" s="250"/>
      <c r="VAV180" s="250"/>
      <c r="VAW180" s="250"/>
      <c r="VAX180" s="250"/>
      <c r="VAY180" s="250"/>
      <c r="VAZ180" s="250"/>
      <c r="VBA180" s="250"/>
      <c r="VBB180" s="250"/>
      <c r="VBC180" s="250"/>
      <c r="VBD180" s="250"/>
      <c r="VBE180" s="250"/>
      <c r="VBF180" s="250"/>
      <c r="VBG180" s="250"/>
      <c r="VBH180" s="250"/>
      <c r="VBI180" s="250"/>
      <c r="VBJ180" s="250"/>
      <c r="VBK180" s="250"/>
      <c r="VBL180" s="250"/>
      <c r="VBM180" s="250"/>
      <c r="VBN180" s="250"/>
      <c r="VBO180" s="250"/>
      <c r="VBP180" s="250"/>
      <c r="VBQ180" s="250"/>
      <c r="VBR180" s="250"/>
      <c r="VBS180" s="250"/>
      <c r="VBT180" s="250"/>
      <c r="VBU180" s="250"/>
      <c r="VBV180" s="250"/>
      <c r="VBW180" s="250"/>
      <c r="VBX180" s="250"/>
      <c r="VBY180" s="250"/>
      <c r="VBZ180" s="250"/>
      <c r="VCA180" s="250"/>
      <c r="VCB180" s="250"/>
      <c r="VCC180" s="250"/>
      <c r="VCD180" s="250"/>
      <c r="VCE180" s="250"/>
      <c r="VCF180" s="250"/>
      <c r="VCG180" s="250"/>
      <c r="VCH180" s="250"/>
      <c r="VCI180" s="250"/>
      <c r="VCJ180" s="250"/>
      <c r="VCK180" s="250"/>
      <c r="VCL180" s="250"/>
      <c r="VCM180" s="250"/>
      <c r="VCN180" s="250"/>
      <c r="VCO180" s="250"/>
      <c r="VCP180" s="250"/>
      <c r="VCQ180" s="250"/>
      <c r="VCR180" s="250"/>
      <c r="VCS180" s="250"/>
      <c r="VCT180" s="250"/>
      <c r="VCU180" s="250"/>
      <c r="VCV180" s="250"/>
      <c r="VCW180" s="250"/>
      <c r="VCX180" s="250"/>
      <c r="VCY180" s="250"/>
      <c r="VCZ180" s="250"/>
      <c r="VDA180" s="250"/>
      <c r="VDB180" s="250"/>
      <c r="VDC180" s="250"/>
      <c r="VDD180" s="250"/>
      <c r="VDE180" s="250"/>
      <c r="VDF180" s="250"/>
      <c r="VDG180" s="250"/>
      <c r="VDH180" s="250"/>
      <c r="VDI180" s="250"/>
      <c r="VDJ180" s="250"/>
      <c r="VDK180" s="250"/>
      <c r="VDL180" s="250"/>
      <c r="VDM180" s="250"/>
      <c r="VDN180" s="250"/>
      <c r="VDO180" s="250"/>
      <c r="VDP180" s="250"/>
      <c r="VDQ180" s="250"/>
      <c r="VDR180" s="250"/>
      <c r="VDS180" s="250"/>
      <c r="VDT180" s="250"/>
      <c r="VDU180" s="250"/>
      <c r="VDV180" s="250"/>
      <c r="VDW180" s="250"/>
      <c r="VDX180" s="250"/>
      <c r="VDY180" s="250"/>
      <c r="VDZ180" s="250"/>
      <c r="VEA180" s="250"/>
      <c r="VEB180" s="250"/>
      <c r="VEC180" s="250"/>
      <c r="VED180" s="250"/>
      <c r="VEE180" s="250"/>
      <c r="VEF180" s="250"/>
      <c r="VEG180" s="250"/>
      <c r="VEH180" s="250"/>
      <c r="VEI180" s="250"/>
      <c r="VEJ180" s="250"/>
      <c r="VEK180" s="250"/>
      <c r="VEL180" s="250"/>
      <c r="VEM180" s="250"/>
      <c r="VEN180" s="250"/>
      <c r="VEO180" s="250"/>
      <c r="VEP180" s="250"/>
      <c r="VEQ180" s="250"/>
      <c r="VER180" s="250"/>
      <c r="VES180" s="250"/>
      <c r="VET180" s="250"/>
      <c r="VEU180" s="250"/>
      <c r="VEV180" s="250"/>
      <c r="VEW180" s="250"/>
      <c r="VEX180" s="250"/>
      <c r="VEY180" s="250"/>
      <c r="VEZ180" s="250"/>
      <c r="VFA180" s="250"/>
      <c r="VFB180" s="250"/>
      <c r="VFC180" s="250"/>
      <c r="VFD180" s="250"/>
      <c r="VFE180" s="250"/>
      <c r="VFF180" s="250"/>
      <c r="VFG180" s="250"/>
      <c r="VFH180" s="250"/>
      <c r="VFI180" s="250"/>
      <c r="VFJ180" s="250"/>
      <c r="VFK180" s="250"/>
      <c r="VFL180" s="250"/>
      <c r="VFM180" s="250"/>
      <c r="VFN180" s="250"/>
      <c r="VFO180" s="250"/>
      <c r="VFP180" s="250"/>
      <c r="VFQ180" s="250"/>
      <c r="VFR180" s="250"/>
      <c r="VFS180" s="250"/>
      <c r="VFT180" s="250"/>
      <c r="VFU180" s="250"/>
      <c r="VFV180" s="250"/>
      <c r="VFW180" s="250"/>
      <c r="VFX180" s="250"/>
      <c r="VFY180" s="250"/>
      <c r="VFZ180" s="250"/>
      <c r="VGA180" s="250"/>
      <c r="VGB180" s="250"/>
      <c r="VGC180" s="250"/>
      <c r="VGD180" s="250"/>
      <c r="VGE180" s="250"/>
      <c r="VGF180" s="250"/>
      <c r="VGG180" s="250"/>
      <c r="VGH180" s="250"/>
      <c r="VGI180" s="250"/>
      <c r="VGJ180" s="250"/>
      <c r="VGK180" s="250"/>
      <c r="VGL180" s="250"/>
      <c r="VGM180" s="250"/>
      <c r="VGN180" s="250"/>
      <c r="VGO180" s="250"/>
      <c r="VGP180" s="250"/>
      <c r="VGQ180" s="250"/>
      <c r="VGR180" s="250"/>
      <c r="VGS180" s="250"/>
      <c r="VGT180" s="250"/>
      <c r="VGU180" s="250"/>
      <c r="VGV180" s="250"/>
      <c r="VGW180" s="250"/>
      <c r="VGX180" s="250"/>
      <c r="VGY180" s="250"/>
      <c r="VGZ180" s="250"/>
      <c r="VHA180" s="250"/>
      <c r="VHB180" s="250"/>
      <c r="VHC180" s="250"/>
      <c r="VHD180" s="250"/>
      <c r="VHE180" s="250"/>
      <c r="VHF180" s="250"/>
      <c r="VHG180" s="250"/>
      <c r="VHH180" s="250"/>
      <c r="VHI180" s="250"/>
      <c r="VHJ180" s="250"/>
      <c r="VHK180" s="250"/>
      <c r="VHL180" s="250"/>
      <c r="VHM180" s="250"/>
      <c r="VHN180" s="250"/>
      <c r="VHO180" s="250"/>
      <c r="VHP180" s="250"/>
      <c r="VHQ180" s="250"/>
      <c r="VHR180" s="250"/>
      <c r="VHS180" s="250"/>
      <c r="VHT180" s="250"/>
      <c r="VHU180" s="250"/>
      <c r="VHV180" s="250"/>
      <c r="VHW180" s="250"/>
      <c r="VHX180" s="250"/>
      <c r="VHY180" s="250"/>
      <c r="VHZ180" s="250"/>
      <c r="VIA180" s="250"/>
      <c r="VIB180" s="250"/>
      <c r="VIC180" s="250"/>
      <c r="VID180" s="250"/>
      <c r="VIE180" s="250"/>
      <c r="VIF180" s="250"/>
      <c r="VIG180" s="250"/>
      <c r="VIH180" s="250"/>
      <c r="VII180" s="250"/>
      <c r="VIJ180" s="250"/>
      <c r="VIK180" s="250"/>
      <c r="VIL180" s="250"/>
      <c r="VIM180" s="250"/>
      <c r="VIN180" s="250"/>
      <c r="VIO180" s="250"/>
      <c r="VIP180" s="250"/>
      <c r="VIQ180" s="250"/>
      <c r="VIR180" s="250"/>
      <c r="VIS180" s="250"/>
      <c r="VIT180" s="250"/>
      <c r="VIU180" s="250"/>
      <c r="VIV180" s="250"/>
      <c r="VIW180" s="250"/>
      <c r="VIX180" s="250"/>
      <c r="VIY180" s="250"/>
      <c r="VIZ180" s="250"/>
      <c r="VJA180" s="250"/>
      <c r="VJB180" s="250"/>
      <c r="VJC180" s="250"/>
      <c r="VJD180" s="250"/>
      <c r="VJE180" s="250"/>
      <c r="VJF180" s="250"/>
      <c r="VJG180" s="250"/>
      <c r="VJH180" s="250"/>
      <c r="VJI180" s="250"/>
      <c r="VJJ180" s="250"/>
      <c r="VJK180" s="250"/>
      <c r="VJL180" s="250"/>
      <c r="VJM180" s="250"/>
      <c r="VJN180" s="250"/>
      <c r="VJO180" s="250"/>
      <c r="VJP180" s="250"/>
      <c r="VJQ180" s="250"/>
      <c r="VJR180" s="250"/>
      <c r="VJS180" s="250"/>
      <c r="VJT180" s="250"/>
      <c r="VJU180" s="250"/>
      <c r="VJV180" s="250"/>
      <c r="VJW180" s="250"/>
      <c r="VJX180" s="250"/>
      <c r="VJY180" s="250"/>
      <c r="VJZ180" s="250"/>
      <c r="VKA180" s="250"/>
      <c r="VKB180" s="250"/>
      <c r="VKC180" s="250"/>
      <c r="VKD180" s="250"/>
      <c r="VKE180" s="250"/>
      <c r="VKF180" s="250"/>
      <c r="VKG180" s="250"/>
      <c r="VKH180" s="250"/>
      <c r="VKI180" s="250"/>
      <c r="VKJ180" s="250"/>
      <c r="VKK180" s="250"/>
      <c r="VKL180" s="250"/>
      <c r="VKM180" s="250"/>
      <c r="VKN180" s="250"/>
      <c r="VKO180" s="250"/>
      <c r="VKP180" s="250"/>
      <c r="VKQ180" s="250"/>
      <c r="VKR180" s="250"/>
      <c r="VKS180" s="250"/>
      <c r="VKT180" s="250"/>
      <c r="VKU180" s="250"/>
      <c r="VKV180" s="250"/>
      <c r="VKW180" s="250"/>
      <c r="VKX180" s="250"/>
      <c r="VKY180" s="250"/>
      <c r="VKZ180" s="250"/>
      <c r="VLA180" s="250"/>
      <c r="VLB180" s="250"/>
      <c r="VLC180" s="250"/>
      <c r="VLD180" s="250"/>
      <c r="VLE180" s="250"/>
      <c r="VLF180" s="250"/>
      <c r="VLG180" s="250"/>
      <c r="VLH180" s="250"/>
      <c r="VLI180" s="250"/>
      <c r="VLJ180" s="250"/>
      <c r="VLK180" s="250"/>
      <c r="VLL180" s="250"/>
      <c r="VLM180" s="250"/>
      <c r="VLN180" s="250"/>
      <c r="VLO180" s="250"/>
      <c r="VLP180" s="250"/>
      <c r="VLQ180" s="250"/>
      <c r="VLR180" s="250"/>
      <c r="VLS180" s="250"/>
      <c r="VLT180" s="250"/>
      <c r="VLU180" s="250"/>
      <c r="VLV180" s="250"/>
      <c r="VLW180" s="250"/>
      <c r="VLX180" s="250"/>
      <c r="VLY180" s="250"/>
      <c r="VLZ180" s="250"/>
      <c r="VMA180" s="250"/>
      <c r="VMB180" s="250"/>
      <c r="VMC180" s="250"/>
      <c r="VMD180" s="250"/>
      <c r="VME180" s="250"/>
      <c r="VMF180" s="250"/>
      <c r="VMG180" s="250"/>
      <c r="VMH180" s="250"/>
      <c r="VMI180" s="250"/>
      <c r="VMJ180" s="250"/>
      <c r="VMK180" s="250"/>
      <c r="VML180" s="250"/>
      <c r="VMM180" s="250"/>
      <c r="VMN180" s="250"/>
      <c r="VMO180" s="250"/>
      <c r="VMP180" s="250"/>
      <c r="VMQ180" s="250"/>
      <c r="VMR180" s="250"/>
      <c r="VMS180" s="250"/>
      <c r="VMT180" s="250"/>
      <c r="VMU180" s="250"/>
      <c r="VMV180" s="250"/>
      <c r="VMW180" s="250"/>
      <c r="VMX180" s="250"/>
      <c r="VMY180" s="250"/>
      <c r="VMZ180" s="250"/>
      <c r="VNA180" s="250"/>
      <c r="VNB180" s="250"/>
      <c r="VNC180" s="250"/>
      <c r="VND180" s="250"/>
      <c r="VNE180" s="250"/>
      <c r="VNF180" s="250"/>
      <c r="VNG180" s="250"/>
      <c r="VNH180" s="250"/>
      <c r="VNI180" s="250"/>
      <c r="VNJ180" s="250"/>
      <c r="VNK180" s="250"/>
      <c r="VNL180" s="250"/>
      <c r="VNM180" s="250"/>
      <c r="VNN180" s="250"/>
      <c r="VNO180" s="250"/>
      <c r="VNP180" s="250"/>
      <c r="VNQ180" s="250"/>
      <c r="VNR180" s="250"/>
      <c r="VNS180" s="250"/>
      <c r="VNT180" s="250"/>
      <c r="VNU180" s="250"/>
      <c r="VNV180" s="250"/>
      <c r="VNW180" s="250"/>
      <c r="VNX180" s="250"/>
      <c r="VNY180" s="250"/>
      <c r="VNZ180" s="250"/>
      <c r="VOA180" s="250"/>
      <c r="VOB180" s="250"/>
      <c r="VOC180" s="250"/>
      <c r="VOD180" s="250"/>
      <c r="VOE180" s="250"/>
      <c r="VOF180" s="250"/>
      <c r="VOG180" s="250"/>
      <c r="VOH180" s="250"/>
      <c r="VOI180" s="250"/>
      <c r="VOJ180" s="250"/>
      <c r="VOK180" s="250"/>
      <c r="VOL180" s="250"/>
      <c r="VOM180" s="250"/>
      <c r="VON180" s="250"/>
      <c r="VOO180" s="250"/>
      <c r="VOP180" s="250"/>
      <c r="VOQ180" s="250"/>
      <c r="VOR180" s="250"/>
      <c r="VOS180" s="250"/>
      <c r="VOT180" s="250"/>
      <c r="VOU180" s="250"/>
      <c r="VOV180" s="250"/>
      <c r="VOW180" s="250"/>
      <c r="VOX180" s="250"/>
      <c r="VOY180" s="250"/>
      <c r="VOZ180" s="250"/>
      <c r="VPA180" s="250"/>
      <c r="VPB180" s="250"/>
      <c r="VPC180" s="250"/>
      <c r="VPD180" s="250"/>
      <c r="VPE180" s="250"/>
      <c r="VPF180" s="250"/>
      <c r="VPG180" s="250"/>
      <c r="VPH180" s="250"/>
      <c r="VPI180" s="250"/>
      <c r="VPJ180" s="250"/>
      <c r="VPK180" s="250"/>
      <c r="VPL180" s="250"/>
      <c r="VPM180" s="250"/>
      <c r="VPN180" s="250"/>
      <c r="VPO180" s="250"/>
      <c r="VPP180" s="250"/>
      <c r="VPQ180" s="250"/>
      <c r="VPR180" s="250"/>
      <c r="VPS180" s="250"/>
      <c r="VPT180" s="250"/>
      <c r="VPU180" s="250"/>
      <c r="VPV180" s="250"/>
      <c r="VPW180" s="250"/>
      <c r="VPX180" s="250"/>
      <c r="VPY180" s="250"/>
      <c r="VPZ180" s="250"/>
      <c r="VQA180" s="250"/>
      <c r="VQB180" s="250"/>
      <c r="VQC180" s="250"/>
      <c r="VQD180" s="250"/>
      <c r="VQE180" s="250"/>
      <c r="VQF180" s="250"/>
      <c r="VQG180" s="250"/>
      <c r="VQH180" s="250"/>
      <c r="VQI180" s="250"/>
      <c r="VQJ180" s="250"/>
      <c r="VQK180" s="250"/>
      <c r="VQL180" s="250"/>
      <c r="VQM180" s="250"/>
      <c r="VQN180" s="250"/>
      <c r="VQO180" s="250"/>
      <c r="VQP180" s="250"/>
      <c r="VQQ180" s="250"/>
      <c r="VQR180" s="250"/>
      <c r="VQS180" s="250"/>
      <c r="VQT180" s="250"/>
      <c r="VQU180" s="250"/>
      <c r="VQV180" s="250"/>
      <c r="VQW180" s="250"/>
      <c r="VQX180" s="250"/>
      <c r="VQY180" s="250"/>
      <c r="VQZ180" s="250"/>
      <c r="VRA180" s="250"/>
      <c r="VRB180" s="250"/>
      <c r="VRC180" s="250"/>
      <c r="VRD180" s="250"/>
      <c r="VRE180" s="250"/>
      <c r="VRF180" s="250"/>
      <c r="VRG180" s="250"/>
      <c r="VRH180" s="250"/>
      <c r="VRI180" s="250"/>
      <c r="VRJ180" s="250"/>
      <c r="VRK180" s="250"/>
      <c r="VRL180" s="250"/>
      <c r="VRM180" s="250"/>
      <c r="VRN180" s="250"/>
      <c r="VRO180" s="250"/>
      <c r="VRP180" s="250"/>
      <c r="VRQ180" s="250"/>
      <c r="VRR180" s="250"/>
      <c r="VRS180" s="250"/>
      <c r="VRT180" s="250"/>
      <c r="VRU180" s="250"/>
      <c r="VRV180" s="250"/>
      <c r="VRW180" s="250"/>
      <c r="VRX180" s="250"/>
      <c r="VRY180" s="250"/>
      <c r="VRZ180" s="250"/>
      <c r="VSA180" s="250"/>
      <c r="VSB180" s="250"/>
      <c r="VSC180" s="250"/>
      <c r="VSD180" s="250"/>
      <c r="VSE180" s="250"/>
      <c r="VSF180" s="250"/>
      <c r="VSG180" s="250"/>
      <c r="VSH180" s="250"/>
      <c r="VSI180" s="250"/>
      <c r="VSJ180" s="250"/>
      <c r="VSK180" s="250"/>
      <c r="VSL180" s="250"/>
      <c r="VSM180" s="250"/>
      <c r="VSN180" s="250"/>
      <c r="VSO180" s="250"/>
      <c r="VSP180" s="250"/>
      <c r="VSQ180" s="250"/>
      <c r="VSR180" s="250"/>
      <c r="VSS180" s="250"/>
      <c r="VST180" s="250"/>
      <c r="VSU180" s="250"/>
      <c r="VSV180" s="250"/>
      <c r="VSW180" s="250"/>
      <c r="VSX180" s="250"/>
      <c r="VSY180" s="250"/>
      <c r="VSZ180" s="250"/>
      <c r="VTA180" s="250"/>
      <c r="VTB180" s="250"/>
      <c r="VTC180" s="250"/>
      <c r="VTD180" s="250"/>
      <c r="VTE180" s="250"/>
      <c r="VTF180" s="250"/>
      <c r="VTG180" s="250"/>
      <c r="VTH180" s="250"/>
      <c r="VTI180" s="250"/>
      <c r="VTJ180" s="250"/>
      <c r="VTK180" s="250"/>
      <c r="VTL180" s="250"/>
      <c r="VTM180" s="250"/>
      <c r="VTN180" s="250"/>
      <c r="VTO180" s="250"/>
      <c r="VTP180" s="250"/>
      <c r="VTQ180" s="250"/>
      <c r="VTR180" s="250"/>
      <c r="VTS180" s="250"/>
      <c r="VTT180" s="250"/>
      <c r="VTU180" s="250"/>
      <c r="VTV180" s="250"/>
      <c r="VTW180" s="250"/>
      <c r="VTX180" s="250"/>
      <c r="VTY180" s="250"/>
      <c r="VTZ180" s="250"/>
      <c r="VUA180" s="250"/>
      <c r="VUB180" s="250"/>
      <c r="VUC180" s="250"/>
      <c r="VUD180" s="250"/>
      <c r="VUE180" s="250"/>
      <c r="VUF180" s="250"/>
      <c r="VUG180" s="250"/>
      <c r="VUH180" s="250"/>
      <c r="VUI180" s="250"/>
      <c r="VUJ180" s="250"/>
      <c r="VUK180" s="250"/>
      <c r="VUL180" s="250"/>
      <c r="VUM180" s="250"/>
      <c r="VUN180" s="250"/>
      <c r="VUO180" s="250"/>
      <c r="VUP180" s="250"/>
      <c r="VUQ180" s="250"/>
      <c r="VUR180" s="250"/>
      <c r="VUS180" s="250"/>
      <c r="VUT180" s="250"/>
      <c r="VUU180" s="250"/>
      <c r="VUV180" s="250"/>
      <c r="VUW180" s="250"/>
      <c r="VUX180" s="250"/>
      <c r="VUY180" s="250"/>
      <c r="VUZ180" s="250"/>
      <c r="VVA180" s="250"/>
      <c r="VVB180" s="250"/>
      <c r="VVC180" s="250"/>
      <c r="VVD180" s="250"/>
      <c r="VVE180" s="250"/>
      <c r="VVF180" s="250"/>
      <c r="VVG180" s="250"/>
      <c r="VVH180" s="250"/>
      <c r="VVI180" s="250"/>
      <c r="VVJ180" s="250"/>
      <c r="VVK180" s="250"/>
      <c r="VVL180" s="250"/>
      <c r="VVM180" s="250"/>
      <c r="VVN180" s="250"/>
      <c r="VVO180" s="250"/>
      <c r="VVP180" s="250"/>
      <c r="VVQ180" s="250"/>
      <c r="VVR180" s="250"/>
      <c r="VVS180" s="250"/>
      <c r="VVT180" s="250"/>
      <c r="VVU180" s="250"/>
      <c r="VVV180" s="250"/>
      <c r="VVW180" s="250"/>
      <c r="VVX180" s="250"/>
      <c r="VVY180" s="250"/>
      <c r="VVZ180" s="250"/>
      <c r="VWA180" s="250"/>
      <c r="VWB180" s="250"/>
      <c r="VWC180" s="250"/>
      <c r="VWD180" s="250"/>
      <c r="VWE180" s="250"/>
      <c r="VWF180" s="250"/>
      <c r="VWG180" s="250"/>
      <c r="VWH180" s="250"/>
      <c r="VWI180" s="250"/>
      <c r="VWJ180" s="250"/>
      <c r="VWK180" s="250"/>
      <c r="VWL180" s="250"/>
      <c r="VWM180" s="250"/>
      <c r="VWN180" s="250"/>
      <c r="VWO180" s="250"/>
      <c r="VWP180" s="250"/>
      <c r="VWQ180" s="250"/>
      <c r="VWR180" s="250"/>
      <c r="VWS180" s="250"/>
      <c r="VWT180" s="250"/>
      <c r="VWU180" s="250"/>
      <c r="VWV180" s="250"/>
      <c r="VWW180" s="250"/>
      <c r="VWX180" s="250"/>
      <c r="VWY180" s="250"/>
      <c r="VWZ180" s="250"/>
      <c r="VXA180" s="250"/>
      <c r="VXB180" s="250"/>
      <c r="VXC180" s="250"/>
      <c r="VXD180" s="250"/>
      <c r="VXE180" s="250"/>
      <c r="VXF180" s="250"/>
      <c r="VXG180" s="250"/>
      <c r="VXH180" s="250"/>
      <c r="VXI180" s="250"/>
      <c r="VXJ180" s="250"/>
      <c r="VXK180" s="250"/>
      <c r="VXL180" s="250"/>
      <c r="VXM180" s="250"/>
      <c r="VXN180" s="250"/>
      <c r="VXO180" s="250"/>
      <c r="VXP180" s="250"/>
      <c r="VXQ180" s="250"/>
      <c r="VXR180" s="250"/>
      <c r="VXS180" s="250"/>
      <c r="VXT180" s="250"/>
      <c r="VXU180" s="250"/>
      <c r="VXV180" s="250"/>
      <c r="VXW180" s="250"/>
      <c r="VXX180" s="250"/>
      <c r="VXY180" s="250"/>
      <c r="VXZ180" s="250"/>
      <c r="VYA180" s="250"/>
      <c r="VYB180" s="250"/>
      <c r="VYC180" s="250"/>
      <c r="VYD180" s="250"/>
      <c r="VYE180" s="250"/>
      <c r="VYF180" s="250"/>
      <c r="VYG180" s="250"/>
      <c r="VYH180" s="250"/>
      <c r="VYI180" s="250"/>
      <c r="VYJ180" s="250"/>
      <c r="VYK180" s="250"/>
      <c r="VYL180" s="250"/>
      <c r="VYM180" s="250"/>
      <c r="VYN180" s="250"/>
      <c r="VYO180" s="250"/>
      <c r="VYP180" s="250"/>
      <c r="VYQ180" s="250"/>
      <c r="VYR180" s="250"/>
      <c r="VYS180" s="250"/>
      <c r="VYT180" s="250"/>
      <c r="VYU180" s="250"/>
      <c r="VYV180" s="250"/>
      <c r="VYW180" s="250"/>
      <c r="VYX180" s="250"/>
      <c r="VYY180" s="250"/>
      <c r="VYZ180" s="250"/>
      <c r="VZA180" s="250"/>
      <c r="VZB180" s="250"/>
      <c r="VZC180" s="250"/>
      <c r="VZD180" s="250"/>
      <c r="VZE180" s="250"/>
      <c r="VZF180" s="250"/>
      <c r="VZG180" s="250"/>
      <c r="VZH180" s="250"/>
      <c r="VZI180" s="250"/>
      <c r="VZJ180" s="250"/>
      <c r="VZK180" s="250"/>
      <c r="VZL180" s="250"/>
      <c r="VZM180" s="250"/>
      <c r="VZN180" s="250"/>
      <c r="VZO180" s="250"/>
      <c r="VZP180" s="250"/>
      <c r="VZQ180" s="250"/>
      <c r="VZR180" s="250"/>
      <c r="VZS180" s="250"/>
      <c r="VZT180" s="250"/>
      <c r="VZU180" s="250"/>
      <c r="VZV180" s="250"/>
      <c r="VZW180" s="250"/>
      <c r="VZX180" s="250"/>
      <c r="VZY180" s="250"/>
      <c r="VZZ180" s="250"/>
      <c r="WAA180" s="250"/>
      <c r="WAB180" s="250"/>
      <c r="WAC180" s="250"/>
      <c r="WAD180" s="250"/>
      <c r="WAE180" s="250"/>
      <c r="WAF180" s="250"/>
      <c r="WAG180" s="250"/>
      <c r="WAH180" s="250"/>
      <c r="WAI180" s="250"/>
      <c r="WAJ180" s="250"/>
      <c r="WAK180" s="250"/>
      <c r="WAL180" s="250"/>
      <c r="WAM180" s="250"/>
      <c r="WAN180" s="250"/>
      <c r="WAO180" s="250"/>
      <c r="WAP180" s="250"/>
      <c r="WAQ180" s="250"/>
      <c r="WAR180" s="250"/>
      <c r="WAS180" s="250"/>
      <c r="WAT180" s="250"/>
      <c r="WAU180" s="250"/>
      <c r="WAV180" s="250"/>
      <c r="WAW180" s="250"/>
      <c r="WAX180" s="250"/>
      <c r="WAY180" s="250"/>
      <c r="WAZ180" s="250"/>
      <c r="WBA180" s="250"/>
      <c r="WBB180" s="250"/>
      <c r="WBC180" s="250"/>
      <c r="WBD180" s="250"/>
      <c r="WBE180" s="250"/>
      <c r="WBF180" s="250"/>
      <c r="WBG180" s="250"/>
      <c r="WBH180" s="250"/>
      <c r="WBI180" s="250"/>
      <c r="WBJ180" s="250"/>
      <c r="WBK180" s="250"/>
      <c r="WBL180" s="250"/>
      <c r="WBM180" s="250"/>
      <c r="WBN180" s="250"/>
      <c r="WBO180" s="250"/>
      <c r="WBP180" s="250"/>
      <c r="WBQ180" s="250"/>
      <c r="WBR180" s="250"/>
      <c r="WBS180" s="250"/>
      <c r="WBT180" s="250"/>
      <c r="WBU180" s="250"/>
      <c r="WBV180" s="250"/>
      <c r="WBW180" s="250"/>
      <c r="WBX180" s="250"/>
      <c r="WBY180" s="250"/>
      <c r="WBZ180" s="250"/>
      <c r="WCA180" s="250"/>
      <c r="WCB180" s="250"/>
      <c r="WCC180" s="250"/>
      <c r="WCD180" s="250"/>
      <c r="WCE180" s="250"/>
      <c r="WCF180" s="250"/>
      <c r="WCG180" s="250"/>
      <c r="WCH180" s="250"/>
      <c r="WCI180" s="250"/>
      <c r="WCJ180" s="250"/>
      <c r="WCK180" s="250"/>
      <c r="WCL180" s="250"/>
      <c r="WCM180" s="250"/>
      <c r="WCN180" s="250"/>
      <c r="WCO180" s="250"/>
      <c r="WCP180" s="250"/>
      <c r="WCQ180" s="250"/>
      <c r="WCR180" s="250"/>
      <c r="WCS180" s="250"/>
      <c r="WCT180" s="250"/>
      <c r="WCU180" s="250"/>
      <c r="WCV180" s="250"/>
      <c r="WCW180" s="250"/>
      <c r="WCX180" s="250"/>
      <c r="WCY180" s="250"/>
      <c r="WCZ180" s="250"/>
      <c r="WDA180" s="250"/>
      <c r="WDB180" s="250"/>
      <c r="WDC180" s="250"/>
      <c r="WDD180" s="250"/>
      <c r="WDE180" s="250"/>
      <c r="WDF180" s="250"/>
      <c r="WDG180" s="250"/>
      <c r="WDH180" s="250"/>
      <c r="WDI180" s="250"/>
      <c r="WDJ180" s="250"/>
      <c r="WDK180" s="250"/>
      <c r="WDL180" s="250"/>
      <c r="WDM180" s="250"/>
      <c r="WDN180" s="250"/>
      <c r="WDO180" s="250"/>
      <c r="WDP180" s="250"/>
      <c r="WDQ180" s="250"/>
      <c r="WDR180" s="250"/>
      <c r="WDS180" s="250"/>
      <c r="WDT180" s="250"/>
      <c r="WDU180" s="250"/>
      <c r="WDV180" s="250"/>
      <c r="WDW180" s="250"/>
      <c r="WDX180" s="250"/>
      <c r="WDY180" s="250"/>
      <c r="WDZ180" s="250"/>
      <c r="WEA180" s="250"/>
      <c r="WEB180" s="250"/>
      <c r="WEC180" s="250"/>
      <c r="WED180" s="250"/>
      <c r="WEE180" s="250"/>
      <c r="WEF180" s="250"/>
      <c r="WEG180" s="250"/>
      <c r="WEH180" s="250"/>
      <c r="WEI180" s="250"/>
      <c r="WEJ180" s="250"/>
      <c r="WEK180" s="250"/>
      <c r="WEL180" s="250"/>
      <c r="WEM180" s="250"/>
      <c r="WEN180" s="250"/>
      <c r="WEO180" s="250"/>
      <c r="WEP180" s="250"/>
      <c r="WEQ180" s="250"/>
      <c r="WER180" s="250"/>
      <c r="WES180" s="250"/>
      <c r="WET180" s="250"/>
      <c r="WEU180" s="250"/>
      <c r="WEV180" s="250"/>
      <c r="WEW180" s="250"/>
      <c r="WEX180" s="250"/>
      <c r="WEY180" s="250"/>
      <c r="WEZ180" s="250"/>
      <c r="WFA180" s="250"/>
      <c r="WFB180" s="250"/>
      <c r="WFC180" s="250"/>
      <c r="WFD180" s="250"/>
      <c r="WFE180" s="250"/>
      <c r="WFF180" s="250"/>
      <c r="WFG180" s="250"/>
      <c r="WFH180" s="250"/>
      <c r="WFI180" s="250"/>
      <c r="WFJ180" s="250"/>
      <c r="WFK180" s="250"/>
      <c r="WFL180" s="250"/>
      <c r="WFM180" s="250"/>
      <c r="WFN180" s="250"/>
      <c r="WFO180" s="250"/>
      <c r="WFP180" s="250"/>
      <c r="WFQ180" s="250"/>
      <c r="WFR180" s="250"/>
      <c r="WFS180" s="250"/>
      <c r="WFT180" s="250"/>
      <c r="WFU180" s="250"/>
      <c r="WFV180" s="250"/>
      <c r="WFW180" s="250"/>
      <c r="WFX180" s="250"/>
      <c r="WFY180" s="250"/>
      <c r="WFZ180" s="250"/>
      <c r="WGA180" s="250"/>
      <c r="WGB180" s="250"/>
      <c r="WGC180" s="250"/>
      <c r="WGD180" s="250"/>
      <c r="WGE180" s="250"/>
      <c r="WGF180" s="250"/>
      <c r="WGG180" s="250"/>
      <c r="WGH180" s="250"/>
      <c r="WGI180" s="250"/>
      <c r="WGJ180" s="250"/>
      <c r="WGK180" s="250"/>
      <c r="WGL180" s="250"/>
      <c r="WGM180" s="250"/>
      <c r="WGN180" s="250"/>
      <c r="WGO180" s="250"/>
      <c r="WGP180" s="250"/>
      <c r="WGQ180" s="250"/>
      <c r="WGR180" s="250"/>
      <c r="WGS180" s="250"/>
      <c r="WGT180" s="250"/>
      <c r="WGU180" s="250"/>
      <c r="WGV180" s="250"/>
      <c r="WGW180" s="250"/>
      <c r="WGX180" s="250"/>
      <c r="WGY180" s="250"/>
      <c r="WGZ180" s="250"/>
      <c r="WHA180" s="250"/>
      <c r="WHB180" s="250"/>
      <c r="WHC180" s="250"/>
      <c r="WHD180" s="250"/>
      <c r="WHE180" s="250"/>
      <c r="WHF180" s="250"/>
      <c r="WHG180" s="250"/>
      <c r="WHH180" s="250"/>
      <c r="WHI180" s="250"/>
      <c r="WHJ180" s="250"/>
      <c r="WHK180" s="250"/>
      <c r="WHL180" s="250"/>
      <c r="WHM180" s="250"/>
      <c r="WHN180" s="250"/>
      <c r="WHO180" s="250"/>
      <c r="WHP180" s="250"/>
      <c r="WHQ180" s="250"/>
      <c r="WHR180" s="250"/>
      <c r="WHS180" s="250"/>
      <c r="WHT180" s="250"/>
      <c r="WHU180" s="250"/>
      <c r="WHV180" s="250"/>
      <c r="WHW180" s="250"/>
      <c r="WHX180" s="250"/>
      <c r="WHY180" s="250"/>
      <c r="WHZ180" s="250"/>
      <c r="WIA180" s="250"/>
      <c r="WIB180" s="250"/>
      <c r="WIC180" s="250"/>
      <c r="WID180" s="250"/>
      <c r="WIE180" s="250"/>
      <c r="WIF180" s="250"/>
      <c r="WIG180" s="250"/>
      <c r="WIH180" s="250"/>
      <c r="WII180" s="250"/>
      <c r="WIJ180" s="250"/>
      <c r="WIK180" s="250"/>
      <c r="WIL180" s="250"/>
      <c r="WIM180" s="250"/>
      <c r="WIN180" s="250"/>
      <c r="WIO180" s="250"/>
      <c r="WIP180" s="250"/>
      <c r="WIQ180" s="250"/>
      <c r="WIR180" s="250"/>
      <c r="WIS180" s="250"/>
      <c r="WIT180" s="250"/>
      <c r="WIU180" s="250"/>
      <c r="WIV180" s="250"/>
      <c r="WIW180" s="250"/>
      <c r="WIX180" s="250"/>
      <c r="WIY180" s="250"/>
      <c r="WIZ180" s="250"/>
      <c r="WJA180" s="250"/>
      <c r="WJB180" s="250"/>
      <c r="WJC180" s="250"/>
      <c r="WJD180" s="250"/>
      <c r="WJE180" s="250"/>
      <c r="WJF180" s="250"/>
      <c r="WJG180" s="250"/>
      <c r="WJH180" s="250"/>
      <c r="WJI180" s="250"/>
      <c r="WJJ180" s="250"/>
      <c r="WJK180" s="250"/>
      <c r="WJL180" s="250"/>
      <c r="WJM180" s="250"/>
      <c r="WJN180" s="250"/>
      <c r="WJO180" s="250"/>
      <c r="WJP180" s="250"/>
      <c r="WJQ180" s="250"/>
      <c r="WJR180" s="250"/>
      <c r="WJS180" s="250"/>
      <c r="WJT180" s="250"/>
      <c r="WJU180" s="250"/>
      <c r="WJV180" s="250"/>
      <c r="WJW180" s="250"/>
      <c r="WJX180" s="250"/>
      <c r="WJY180" s="250"/>
      <c r="WJZ180" s="250"/>
      <c r="WKA180" s="250"/>
      <c r="WKB180" s="250"/>
      <c r="WKC180" s="250"/>
      <c r="WKD180" s="250"/>
      <c r="WKE180" s="250"/>
      <c r="WKF180" s="250"/>
      <c r="WKG180" s="250"/>
      <c r="WKH180" s="250"/>
      <c r="WKI180" s="250"/>
      <c r="WKJ180" s="250"/>
      <c r="WKK180" s="250"/>
      <c r="WKL180" s="250"/>
      <c r="WKM180" s="250"/>
      <c r="WKN180" s="250"/>
      <c r="WKO180" s="250"/>
      <c r="WKP180" s="250"/>
      <c r="WKQ180" s="250"/>
      <c r="WKR180" s="250"/>
      <c r="WKS180" s="250"/>
      <c r="WKT180" s="250"/>
      <c r="WKU180" s="250"/>
      <c r="WKV180" s="250"/>
      <c r="WKW180" s="250"/>
      <c r="WKX180" s="250"/>
      <c r="WKY180" s="250"/>
      <c r="WKZ180" s="250"/>
      <c r="WLA180" s="250"/>
      <c r="WLB180" s="250"/>
      <c r="WLC180" s="250"/>
      <c r="WLD180" s="250"/>
      <c r="WLE180" s="250"/>
      <c r="WLF180" s="250"/>
      <c r="WLG180" s="250"/>
      <c r="WLH180" s="250"/>
      <c r="WLI180" s="250"/>
      <c r="WLJ180" s="250"/>
      <c r="WLK180" s="250"/>
      <c r="WLL180" s="250"/>
      <c r="WLM180" s="250"/>
      <c r="WLN180" s="250"/>
      <c r="WLO180" s="250"/>
      <c r="WLP180" s="250"/>
      <c r="WLQ180" s="250"/>
      <c r="WLR180" s="250"/>
      <c r="WLS180" s="250"/>
      <c r="WLT180" s="250"/>
      <c r="WLU180" s="250"/>
      <c r="WLV180" s="250"/>
      <c r="WLW180" s="250"/>
      <c r="WLX180" s="250"/>
      <c r="WLY180" s="250"/>
      <c r="WLZ180" s="250"/>
      <c r="WMA180" s="250"/>
      <c r="WMB180" s="250"/>
      <c r="WMC180" s="250"/>
      <c r="WMD180" s="250"/>
      <c r="WME180" s="250"/>
      <c r="WMF180" s="250"/>
      <c r="WMG180" s="250"/>
      <c r="WMH180" s="250"/>
      <c r="WMI180" s="250"/>
      <c r="WMJ180" s="250"/>
      <c r="WMK180" s="250"/>
      <c r="WML180" s="250"/>
      <c r="WMM180" s="250"/>
      <c r="WMN180" s="250"/>
      <c r="WMO180" s="250"/>
      <c r="WMP180" s="250"/>
      <c r="WMQ180" s="250"/>
      <c r="WMR180" s="250"/>
      <c r="WMS180" s="250"/>
      <c r="WMT180" s="250"/>
      <c r="WMU180" s="250"/>
      <c r="WMV180" s="250"/>
      <c r="WMW180" s="250"/>
      <c r="WMX180" s="250"/>
      <c r="WMY180" s="250"/>
      <c r="WMZ180" s="250"/>
      <c r="WNA180" s="250"/>
      <c r="WNB180" s="250"/>
      <c r="WNC180" s="250"/>
      <c r="WND180" s="250"/>
      <c r="WNE180" s="250"/>
      <c r="WNF180" s="250"/>
      <c r="WNG180" s="250"/>
      <c r="WNH180" s="250"/>
      <c r="WNI180" s="250"/>
      <c r="WNJ180" s="250"/>
      <c r="WNK180" s="250"/>
      <c r="WNL180" s="250"/>
      <c r="WNM180" s="250"/>
      <c r="WNN180" s="250"/>
      <c r="WNO180" s="250"/>
      <c r="WNP180" s="250"/>
      <c r="WNQ180" s="250"/>
      <c r="WNR180" s="250"/>
      <c r="WNS180" s="250"/>
      <c r="WNT180" s="250"/>
      <c r="WNU180" s="250"/>
      <c r="WNV180" s="250"/>
      <c r="WNW180" s="250"/>
      <c r="WNX180" s="250"/>
      <c r="WNY180" s="250"/>
      <c r="WNZ180" s="250"/>
      <c r="WOA180" s="250"/>
      <c r="WOB180" s="250"/>
      <c r="WOC180" s="250"/>
      <c r="WOD180" s="250"/>
      <c r="WOE180" s="250"/>
      <c r="WOF180" s="250"/>
      <c r="WOG180" s="250"/>
      <c r="WOH180" s="250"/>
      <c r="WOI180" s="250"/>
      <c r="WOJ180" s="250"/>
      <c r="WOK180" s="250"/>
      <c r="WOL180" s="250"/>
      <c r="WOM180" s="250"/>
      <c r="WON180" s="250"/>
      <c r="WOO180" s="250"/>
      <c r="WOP180" s="250"/>
      <c r="WOQ180" s="250"/>
      <c r="WOR180" s="250"/>
      <c r="WOS180" s="250"/>
      <c r="WOT180" s="250"/>
      <c r="WOU180" s="250"/>
      <c r="WOV180" s="250"/>
      <c r="WOW180" s="250"/>
      <c r="WOX180" s="250"/>
      <c r="WOY180" s="250"/>
      <c r="WOZ180" s="250"/>
      <c r="WPA180" s="250"/>
      <c r="WPB180" s="250"/>
      <c r="WPC180" s="250"/>
      <c r="WPD180" s="250"/>
      <c r="WPE180" s="250"/>
      <c r="WPF180" s="250"/>
      <c r="WPG180" s="250"/>
      <c r="WPH180" s="250"/>
      <c r="WPI180" s="250"/>
      <c r="WPJ180" s="250"/>
      <c r="WPK180" s="250"/>
      <c r="WPL180" s="250"/>
      <c r="WPM180" s="250"/>
      <c r="WPN180" s="250"/>
      <c r="WPO180" s="250"/>
      <c r="WPP180" s="250"/>
      <c r="WPQ180" s="250"/>
      <c r="WPR180" s="250"/>
      <c r="WPS180" s="250"/>
      <c r="WPT180" s="250"/>
      <c r="WPU180" s="250"/>
      <c r="WPV180" s="250"/>
      <c r="WPW180" s="250"/>
      <c r="WPX180" s="250"/>
      <c r="WPY180" s="250"/>
      <c r="WPZ180" s="250"/>
      <c r="WQA180" s="250"/>
      <c r="WQB180" s="250"/>
      <c r="WQC180" s="250"/>
      <c r="WQD180" s="250"/>
      <c r="WQE180" s="250"/>
      <c r="WQF180" s="250"/>
      <c r="WQG180" s="250"/>
      <c r="WQH180" s="250"/>
      <c r="WQI180" s="250"/>
      <c r="WQJ180" s="250"/>
      <c r="WQK180" s="250"/>
      <c r="WQL180" s="250"/>
      <c r="WQM180" s="250"/>
      <c r="WQN180" s="250"/>
      <c r="WQO180" s="250"/>
      <c r="WQP180" s="250"/>
      <c r="WQQ180" s="250"/>
      <c r="WQR180" s="250"/>
      <c r="WQS180" s="250"/>
      <c r="WQT180" s="250"/>
      <c r="WQU180" s="250"/>
      <c r="WQV180" s="250"/>
      <c r="WQW180" s="250"/>
      <c r="WQX180" s="250"/>
      <c r="WQY180" s="250"/>
      <c r="WQZ180" s="250"/>
      <c r="WRA180" s="250"/>
      <c r="WRB180" s="250"/>
      <c r="WRC180" s="250"/>
      <c r="WRD180" s="250"/>
      <c r="WRE180" s="250"/>
      <c r="WRF180" s="250"/>
      <c r="WRG180" s="250"/>
      <c r="WRH180" s="250"/>
      <c r="WRI180" s="250"/>
      <c r="WRJ180" s="250"/>
      <c r="WRK180" s="250"/>
      <c r="WRL180" s="250"/>
      <c r="WRM180" s="250"/>
      <c r="WRN180" s="250"/>
      <c r="WRO180" s="250"/>
      <c r="WRP180" s="250"/>
      <c r="WRQ180" s="250"/>
      <c r="WRR180" s="250"/>
      <c r="WRS180" s="250"/>
      <c r="WRT180" s="250"/>
      <c r="WRU180" s="250"/>
      <c r="WRV180" s="250"/>
      <c r="WRW180" s="250"/>
      <c r="WRX180" s="250"/>
      <c r="WRY180" s="250"/>
      <c r="WRZ180" s="250"/>
      <c r="WSA180" s="250"/>
      <c r="WSB180" s="250"/>
      <c r="WSC180" s="250"/>
      <c r="WSD180" s="250"/>
      <c r="WSE180" s="250"/>
      <c r="WSF180" s="250"/>
      <c r="WSG180" s="250"/>
      <c r="WSH180" s="250"/>
      <c r="WSI180" s="250"/>
      <c r="WSJ180" s="250"/>
      <c r="WSK180" s="250"/>
      <c r="WSL180" s="250"/>
      <c r="WSM180" s="250"/>
      <c r="WSN180" s="250"/>
      <c r="WSO180" s="250"/>
      <c r="WSP180" s="250"/>
      <c r="WSQ180" s="250"/>
      <c r="WSR180" s="250"/>
      <c r="WSS180" s="250"/>
      <c r="WST180" s="250"/>
      <c r="WSU180" s="250"/>
      <c r="WSV180" s="250"/>
      <c r="WSW180" s="250"/>
      <c r="WSX180" s="250"/>
      <c r="WSY180" s="250"/>
      <c r="WSZ180" s="250"/>
      <c r="WTA180" s="250"/>
      <c r="WTB180" s="250"/>
      <c r="WTC180" s="250"/>
      <c r="WTD180" s="250"/>
      <c r="WTE180" s="250"/>
      <c r="WTF180" s="250"/>
      <c r="WTG180" s="250"/>
      <c r="WTH180" s="250"/>
      <c r="WTI180" s="250"/>
      <c r="WTJ180" s="250"/>
      <c r="WTK180" s="250"/>
      <c r="WTL180" s="250"/>
      <c r="WTM180" s="250"/>
      <c r="WTN180" s="250"/>
      <c r="WTO180" s="250"/>
      <c r="WTP180" s="250"/>
      <c r="WTQ180" s="250"/>
      <c r="WTR180" s="250"/>
      <c r="WTS180" s="250"/>
      <c r="WTT180" s="250"/>
      <c r="WTU180" s="250"/>
      <c r="WTV180" s="250"/>
      <c r="WTW180" s="250"/>
      <c r="WTX180" s="250"/>
      <c r="WTY180" s="250"/>
      <c r="WTZ180" s="250"/>
      <c r="WUA180" s="250"/>
      <c r="WUB180" s="250"/>
      <c r="WUC180" s="250"/>
      <c r="WUD180" s="250"/>
      <c r="WUE180" s="250"/>
      <c r="WUF180" s="250"/>
      <c r="WUG180" s="250"/>
      <c r="WUH180" s="250"/>
      <c r="WUI180" s="250"/>
      <c r="WUJ180" s="250"/>
      <c r="WUK180" s="250"/>
      <c r="WUL180" s="250"/>
      <c r="WUM180" s="250"/>
      <c r="WUN180" s="250"/>
      <c r="WUO180" s="250"/>
      <c r="WUP180" s="250"/>
      <c r="WUQ180" s="250"/>
      <c r="WUR180" s="250"/>
      <c r="WUS180" s="250"/>
      <c r="WUT180" s="250"/>
      <c r="WUU180" s="250"/>
      <c r="WUV180" s="250"/>
      <c r="WUW180" s="250"/>
      <c r="WUX180" s="250"/>
      <c r="WUY180" s="250"/>
      <c r="WUZ180" s="250"/>
      <c r="WVA180" s="250"/>
      <c r="WVB180" s="250"/>
      <c r="WVC180" s="250"/>
      <c r="WVD180" s="250"/>
      <c r="WVE180" s="250"/>
      <c r="WVF180" s="250"/>
      <c r="WVG180" s="250"/>
      <c r="WVH180" s="250"/>
      <c r="WVI180" s="250"/>
      <c r="WVJ180" s="250"/>
      <c r="WVK180" s="250"/>
      <c r="WVL180" s="250"/>
      <c r="WVM180" s="250"/>
      <c r="WVN180" s="250"/>
      <c r="WVO180" s="250"/>
      <c r="WVP180" s="250"/>
      <c r="WVQ180" s="250"/>
      <c r="WVR180" s="250"/>
      <c r="WVS180" s="250"/>
      <c r="WVT180" s="250"/>
      <c r="WVU180" s="250"/>
      <c r="WVV180" s="250"/>
      <c r="WVW180" s="250"/>
      <c r="WVX180" s="250"/>
      <c r="WVY180" s="250"/>
      <c r="WVZ180" s="250"/>
      <c r="WWA180" s="250"/>
      <c r="WWB180" s="250"/>
      <c r="WWC180" s="250"/>
      <c r="WWD180" s="250"/>
      <c r="WWE180" s="250"/>
      <c r="WWF180" s="250"/>
      <c r="WWG180" s="250"/>
      <c r="WWH180" s="250"/>
      <c r="WWI180" s="250"/>
      <c r="WWJ180" s="250"/>
      <c r="WWK180" s="250"/>
      <c r="WWL180" s="250"/>
      <c r="WWM180" s="250"/>
      <c r="WWN180" s="250"/>
      <c r="WWO180" s="250"/>
      <c r="WWP180" s="250"/>
      <c r="WWQ180" s="250"/>
      <c r="WWR180" s="250"/>
      <c r="WWS180" s="250"/>
      <c r="WWT180" s="250"/>
      <c r="WWU180" s="250"/>
      <c r="WWV180" s="250"/>
      <c r="WWW180" s="250"/>
      <c r="WWX180" s="250"/>
      <c r="WWY180" s="250"/>
      <c r="WWZ180" s="250"/>
      <c r="WXA180" s="250"/>
      <c r="WXB180" s="250"/>
      <c r="WXC180" s="250"/>
      <c r="WXD180" s="250"/>
      <c r="WXE180" s="250"/>
      <c r="WXF180" s="250"/>
      <c r="WXG180" s="250"/>
      <c r="WXH180" s="250"/>
      <c r="WXI180" s="250"/>
      <c r="WXJ180" s="250"/>
      <c r="WXK180" s="250"/>
      <c r="WXL180" s="250"/>
      <c r="WXM180" s="250"/>
      <c r="WXN180" s="250"/>
      <c r="WXO180" s="250"/>
      <c r="WXP180" s="250"/>
      <c r="WXQ180" s="250"/>
      <c r="WXR180" s="250"/>
      <c r="WXS180" s="250"/>
      <c r="WXT180" s="250"/>
      <c r="WXU180" s="250"/>
      <c r="WXV180" s="250"/>
      <c r="WXW180" s="250"/>
      <c r="WXX180" s="250"/>
      <c r="WXY180" s="250"/>
      <c r="WXZ180" s="250"/>
      <c r="WYA180" s="250"/>
      <c r="WYB180" s="250"/>
      <c r="WYC180" s="250"/>
      <c r="WYD180" s="250"/>
      <c r="WYE180" s="250"/>
      <c r="WYF180" s="250"/>
      <c r="WYG180" s="250"/>
      <c r="WYH180" s="250"/>
      <c r="WYI180" s="250"/>
      <c r="WYJ180" s="250"/>
      <c r="WYK180" s="250"/>
      <c r="WYL180" s="250"/>
      <c r="WYM180" s="250"/>
      <c r="WYN180" s="250"/>
      <c r="WYO180" s="250"/>
      <c r="WYP180" s="250"/>
      <c r="WYQ180" s="250"/>
      <c r="WYR180" s="250"/>
      <c r="WYS180" s="250"/>
      <c r="WYT180" s="250"/>
      <c r="WYU180" s="250"/>
      <c r="WYV180" s="250"/>
      <c r="WYW180" s="250"/>
      <c r="WYX180" s="250"/>
      <c r="WYY180" s="250"/>
      <c r="WYZ180" s="250"/>
      <c r="WZA180" s="250"/>
      <c r="WZB180" s="250"/>
      <c r="WZC180" s="250"/>
      <c r="WZD180" s="250"/>
      <c r="WZE180" s="250"/>
      <c r="WZF180" s="250"/>
      <c r="WZG180" s="250"/>
      <c r="WZH180" s="250"/>
      <c r="WZI180" s="250"/>
      <c r="WZJ180" s="250"/>
      <c r="WZK180" s="250"/>
      <c r="WZL180" s="250"/>
      <c r="WZM180" s="250"/>
      <c r="WZN180" s="250"/>
      <c r="WZO180" s="250"/>
      <c r="WZP180" s="250"/>
      <c r="WZQ180" s="250"/>
      <c r="WZR180" s="250"/>
      <c r="WZS180" s="250"/>
      <c r="WZT180" s="250"/>
      <c r="WZU180" s="250"/>
      <c r="WZV180" s="250"/>
      <c r="WZW180" s="250"/>
      <c r="WZX180" s="250"/>
      <c r="WZY180" s="250"/>
      <c r="WZZ180" s="250"/>
      <c r="XAA180" s="250"/>
      <c r="XAB180" s="250"/>
      <c r="XAC180" s="250"/>
      <c r="XAD180" s="250"/>
      <c r="XAE180" s="250"/>
      <c r="XAF180" s="250"/>
      <c r="XAG180" s="250"/>
      <c r="XAH180" s="250"/>
      <c r="XAI180" s="250"/>
      <c r="XAJ180" s="250"/>
      <c r="XAK180" s="250"/>
      <c r="XAL180" s="250"/>
      <c r="XAM180" s="250"/>
      <c r="XAN180" s="250"/>
      <c r="XAO180" s="250"/>
      <c r="XAP180" s="250"/>
      <c r="XAQ180" s="250"/>
      <c r="XAR180" s="250"/>
      <c r="XAS180" s="250"/>
      <c r="XAT180" s="250"/>
      <c r="XAU180" s="250"/>
      <c r="XAV180" s="250"/>
      <c r="XAW180" s="250"/>
      <c r="XAX180" s="250"/>
      <c r="XAY180" s="250"/>
      <c r="XAZ180" s="250"/>
      <c r="XBA180" s="250"/>
      <c r="XBB180" s="250"/>
      <c r="XBC180" s="250"/>
      <c r="XBD180" s="250"/>
      <c r="XBE180" s="250"/>
      <c r="XBF180" s="250"/>
      <c r="XBG180" s="250"/>
      <c r="XBH180" s="250"/>
      <c r="XBI180" s="250"/>
      <c r="XBJ180" s="250"/>
      <c r="XBK180" s="250"/>
      <c r="XBL180" s="250"/>
      <c r="XBM180" s="250"/>
      <c r="XBN180" s="250"/>
      <c r="XBO180" s="250"/>
      <c r="XBP180" s="250"/>
      <c r="XBQ180" s="250"/>
      <c r="XBR180" s="250"/>
      <c r="XBS180" s="250"/>
      <c r="XBT180" s="250"/>
      <c r="XBU180" s="250"/>
      <c r="XBV180" s="250"/>
      <c r="XBW180" s="250"/>
      <c r="XBX180" s="250"/>
      <c r="XBY180" s="250"/>
      <c r="XBZ180" s="250"/>
      <c r="XCA180" s="250"/>
      <c r="XCB180" s="250"/>
      <c r="XCC180" s="250"/>
      <c r="XCD180" s="250"/>
      <c r="XCE180" s="250"/>
      <c r="XCF180" s="250"/>
      <c r="XCG180" s="250"/>
      <c r="XCH180" s="250"/>
      <c r="XCI180" s="250"/>
      <c r="XCJ180" s="250"/>
      <c r="XCK180" s="250"/>
      <c r="XCL180" s="250"/>
      <c r="XCM180" s="250"/>
      <c r="XCN180" s="250"/>
      <c r="XCO180" s="250"/>
      <c r="XCP180" s="250"/>
      <c r="XCQ180" s="250"/>
      <c r="XCR180" s="250"/>
      <c r="XCS180" s="250"/>
      <c r="XCT180" s="250"/>
      <c r="XCU180" s="250"/>
      <c r="XCV180" s="250"/>
      <c r="XCW180" s="250"/>
      <c r="XCX180" s="250"/>
      <c r="XCY180" s="250"/>
      <c r="XCZ180" s="250"/>
      <c r="XDA180" s="250"/>
      <c r="XDB180" s="250"/>
      <c r="XDC180" s="250"/>
      <c r="XDD180" s="250"/>
      <c r="XDE180" s="250"/>
      <c r="XDF180" s="250"/>
      <c r="XDG180" s="250"/>
      <c r="XDH180" s="250"/>
      <c r="XDI180" s="250"/>
      <c r="XDJ180" s="250"/>
      <c r="XDK180" s="250"/>
      <c r="XDL180" s="250"/>
      <c r="XDM180" s="250"/>
      <c r="XDN180" s="250"/>
      <c r="XDO180" s="250"/>
      <c r="XDP180" s="250"/>
      <c r="XDQ180" s="250"/>
      <c r="XDR180" s="250"/>
      <c r="XDS180" s="250"/>
      <c r="XDT180" s="250"/>
      <c r="XDU180" s="250"/>
      <c r="XDV180" s="250"/>
      <c r="XDW180" s="250"/>
      <c r="XDX180" s="250"/>
      <c r="XDY180" s="250"/>
      <c r="XDZ180" s="250"/>
      <c r="XEA180" s="250"/>
      <c r="XEB180" s="250"/>
      <c r="XEC180" s="250"/>
      <c r="XED180" s="250"/>
      <c r="XEE180" s="250"/>
      <c r="XEF180" s="250"/>
      <c r="XEG180" s="250"/>
      <c r="XEH180" s="250"/>
      <c r="XEI180" s="250"/>
      <c r="XEJ180" s="250"/>
      <c r="XEK180" s="250"/>
      <c r="XEL180" s="250"/>
      <c r="XEM180" s="250"/>
      <c r="XEN180" s="250"/>
      <c r="XEO180" s="250"/>
      <c r="XEP180" s="250"/>
      <c r="XEQ180" s="250"/>
      <c r="XER180" s="250"/>
      <c r="XES180" s="250"/>
      <c r="XET180" s="250"/>
      <c r="XEU180" s="250"/>
      <c r="XEV180" s="250"/>
      <c r="XEW180" s="250"/>
      <c r="XEX180" s="250"/>
      <c r="XEY180" s="250"/>
      <c r="XEZ180" s="250"/>
      <c r="XFA180" s="250"/>
      <c r="XFB180" s="250"/>
      <c r="XFC180" s="250"/>
      <c r="XFD180" s="250"/>
    </row>
    <row r="181" spans="1:16384" ht="186" customHeight="1" x14ac:dyDescent="0.2">
      <c r="A181"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225"/>
      <c r="C181" s="225"/>
      <c r="D181" s="225"/>
      <c r="E181" s="225"/>
      <c r="F181" s="225"/>
      <c r="G181" s="225"/>
      <c r="H181" s="225"/>
    </row>
    <row r="182" spans="1:16384" ht="71.25" customHeight="1" x14ac:dyDescent="0.2">
      <c r="A182" s="225" t="s">
        <v>157</v>
      </c>
      <c r="B182" s="225"/>
      <c r="C182" s="225"/>
      <c r="D182" s="225"/>
      <c r="E182" s="225"/>
      <c r="F182" s="225"/>
      <c r="G182" s="225"/>
      <c r="H182" s="225"/>
    </row>
    <row r="183" spans="1:16384" ht="23.25" x14ac:dyDescent="0.2">
      <c r="A183" s="250" t="s">
        <v>158</v>
      </c>
      <c r="B183" s="250"/>
      <c r="C183" s="250"/>
      <c r="D183" s="250"/>
      <c r="E183" s="250"/>
      <c r="F183" s="250"/>
      <c r="G183" s="250"/>
      <c r="H183" s="250"/>
    </row>
    <row r="184" spans="1:16384" s="252" customFormat="1" ht="114.75" customHeight="1" x14ac:dyDescent="0.2">
      <c r="A184" s="225" t="s">
        <v>159</v>
      </c>
      <c r="B184" s="225"/>
      <c r="C184" s="225"/>
      <c r="D184" s="225"/>
      <c r="E184" s="225"/>
      <c r="F184" s="225"/>
      <c r="G184" s="225"/>
      <c r="H184" s="225"/>
    </row>
  </sheetData>
  <sheetProtection selectLockedCells="1" selectUnlockedCells="1"/>
  <mergeCells count="2345">
    <mergeCell ref="A184:E184"/>
    <mergeCell ref="F184:H184"/>
    <mergeCell ref="XEG180:XEN180"/>
    <mergeCell ref="XEO180:XEV180"/>
    <mergeCell ref="XEW180:XFD180"/>
    <mergeCell ref="A181:H181"/>
    <mergeCell ref="A182:H182"/>
    <mergeCell ref="A183:H183"/>
    <mergeCell ref="XCK180:XCR180"/>
    <mergeCell ref="XCS180:XCZ180"/>
    <mergeCell ref="XDA180:XDH180"/>
    <mergeCell ref="XDI180:XDP180"/>
    <mergeCell ref="XDQ180:XDX180"/>
    <mergeCell ref="XDY180:XEF180"/>
    <mergeCell ref="XAO180:XAV180"/>
    <mergeCell ref="XAW180:XBD180"/>
    <mergeCell ref="XBE180:XBL180"/>
    <mergeCell ref="XBM180:XBT180"/>
    <mergeCell ref="XBU180:XCB180"/>
    <mergeCell ref="XCC180:XCJ180"/>
    <mergeCell ref="WYS180:WYZ180"/>
    <mergeCell ref="WZA180:WZH180"/>
    <mergeCell ref="WZI180:WZP180"/>
    <mergeCell ref="WZQ180:WZX180"/>
    <mergeCell ref="WZY180:XAF180"/>
    <mergeCell ref="XAG180:XAN180"/>
    <mergeCell ref="WWW180:WXD180"/>
    <mergeCell ref="WXE180:WXL180"/>
    <mergeCell ref="WXM180:WXT180"/>
    <mergeCell ref="WXU180:WYB180"/>
    <mergeCell ref="WYC180:WYJ180"/>
    <mergeCell ref="WYK180:WYR180"/>
    <mergeCell ref="WVA180:WVH180"/>
    <mergeCell ref="WVI180:WVP180"/>
    <mergeCell ref="WVQ180:WVX180"/>
    <mergeCell ref="WVY180:WWF180"/>
    <mergeCell ref="WWG180:WWN180"/>
    <mergeCell ref="WWO180:WWV180"/>
    <mergeCell ref="WTE180:WTL180"/>
    <mergeCell ref="WTM180:WTT180"/>
    <mergeCell ref="WTU180:WUB180"/>
    <mergeCell ref="WUC180:WUJ180"/>
    <mergeCell ref="WUK180:WUR180"/>
    <mergeCell ref="WUS180:WUZ180"/>
    <mergeCell ref="WRI180:WRP180"/>
    <mergeCell ref="WRQ180:WRX180"/>
    <mergeCell ref="WRY180:WSF180"/>
    <mergeCell ref="WSG180:WSN180"/>
    <mergeCell ref="WSO180:WSV180"/>
    <mergeCell ref="WSW180:WTD180"/>
    <mergeCell ref="WPM180:WPT180"/>
    <mergeCell ref="WPU180:WQB180"/>
    <mergeCell ref="WQC180:WQJ180"/>
    <mergeCell ref="WQK180:WQR180"/>
    <mergeCell ref="WQS180:WQZ180"/>
    <mergeCell ref="WRA180:WRH180"/>
    <mergeCell ref="WNQ180:WNX180"/>
    <mergeCell ref="WNY180:WOF180"/>
    <mergeCell ref="WOG180:WON180"/>
    <mergeCell ref="WOO180:WOV180"/>
    <mergeCell ref="WOW180:WPD180"/>
    <mergeCell ref="WPE180:WPL180"/>
    <mergeCell ref="WLU180:WMB180"/>
    <mergeCell ref="WMC180:WMJ180"/>
    <mergeCell ref="WMK180:WMR180"/>
    <mergeCell ref="WMS180:WMZ180"/>
    <mergeCell ref="WNA180:WNH180"/>
    <mergeCell ref="WNI180:WNP180"/>
    <mergeCell ref="WJY180:WKF180"/>
    <mergeCell ref="WKG180:WKN180"/>
    <mergeCell ref="WKO180:WKV180"/>
    <mergeCell ref="WKW180:WLD180"/>
    <mergeCell ref="WLE180:WLL180"/>
    <mergeCell ref="WLM180:WLT180"/>
    <mergeCell ref="WIC180:WIJ180"/>
    <mergeCell ref="WIK180:WIR180"/>
    <mergeCell ref="WIS180:WIZ180"/>
    <mergeCell ref="WJA180:WJH180"/>
    <mergeCell ref="WJI180:WJP180"/>
    <mergeCell ref="WJQ180:WJX180"/>
    <mergeCell ref="WGG180:WGN180"/>
    <mergeCell ref="WGO180:WGV180"/>
    <mergeCell ref="WGW180:WHD180"/>
    <mergeCell ref="WHE180:WHL180"/>
    <mergeCell ref="WHM180:WHT180"/>
    <mergeCell ref="WHU180:WIB180"/>
    <mergeCell ref="WEK180:WER180"/>
    <mergeCell ref="WES180:WEZ180"/>
    <mergeCell ref="WFA180:WFH180"/>
    <mergeCell ref="WFI180:WFP180"/>
    <mergeCell ref="WFQ180:WFX180"/>
    <mergeCell ref="WFY180:WGF180"/>
    <mergeCell ref="WCO180:WCV180"/>
    <mergeCell ref="WCW180:WDD180"/>
    <mergeCell ref="WDE180:WDL180"/>
    <mergeCell ref="WDM180:WDT180"/>
    <mergeCell ref="WDU180:WEB180"/>
    <mergeCell ref="WEC180:WEJ180"/>
    <mergeCell ref="WAS180:WAZ180"/>
    <mergeCell ref="WBA180:WBH180"/>
    <mergeCell ref="WBI180:WBP180"/>
    <mergeCell ref="WBQ180:WBX180"/>
    <mergeCell ref="WBY180:WCF180"/>
    <mergeCell ref="WCG180:WCN180"/>
    <mergeCell ref="VYW180:VZD180"/>
    <mergeCell ref="VZE180:VZL180"/>
    <mergeCell ref="VZM180:VZT180"/>
    <mergeCell ref="VZU180:WAB180"/>
    <mergeCell ref="WAC180:WAJ180"/>
    <mergeCell ref="WAK180:WAR180"/>
    <mergeCell ref="VXA180:VXH180"/>
    <mergeCell ref="VXI180:VXP180"/>
    <mergeCell ref="VXQ180:VXX180"/>
    <mergeCell ref="VXY180:VYF180"/>
    <mergeCell ref="VYG180:VYN180"/>
    <mergeCell ref="VYO180:VYV180"/>
    <mergeCell ref="VVE180:VVL180"/>
    <mergeCell ref="VVM180:VVT180"/>
    <mergeCell ref="VVU180:VWB180"/>
    <mergeCell ref="VWC180:VWJ180"/>
    <mergeCell ref="VWK180:VWR180"/>
    <mergeCell ref="VWS180:VWZ180"/>
    <mergeCell ref="VTI180:VTP180"/>
    <mergeCell ref="VTQ180:VTX180"/>
    <mergeCell ref="VTY180:VUF180"/>
    <mergeCell ref="VUG180:VUN180"/>
    <mergeCell ref="VUO180:VUV180"/>
    <mergeCell ref="VUW180:VVD180"/>
    <mergeCell ref="VRM180:VRT180"/>
    <mergeCell ref="VRU180:VSB180"/>
    <mergeCell ref="VSC180:VSJ180"/>
    <mergeCell ref="VSK180:VSR180"/>
    <mergeCell ref="VSS180:VSZ180"/>
    <mergeCell ref="VTA180:VTH180"/>
    <mergeCell ref="VPQ180:VPX180"/>
    <mergeCell ref="VPY180:VQF180"/>
    <mergeCell ref="VQG180:VQN180"/>
    <mergeCell ref="VQO180:VQV180"/>
    <mergeCell ref="VQW180:VRD180"/>
    <mergeCell ref="VRE180:VRL180"/>
    <mergeCell ref="VNU180:VOB180"/>
    <mergeCell ref="VOC180:VOJ180"/>
    <mergeCell ref="VOK180:VOR180"/>
    <mergeCell ref="VOS180:VOZ180"/>
    <mergeCell ref="VPA180:VPH180"/>
    <mergeCell ref="VPI180:VPP180"/>
    <mergeCell ref="VLY180:VMF180"/>
    <mergeCell ref="VMG180:VMN180"/>
    <mergeCell ref="VMO180:VMV180"/>
    <mergeCell ref="VMW180:VND180"/>
    <mergeCell ref="VNE180:VNL180"/>
    <mergeCell ref="VNM180:VNT180"/>
    <mergeCell ref="VKC180:VKJ180"/>
    <mergeCell ref="VKK180:VKR180"/>
    <mergeCell ref="VKS180:VKZ180"/>
    <mergeCell ref="VLA180:VLH180"/>
    <mergeCell ref="VLI180:VLP180"/>
    <mergeCell ref="VLQ180:VLX180"/>
    <mergeCell ref="VIG180:VIN180"/>
    <mergeCell ref="VIO180:VIV180"/>
    <mergeCell ref="VIW180:VJD180"/>
    <mergeCell ref="VJE180:VJL180"/>
    <mergeCell ref="VJM180:VJT180"/>
    <mergeCell ref="VJU180:VKB180"/>
    <mergeCell ref="VGK180:VGR180"/>
    <mergeCell ref="VGS180:VGZ180"/>
    <mergeCell ref="VHA180:VHH180"/>
    <mergeCell ref="VHI180:VHP180"/>
    <mergeCell ref="VHQ180:VHX180"/>
    <mergeCell ref="VHY180:VIF180"/>
    <mergeCell ref="VEO180:VEV180"/>
    <mergeCell ref="VEW180:VFD180"/>
    <mergeCell ref="VFE180:VFL180"/>
    <mergeCell ref="VFM180:VFT180"/>
    <mergeCell ref="VFU180:VGB180"/>
    <mergeCell ref="VGC180:VGJ180"/>
    <mergeCell ref="VCS180:VCZ180"/>
    <mergeCell ref="VDA180:VDH180"/>
    <mergeCell ref="VDI180:VDP180"/>
    <mergeCell ref="VDQ180:VDX180"/>
    <mergeCell ref="VDY180:VEF180"/>
    <mergeCell ref="VEG180:VEN180"/>
    <mergeCell ref="VAW180:VBD180"/>
    <mergeCell ref="VBE180:VBL180"/>
    <mergeCell ref="VBM180:VBT180"/>
    <mergeCell ref="VBU180:VCB180"/>
    <mergeCell ref="VCC180:VCJ180"/>
    <mergeCell ref="VCK180:VCR180"/>
    <mergeCell ref="UZA180:UZH180"/>
    <mergeCell ref="UZI180:UZP180"/>
    <mergeCell ref="UZQ180:UZX180"/>
    <mergeCell ref="UZY180:VAF180"/>
    <mergeCell ref="VAG180:VAN180"/>
    <mergeCell ref="VAO180:VAV180"/>
    <mergeCell ref="UXE180:UXL180"/>
    <mergeCell ref="UXM180:UXT180"/>
    <mergeCell ref="UXU180:UYB180"/>
    <mergeCell ref="UYC180:UYJ180"/>
    <mergeCell ref="UYK180:UYR180"/>
    <mergeCell ref="UYS180:UYZ180"/>
    <mergeCell ref="UVI180:UVP180"/>
    <mergeCell ref="UVQ180:UVX180"/>
    <mergeCell ref="UVY180:UWF180"/>
    <mergeCell ref="UWG180:UWN180"/>
    <mergeCell ref="UWO180:UWV180"/>
    <mergeCell ref="UWW180:UXD180"/>
    <mergeCell ref="UTM180:UTT180"/>
    <mergeCell ref="UTU180:UUB180"/>
    <mergeCell ref="UUC180:UUJ180"/>
    <mergeCell ref="UUK180:UUR180"/>
    <mergeCell ref="UUS180:UUZ180"/>
    <mergeCell ref="UVA180:UVH180"/>
    <mergeCell ref="URQ180:URX180"/>
    <mergeCell ref="URY180:USF180"/>
    <mergeCell ref="USG180:USN180"/>
    <mergeCell ref="USO180:USV180"/>
    <mergeCell ref="USW180:UTD180"/>
    <mergeCell ref="UTE180:UTL180"/>
    <mergeCell ref="UPU180:UQB180"/>
    <mergeCell ref="UQC180:UQJ180"/>
    <mergeCell ref="UQK180:UQR180"/>
    <mergeCell ref="UQS180:UQZ180"/>
    <mergeCell ref="URA180:URH180"/>
    <mergeCell ref="URI180:URP180"/>
    <mergeCell ref="UNY180:UOF180"/>
    <mergeCell ref="UOG180:UON180"/>
    <mergeCell ref="UOO180:UOV180"/>
    <mergeCell ref="UOW180:UPD180"/>
    <mergeCell ref="UPE180:UPL180"/>
    <mergeCell ref="UPM180:UPT180"/>
    <mergeCell ref="UMC180:UMJ180"/>
    <mergeCell ref="UMK180:UMR180"/>
    <mergeCell ref="UMS180:UMZ180"/>
    <mergeCell ref="UNA180:UNH180"/>
    <mergeCell ref="UNI180:UNP180"/>
    <mergeCell ref="UNQ180:UNX180"/>
    <mergeCell ref="UKG180:UKN180"/>
    <mergeCell ref="UKO180:UKV180"/>
    <mergeCell ref="UKW180:ULD180"/>
    <mergeCell ref="ULE180:ULL180"/>
    <mergeCell ref="ULM180:ULT180"/>
    <mergeCell ref="ULU180:UMB180"/>
    <mergeCell ref="UIK180:UIR180"/>
    <mergeCell ref="UIS180:UIZ180"/>
    <mergeCell ref="UJA180:UJH180"/>
    <mergeCell ref="UJI180:UJP180"/>
    <mergeCell ref="UJQ180:UJX180"/>
    <mergeCell ref="UJY180:UKF180"/>
    <mergeCell ref="UGO180:UGV180"/>
    <mergeCell ref="UGW180:UHD180"/>
    <mergeCell ref="UHE180:UHL180"/>
    <mergeCell ref="UHM180:UHT180"/>
    <mergeCell ref="UHU180:UIB180"/>
    <mergeCell ref="UIC180:UIJ180"/>
    <mergeCell ref="UES180:UEZ180"/>
    <mergeCell ref="UFA180:UFH180"/>
    <mergeCell ref="UFI180:UFP180"/>
    <mergeCell ref="UFQ180:UFX180"/>
    <mergeCell ref="UFY180:UGF180"/>
    <mergeCell ref="UGG180:UGN180"/>
    <mergeCell ref="UCW180:UDD180"/>
    <mergeCell ref="UDE180:UDL180"/>
    <mergeCell ref="UDM180:UDT180"/>
    <mergeCell ref="UDU180:UEB180"/>
    <mergeCell ref="UEC180:UEJ180"/>
    <mergeCell ref="UEK180:UER180"/>
    <mergeCell ref="UBA180:UBH180"/>
    <mergeCell ref="UBI180:UBP180"/>
    <mergeCell ref="UBQ180:UBX180"/>
    <mergeCell ref="UBY180:UCF180"/>
    <mergeCell ref="UCG180:UCN180"/>
    <mergeCell ref="UCO180:UCV180"/>
    <mergeCell ref="TZE180:TZL180"/>
    <mergeCell ref="TZM180:TZT180"/>
    <mergeCell ref="TZU180:UAB180"/>
    <mergeCell ref="UAC180:UAJ180"/>
    <mergeCell ref="UAK180:UAR180"/>
    <mergeCell ref="UAS180:UAZ180"/>
    <mergeCell ref="TXI180:TXP180"/>
    <mergeCell ref="TXQ180:TXX180"/>
    <mergeCell ref="TXY180:TYF180"/>
    <mergeCell ref="TYG180:TYN180"/>
    <mergeCell ref="TYO180:TYV180"/>
    <mergeCell ref="TYW180:TZD180"/>
    <mergeCell ref="TVM180:TVT180"/>
    <mergeCell ref="TVU180:TWB180"/>
    <mergeCell ref="TWC180:TWJ180"/>
    <mergeCell ref="TWK180:TWR180"/>
    <mergeCell ref="TWS180:TWZ180"/>
    <mergeCell ref="TXA180:TXH180"/>
    <mergeCell ref="TTQ180:TTX180"/>
    <mergeCell ref="TTY180:TUF180"/>
    <mergeCell ref="TUG180:TUN180"/>
    <mergeCell ref="TUO180:TUV180"/>
    <mergeCell ref="TUW180:TVD180"/>
    <mergeCell ref="TVE180:TVL180"/>
    <mergeCell ref="TRU180:TSB180"/>
    <mergeCell ref="TSC180:TSJ180"/>
    <mergeCell ref="TSK180:TSR180"/>
    <mergeCell ref="TSS180:TSZ180"/>
    <mergeCell ref="TTA180:TTH180"/>
    <mergeCell ref="TTI180:TTP180"/>
    <mergeCell ref="TPY180:TQF180"/>
    <mergeCell ref="TQG180:TQN180"/>
    <mergeCell ref="TQO180:TQV180"/>
    <mergeCell ref="TQW180:TRD180"/>
    <mergeCell ref="TRE180:TRL180"/>
    <mergeCell ref="TRM180:TRT180"/>
    <mergeCell ref="TOC180:TOJ180"/>
    <mergeCell ref="TOK180:TOR180"/>
    <mergeCell ref="TOS180:TOZ180"/>
    <mergeCell ref="TPA180:TPH180"/>
    <mergeCell ref="TPI180:TPP180"/>
    <mergeCell ref="TPQ180:TPX180"/>
    <mergeCell ref="TMG180:TMN180"/>
    <mergeCell ref="TMO180:TMV180"/>
    <mergeCell ref="TMW180:TND180"/>
    <mergeCell ref="TNE180:TNL180"/>
    <mergeCell ref="TNM180:TNT180"/>
    <mergeCell ref="TNU180:TOB180"/>
    <mergeCell ref="TKK180:TKR180"/>
    <mergeCell ref="TKS180:TKZ180"/>
    <mergeCell ref="TLA180:TLH180"/>
    <mergeCell ref="TLI180:TLP180"/>
    <mergeCell ref="TLQ180:TLX180"/>
    <mergeCell ref="TLY180:TMF180"/>
    <mergeCell ref="TIO180:TIV180"/>
    <mergeCell ref="TIW180:TJD180"/>
    <mergeCell ref="TJE180:TJL180"/>
    <mergeCell ref="TJM180:TJT180"/>
    <mergeCell ref="TJU180:TKB180"/>
    <mergeCell ref="TKC180:TKJ180"/>
    <mergeCell ref="TGS180:TGZ180"/>
    <mergeCell ref="THA180:THH180"/>
    <mergeCell ref="THI180:THP180"/>
    <mergeCell ref="THQ180:THX180"/>
    <mergeCell ref="THY180:TIF180"/>
    <mergeCell ref="TIG180:TIN180"/>
    <mergeCell ref="TEW180:TFD180"/>
    <mergeCell ref="TFE180:TFL180"/>
    <mergeCell ref="TFM180:TFT180"/>
    <mergeCell ref="TFU180:TGB180"/>
    <mergeCell ref="TGC180:TGJ180"/>
    <mergeCell ref="TGK180:TGR180"/>
    <mergeCell ref="TDA180:TDH180"/>
    <mergeCell ref="TDI180:TDP180"/>
    <mergeCell ref="TDQ180:TDX180"/>
    <mergeCell ref="TDY180:TEF180"/>
    <mergeCell ref="TEG180:TEN180"/>
    <mergeCell ref="TEO180:TEV180"/>
    <mergeCell ref="TBE180:TBL180"/>
    <mergeCell ref="TBM180:TBT180"/>
    <mergeCell ref="TBU180:TCB180"/>
    <mergeCell ref="TCC180:TCJ180"/>
    <mergeCell ref="TCK180:TCR180"/>
    <mergeCell ref="TCS180:TCZ180"/>
    <mergeCell ref="SZI180:SZP180"/>
    <mergeCell ref="SZQ180:SZX180"/>
    <mergeCell ref="SZY180:TAF180"/>
    <mergeCell ref="TAG180:TAN180"/>
    <mergeCell ref="TAO180:TAV180"/>
    <mergeCell ref="TAW180:TBD180"/>
    <mergeCell ref="SXM180:SXT180"/>
    <mergeCell ref="SXU180:SYB180"/>
    <mergeCell ref="SYC180:SYJ180"/>
    <mergeCell ref="SYK180:SYR180"/>
    <mergeCell ref="SYS180:SYZ180"/>
    <mergeCell ref="SZA180:SZH180"/>
    <mergeCell ref="SVQ180:SVX180"/>
    <mergeCell ref="SVY180:SWF180"/>
    <mergeCell ref="SWG180:SWN180"/>
    <mergeCell ref="SWO180:SWV180"/>
    <mergeCell ref="SWW180:SXD180"/>
    <mergeCell ref="SXE180:SXL180"/>
    <mergeCell ref="STU180:SUB180"/>
    <mergeCell ref="SUC180:SUJ180"/>
    <mergeCell ref="SUK180:SUR180"/>
    <mergeCell ref="SUS180:SUZ180"/>
    <mergeCell ref="SVA180:SVH180"/>
    <mergeCell ref="SVI180:SVP180"/>
    <mergeCell ref="SRY180:SSF180"/>
    <mergeCell ref="SSG180:SSN180"/>
    <mergeCell ref="SSO180:SSV180"/>
    <mergeCell ref="SSW180:STD180"/>
    <mergeCell ref="STE180:STL180"/>
    <mergeCell ref="STM180:STT180"/>
    <mergeCell ref="SQC180:SQJ180"/>
    <mergeCell ref="SQK180:SQR180"/>
    <mergeCell ref="SQS180:SQZ180"/>
    <mergeCell ref="SRA180:SRH180"/>
    <mergeCell ref="SRI180:SRP180"/>
    <mergeCell ref="SRQ180:SRX180"/>
    <mergeCell ref="SOG180:SON180"/>
    <mergeCell ref="SOO180:SOV180"/>
    <mergeCell ref="SOW180:SPD180"/>
    <mergeCell ref="SPE180:SPL180"/>
    <mergeCell ref="SPM180:SPT180"/>
    <mergeCell ref="SPU180:SQB180"/>
    <mergeCell ref="SMK180:SMR180"/>
    <mergeCell ref="SMS180:SMZ180"/>
    <mergeCell ref="SNA180:SNH180"/>
    <mergeCell ref="SNI180:SNP180"/>
    <mergeCell ref="SNQ180:SNX180"/>
    <mergeCell ref="SNY180:SOF180"/>
    <mergeCell ref="SKO180:SKV180"/>
    <mergeCell ref="SKW180:SLD180"/>
    <mergeCell ref="SLE180:SLL180"/>
    <mergeCell ref="SLM180:SLT180"/>
    <mergeCell ref="SLU180:SMB180"/>
    <mergeCell ref="SMC180:SMJ180"/>
    <mergeCell ref="SIS180:SIZ180"/>
    <mergeCell ref="SJA180:SJH180"/>
    <mergeCell ref="SJI180:SJP180"/>
    <mergeCell ref="SJQ180:SJX180"/>
    <mergeCell ref="SJY180:SKF180"/>
    <mergeCell ref="SKG180:SKN180"/>
    <mergeCell ref="SGW180:SHD180"/>
    <mergeCell ref="SHE180:SHL180"/>
    <mergeCell ref="SHM180:SHT180"/>
    <mergeCell ref="SHU180:SIB180"/>
    <mergeCell ref="SIC180:SIJ180"/>
    <mergeCell ref="SIK180:SIR180"/>
    <mergeCell ref="SFA180:SFH180"/>
    <mergeCell ref="SFI180:SFP180"/>
    <mergeCell ref="SFQ180:SFX180"/>
    <mergeCell ref="SFY180:SGF180"/>
    <mergeCell ref="SGG180:SGN180"/>
    <mergeCell ref="SGO180:SGV180"/>
    <mergeCell ref="SDE180:SDL180"/>
    <mergeCell ref="SDM180:SDT180"/>
    <mergeCell ref="SDU180:SEB180"/>
    <mergeCell ref="SEC180:SEJ180"/>
    <mergeCell ref="SEK180:SER180"/>
    <mergeCell ref="SES180:SEZ180"/>
    <mergeCell ref="SBI180:SBP180"/>
    <mergeCell ref="SBQ180:SBX180"/>
    <mergeCell ref="SBY180:SCF180"/>
    <mergeCell ref="SCG180:SCN180"/>
    <mergeCell ref="SCO180:SCV180"/>
    <mergeCell ref="SCW180:SDD180"/>
    <mergeCell ref="RZM180:RZT180"/>
    <mergeCell ref="RZU180:SAB180"/>
    <mergeCell ref="SAC180:SAJ180"/>
    <mergeCell ref="SAK180:SAR180"/>
    <mergeCell ref="SAS180:SAZ180"/>
    <mergeCell ref="SBA180:SBH180"/>
    <mergeCell ref="RXQ180:RXX180"/>
    <mergeCell ref="RXY180:RYF180"/>
    <mergeCell ref="RYG180:RYN180"/>
    <mergeCell ref="RYO180:RYV180"/>
    <mergeCell ref="RYW180:RZD180"/>
    <mergeCell ref="RZE180:RZL180"/>
    <mergeCell ref="RVU180:RWB180"/>
    <mergeCell ref="RWC180:RWJ180"/>
    <mergeCell ref="RWK180:RWR180"/>
    <mergeCell ref="RWS180:RWZ180"/>
    <mergeCell ref="RXA180:RXH180"/>
    <mergeCell ref="RXI180:RXP180"/>
    <mergeCell ref="RTY180:RUF180"/>
    <mergeCell ref="RUG180:RUN180"/>
    <mergeCell ref="RUO180:RUV180"/>
    <mergeCell ref="RUW180:RVD180"/>
    <mergeCell ref="RVE180:RVL180"/>
    <mergeCell ref="RVM180:RVT180"/>
    <mergeCell ref="RSC180:RSJ180"/>
    <mergeCell ref="RSK180:RSR180"/>
    <mergeCell ref="RSS180:RSZ180"/>
    <mergeCell ref="RTA180:RTH180"/>
    <mergeCell ref="RTI180:RTP180"/>
    <mergeCell ref="RTQ180:RTX180"/>
    <mergeCell ref="RQG180:RQN180"/>
    <mergeCell ref="RQO180:RQV180"/>
    <mergeCell ref="RQW180:RRD180"/>
    <mergeCell ref="RRE180:RRL180"/>
    <mergeCell ref="RRM180:RRT180"/>
    <mergeCell ref="RRU180:RSB180"/>
    <mergeCell ref="ROK180:ROR180"/>
    <mergeCell ref="ROS180:ROZ180"/>
    <mergeCell ref="RPA180:RPH180"/>
    <mergeCell ref="RPI180:RPP180"/>
    <mergeCell ref="RPQ180:RPX180"/>
    <mergeCell ref="RPY180:RQF180"/>
    <mergeCell ref="RMO180:RMV180"/>
    <mergeCell ref="RMW180:RND180"/>
    <mergeCell ref="RNE180:RNL180"/>
    <mergeCell ref="RNM180:RNT180"/>
    <mergeCell ref="RNU180:ROB180"/>
    <mergeCell ref="ROC180:ROJ180"/>
    <mergeCell ref="RKS180:RKZ180"/>
    <mergeCell ref="RLA180:RLH180"/>
    <mergeCell ref="RLI180:RLP180"/>
    <mergeCell ref="RLQ180:RLX180"/>
    <mergeCell ref="RLY180:RMF180"/>
    <mergeCell ref="RMG180:RMN180"/>
    <mergeCell ref="RIW180:RJD180"/>
    <mergeCell ref="RJE180:RJL180"/>
    <mergeCell ref="RJM180:RJT180"/>
    <mergeCell ref="RJU180:RKB180"/>
    <mergeCell ref="RKC180:RKJ180"/>
    <mergeCell ref="RKK180:RKR180"/>
    <mergeCell ref="RHA180:RHH180"/>
    <mergeCell ref="RHI180:RHP180"/>
    <mergeCell ref="RHQ180:RHX180"/>
    <mergeCell ref="RHY180:RIF180"/>
    <mergeCell ref="RIG180:RIN180"/>
    <mergeCell ref="RIO180:RIV180"/>
    <mergeCell ref="RFE180:RFL180"/>
    <mergeCell ref="RFM180:RFT180"/>
    <mergeCell ref="RFU180:RGB180"/>
    <mergeCell ref="RGC180:RGJ180"/>
    <mergeCell ref="RGK180:RGR180"/>
    <mergeCell ref="RGS180:RGZ180"/>
    <mergeCell ref="RDI180:RDP180"/>
    <mergeCell ref="RDQ180:RDX180"/>
    <mergeCell ref="RDY180:REF180"/>
    <mergeCell ref="REG180:REN180"/>
    <mergeCell ref="REO180:REV180"/>
    <mergeCell ref="REW180:RFD180"/>
    <mergeCell ref="RBM180:RBT180"/>
    <mergeCell ref="RBU180:RCB180"/>
    <mergeCell ref="RCC180:RCJ180"/>
    <mergeCell ref="RCK180:RCR180"/>
    <mergeCell ref="RCS180:RCZ180"/>
    <mergeCell ref="RDA180:RDH180"/>
    <mergeCell ref="QZQ180:QZX180"/>
    <mergeCell ref="QZY180:RAF180"/>
    <mergeCell ref="RAG180:RAN180"/>
    <mergeCell ref="RAO180:RAV180"/>
    <mergeCell ref="RAW180:RBD180"/>
    <mergeCell ref="RBE180:RBL180"/>
    <mergeCell ref="QXU180:QYB180"/>
    <mergeCell ref="QYC180:QYJ180"/>
    <mergeCell ref="QYK180:QYR180"/>
    <mergeCell ref="QYS180:QYZ180"/>
    <mergeCell ref="QZA180:QZH180"/>
    <mergeCell ref="QZI180:QZP180"/>
    <mergeCell ref="QVY180:QWF180"/>
    <mergeCell ref="QWG180:QWN180"/>
    <mergeCell ref="QWO180:QWV180"/>
    <mergeCell ref="QWW180:QXD180"/>
    <mergeCell ref="QXE180:QXL180"/>
    <mergeCell ref="QXM180:QXT180"/>
    <mergeCell ref="QUC180:QUJ180"/>
    <mergeCell ref="QUK180:QUR180"/>
    <mergeCell ref="QUS180:QUZ180"/>
    <mergeCell ref="QVA180:QVH180"/>
    <mergeCell ref="QVI180:QVP180"/>
    <mergeCell ref="QVQ180:QVX180"/>
    <mergeCell ref="QSG180:QSN180"/>
    <mergeCell ref="QSO180:QSV180"/>
    <mergeCell ref="QSW180:QTD180"/>
    <mergeCell ref="QTE180:QTL180"/>
    <mergeCell ref="QTM180:QTT180"/>
    <mergeCell ref="QTU180:QUB180"/>
    <mergeCell ref="QQK180:QQR180"/>
    <mergeCell ref="QQS180:QQZ180"/>
    <mergeCell ref="QRA180:QRH180"/>
    <mergeCell ref="QRI180:QRP180"/>
    <mergeCell ref="QRQ180:QRX180"/>
    <mergeCell ref="QRY180:QSF180"/>
    <mergeCell ref="QOO180:QOV180"/>
    <mergeCell ref="QOW180:QPD180"/>
    <mergeCell ref="QPE180:QPL180"/>
    <mergeCell ref="QPM180:QPT180"/>
    <mergeCell ref="QPU180:QQB180"/>
    <mergeCell ref="QQC180:QQJ180"/>
    <mergeCell ref="QMS180:QMZ180"/>
    <mergeCell ref="QNA180:QNH180"/>
    <mergeCell ref="QNI180:QNP180"/>
    <mergeCell ref="QNQ180:QNX180"/>
    <mergeCell ref="QNY180:QOF180"/>
    <mergeCell ref="QOG180:QON180"/>
    <mergeCell ref="QKW180:QLD180"/>
    <mergeCell ref="QLE180:QLL180"/>
    <mergeCell ref="QLM180:QLT180"/>
    <mergeCell ref="QLU180:QMB180"/>
    <mergeCell ref="QMC180:QMJ180"/>
    <mergeCell ref="QMK180:QMR180"/>
    <mergeCell ref="QJA180:QJH180"/>
    <mergeCell ref="QJI180:QJP180"/>
    <mergeCell ref="QJQ180:QJX180"/>
    <mergeCell ref="QJY180:QKF180"/>
    <mergeCell ref="QKG180:QKN180"/>
    <mergeCell ref="QKO180:QKV180"/>
    <mergeCell ref="QHE180:QHL180"/>
    <mergeCell ref="QHM180:QHT180"/>
    <mergeCell ref="QHU180:QIB180"/>
    <mergeCell ref="QIC180:QIJ180"/>
    <mergeCell ref="QIK180:QIR180"/>
    <mergeCell ref="QIS180:QIZ180"/>
    <mergeCell ref="QFI180:QFP180"/>
    <mergeCell ref="QFQ180:QFX180"/>
    <mergeCell ref="QFY180:QGF180"/>
    <mergeCell ref="QGG180:QGN180"/>
    <mergeCell ref="QGO180:QGV180"/>
    <mergeCell ref="QGW180:QHD180"/>
    <mergeCell ref="QDM180:QDT180"/>
    <mergeCell ref="QDU180:QEB180"/>
    <mergeCell ref="QEC180:QEJ180"/>
    <mergeCell ref="QEK180:QER180"/>
    <mergeCell ref="QES180:QEZ180"/>
    <mergeCell ref="QFA180:QFH180"/>
    <mergeCell ref="QBQ180:QBX180"/>
    <mergeCell ref="QBY180:QCF180"/>
    <mergeCell ref="QCG180:QCN180"/>
    <mergeCell ref="QCO180:QCV180"/>
    <mergeCell ref="QCW180:QDD180"/>
    <mergeCell ref="QDE180:QDL180"/>
    <mergeCell ref="PZU180:QAB180"/>
    <mergeCell ref="QAC180:QAJ180"/>
    <mergeCell ref="QAK180:QAR180"/>
    <mergeCell ref="QAS180:QAZ180"/>
    <mergeCell ref="QBA180:QBH180"/>
    <mergeCell ref="QBI180:QBP180"/>
    <mergeCell ref="PXY180:PYF180"/>
    <mergeCell ref="PYG180:PYN180"/>
    <mergeCell ref="PYO180:PYV180"/>
    <mergeCell ref="PYW180:PZD180"/>
    <mergeCell ref="PZE180:PZL180"/>
    <mergeCell ref="PZM180:PZT180"/>
    <mergeCell ref="PWC180:PWJ180"/>
    <mergeCell ref="PWK180:PWR180"/>
    <mergeCell ref="PWS180:PWZ180"/>
    <mergeCell ref="PXA180:PXH180"/>
    <mergeCell ref="PXI180:PXP180"/>
    <mergeCell ref="PXQ180:PXX180"/>
    <mergeCell ref="PUG180:PUN180"/>
    <mergeCell ref="PUO180:PUV180"/>
    <mergeCell ref="PUW180:PVD180"/>
    <mergeCell ref="PVE180:PVL180"/>
    <mergeCell ref="PVM180:PVT180"/>
    <mergeCell ref="PVU180:PWB180"/>
    <mergeCell ref="PSK180:PSR180"/>
    <mergeCell ref="PSS180:PSZ180"/>
    <mergeCell ref="PTA180:PTH180"/>
    <mergeCell ref="PTI180:PTP180"/>
    <mergeCell ref="PTQ180:PTX180"/>
    <mergeCell ref="PTY180:PUF180"/>
    <mergeCell ref="PQO180:PQV180"/>
    <mergeCell ref="PQW180:PRD180"/>
    <mergeCell ref="PRE180:PRL180"/>
    <mergeCell ref="PRM180:PRT180"/>
    <mergeCell ref="PRU180:PSB180"/>
    <mergeCell ref="PSC180:PSJ180"/>
    <mergeCell ref="POS180:POZ180"/>
    <mergeCell ref="PPA180:PPH180"/>
    <mergeCell ref="PPI180:PPP180"/>
    <mergeCell ref="PPQ180:PPX180"/>
    <mergeCell ref="PPY180:PQF180"/>
    <mergeCell ref="PQG180:PQN180"/>
    <mergeCell ref="PMW180:PND180"/>
    <mergeCell ref="PNE180:PNL180"/>
    <mergeCell ref="PNM180:PNT180"/>
    <mergeCell ref="PNU180:POB180"/>
    <mergeCell ref="POC180:POJ180"/>
    <mergeCell ref="POK180:POR180"/>
    <mergeCell ref="PLA180:PLH180"/>
    <mergeCell ref="PLI180:PLP180"/>
    <mergeCell ref="PLQ180:PLX180"/>
    <mergeCell ref="PLY180:PMF180"/>
    <mergeCell ref="PMG180:PMN180"/>
    <mergeCell ref="PMO180:PMV180"/>
    <mergeCell ref="PJE180:PJL180"/>
    <mergeCell ref="PJM180:PJT180"/>
    <mergeCell ref="PJU180:PKB180"/>
    <mergeCell ref="PKC180:PKJ180"/>
    <mergeCell ref="PKK180:PKR180"/>
    <mergeCell ref="PKS180:PKZ180"/>
    <mergeCell ref="PHI180:PHP180"/>
    <mergeCell ref="PHQ180:PHX180"/>
    <mergeCell ref="PHY180:PIF180"/>
    <mergeCell ref="PIG180:PIN180"/>
    <mergeCell ref="PIO180:PIV180"/>
    <mergeCell ref="PIW180:PJD180"/>
    <mergeCell ref="PFM180:PFT180"/>
    <mergeCell ref="PFU180:PGB180"/>
    <mergeCell ref="PGC180:PGJ180"/>
    <mergeCell ref="PGK180:PGR180"/>
    <mergeCell ref="PGS180:PGZ180"/>
    <mergeCell ref="PHA180:PHH180"/>
    <mergeCell ref="PDQ180:PDX180"/>
    <mergeCell ref="PDY180:PEF180"/>
    <mergeCell ref="PEG180:PEN180"/>
    <mergeCell ref="PEO180:PEV180"/>
    <mergeCell ref="PEW180:PFD180"/>
    <mergeCell ref="PFE180:PFL180"/>
    <mergeCell ref="PBU180:PCB180"/>
    <mergeCell ref="PCC180:PCJ180"/>
    <mergeCell ref="PCK180:PCR180"/>
    <mergeCell ref="PCS180:PCZ180"/>
    <mergeCell ref="PDA180:PDH180"/>
    <mergeCell ref="PDI180:PDP180"/>
    <mergeCell ref="OZY180:PAF180"/>
    <mergeCell ref="PAG180:PAN180"/>
    <mergeCell ref="PAO180:PAV180"/>
    <mergeCell ref="PAW180:PBD180"/>
    <mergeCell ref="PBE180:PBL180"/>
    <mergeCell ref="PBM180:PBT180"/>
    <mergeCell ref="OYC180:OYJ180"/>
    <mergeCell ref="OYK180:OYR180"/>
    <mergeCell ref="OYS180:OYZ180"/>
    <mergeCell ref="OZA180:OZH180"/>
    <mergeCell ref="OZI180:OZP180"/>
    <mergeCell ref="OZQ180:OZX180"/>
    <mergeCell ref="OWG180:OWN180"/>
    <mergeCell ref="OWO180:OWV180"/>
    <mergeCell ref="OWW180:OXD180"/>
    <mergeCell ref="OXE180:OXL180"/>
    <mergeCell ref="OXM180:OXT180"/>
    <mergeCell ref="OXU180:OYB180"/>
    <mergeCell ref="OUK180:OUR180"/>
    <mergeCell ref="OUS180:OUZ180"/>
    <mergeCell ref="OVA180:OVH180"/>
    <mergeCell ref="OVI180:OVP180"/>
    <mergeCell ref="OVQ180:OVX180"/>
    <mergeCell ref="OVY180:OWF180"/>
    <mergeCell ref="OSO180:OSV180"/>
    <mergeCell ref="OSW180:OTD180"/>
    <mergeCell ref="OTE180:OTL180"/>
    <mergeCell ref="OTM180:OTT180"/>
    <mergeCell ref="OTU180:OUB180"/>
    <mergeCell ref="OUC180:OUJ180"/>
    <mergeCell ref="OQS180:OQZ180"/>
    <mergeCell ref="ORA180:ORH180"/>
    <mergeCell ref="ORI180:ORP180"/>
    <mergeCell ref="ORQ180:ORX180"/>
    <mergeCell ref="ORY180:OSF180"/>
    <mergeCell ref="OSG180:OSN180"/>
    <mergeCell ref="OOW180:OPD180"/>
    <mergeCell ref="OPE180:OPL180"/>
    <mergeCell ref="OPM180:OPT180"/>
    <mergeCell ref="OPU180:OQB180"/>
    <mergeCell ref="OQC180:OQJ180"/>
    <mergeCell ref="OQK180:OQR180"/>
    <mergeCell ref="ONA180:ONH180"/>
    <mergeCell ref="ONI180:ONP180"/>
    <mergeCell ref="ONQ180:ONX180"/>
    <mergeCell ref="ONY180:OOF180"/>
    <mergeCell ref="OOG180:OON180"/>
    <mergeCell ref="OOO180:OOV180"/>
    <mergeCell ref="OLE180:OLL180"/>
    <mergeCell ref="OLM180:OLT180"/>
    <mergeCell ref="OLU180:OMB180"/>
    <mergeCell ref="OMC180:OMJ180"/>
    <mergeCell ref="OMK180:OMR180"/>
    <mergeCell ref="OMS180:OMZ180"/>
    <mergeCell ref="OJI180:OJP180"/>
    <mergeCell ref="OJQ180:OJX180"/>
    <mergeCell ref="OJY180:OKF180"/>
    <mergeCell ref="OKG180:OKN180"/>
    <mergeCell ref="OKO180:OKV180"/>
    <mergeCell ref="OKW180:OLD180"/>
    <mergeCell ref="OHM180:OHT180"/>
    <mergeCell ref="OHU180:OIB180"/>
    <mergeCell ref="OIC180:OIJ180"/>
    <mergeCell ref="OIK180:OIR180"/>
    <mergeCell ref="OIS180:OIZ180"/>
    <mergeCell ref="OJA180:OJH180"/>
    <mergeCell ref="OFQ180:OFX180"/>
    <mergeCell ref="OFY180:OGF180"/>
    <mergeCell ref="OGG180:OGN180"/>
    <mergeCell ref="OGO180:OGV180"/>
    <mergeCell ref="OGW180:OHD180"/>
    <mergeCell ref="OHE180:OHL180"/>
    <mergeCell ref="ODU180:OEB180"/>
    <mergeCell ref="OEC180:OEJ180"/>
    <mergeCell ref="OEK180:OER180"/>
    <mergeCell ref="OES180:OEZ180"/>
    <mergeCell ref="OFA180:OFH180"/>
    <mergeCell ref="OFI180:OFP180"/>
    <mergeCell ref="OBY180:OCF180"/>
    <mergeCell ref="OCG180:OCN180"/>
    <mergeCell ref="OCO180:OCV180"/>
    <mergeCell ref="OCW180:ODD180"/>
    <mergeCell ref="ODE180:ODL180"/>
    <mergeCell ref="ODM180:ODT180"/>
    <mergeCell ref="OAC180:OAJ180"/>
    <mergeCell ref="OAK180:OAR180"/>
    <mergeCell ref="OAS180:OAZ180"/>
    <mergeCell ref="OBA180:OBH180"/>
    <mergeCell ref="OBI180:OBP180"/>
    <mergeCell ref="OBQ180:OBX180"/>
    <mergeCell ref="NYG180:NYN180"/>
    <mergeCell ref="NYO180:NYV180"/>
    <mergeCell ref="NYW180:NZD180"/>
    <mergeCell ref="NZE180:NZL180"/>
    <mergeCell ref="NZM180:NZT180"/>
    <mergeCell ref="NZU180:OAB180"/>
    <mergeCell ref="NWK180:NWR180"/>
    <mergeCell ref="NWS180:NWZ180"/>
    <mergeCell ref="NXA180:NXH180"/>
    <mergeCell ref="NXI180:NXP180"/>
    <mergeCell ref="NXQ180:NXX180"/>
    <mergeCell ref="NXY180:NYF180"/>
    <mergeCell ref="NUO180:NUV180"/>
    <mergeCell ref="NUW180:NVD180"/>
    <mergeCell ref="NVE180:NVL180"/>
    <mergeCell ref="NVM180:NVT180"/>
    <mergeCell ref="NVU180:NWB180"/>
    <mergeCell ref="NWC180:NWJ180"/>
    <mergeCell ref="NSS180:NSZ180"/>
    <mergeCell ref="NTA180:NTH180"/>
    <mergeCell ref="NTI180:NTP180"/>
    <mergeCell ref="NTQ180:NTX180"/>
    <mergeCell ref="NTY180:NUF180"/>
    <mergeCell ref="NUG180:NUN180"/>
    <mergeCell ref="NQW180:NRD180"/>
    <mergeCell ref="NRE180:NRL180"/>
    <mergeCell ref="NRM180:NRT180"/>
    <mergeCell ref="NRU180:NSB180"/>
    <mergeCell ref="NSC180:NSJ180"/>
    <mergeCell ref="NSK180:NSR180"/>
    <mergeCell ref="NPA180:NPH180"/>
    <mergeCell ref="NPI180:NPP180"/>
    <mergeCell ref="NPQ180:NPX180"/>
    <mergeCell ref="NPY180:NQF180"/>
    <mergeCell ref="NQG180:NQN180"/>
    <mergeCell ref="NQO180:NQV180"/>
    <mergeCell ref="NNE180:NNL180"/>
    <mergeCell ref="NNM180:NNT180"/>
    <mergeCell ref="NNU180:NOB180"/>
    <mergeCell ref="NOC180:NOJ180"/>
    <mergeCell ref="NOK180:NOR180"/>
    <mergeCell ref="NOS180:NOZ180"/>
    <mergeCell ref="NLI180:NLP180"/>
    <mergeCell ref="NLQ180:NLX180"/>
    <mergeCell ref="NLY180:NMF180"/>
    <mergeCell ref="NMG180:NMN180"/>
    <mergeCell ref="NMO180:NMV180"/>
    <mergeCell ref="NMW180:NND180"/>
    <mergeCell ref="NJM180:NJT180"/>
    <mergeCell ref="NJU180:NKB180"/>
    <mergeCell ref="NKC180:NKJ180"/>
    <mergeCell ref="NKK180:NKR180"/>
    <mergeCell ref="NKS180:NKZ180"/>
    <mergeCell ref="NLA180:NLH180"/>
    <mergeCell ref="NHQ180:NHX180"/>
    <mergeCell ref="NHY180:NIF180"/>
    <mergeCell ref="NIG180:NIN180"/>
    <mergeCell ref="NIO180:NIV180"/>
    <mergeCell ref="NIW180:NJD180"/>
    <mergeCell ref="NJE180:NJL180"/>
    <mergeCell ref="NFU180:NGB180"/>
    <mergeCell ref="NGC180:NGJ180"/>
    <mergeCell ref="NGK180:NGR180"/>
    <mergeCell ref="NGS180:NGZ180"/>
    <mergeCell ref="NHA180:NHH180"/>
    <mergeCell ref="NHI180:NHP180"/>
    <mergeCell ref="NDY180:NEF180"/>
    <mergeCell ref="NEG180:NEN180"/>
    <mergeCell ref="NEO180:NEV180"/>
    <mergeCell ref="NEW180:NFD180"/>
    <mergeCell ref="NFE180:NFL180"/>
    <mergeCell ref="NFM180:NFT180"/>
    <mergeCell ref="NCC180:NCJ180"/>
    <mergeCell ref="NCK180:NCR180"/>
    <mergeCell ref="NCS180:NCZ180"/>
    <mergeCell ref="NDA180:NDH180"/>
    <mergeCell ref="NDI180:NDP180"/>
    <mergeCell ref="NDQ180:NDX180"/>
    <mergeCell ref="NAG180:NAN180"/>
    <mergeCell ref="NAO180:NAV180"/>
    <mergeCell ref="NAW180:NBD180"/>
    <mergeCell ref="NBE180:NBL180"/>
    <mergeCell ref="NBM180:NBT180"/>
    <mergeCell ref="NBU180:NCB180"/>
    <mergeCell ref="MYK180:MYR180"/>
    <mergeCell ref="MYS180:MYZ180"/>
    <mergeCell ref="MZA180:MZH180"/>
    <mergeCell ref="MZI180:MZP180"/>
    <mergeCell ref="MZQ180:MZX180"/>
    <mergeCell ref="MZY180:NAF180"/>
    <mergeCell ref="MWO180:MWV180"/>
    <mergeCell ref="MWW180:MXD180"/>
    <mergeCell ref="MXE180:MXL180"/>
    <mergeCell ref="MXM180:MXT180"/>
    <mergeCell ref="MXU180:MYB180"/>
    <mergeCell ref="MYC180:MYJ180"/>
    <mergeCell ref="MUS180:MUZ180"/>
    <mergeCell ref="MVA180:MVH180"/>
    <mergeCell ref="MVI180:MVP180"/>
    <mergeCell ref="MVQ180:MVX180"/>
    <mergeCell ref="MVY180:MWF180"/>
    <mergeCell ref="MWG180:MWN180"/>
    <mergeCell ref="MSW180:MTD180"/>
    <mergeCell ref="MTE180:MTL180"/>
    <mergeCell ref="MTM180:MTT180"/>
    <mergeCell ref="MTU180:MUB180"/>
    <mergeCell ref="MUC180:MUJ180"/>
    <mergeCell ref="MUK180:MUR180"/>
    <mergeCell ref="MRA180:MRH180"/>
    <mergeCell ref="MRI180:MRP180"/>
    <mergeCell ref="MRQ180:MRX180"/>
    <mergeCell ref="MRY180:MSF180"/>
    <mergeCell ref="MSG180:MSN180"/>
    <mergeCell ref="MSO180:MSV180"/>
    <mergeCell ref="MPE180:MPL180"/>
    <mergeCell ref="MPM180:MPT180"/>
    <mergeCell ref="MPU180:MQB180"/>
    <mergeCell ref="MQC180:MQJ180"/>
    <mergeCell ref="MQK180:MQR180"/>
    <mergeCell ref="MQS180:MQZ180"/>
    <mergeCell ref="MNI180:MNP180"/>
    <mergeCell ref="MNQ180:MNX180"/>
    <mergeCell ref="MNY180:MOF180"/>
    <mergeCell ref="MOG180:MON180"/>
    <mergeCell ref="MOO180:MOV180"/>
    <mergeCell ref="MOW180:MPD180"/>
    <mergeCell ref="MLM180:MLT180"/>
    <mergeCell ref="MLU180:MMB180"/>
    <mergeCell ref="MMC180:MMJ180"/>
    <mergeCell ref="MMK180:MMR180"/>
    <mergeCell ref="MMS180:MMZ180"/>
    <mergeCell ref="MNA180:MNH180"/>
    <mergeCell ref="MJQ180:MJX180"/>
    <mergeCell ref="MJY180:MKF180"/>
    <mergeCell ref="MKG180:MKN180"/>
    <mergeCell ref="MKO180:MKV180"/>
    <mergeCell ref="MKW180:MLD180"/>
    <mergeCell ref="MLE180:MLL180"/>
    <mergeCell ref="MHU180:MIB180"/>
    <mergeCell ref="MIC180:MIJ180"/>
    <mergeCell ref="MIK180:MIR180"/>
    <mergeCell ref="MIS180:MIZ180"/>
    <mergeCell ref="MJA180:MJH180"/>
    <mergeCell ref="MJI180:MJP180"/>
    <mergeCell ref="MFY180:MGF180"/>
    <mergeCell ref="MGG180:MGN180"/>
    <mergeCell ref="MGO180:MGV180"/>
    <mergeCell ref="MGW180:MHD180"/>
    <mergeCell ref="MHE180:MHL180"/>
    <mergeCell ref="MHM180:MHT180"/>
    <mergeCell ref="MEC180:MEJ180"/>
    <mergeCell ref="MEK180:MER180"/>
    <mergeCell ref="MES180:MEZ180"/>
    <mergeCell ref="MFA180:MFH180"/>
    <mergeCell ref="MFI180:MFP180"/>
    <mergeCell ref="MFQ180:MFX180"/>
    <mergeCell ref="MCG180:MCN180"/>
    <mergeCell ref="MCO180:MCV180"/>
    <mergeCell ref="MCW180:MDD180"/>
    <mergeCell ref="MDE180:MDL180"/>
    <mergeCell ref="MDM180:MDT180"/>
    <mergeCell ref="MDU180:MEB180"/>
    <mergeCell ref="MAK180:MAR180"/>
    <mergeCell ref="MAS180:MAZ180"/>
    <mergeCell ref="MBA180:MBH180"/>
    <mergeCell ref="MBI180:MBP180"/>
    <mergeCell ref="MBQ180:MBX180"/>
    <mergeCell ref="MBY180:MCF180"/>
    <mergeCell ref="LYO180:LYV180"/>
    <mergeCell ref="LYW180:LZD180"/>
    <mergeCell ref="LZE180:LZL180"/>
    <mergeCell ref="LZM180:LZT180"/>
    <mergeCell ref="LZU180:MAB180"/>
    <mergeCell ref="MAC180:MAJ180"/>
    <mergeCell ref="LWS180:LWZ180"/>
    <mergeCell ref="LXA180:LXH180"/>
    <mergeCell ref="LXI180:LXP180"/>
    <mergeCell ref="LXQ180:LXX180"/>
    <mergeCell ref="LXY180:LYF180"/>
    <mergeCell ref="LYG180:LYN180"/>
    <mergeCell ref="LUW180:LVD180"/>
    <mergeCell ref="LVE180:LVL180"/>
    <mergeCell ref="LVM180:LVT180"/>
    <mergeCell ref="LVU180:LWB180"/>
    <mergeCell ref="LWC180:LWJ180"/>
    <mergeCell ref="LWK180:LWR180"/>
    <mergeCell ref="LTA180:LTH180"/>
    <mergeCell ref="LTI180:LTP180"/>
    <mergeCell ref="LTQ180:LTX180"/>
    <mergeCell ref="LTY180:LUF180"/>
    <mergeCell ref="LUG180:LUN180"/>
    <mergeCell ref="LUO180:LUV180"/>
    <mergeCell ref="LRE180:LRL180"/>
    <mergeCell ref="LRM180:LRT180"/>
    <mergeCell ref="LRU180:LSB180"/>
    <mergeCell ref="LSC180:LSJ180"/>
    <mergeCell ref="LSK180:LSR180"/>
    <mergeCell ref="LSS180:LSZ180"/>
    <mergeCell ref="LPI180:LPP180"/>
    <mergeCell ref="LPQ180:LPX180"/>
    <mergeCell ref="LPY180:LQF180"/>
    <mergeCell ref="LQG180:LQN180"/>
    <mergeCell ref="LQO180:LQV180"/>
    <mergeCell ref="LQW180:LRD180"/>
    <mergeCell ref="LNM180:LNT180"/>
    <mergeCell ref="LNU180:LOB180"/>
    <mergeCell ref="LOC180:LOJ180"/>
    <mergeCell ref="LOK180:LOR180"/>
    <mergeCell ref="LOS180:LOZ180"/>
    <mergeCell ref="LPA180:LPH180"/>
    <mergeCell ref="LLQ180:LLX180"/>
    <mergeCell ref="LLY180:LMF180"/>
    <mergeCell ref="LMG180:LMN180"/>
    <mergeCell ref="LMO180:LMV180"/>
    <mergeCell ref="LMW180:LND180"/>
    <mergeCell ref="LNE180:LNL180"/>
    <mergeCell ref="LJU180:LKB180"/>
    <mergeCell ref="LKC180:LKJ180"/>
    <mergeCell ref="LKK180:LKR180"/>
    <mergeCell ref="LKS180:LKZ180"/>
    <mergeCell ref="LLA180:LLH180"/>
    <mergeCell ref="LLI180:LLP180"/>
    <mergeCell ref="LHY180:LIF180"/>
    <mergeCell ref="LIG180:LIN180"/>
    <mergeCell ref="LIO180:LIV180"/>
    <mergeCell ref="LIW180:LJD180"/>
    <mergeCell ref="LJE180:LJL180"/>
    <mergeCell ref="LJM180:LJT180"/>
    <mergeCell ref="LGC180:LGJ180"/>
    <mergeCell ref="LGK180:LGR180"/>
    <mergeCell ref="LGS180:LGZ180"/>
    <mergeCell ref="LHA180:LHH180"/>
    <mergeCell ref="LHI180:LHP180"/>
    <mergeCell ref="LHQ180:LHX180"/>
    <mergeCell ref="LEG180:LEN180"/>
    <mergeCell ref="LEO180:LEV180"/>
    <mergeCell ref="LEW180:LFD180"/>
    <mergeCell ref="LFE180:LFL180"/>
    <mergeCell ref="LFM180:LFT180"/>
    <mergeCell ref="LFU180:LGB180"/>
    <mergeCell ref="LCK180:LCR180"/>
    <mergeCell ref="LCS180:LCZ180"/>
    <mergeCell ref="LDA180:LDH180"/>
    <mergeCell ref="LDI180:LDP180"/>
    <mergeCell ref="LDQ180:LDX180"/>
    <mergeCell ref="LDY180:LEF180"/>
    <mergeCell ref="LAO180:LAV180"/>
    <mergeCell ref="LAW180:LBD180"/>
    <mergeCell ref="LBE180:LBL180"/>
    <mergeCell ref="LBM180:LBT180"/>
    <mergeCell ref="LBU180:LCB180"/>
    <mergeCell ref="LCC180:LCJ180"/>
    <mergeCell ref="KYS180:KYZ180"/>
    <mergeCell ref="KZA180:KZH180"/>
    <mergeCell ref="KZI180:KZP180"/>
    <mergeCell ref="KZQ180:KZX180"/>
    <mergeCell ref="KZY180:LAF180"/>
    <mergeCell ref="LAG180:LAN180"/>
    <mergeCell ref="KWW180:KXD180"/>
    <mergeCell ref="KXE180:KXL180"/>
    <mergeCell ref="KXM180:KXT180"/>
    <mergeCell ref="KXU180:KYB180"/>
    <mergeCell ref="KYC180:KYJ180"/>
    <mergeCell ref="KYK180:KYR180"/>
    <mergeCell ref="KVA180:KVH180"/>
    <mergeCell ref="KVI180:KVP180"/>
    <mergeCell ref="KVQ180:KVX180"/>
    <mergeCell ref="KVY180:KWF180"/>
    <mergeCell ref="KWG180:KWN180"/>
    <mergeCell ref="KWO180:KWV180"/>
    <mergeCell ref="KTE180:KTL180"/>
    <mergeCell ref="KTM180:KTT180"/>
    <mergeCell ref="KTU180:KUB180"/>
    <mergeCell ref="KUC180:KUJ180"/>
    <mergeCell ref="KUK180:KUR180"/>
    <mergeCell ref="KUS180:KUZ180"/>
    <mergeCell ref="KRI180:KRP180"/>
    <mergeCell ref="KRQ180:KRX180"/>
    <mergeCell ref="KRY180:KSF180"/>
    <mergeCell ref="KSG180:KSN180"/>
    <mergeCell ref="KSO180:KSV180"/>
    <mergeCell ref="KSW180:KTD180"/>
    <mergeCell ref="KPM180:KPT180"/>
    <mergeCell ref="KPU180:KQB180"/>
    <mergeCell ref="KQC180:KQJ180"/>
    <mergeCell ref="KQK180:KQR180"/>
    <mergeCell ref="KQS180:KQZ180"/>
    <mergeCell ref="KRA180:KRH180"/>
    <mergeCell ref="KNQ180:KNX180"/>
    <mergeCell ref="KNY180:KOF180"/>
    <mergeCell ref="KOG180:KON180"/>
    <mergeCell ref="KOO180:KOV180"/>
    <mergeCell ref="KOW180:KPD180"/>
    <mergeCell ref="KPE180:KPL180"/>
    <mergeCell ref="KLU180:KMB180"/>
    <mergeCell ref="KMC180:KMJ180"/>
    <mergeCell ref="KMK180:KMR180"/>
    <mergeCell ref="KMS180:KMZ180"/>
    <mergeCell ref="KNA180:KNH180"/>
    <mergeCell ref="KNI180:KNP180"/>
    <mergeCell ref="KJY180:KKF180"/>
    <mergeCell ref="KKG180:KKN180"/>
    <mergeCell ref="KKO180:KKV180"/>
    <mergeCell ref="KKW180:KLD180"/>
    <mergeCell ref="KLE180:KLL180"/>
    <mergeCell ref="KLM180:KLT180"/>
    <mergeCell ref="KIC180:KIJ180"/>
    <mergeCell ref="KIK180:KIR180"/>
    <mergeCell ref="KIS180:KIZ180"/>
    <mergeCell ref="KJA180:KJH180"/>
    <mergeCell ref="KJI180:KJP180"/>
    <mergeCell ref="KJQ180:KJX180"/>
    <mergeCell ref="KGG180:KGN180"/>
    <mergeCell ref="KGO180:KGV180"/>
    <mergeCell ref="KGW180:KHD180"/>
    <mergeCell ref="KHE180:KHL180"/>
    <mergeCell ref="KHM180:KHT180"/>
    <mergeCell ref="KHU180:KIB180"/>
    <mergeCell ref="KEK180:KER180"/>
    <mergeCell ref="KES180:KEZ180"/>
    <mergeCell ref="KFA180:KFH180"/>
    <mergeCell ref="KFI180:KFP180"/>
    <mergeCell ref="KFQ180:KFX180"/>
    <mergeCell ref="KFY180:KGF180"/>
    <mergeCell ref="KCO180:KCV180"/>
    <mergeCell ref="KCW180:KDD180"/>
    <mergeCell ref="KDE180:KDL180"/>
    <mergeCell ref="KDM180:KDT180"/>
    <mergeCell ref="KDU180:KEB180"/>
    <mergeCell ref="KEC180:KEJ180"/>
    <mergeCell ref="KAS180:KAZ180"/>
    <mergeCell ref="KBA180:KBH180"/>
    <mergeCell ref="KBI180:KBP180"/>
    <mergeCell ref="KBQ180:KBX180"/>
    <mergeCell ref="KBY180:KCF180"/>
    <mergeCell ref="KCG180:KCN180"/>
    <mergeCell ref="JYW180:JZD180"/>
    <mergeCell ref="JZE180:JZL180"/>
    <mergeCell ref="JZM180:JZT180"/>
    <mergeCell ref="JZU180:KAB180"/>
    <mergeCell ref="KAC180:KAJ180"/>
    <mergeCell ref="KAK180:KAR180"/>
    <mergeCell ref="JXA180:JXH180"/>
    <mergeCell ref="JXI180:JXP180"/>
    <mergeCell ref="JXQ180:JXX180"/>
    <mergeCell ref="JXY180:JYF180"/>
    <mergeCell ref="JYG180:JYN180"/>
    <mergeCell ref="JYO180:JYV180"/>
    <mergeCell ref="JVE180:JVL180"/>
    <mergeCell ref="JVM180:JVT180"/>
    <mergeCell ref="JVU180:JWB180"/>
    <mergeCell ref="JWC180:JWJ180"/>
    <mergeCell ref="JWK180:JWR180"/>
    <mergeCell ref="JWS180:JWZ180"/>
    <mergeCell ref="JTI180:JTP180"/>
    <mergeCell ref="JTQ180:JTX180"/>
    <mergeCell ref="JTY180:JUF180"/>
    <mergeCell ref="JUG180:JUN180"/>
    <mergeCell ref="JUO180:JUV180"/>
    <mergeCell ref="JUW180:JVD180"/>
    <mergeCell ref="JRM180:JRT180"/>
    <mergeCell ref="JRU180:JSB180"/>
    <mergeCell ref="JSC180:JSJ180"/>
    <mergeCell ref="JSK180:JSR180"/>
    <mergeCell ref="JSS180:JSZ180"/>
    <mergeCell ref="JTA180:JTH180"/>
    <mergeCell ref="JPQ180:JPX180"/>
    <mergeCell ref="JPY180:JQF180"/>
    <mergeCell ref="JQG180:JQN180"/>
    <mergeCell ref="JQO180:JQV180"/>
    <mergeCell ref="JQW180:JRD180"/>
    <mergeCell ref="JRE180:JRL180"/>
    <mergeCell ref="JNU180:JOB180"/>
    <mergeCell ref="JOC180:JOJ180"/>
    <mergeCell ref="JOK180:JOR180"/>
    <mergeCell ref="JOS180:JOZ180"/>
    <mergeCell ref="JPA180:JPH180"/>
    <mergeCell ref="JPI180:JPP180"/>
    <mergeCell ref="JLY180:JMF180"/>
    <mergeCell ref="JMG180:JMN180"/>
    <mergeCell ref="JMO180:JMV180"/>
    <mergeCell ref="JMW180:JND180"/>
    <mergeCell ref="JNE180:JNL180"/>
    <mergeCell ref="JNM180:JNT180"/>
    <mergeCell ref="JKC180:JKJ180"/>
    <mergeCell ref="JKK180:JKR180"/>
    <mergeCell ref="JKS180:JKZ180"/>
    <mergeCell ref="JLA180:JLH180"/>
    <mergeCell ref="JLI180:JLP180"/>
    <mergeCell ref="JLQ180:JLX180"/>
    <mergeCell ref="JIG180:JIN180"/>
    <mergeCell ref="JIO180:JIV180"/>
    <mergeCell ref="JIW180:JJD180"/>
    <mergeCell ref="JJE180:JJL180"/>
    <mergeCell ref="JJM180:JJT180"/>
    <mergeCell ref="JJU180:JKB180"/>
    <mergeCell ref="JGK180:JGR180"/>
    <mergeCell ref="JGS180:JGZ180"/>
    <mergeCell ref="JHA180:JHH180"/>
    <mergeCell ref="JHI180:JHP180"/>
    <mergeCell ref="JHQ180:JHX180"/>
    <mergeCell ref="JHY180:JIF180"/>
    <mergeCell ref="JEO180:JEV180"/>
    <mergeCell ref="JEW180:JFD180"/>
    <mergeCell ref="JFE180:JFL180"/>
    <mergeCell ref="JFM180:JFT180"/>
    <mergeCell ref="JFU180:JGB180"/>
    <mergeCell ref="JGC180:JGJ180"/>
    <mergeCell ref="JCS180:JCZ180"/>
    <mergeCell ref="JDA180:JDH180"/>
    <mergeCell ref="JDI180:JDP180"/>
    <mergeCell ref="JDQ180:JDX180"/>
    <mergeCell ref="JDY180:JEF180"/>
    <mergeCell ref="JEG180:JEN180"/>
    <mergeCell ref="JAW180:JBD180"/>
    <mergeCell ref="JBE180:JBL180"/>
    <mergeCell ref="JBM180:JBT180"/>
    <mergeCell ref="JBU180:JCB180"/>
    <mergeCell ref="JCC180:JCJ180"/>
    <mergeCell ref="JCK180:JCR180"/>
    <mergeCell ref="IZA180:IZH180"/>
    <mergeCell ref="IZI180:IZP180"/>
    <mergeCell ref="IZQ180:IZX180"/>
    <mergeCell ref="IZY180:JAF180"/>
    <mergeCell ref="JAG180:JAN180"/>
    <mergeCell ref="JAO180:JAV180"/>
    <mergeCell ref="IXE180:IXL180"/>
    <mergeCell ref="IXM180:IXT180"/>
    <mergeCell ref="IXU180:IYB180"/>
    <mergeCell ref="IYC180:IYJ180"/>
    <mergeCell ref="IYK180:IYR180"/>
    <mergeCell ref="IYS180:IYZ180"/>
    <mergeCell ref="IVI180:IVP180"/>
    <mergeCell ref="IVQ180:IVX180"/>
    <mergeCell ref="IVY180:IWF180"/>
    <mergeCell ref="IWG180:IWN180"/>
    <mergeCell ref="IWO180:IWV180"/>
    <mergeCell ref="IWW180:IXD180"/>
    <mergeCell ref="ITM180:ITT180"/>
    <mergeCell ref="ITU180:IUB180"/>
    <mergeCell ref="IUC180:IUJ180"/>
    <mergeCell ref="IUK180:IUR180"/>
    <mergeCell ref="IUS180:IUZ180"/>
    <mergeCell ref="IVA180:IVH180"/>
    <mergeCell ref="IRQ180:IRX180"/>
    <mergeCell ref="IRY180:ISF180"/>
    <mergeCell ref="ISG180:ISN180"/>
    <mergeCell ref="ISO180:ISV180"/>
    <mergeCell ref="ISW180:ITD180"/>
    <mergeCell ref="ITE180:ITL180"/>
    <mergeCell ref="IPU180:IQB180"/>
    <mergeCell ref="IQC180:IQJ180"/>
    <mergeCell ref="IQK180:IQR180"/>
    <mergeCell ref="IQS180:IQZ180"/>
    <mergeCell ref="IRA180:IRH180"/>
    <mergeCell ref="IRI180:IRP180"/>
    <mergeCell ref="INY180:IOF180"/>
    <mergeCell ref="IOG180:ION180"/>
    <mergeCell ref="IOO180:IOV180"/>
    <mergeCell ref="IOW180:IPD180"/>
    <mergeCell ref="IPE180:IPL180"/>
    <mergeCell ref="IPM180:IPT180"/>
    <mergeCell ref="IMC180:IMJ180"/>
    <mergeCell ref="IMK180:IMR180"/>
    <mergeCell ref="IMS180:IMZ180"/>
    <mergeCell ref="INA180:INH180"/>
    <mergeCell ref="INI180:INP180"/>
    <mergeCell ref="INQ180:INX180"/>
    <mergeCell ref="IKG180:IKN180"/>
    <mergeCell ref="IKO180:IKV180"/>
    <mergeCell ref="IKW180:ILD180"/>
    <mergeCell ref="ILE180:ILL180"/>
    <mergeCell ref="ILM180:ILT180"/>
    <mergeCell ref="ILU180:IMB180"/>
    <mergeCell ref="IIK180:IIR180"/>
    <mergeCell ref="IIS180:IIZ180"/>
    <mergeCell ref="IJA180:IJH180"/>
    <mergeCell ref="IJI180:IJP180"/>
    <mergeCell ref="IJQ180:IJX180"/>
    <mergeCell ref="IJY180:IKF180"/>
    <mergeCell ref="IGO180:IGV180"/>
    <mergeCell ref="IGW180:IHD180"/>
    <mergeCell ref="IHE180:IHL180"/>
    <mergeCell ref="IHM180:IHT180"/>
    <mergeCell ref="IHU180:IIB180"/>
    <mergeCell ref="IIC180:IIJ180"/>
    <mergeCell ref="IES180:IEZ180"/>
    <mergeCell ref="IFA180:IFH180"/>
    <mergeCell ref="IFI180:IFP180"/>
    <mergeCell ref="IFQ180:IFX180"/>
    <mergeCell ref="IFY180:IGF180"/>
    <mergeCell ref="IGG180:IGN180"/>
    <mergeCell ref="ICW180:IDD180"/>
    <mergeCell ref="IDE180:IDL180"/>
    <mergeCell ref="IDM180:IDT180"/>
    <mergeCell ref="IDU180:IEB180"/>
    <mergeCell ref="IEC180:IEJ180"/>
    <mergeCell ref="IEK180:IER180"/>
    <mergeCell ref="IBA180:IBH180"/>
    <mergeCell ref="IBI180:IBP180"/>
    <mergeCell ref="IBQ180:IBX180"/>
    <mergeCell ref="IBY180:ICF180"/>
    <mergeCell ref="ICG180:ICN180"/>
    <mergeCell ref="ICO180:ICV180"/>
    <mergeCell ref="HZE180:HZL180"/>
    <mergeCell ref="HZM180:HZT180"/>
    <mergeCell ref="HZU180:IAB180"/>
    <mergeCell ref="IAC180:IAJ180"/>
    <mergeCell ref="IAK180:IAR180"/>
    <mergeCell ref="IAS180:IAZ180"/>
    <mergeCell ref="HXI180:HXP180"/>
    <mergeCell ref="HXQ180:HXX180"/>
    <mergeCell ref="HXY180:HYF180"/>
    <mergeCell ref="HYG180:HYN180"/>
    <mergeCell ref="HYO180:HYV180"/>
    <mergeCell ref="HYW180:HZD180"/>
    <mergeCell ref="HVM180:HVT180"/>
    <mergeCell ref="HVU180:HWB180"/>
    <mergeCell ref="HWC180:HWJ180"/>
    <mergeCell ref="HWK180:HWR180"/>
    <mergeCell ref="HWS180:HWZ180"/>
    <mergeCell ref="HXA180:HXH180"/>
    <mergeCell ref="HTQ180:HTX180"/>
    <mergeCell ref="HTY180:HUF180"/>
    <mergeCell ref="HUG180:HUN180"/>
    <mergeCell ref="HUO180:HUV180"/>
    <mergeCell ref="HUW180:HVD180"/>
    <mergeCell ref="HVE180:HVL180"/>
    <mergeCell ref="HRU180:HSB180"/>
    <mergeCell ref="HSC180:HSJ180"/>
    <mergeCell ref="HSK180:HSR180"/>
    <mergeCell ref="HSS180:HSZ180"/>
    <mergeCell ref="HTA180:HTH180"/>
    <mergeCell ref="HTI180:HTP180"/>
    <mergeCell ref="HPY180:HQF180"/>
    <mergeCell ref="HQG180:HQN180"/>
    <mergeCell ref="HQO180:HQV180"/>
    <mergeCell ref="HQW180:HRD180"/>
    <mergeCell ref="HRE180:HRL180"/>
    <mergeCell ref="HRM180:HRT180"/>
    <mergeCell ref="HOC180:HOJ180"/>
    <mergeCell ref="HOK180:HOR180"/>
    <mergeCell ref="HOS180:HOZ180"/>
    <mergeCell ref="HPA180:HPH180"/>
    <mergeCell ref="HPI180:HPP180"/>
    <mergeCell ref="HPQ180:HPX180"/>
    <mergeCell ref="HMG180:HMN180"/>
    <mergeCell ref="HMO180:HMV180"/>
    <mergeCell ref="HMW180:HND180"/>
    <mergeCell ref="HNE180:HNL180"/>
    <mergeCell ref="HNM180:HNT180"/>
    <mergeCell ref="HNU180:HOB180"/>
    <mergeCell ref="HKK180:HKR180"/>
    <mergeCell ref="HKS180:HKZ180"/>
    <mergeCell ref="HLA180:HLH180"/>
    <mergeCell ref="HLI180:HLP180"/>
    <mergeCell ref="HLQ180:HLX180"/>
    <mergeCell ref="HLY180:HMF180"/>
    <mergeCell ref="HIO180:HIV180"/>
    <mergeCell ref="HIW180:HJD180"/>
    <mergeCell ref="HJE180:HJL180"/>
    <mergeCell ref="HJM180:HJT180"/>
    <mergeCell ref="HJU180:HKB180"/>
    <mergeCell ref="HKC180:HKJ180"/>
    <mergeCell ref="HGS180:HGZ180"/>
    <mergeCell ref="HHA180:HHH180"/>
    <mergeCell ref="HHI180:HHP180"/>
    <mergeCell ref="HHQ180:HHX180"/>
    <mergeCell ref="HHY180:HIF180"/>
    <mergeCell ref="HIG180:HIN180"/>
    <mergeCell ref="HEW180:HFD180"/>
    <mergeCell ref="HFE180:HFL180"/>
    <mergeCell ref="HFM180:HFT180"/>
    <mergeCell ref="HFU180:HGB180"/>
    <mergeCell ref="HGC180:HGJ180"/>
    <mergeCell ref="HGK180:HGR180"/>
    <mergeCell ref="HDA180:HDH180"/>
    <mergeCell ref="HDI180:HDP180"/>
    <mergeCell ref="HDQ180:HDX180"/>
    <mergeCell ref="HDY180:HEF180"/>
    <mergeCell ref="HEG180:HEN180"/>
    <mergeCell ref="HEO180:HEV180"/>
    <mergeCell ref="HBE180:HBL180"/>
    <mergeCell ref="HBM180:HBT180"/>
    <mergeCell ref="HBU180:HCB180"/>
    <mergeCell ref="HCC180:HCJ180"/>
    <mergeCell ref="HCK180:HCR180"/>
    <mergeCell ref="HCS180:HCZ180"/>
    <mergeCell ref="GZI180:GZP180"/>
    <mergeCell ref="GZQ180:GZX180"/>
    <mergeCell ref="GZY180:HAF180"/>
    <mergeCell ref="HAG180:HAN180"/>
    <mergeCell ref="HAO180:HAV180"/>
    <mergeCell ref="HAW180:HBD180"/>
    <mergeCell ref="GXM180:GXT180"/>
    <mergeCell ref="GXU180:GYB180"/>
    <mergeCell ref="GYC180:GYJ180"/>
    <mergeCell ref="GYK180:GYR180"/>
    <mergeCell ref="GYS180:GYZ180"/>
    <mergeCell ref="GZA180:GZH180"/>
    <mergeCell ref="GVQ180:GVX180"/>
    <mergeCell ref="GVY180:GWF180"/>
    <mergeCell ref="GWG180:GWN180"/>
    <mergeCell ref="GWO180:GWV180"/>
    <mergeCell ref="GWW180:GXD180"/>
    <mergeCell ref="GXE180:GXL180"/>
    <mergeCell ref="GTU180:GUB180"/>
    <mergeCell ref="GUC180:GUJ180"/>
    <mergeCell ref="GUK180:GUR180"/>
    <mergeCell ref="GUS180:GUZ180"/>
    <mergeCell ref="GVA180:GVH180"/>
    <mergeCell ref="GVI180:GVP180"/>
    <mergeCell ref="GRY180:GSF180"/>
    <mergeCell ref="GSG180:GSN180"/>
    <mergeCell ref="GSO180:GSV180"/>
    <mergeCell ref="GSW180:GTD180"/>
    <mergeCell ref="GTE180:GTL180"/>
    <mergeCell ref="GTM180:GTT180"/>
    <mergeCell ref="GQC180:GQJ180"/>
    <mergeCell ref="GQK180:GQR180"/>
    <mergeCell ref="GQS180:GQZ180"/>
    <mergeCell ref="GRA180:GRH180"/>
    <mergeCell ref="GRI180:GRP180"/>
    <mergeCell ref="GRQ180:GRX180"/>
    <mergeCell ref="GOG180:GON180"/>
    <mergeCell ref="GOO180:GOV180"/>
    <mergeCell ref="GOW180:GPD180"/>
    <mergeCell ref="GPE180:GPL180"/>
    <mergeCell ref="GPM180:GPT180"/>
    <mergeCell ref="GPU180:GQB180"/>
    <mergeCell ref="GMK180:GMR180"/>
    <mergeCell ref="GMS180:GMZ180"/>
    <mergeCell ref="GNA180:GNH180"/>
    <mergeCell ref="GNI180:GNP180"/>
    <mergeCell ref="GNQ180:GNX180"/>
    <mergeCell ref="GNY180:GOF180"/>
    <mergeCell ref="GKO180:GKV180"/>
    <mergeCell ref="GKW180:GLD180"/>
    <mergeCell ref="GLE180:GLL180"/>
    <mergeCell ref="GLM180:GLT180"/>
    <mergeCell ref="GLU180:GMB180"/>
    <mergeCell ref="GMC180:GMJ180"/>
    <mergeCell ref="GIS180:GIZ180"/>
    <mergeCell ref="GJA180:GJH180"/>
    <mergeCell ref="GJI180:GJP180"/>
    <mergeCell ref="GJQ180:GJX180"/>
    <mergeCell ref="GJY180:GKF180"/>
    <mergeCell ref="GKG180:GKN180"/>
    <mergeCell ref="GGW180:GHD180"/>
    <mergeCell ref="GHE180:GHL180"/>
    <mergeCell ref="GHM180:GHT180"/>
    <mergeCell ref="GHU180:GIB180"/>
    <mergeCell ref="GIC180:GIJ180"/>
    <mergeCell ref="GIK180:GIR180"/>
    <mergeCell ref="GFA180:GFH180"/>
    <mergeCell ref="GFI180:GFP180"/>
    <mergeCell ref="GFQ180:GFX180"/>
    <mergeCell ref="GFY180:GGF180"/>
    <mergeCell ref="GGG180:GGN180"/>
    <mergeCell ref="GGO180:GGV180"/>
    <mergeCell ref="GDE180:GDL180"/>
    <mergeCell ref="GDM180:GDT180"/>
    <mergeCell ref="GDU180:GEB180"/>
    <mergeCell ref="GEC180:GEJ180"/>
    <mergeCell ref="GEK180:GER180"/>
    <mergeCell ref="GES180:GEZ180"/>
    <mergeCell ref="GBI180:GBP180"/>
    <mergeCell ref="GBQ180:GBX180"/>
    <mergeCell ref="GBY180:GCF180"/>
    <mergeCell ref="GCG180:GCN180"/>
    <mergeCell ref="GCO180:GCV180"/>
    <mergeCell ref="GCW180:GDD180"/>
    <mergeCell ref="FZM180:FZT180"/>
    <mergeCell ref="FZU180:GAB180"/>
    <mergeCell ref="GAC180:GAJ180"/>
    <mergeCell ref="GAK180:GAR180"/>
    <mergeCell ref="GAS180:GAZ180"/>
    <mergeCell ref="GBA180:GBH180"/>
    <mergeCell ref="FXQ180:FXX180"/>
    <mergeCell ref="FXY180:FYF180"/>
    <mergeCell ref="FYG180:FYN180"/>
    <mergeCell ref="FYO180:FYV180"/>
    <mergeCell ref="FYW180:FZD180"/>
    <mergeCell ref="FZE180:FZL180"/>
    <mergeCell ref="FVU180:FWB180"/>
    <mergeCell ref="FWC180:FWJ180"/>
    <mergeCell ref="FWK180:FWR180"/>
    <mergeCell ref="FWS180:FWZ180"/>
    <mergeCell ref="FXA180:FXH180"/>
    <mergeCell ref="FXI180:FXP180"/>
    <mergeCell ref="FTY180:FUF180"/>
    <mergeCell ref="FUG180:FUN180"/>
    <mergeCell ref="FUO180:FUV180"/>
    <mergeCell ref="FUW180:FVD180"/>
    <mergeCell ref="FVE180:FVL180"/>
    <mergeCell ref="FVM180:FVT180"/>
    <mergeCell ref="FSC180:FSJ180"/>
    <mergeCell ref="FSK180:FSR180"/>
    <mergeCell ref="FSS180:FSZ180"/>
    <mergeCell ref="FTA180:FTH180"/>
    <mergeCell ref="FTI180:FTP180"/>
    <mergeCell ref="FTQ180:FTX180"/>
    <mergeCell ref="FQG180:FQN180"/>
    <mergeCell ref="FQO180:FQV180"/>
    <mergeCell ref="FQW180:FRD180"/>
    <mergeCell ref="FRE180:FRL180"/>
    <mergeCell ref="FRM180:FRT180"/>
    <mergeCell ref="FRU180:FSB180"/>
    <mergeCell ref="FOK180:FOR180"/>
    <mergeCell ref="FOS180:FOZ180"/>
    <mergeCell ref="FPA180:FPH180"/>
    <mergeCell ref="FPI180:FPP180"/>
    <mergeCell ref="FPQ180:FPX180"/>
    <mergeCell ref="FPY180:FQF180"/>
    <mergeCell ref="FMO180:FMV180"/>
    <mergeCell ref="FMW180:FND180"/>
    <mergeCell ref="FNE180:FNL180"/>
    <mergeCell ref="FNM180:FNT180"/>
    <mergeCell ref="FNU180:FOB180"/>
    <mergeCell ref="FOC180:FOJ180"/>
    <mergeCell ref="FKS180:FKZ180"/>
    <mergeCell ref="FLA180:FLH180"/>
    <mergeCell ref="FLI180:FLP180"/>
    <mergeCell ref="FLQ180:FLX180"/>
    <mergeCell ref="FLY180:FMF180"/>
    <mergeCell ref="FMG180:FMN180"/>
    <mergeCell ref="FIW180:FJD180"/>
    <mergeCell ref="FJE180:FJL180"/>
    <mergeCell ref="FJM180:FJT180"/>
    <mergeCell ref="FJU180:FKB180"/>
    <mergeCell ref="FKC180:FKJ180"/>
    <mergeCell ref="FKK180:FKR180"/>
    <mergeCell ref="FHA180:FHH180"/>
    <mergeCell ref="FHI180:FHP180"/>
    <mergeCell ref="FHQ180:FHX180"/>
    <mergeCell ref="FHY180:FIF180"/>
    <mergeCell ref="FIG180:FIN180"/>
    <mergeCell ref="FIO180:FIV180"/>
    <mergeCell ref="FFE180:FFL180"/>
    <mergeCell ref="FFM180:FFT180"/>
    <mergeCell ref="FFU180:FGB180"/>
    <mergeCell ref="FGC180:FGJ180"/>
    <mergeCell ref="FGK180:FGR180"/>
    <mergeCell ref="FGS180:FGZ180"/>
    <mergeCell ref="FDI180:FDP180"/>
    <mergeCell ref="FDQ180:FDX180"/>
    <mergeCell ref="FDY180:FEF180"/>
    <mergeCell ref="FEG180:FEN180"/>
    <mergeCell ref="FEO180:FEV180"/>
    <mergeCell ref="FEW180:FFD180"/>
    <mergeCell ref="FBM180:FBT180"/>
    <mergeCell ref="FBU180:FCB180"/>
    <mergeCell ref="FCC180:FCJ180"/>
    <mergeCell ref="FCK180:FCR180"/>
    <mergeCell ref="FCS180:FCZ180"/>
    <mergeCell ref="FDA180:FDH180"/>
    <mergeCell ref="EZQ180:EZX180"/>
    <mergeCell ref="EZY180:FAF180"/>
    <mergeCell ref="FAG180:FAN180"/>
    <mergeCell ref="FAO180:FAV180"/>
    <mergeCell ref="FAW180:FBD180"/>
    <mergeCell ref="FBE180:FBL180"/>
    <mergeCell ref="EXU180:EYB180"/>
    <mergeCell ref="EYC180:EYJ180"/>
    <mergeCell ref="EYK180:EYR180"/>
    <mergeCell ref="EYS180:EYZ180"/>
    <mergeCell ref="EZA180:EZH180"/>
    <mergeCell ref="EZI180:EZP180"/>
    <mergeCell ref="EVY180:EWF180"/>
    <mergeCell ref="EWG180:EWN180"/>
    <mergeCell ref="EWO180:EWV180"/>
    <mergeCell ref="EWW180:EXD180"/>
    <mergeCell ref="EXE180:EXL180"/>
    <mergeCell ref="EXM180:EXT180"/>
    <mergeCell ref="EUC180:EUJ180"/>
    <mergeCell ref="EUK180:EUR180"/>
    <mergeCell ref="EUS180:EUZ180"/>
    <mergeCell ref="EVA180:EVH180"/>
    <mergeCell ref="EVI180:EVP180"/>
    <mergeCell ref="EVQ180:EVX180"/>
    <mergeCell ref="ESG180:ESN180"/>
    <mergeCell ref="ESO180:ESV180"/>
    <mergeCell ref="ESW180:ETD180"/>
    <mergeCell ref="ETE180:ETL180"/>
    <mergeCell ref="ETM180:ETT180"/>
    <mergeCell ref="ETU180:EUB180"/>
    <mergeCell ref="EQK180:EQR180"/>
    <mergeCell ref="EQS180:EQZ180"/>
    <mergeCell ref="ERA180:ERH180"/>
    <mergeCell ref="ERI180:ERP180"/>
    <mergeCell ref="ERQ180:ERX180"/>
    <mergeCell ref="ERY180:ESF180"/>
    <mergeCell ref="EOO180:EOV180"/>
    <mergeCell ref="EOW180:EPD180"/>
    <mergeCell ref="EPE180:EPL180"/>
    <mergeCell ref="EPM180:EPT180"/>
    <mergeCell ref="EPU180:EQB180"/>
    <mergeCell ref="EQC180:EQJ180"/>
    <mergeCell ref="EMS180:EMZ180"/>
    <mergeCell ref="ENA180:ENH180"/>
    <mergeCell ref="ENI180:ENP180"/>
    <mergeCell ref="ENQ180:ENX180"/>
    <mergeCell ref="ENY180:EOF180"/>
    <mergeCell ref="EOG180:EON180"/>
    <mergeCell ref="EKW180:ELD180"/>
    <mergeCell ref="ELE180:ELL180"/>
    <mergeCell ref="ELM180:ELT180"/>
    <mergeCell ref="ELU180:EMB180"/>
    <mergeCell ref="EMC180:EMJ180"/>
    <mergeCell ref="EMK180:EMR180"/>
    <mergeCell ref="EJA180:EJH180"/>
    <mergeCell ref="EJI180:EJP180"/>
    <mergeCell ref="EJQ180:EJX180"/>
    <mergeCell ref="EJY180:EKF180"/>
    <mergeCell ref="EKG180:EKN180"/>
    <mergeCell ref="EKO180:EKV180"/>
    <mergeCell ref="EHE180:EHL180"/>
    <mergeCell ref="EHM180:EHT180"/>
    <mergeCell ref="EHU180:EIB180"/>
    <mergeCell ref="EIC180:EIJ180"/>
    <mergeCell ref="EIK180:EIR180"/>
    <mergeCell ref="EIS180:EIZ180"/>
    <mergeCell ref="EFI180:EFP180"/>
    <mergeCell ref="EFQ180:EFX180"/>
    <mergeCell ref="EFY180:EGF180"/>
    <mergeCell ref="EGG180:EGN180"/>
    <mergeCell ref="EGO180:EGV180"/>
    <mergeCell ref="EGW180:EHD180"/>
    <mergeCell ref="EDM180:EDT180"/>
    <mergeCell ref="EDU180:EEB180"/>
    <mergeCell ref="EEC180:EEJ180"/>
    <mergeCell ref="EEK180:EER180"/>
    <mergeCell ref="EES180:EEZ180"/>
    <mergeCell ref="EFA180:EFH180"/>
    <mergeCell ref="EBQ180:EBX180"/>
    <mergeCell ref="EBY180:ECF180"/>
    <mergeCell ref="ECG180:ECN180"/>
    <mergeCell ref="ECO180:ECV180"/>
    <mergeCell ref="ECW180:EDD180"/>
    <mergeCell ref="EDE180:EDL180"/>
    <mergeCell ref="DZU180:EAB180"/>
    <mergeCell ref="EAC180:EAJ180"/>
    <mergeCell ref="EAK180:EAR180"/>
    <mergeCell ref="EAS180:EAZ180"/>
    <mergeCell ref="EBA180:EBH180"/>
    <mergeCell ref="EBI180:EBP180"/>
    <mergeCell ref="DXY180:DYF180"/>
    <mergeCell ref="DYG180:DYN180"/>
    <mergeCell ref="DYO180:DYV180"/>
    <mergeCell ref="DYW180:DZD180"/>
    <mergeCell ref="DZE180:DZL180"/>
    <mergeCell ref="DZM180:DZT180"/>
    <mergeCell ref="DWC180:DWJ180"/>
    <mergeCell ref="DWK180:DWR180"/>
    <mergeCell ref="DWS180:DWZ180"/>
    <mergeCell ref="DXA180:DXH180"/>
    <mergeCell ref="DXI180:DXP180"/>
    <mergeCell ref="DXQ180:DXX180"/>
    <mergeCell ref="DUG180:DUN180"/>
    <mergeCell ref="DUO180:DUV180"/>
    <mergeCell ref="DUW180:DVD180"/>
    <mergeCell ref="DVE180:DVL180"/>
    <mergeCell ref="DVM180:DVT180"/>
    <mergeCell ref="DVU180:DWB180"/>
    <mergeCell ref="DSK180:DSR180"/>
    <mergeCell ref="DSS180:DSZ180"/>
    <mergeCell ref="DTA180:DTH180"/>
    <mergeCell ref="DTI180:DTP180"/>
    <mergeCell ref="DTQ180:DTX180"/>
    <mergeCell ref="DTY180:DUF180"/>
    <mergeCell ref="DQO180:DQV180"/>
    <mergeCell ref="DQW180:DRD180"/>
    <mergeCell ref="DRE180:DRL180"/>
    <mergeCell ref="DRM180:DRT180"/>
    <mergeCell ref="DRU180:DSB180"/>
    <mergeCell ref="DSC180:DSJ180"/>
    <mergeCell ref="DOS180:DOZ180"/>
    <mergeCell ref="DPA180:DPH180"/>
    <mergeCell ref="DPI180:DPP180"/>
    <mergeCell ref="DPQ180:DPX180"/>
    <mergeCell ref="DPY180:DQF180"/>
    <mergeCell ref="DQG180:DQN180"/>
    <mergeCell ref="DMW180:DND180"/>
    <mergeCell ref="DNE180:DNL180"/>
    <mergeCell ref="DNM180:DNT180"/>
    <mergeCell ref="DNU180:DOB180"/>
    <mergeCell ref="DOC180:DOJ180"/>
    <mergeCell ref="DOK180:DOR180"/>
    <mergeCell ref="DLA180:DLH180"/>
    <mergeCell ref="DLI180:DLP180"/>
    <mergeCell ref="DLQ180:DLX180"/>
    <mergeCell ref="DLY180:DMF180"/>
    <mergeCell ref="DMG180:DMN180"/>
    <mergeCell ref="DMO180:DMV180"/>
    <mergeCell ref="DJE180:DJL180"/>
    <mergeCell ref="DJM180:DJT180"/>
    <mergeCell ref="DJU180:DKB180"/>
    <mergeCell ref="DKC180:DKJ180"/>
    <mergeCell ref="DKK180:DKR180"/>
    <mergeCell ref="DKS180:DKZ180"/>
    <mergeCell ref="DHI180:DHP180"/>
    <mergeCell ref="DHQ180:DHX180"/>
    <mergeCell ref="DHY180:DIF180"/>
    <mergeCell ref="DIG180:DIN180"/>
    <mergeCell ref="DIO180:DIV180"/>
    <mergeCell ref="DIW180:DJD180"/>
    <mergeCell ref="DFM180:DFT180"/>
    <mergeCell ref="DFU180:DGB180"/>
    <mergeCell ref="DGC180:DGJ180"/>
    <mergeCell ref="DGK180:DGR180"/>
    <mergeCell ref="DGS180:DGZ180"/>
    <mergeCell ref="DHA180:DHH180"/>
    <mergeCell ref="DDQ180:DDX180"/>
    <mergeCell ref="DDY180:DEF180"/>
    <mergeCell ref="DEG180:DEN180"/>
    <mergeCell ref="DEO180:DEV180"/>
    <mergeCell ref="DEW180:DFD180"/>
    <mergeCell ref="DFE180:DFL180"/>
    <mergeCell ref="DBU180:DCB180"/>
    <mergeCell ref="DCC180:DCJ180"/>
    <mergeCell ref="DCK180:DCR180"/>
    <mergeCell ref="DCS180:DCZ180"/>
    <mergeCell ref="DDA180:DDH180"/>
    <mergeCell ref="DDI180:DDP180"/>
    <mergeCell ref="CZY180:DAF180"/>
    <mergeCell ref="DAG180:DAN180"/>
    <mergeCell ref="DAO180:DAV180"/>
    <mergeCell ref="DAW180:DBD180"/>
    <mergeCell ref="DBE180:DBL180"/>
    <mergeCell ref="DBM180:DBT180"/>
    <mergeCell ref="CYC180:CYJ180"/>
    <mergeCell ref="CYK180:CYR180"/>
    <mergeCell ref="CYS180:CYZ180"/>
    <mergeCell ref="CZA180:CZH180"/>
    <mergeCell ref="CZI180:CZP180"/>
    <mergeCell ref="CZQ180:CZX180"/>
    <mergeCell ref="CWG180:CWN180"/>
    <mergeCell ref="CWO180:CWV180"/>
    <mergeCell ref="CWW180:CXD180"/>
    <mergeCell ref="CXE180:CXL180"/>
    <mergeCell ref="CXM180:CXT180"/>
    <mergeCell ref="CXU180:CYB180"/>
    <mergeCell ref="CUK180:CUR180"/>
    <mergeCell ref="CUS180:CUZ180"/>
    <mergeCell ref="CVA180:CVH180"/>
    <mergeCell ref="CVI180:CVP180"/>
    <mergeCell ref="CVQ180:CVX180"/>
    <mergeCell ref="CVY180:CWF180"/>
    <mergeCell ref="CSO180:CSV180"/>
    <mergeCell ref="CSW180:CTD180"/>
    <mergeCell ref="CTE180:CTL180"/>
    <mergeCell ref="CTM180:CTT180"/>
    <mergeCell ref="CTU180:CUB180"/>
    <mergeCell ref="CUC180:CUJ180"/>
    <mergeCell ref="CQS180:CQZ180"/>
    <mergeCell ref="CRA180:CRH180"/>
    <mergeCell ref="CRI180:CRP180"/>
    <mergeCell ref="CRQ180:CRX180"/>
    <mergeCell ref="CRY180:CSF180"/>
    <mergeCell ref="CSG180:CSN180"/>
    <mergeCell ref="COW180:CPD180"/>
    <mergeCell ref="CPE180:CPL180"/>
    <mergeCell ref="CPM180:CPT180"/>
    <mergeCell ref="CPU180:CQB180"/>
    <mergeCell ref="CQC180:CQJ180"/>
    <mergeCell ref="CQK180:CQR180"/>
    <mergeCell ref="CNA180:CNH180"/>
    <mergeCell ref="CNI180:CNP180"/>
    <mergeCell ref="CNQ180:CNX180"/>
    <mergeCell ref="CNY180:COF180"/>
    <mergeCell ref="COG180:CON180"/>
    <mergeCell ref="COO180:COV180"/>
    <mergeCell ref="CLE180:CLL180"/>
    <mergeCell ref="CLM180:CLT180"/>
    <mergeCell ref="CLU180:CMB180"/>
    <mergeCell ref="CMC180:CMJ180"/>
    <mergeCell ref="CMK180:CMR180"/>
    <mergeCell ref="CMS180:CMZ180"/>
    <mergeCell ref="CJI180:CJP180"/>
    <mergeCell ref="CJQ180:CJX180"/>
    <mergeCell ref="CJY180:CKF180"/>
    <mergeCell ref="CKG180:CKN180"/>
    <mergeCell ref="CKO180:CKV180"/>
    <mergeCell ref="CKW180:CLD180"/>
    <mergeCell ref="CHM180:CHT180"/>
    <mergeCell ref="CHU180:CIB180"/>
    <mergeCell ref="CIC180:CIJ180"/>
    <mergeCell ref="CIK180:CIR180"/>
    <mergeCell ref="CIS180:CIZ180"/>
    <mergeCell ref="CJA180:CJH180"/>
    <mergeCell ref="CFQ180:CFX180"/>
    <mergeCell ref="CFY180:CGF180"/>
    <mergeCell ref="CGG180:CGN180"/>
    <mergeCell ref="CGO180:CGV180"/>
    <mergeCell ref="CGW180:CHD180"/>
    <mergeCell ref="CHE180:CHL180"/>
    <mergeCell ref="CDU180:CEB180"/>
    <mergeCell ref="CEC180:CEJ180"/>
    <mergeCell ref="CEK180:CER180"/>
    <mergeCell ref="CES180:CEZ180"/>
    <mergeCell ref="CFA180:CFH180"/>
    <mergeCell ref="CFI180:CFP180"/>
    <mergeCell ref="CBY180:CCF180"/>
    <mergeCell ref="CCG180:CCN180"/>
    <mergeCell ref="CCO180:CCV180"/>
    <mergeCell ref="CCW180:CDD180"/>
    <mergeCell ref="CDE180:CDL180"/>
    <mergeCell ref="CDM180:CDT180"/>
    <mergeCell ref="CAC180:CAJ180"/>
    <mergeCell ref="CAK180:CAR180"/>
    <mergeCell ref="CAS180:CAZ180"/>
    <mergeCell ref="CBA180:CBH180"/>
    <mergeCell ref="CBI180:CBP180"/>
    <mergeCell ref="CBQ180:CBX180"/>
    <mergeCell ref="BYG180:BYN180"/>
    <mergeCell ref="BYO180:BYV180"/>
    <mergeCell ref="BYW180:BZD180"/>
    <mergeCell ref="BZE180:BZL180"/>
    <mergeCell ref="BZM180:BZT180"/>
    <mergeCell ref="BZU180:CAB180"/>
    <mergeCell ref="BWK180:BWR180"/>
    <mergeCell ref="BWS180:BWZ180"/>
    <mergeCell ref="BXA180:BXH180"/>
    <mergeCell ref="BXI180:BXP180"/>
    <mergeCell ref="BXQ180:BXX180"/>
    <mergeCell ref="BXY180:BYF180"/>
    <mergeCell ref="BUO180:BUV180"/>
    <mergeCell ref="BUW180:BVD180"/>
    <mergeCell ref="BVE180:BVL180"/>
    <mergeCell ref="BVM180:BVT180"/>
    <mergeCell ref="BVU180:BWB180"/>
    <mergeCell ref="BWC180:BWJ180"/>
    <mergeCell ref="BSS180:BSZ180"/>
    <mergeCell ref="BTA180:BTH180"/>
    <mergeCell ref="BTI180:BTP180"/>
    <mergeCell ref="BTQ180:BTX180"/>
    <mergeCell ref="BTY180:BUF180"/>
    <mergeCell ref="BUG180:BUN180"/>
    <mergeCell ref="BQW180:BRD180"/>
    <mergeCell ref="BRE180:BRL180"/>
    <mergeCell ref="BRM180:BRT180"/>
    <mergeCell ref="BRU180:BSB180"/>
    <mergeCell ref="BSC180:BSJ180"/>
    <mergeCell ref="BSK180:BSR180"/>
    <mergeCell ref="BPA180:BPH180"/>
    <mergeCell ref="BPI180:BPP180"/>
    <mergeCell ref="BPQ180:BPX180"/>
    <mergeCell ref="BPY180:BQF180"/>
    <mergeCell ref="BQG180:BQN180"/>
    <mergeCell ref="BQO180:BQV180"/>
    <mergeCell ref="BNE180:BNL180"/>
    <mergeCell ref="BNM180:BNT180"/>
    <mergeCell ref="BNU180:BOB180"/>
    <mergeCell ref="BOC180:BOJ180"/>
    <mergeCell ref="BOK180:BOR180"/>
    <mergeCell ref="BOS180:BOZ180"/>
    <mergeCell ref="BLI180:BLP180"/>
    <mergeCell ref="BLQ180:BLX180"/>
    <mergeCell ref="BLY180:BMF180"/>
    <mergeCell ref="BMG180:BMN180"/>
    <mergeCell ref="BMO180:BMV180"/>
    <mergeCell ref="BMW180:BND180"/>
    <mergeCell ref="BJM180:BJT180"/>
    <mergeCell ref="BJU180:BKB180"/>
    <mergeCell ref="BKC180:BKJ180"/>
    <mergeCell ref="BKK180:BKR180"/>
    <mergeCell ref="BKS180:BKZ180"/>
    <mergeCell ref="BLA180:BLH180"/>
    <mergeCell ref="BHQ180:BHX180"/>
    <mergeCell ref="BHY180:BIF180"/>
    <mergeCell ref="BIG180:BIN180"/>
    <mergeCell ref="BIO180:BIV180"/>
    <mergeCell ref="BIW180:BJD180"/>
    <mergeCell ref="BJE180:BJL180"/>
    <mergeCell ref="BFU180:BGB180"/>
    <mergeCell ref="BGC180:BGJ180"/>
    <mergeCell ref="BGK180:BGR180"/>
    <mergeCell ref="BGS180:BGZ180"/>
    <mergeCell ref="BHA180:BHH180"/>
    <mergeCell ref="BHI180:BHP180"/>
    <mergeCell ref="BDY180:BEF180"/>
    <mergeCell ref="BEG180:BEN180"/>
    <mergeCell ref="BEO180:BEV180"/>
    <mergeCell ref="BEW180:BFD180"/>
    <mergeCell ref="BFE180:BFL180"/>
    <mergeCell ref="BFM180:BFT180"/>
    <mergeCell ref="BCC180:BCJ180"/>
    <mergeCell ref="BCK180:BCR180"/>
    <mergeCell ref="BCS180:BCZ180"/>
    <mergeCell ref="BDA180:BDH180"/>
    <mergeCell ref="BDI180:BDP180"/>
    <mergeCell ref="BDQ180:BDX180"/>
    <mergeCell ref="BAG180:BAN180"/>
    <mergeCell ref="BAO180:BAV180"/>
    <mergeCell ref="BAW180:BBD180"/>
    <mergeCell ref="BBE180:BBL180"/>
    <mergeCell ref="BBM180:BBT180"/>
    <mergeCell ref="BBU180:BCB180"/>
    <mergeCell ref="AYK180:AYR180"/>
    <mergeCell ref="AYS180:AYZ180"/>
    <mergeCell ref="AZA180:AZH180"/>
    <mergeCell ref="AZI180:AZP180"/>
    <mergeCell ref="AZQ180:AZX180"/>
    <mergeCell ref="AZY180:BAF180"/>
    <mergeCell ref="AWO180:AWV180"/>
    <mergeCell ref="AWW180:AXD180"/>
    <mergeCell ref="AXE180:AXL180"/>
    <mergeCell ref="AXM180:AXT180"/>
    <mergeCell ref="AXU180:AYB180"/>
    <mergeCell ref="AYC180:AYJ180"/>
    <mergeCell ref="AUS180:AUZ180"/>
    <mergeCell ref="AVA180:AVH180"/>
    <mergeCell ref="AVI180:AVP180"/>
    <mergeCell ref="AVQ180:AVX180"/>
    <mergeCell ref="AVY180:AWF180"/>
    <mergeCell ref="AWG180:AWN180"/>
    <mergeCell ref="ASW180:ATD180"/>
    <mergeCell ref="ATE180:ATL180"/>
    <mergeCell ref="ATM180:ATT180"/>
    <mergeCell ref="ATU180:AUB180"/>
    <mergeCell ref="AUC180:AUJ180"/>
    <mergeCell ref="AUK180:AUR180"/>
    <mergeCell ref="ARA180:ARH180"/>
    <mergeCell ref="ARI180:ARP180"/>
    <mergeCell ref="ARQ180:ARX180"/>
    <mergeCell ref="ARY180:ASF180"/>
    <mergeCell ref="ASG180:ASN180"/>
    <mergeCell ref="ASO180:ASV180"/>
    <mergeCell ref="APE180:APL180"/>
    <mergeCell ref="APM180:APT180"/>
    <mergeCell ref="APU180:AQB180"/>
    <mergeCell ref="AQC180:AQJ180"/>
    <mergeCell ref="AQK180:AQR180"/>
    <mergeCell ref="AQS180:AQZ180"/>
    <mergeCell ref="ANI180:ANP180"/>
    <mergeCell ref="ANQ180:ANX180"/>
    <mergeCell ref="ANY180:AOF180"/>
    <mergeCell ref="AOG180:AON180"/>
    <mergeCell ref="AOO180:AOV180"/>
    <mergeCell ref="AOW180:APD180"/>
    <mergeCell ref="ALM180:ALT180"/>
    <mergeCell ref="ALU180:AMB180"/>
    <mergeCell ref="AMC180:AMJ180"/>
    <mergeCell ref="AMK180:AMR180"/>
    <mergeCell ref="AMS180:AMZ180"/>
    <mergeCell ref="ANA180:ANH180"/>
    <mergeCell ref="AJQ180:AJX180"/>
    <mergeCell ref="AJY180:AKF180"/>
    <mergeCell ref="AKG180:AKN180"/>
    <mergeCell ref="AKO180:AKV180"/>
    <mergeCell ref="AKW180:ALD180"/>
    <mergeCell ref="ALE180:ALL180"/>
    <mergeCell ref="AHU180:AIB180"/>
    <mergeCell ref="AIC180:AIJ180"/>
    <mergeCell ref="AIK180:AIR180"/>
    <mergeCell ref="AIS180:AIZ180"/>
    <mergeCell ref="AJA180:AJH180"/>
    <mergeCell ref="AJI180:AJP180"/>
    <mergeCell ref="AFY180:AGF180"/>
    <mergeCell ref="AGG180:AGN180"/>
    <mergeCell ref="AGO180:AGV180"/>
    <mergeCell ref="AGW180:AHD180"/>
    <mergeCell ref="AHE180:AHL180"/>
    <mergeCell ref="AHM180:AHT180"/>
    <mergeCell ref="AEC180:AEJ180"/>
    <mergeCell ref="AEK180:AER180"/>
    <mergeCell ref="AES180:AEZ180"/>
    <mergeCell ref="AFA180:AFH180"/>
    <mergeCell ref="AFI180:AFP180"/>
    <mergeCell ref="AFQ180:AFX180"/>
    <mergeCell ref="ACG180:ACN180"/>
    <mergeCell ref="ACO180:ACV180"/>
    <mergeCell ref="ACW180:ADD180"/>
    <mergeCell ref="ADE180:ADL180"/>
    <mergeCell ref="ADM180:ADT180"/>
    <mergeCell ref="ADU180:AEB180"/>
    <mergeCell ref="AAK180:AAR180"/>
    <mergeCell ref="AAS180:AAZ180"/>
    <mergeCell ref="ABA180:ABH180"/>
    <mergeCell ref="ABI180:ABP180"/>
    <mergeCell ref="ABQ180:ABX180"/>
    <mergeCell ref="ABY180:ACF180"/>
    <mergeCell ref="YO180:YV180"/>
    <mergeCell ref="YW180:ZD180"/>
    <mergeCell ref="ZE180:ZL180"/>
    <mergeCell ref="ZM180:ZT180"/>
    <mergeCell ref="ZU180:AAB180"/>
    <mergeCell ref="AAC180:AAJ180"/>
    <mergeCell ref="WS180:WZ180"/>
    <mergeCell ref="XA180:XH180"/>
    <mergeCell ref="XI180:XP180"/>
    <mergeCell ref="XQ180:XX180"/>
    <mergeCell ref="XY180:YF180"/>
    <mergeCell ref="YG180:YN180"/>
    <mergeCell ref="UW180:VD180"/>
    <mergeCell ref="VE180:VL180"/>
    <mergeCell ref="VM180:VT180"/>
    <mergeCell ref="VU180:WB180"/>
    <mergeCell ref="WC180:WJ180"/>
    <mergeCell ref="WK180:WR180"/>
    <mergeCell ref="TA180:TH180"/>
    <mergeCell ref="TI180:TP180"/>
    <mergeCell ref="TQ180:TX180"/>
    <mergeCell ref="TY180:UF180"/>
    <mergeCell ref="UG180:UN180"/>
    <mergeCell ref="UO180:UV180"/>
    <mergeCell ref="RE180:RL180"/>
    <mergeCell ref="RM180:RT180"/>
    <mergeCell ref="RU180:SB180"/>
    <mergeCell ref="SC180:SJ180"/>
    <mergeCell ref="SK180:SR180"/>
    <mergeCell ref="SS180:SZ180"/>
    <mergeCell ref="PI180:PP180"/>
    <mergeCell ref="PQ180:PX180"/>
    <mergeCell ref="PY180:QF180"/>
    <mergeCell ref="QG180:QN180"/>
    <mergeCell ref="QO180:QV180"/>
    <mergeCell ref="QW180:RD180"/>
    <mergeCell ref="NM180:NT180"/>
    <mergeCell ref="NU180:OB180"/>
    <mergeCell ref="OC180:OJ180"/>
    <mergeCell ref="OK180:OR180"/>
    <mergeCell ref="OS180:OZ180"/>
    <mergeCell ref="PA180:PH180"/>
    <mergeCell ref="LQ180:LX180"/>
    <mergeCell ref="LY180:MF180"/>
    <mergeCell ref="MG180:MN180"/>
    <mergeCell ref="MO180:MV180"/>
    <mergeCell ref="MW180:ND180"/>
    <mergeCell ref="NE180:NL180"/>
    <mergeCell ref="JU180:KB180"/>
    <mergeCell ref="KC180:KJ180"/>
    <mergeCell ref="KK180:KR180"/>
    <mergeCell ref="KS180:KZ180"/>
    <mergeCell ref="LA180:LH180"/>
    <mergeCell ref="LI180:LP180"/>
    <mergeCell ref="HY180:IF180"/>
    <mergeCell ref="IG180:IN180"/>
    <mergeCell ref="IO180:IV180"/>
    <mergeCell ref="IW180:JD180"/>
    <mergeCell ref="JE180:JL180"/>
    <mergeCell ref="JM180:JT180"/>
    <mergeCell ref="GC180:GJ180"/>
    <mergeCell ref="GK180:GR180"/>
    <mergeCell ref="GS180:GZ180"/>
    <mergeCell ref="HA180:HH180"/>
    <mergeCell ref="HI180:HP180"/>
    <mergeCell ref="HQ180:HX180"/>
    <mergeCell ref="EG180:EN180"/>
    <mergeCell ref="EO180:EV180"/>
    <mergeCell ref="EW180:FD180"/>
    <mergeCell ref="FE180:FL180"/>
    <mergeCell ref="FM180:FT180"/>
    <mergeCell ref="FU180:GB180"/>
    <mergeCell ref="CK180:CR180"/>
    <mergeCell ref="CS180:CZ180"/>
    <mergeCell ref="DA180:DH180"/>
    <mergeCell ref="DI180:DP180"/>
    <mergeCell ref="DQ180:DX180"/>
    <mergeCell ref="DY180:EF180"/>
    <mergeCell ref="AO180:AV180"/>
    <mergeCell ref="AW180:BD180"/>
    <mergeCell ref="BE180:BL180"/>
    <mergeCell ref="BM180:BT180"/>
    <mergeCell ref="BU180:CB180"/>
    <mergeCell ref="CC180:CJ180"/>
    <mergeCell ref="A179:H179"/>
    <mergeCell ref="A180:H180"/>
    <mergeCell ref="I180:P180"/>
    <mergeCell ref="Q180:X180"/>
    <mergeCell ref="Y180:AF180"/>
    <mergeCell ref="AG180:AN180"/>
    <mergeCell ref="A176:B176"/>
    <mergeCell ref="D176:E176"/>
    <mergeCell ref="A177:B177"/>
    <mergeCell ref="D177:E177"/>
    <mergeCell ref="A178:B178"/>
    <mergeCell ref="D178:E178"/>
    <mergeCell ref="A173:B173"/>
    <mergeCell ref="D173:E173"/>
    <mergeCell ref="A174:B174"/>
    <mergeCell ref="D174:E174"/>
    <mergeCell ref="A175:B175"/>
    <mergeCell ref="D175:E175"/>
    <mergeCell ref="A165:C165"/>
    <mergeCell ref="A166:C166"/>
    <mergeCell ref="A168:H168"/>
    <mergeCell ref="A169:H169"/>
    <mergeCell ref="A171:E171"/>
    <mergeCell ref="A172:E172"/>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50:B150"/>
    <mergeCell ref="C150:C153"/>
    <mergeCell ref="D150:H150"/>
    <mergeCell ref="A151:B151"/>
    <mergeCell ref="D151:H151"/>
    <mergeCell ref="A152:B152"/>
    <mergeCell ref="D152:H152"/>
    <mergeCell ref="A153:B153"/>
    <mergeCell ref="D153:H153"/>
    <mergeCell ref="A147:B147"/>
    <mergeCell ref="D147:H147"/>
    <mergeCell ref="A148:B148"/>
    <mergeCell ref="D148:H148"/>
    <mergeCell ref="A149:C149"/>
    <mergeCell ref="D149:H149"/>
    <mergeCell ref="A143:B143"/>
    <mergeCell ref="D143:H143"/>
    <mergeCell ref="A144:B144"/>
    <mergeCell ref="A145:B145"/>
    <mergeCell ref="D145:H145"/>
    <mergeCell ref="A146:B146"/>
    <mergeCell ref="D146:H146"/>
    <mergeCell ref="D139:H139"/>
    <mergeCell ref="A140:B140"/>
    <mergeCell ref="D140:H140"/>
    <mergeCell ref="A141:B141"/>
    <mergeCell ref="A142:B142"/>
    <mergeCell ref="D142:H142"/>
    <mergeCell ref="A135:B135"/>
    <mergeCell ref="C135:C139"/>
    <mergeCell ref="D135:H135"/>
    <mergeCell ref="A136:B136"/>
    <mergeCell ref="D136:H136"/>
    <mergeCell ref="A137:B137"/>
    <mergeCell ref="D137:H137"/>
    <mergeCell ref="A138:B138"/>
    <mergeCell ref="D138:H138"/>
    <mergeCell ref="A139:B139"/>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99"/>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3:A54"/>
    <mergeCell ref="D53:H54"/>
    <mergeCell ref="D55:H55"/>
    <mergeCell ref="A56:C56"/>
    <mergeCell ref="D56:H56"/>
    <mergeCell ref="A57:B57"/>
    <mergeCell ref="C57:C76"/>
    <mergeCell ref="D57:H57"/>
    <mergeCell ref="A58:B58"/>
    <mergeCell ref="D58:H58"/>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76"/>
  <sheetViews>
    <sheetView view="pageBreakPreview" zoomScale="40" zoomScaleNormal="60" zoomScaleSheetLayoutView="40" workbookViewId="0">
      <pane ySplit="4" topLeftCell="A12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24" s="4" customFormat="1" ht="50.1" customHeight="1" x14ac:dyDescent="0.2">
      <c r="A1" s="1"/>
      <c r="B1" s="2"/>
      <c r="C1" s="3" t="s">
        <v>0</v>
      </c>
      <c r="D1" s="2"/>
      <c r="E1" s="2"/>
      <c r="F1" s="2"/>
      <c r="G1" s="2"/>
      <c r="H1" s="2"/>
      <c r="X1" s="30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ноября 2023 г.</v>
      </c>
      <c r="B2" s="6" t="s">
        <v>2</v>
      </c>
      <c r="C2" s="7" t="s">
        <v>539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3" customFormat="1" ht="50.1" customHeight="1" thickBot="1" x14ac:dyDescent="0.25">
      <c r="A4" s="17" t="s">
        <v>5</v>
      </c>
      <c r="B4" s="18" t="s">
        <v>6</v>
      </c>
      <c r="C4" s="19" t="s">
        <v>7</v>
      </c>
      <c r="D4" s="20" t="s">
        <v>8</v>
      </c>
      <c r="E4" s="21"/>
      <c r="F4" s="21"/>
      <c r="G4" s="21"/>
      <c r="H4" s="22"/>
    </row>
    <row r="5" spans="1:24" s="28" customFormat="1" ht="49.5" customHeight="1" thickBot="1" x14ac:dyDescent="0.25">
      <c r="A5" s="24" t="s">
        <v>9</v>
      </c>
      <c r="B5" s="25"/>
      <c r="C5" s="26"/>
      <c r="D5" s="26"/>
      <c r="E5" s="26"/>
      <c r="F5" s="26"/>
      <c r="G5" s="26"/>
      <c r="H5" s="27"/>
    </row>
    <row r="6" spans="1:24" ht="31.5" customHeight="1" thickBot="1" x14ac:dyDescent="0.25">
      <c r="A6" s="255"/>
      <c r="B6" s="256"/>
      <c r="C6" s="257"/>
      <c r="D6" s="310" t="s">
        <v>173</v>
      </c>
      <c r="E6" s="311" t="s">
        <v>174</v>
      </c>
      <c r="F6" s="310" t="s">
        <v>175</v>
      </c>
      <c r="G6" s="311" t="s">
        <v>176</v>
      </c>
      <c r="H6" s="312" t="s">
        <v>177</v>
      </c>
    </row>
    <row r="7" spans="1:2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1">
        <f>F7*1.2</f>
        <v>4737.5999999999995</v>
      </c>
      <c r="E7" s="32">
        <f>F7*1.1</f>
        <v>4342.8</v>
      </c>
      <c r="F7" s="32">
        <v>3948</v>
      </c>
      <c r="G7" s="32">
        <f>F7*0.75</f>
        <v>2961</v>
      </c>
      <c r="H7" s="33">
        <f>F7*0.5</f>
        <v>1974</v>
      </c>
    </row>
    <row r="8" spans="1:24" s="16" customFormat="1" ht="132" customHeight="1" x14ac:dyDescent="0.2">
      <c r="A8" s="34"/>
      <c r="B8" s="35"/>
      <c r="C8" s="35"/>
      <c r="D8" s="36"/>
      <c r="E8" s="37"/>
      <c r="F8" s="37"/>
      <c r="G8" s="37"/>
      <c r="H8" s="38"/>
    </row>
    <row r="9" spans="1:2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6"/>
      <c r="E9" s="37"/>
      <c r="F9" s="37"/>
      <c r="G9" s="37"/>
      <c r="H9" s="38"/>
    </row>
    <row r="10" spans="1:2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44"/>
      <c r="E10" s="45"/>
      <c r="F10" s="45"/>
      <c r="G10" s="45"/>
      <c r="H10" s="46"/>
    </row>
    <row r="11" spans="1:24" s="16" customFormat="1" ht="24.95" customHeight="1" thickBot="1" x14ac:dyDescent="0.25">
      <c r="A11" s="47"/>
      <c r="B11" s="48"/>
      <c r="C11" s="49"/>
      <c r="D11" s="50"/>
      <c r="E11" s="51"/>
      <c r="F11" s="51"/>
      <c r="G11" s="51"/>
      <c r="H11" s="52"/>
    </row>
    <row r="12" spans="1:2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54">
        <f>F12*1.2</f>
        <v>5032.8</v>
      </c>
      <c r="E12" s="32">
        <f>F12*1.1</f>
        <v>4613.4000000000005</v>
      </c>
      <c r="F12" s="32">
        <v>4194</v>
      </c>
      <c r="G12" s="32">
        <f>F12*0.75</f>
        <v>3145.5</v>
      </c>
      <c r="H12" s="33">
        <f>F12*0.5</f>
        <v>2097</v>
      </c>
    </row>
    <row r="13" spans="1:24" s="16" customFormat="1" ht="132" customHeight="1" x14ac:dyDescent="0.2">
      <c r="A13" s="55"/>
      <c r="B13" s="35"/>
      <c r="C13" s="35"/>
      <c r="D13" s="56"/>
      <c r="E13" s="37"/>
      <c r="F13" s="37"/>
      <c r="G13" s="37"/>
      <c r="H13" s="38"/>
    </row>
    <row r="14" spans="1:2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56"/>
      <c r="E14" s="37"/>
      <c r="F14" s="37"/>
      <c r="G14" s="37"/>
      <c r="H14" s="38"/>
    </row>
    <row r="15" spans="1:2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56"/>
      <c r="E15" s="37"/>
      <c r="F15" s="37"/>
      <c r="G15" s="37"/>
      <c r="H15" s="38"/>
    </row>
    <row r="16" spans="1:2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756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"2ГИС.МАЙКОП"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262">
        <v>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1">
        <f>F27*1.2</f>
        <v>6638.4</v>
      </c>
      <c r="E27" s="32">
        <f>F27*1.1</f>
        <v>6085.2000000000007</v>
      </c>
      <c r="F27" s="32">
        <v>5532</v>
      </c>
      <c r="G27" s="32">
        <f>F27*0.75</f>
        <v>4149</v>
      </c>
      <c r="H27" s="33">
        <f>F27*0.5</f>
        <v>2766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54">
        <f>F32*1.2</f>
        <v>7056</v>
      </c>
      <c r="E32" s="32">
        <f>F32*1.1</f>
        <v>6468.0000000000009</v>
      </c>
      <c r="F32" s="32">
        <v>5880</v>
      </c>
      <c r="G32" s="32">
        <f>F32*0.75</f>
        <v>4410</v>
      </c>
      <c r="H32" s="33">
        <f>F32*0.5</f>
        <v>2940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1080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"2ГИС.МАЙКОП"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89">
        <v>48</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420 до 15960</v>
      </c>
      <c r="E48" s="122"/>
      <c r="F48" s="122"/>
      <c r="G48" s="122"/>
      <c r="H48" s="123"/>
    </row>
    <row r="49" spans="1:8" ht="37.5" customHeight="1" outlineLevel="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49" s="127">
        <v>420</v>
      </c>
      <c r="E49" s="128"/>
      <c r="F49" s="128"/>
      <c r="G49" s="128"/>
      <c r="H49" s="129"/>
    </row>
    <row r="50" spans="1:8" ht="37.5" customHeight="1" outlineLevel="1" x14ac:dyDescent="0.2">
      <c r="A50" s="130" t="s">
        <v>33</v>
      </c>
      <c r="B50" s="131"/>
      <c r="C50" s="126"/>
      <c r="D50" s="36">
        <v>840</v>
      </c>
      <c r="E50" s="37"/>
      <c r="F50" s="37"/>
      <c r="G50" s="37"/>
      <c r="H50" s="38"/>
    </row>
    <row r="51" spans="1:8" ht="37.5" customHeight="1" outlineLevel="1" x14ac:dyDescent="0.2">
      <c r="A51" s="130" t="s">
        <v>34</v>
      </c>
      <c r="B51" s="131"/>
      <c r="C51" s="126"/>
      <c r="D51" s="36">
        <v>1680</v>
      </c>
      <c r="E51" s="37"/>
      <c r="F51" s="37"/>
      <c r="G51" s="37"/>
      <c r="H51" s="38"/>
    </row>
    <row r="52" spans="1:8" ht="37.5" customHeight="1" outlineLevel="1" x14ac:dyDescent="0.2">
      <c r="A52" s="130" t="s">
        <v>35</v>
      </c>
      <c r="B52" s="131"/>
      <c r="C52" s="126"/>
      <c r="D52" s="36">
        <v>2520</v>
      </c>
      <c r="E52" s="37"/>
      <c r="F52" s="37"/>
      <c r="G52" s="37"/>
      <c r="H52" s="38"/>
    </row>
    <row r="53" spans="1:8" ht="37.5" customHeight="1" outlineLevel="1" x14ac:dyDescent="0.2">
      <c r="A53" s="130" t="s">
        <v>36</v>
      </c>
      <c r="B53" s="131"/>
      <c r="C53" s="126"/>
      <c r="D53" s="36">
        <v>3360</v>
      </c>
      <c r="E53" s="37"/>
      <c r="F53" s="37"/>
      <c r="G53" s="37"/>
      <c r="H53" s="38"/>
    </row>
    <row r="54" spans="1:8" ht="37.5" customHeight="1" outlineLevel="1" x14ac:dyDescent="0.2">
      <c r="A54" s="130" t="s">
        <v>37</v>
      </c>
      <c r="B54" s="131"/>
      <c r="C54" s="126"/>
      <c r="D54" s="36">
        <v>4200</v>
      </c>
      <c r="E54" s="37"/>
      <c r="F54" s="37"/>
      <c r="G54" s="37"/>
      <c r="H54" s="38"/>
    </row>
    <row r="55" spans="1:8" ht="37.5" customHeight="1" outlineLevel="1" x14ac:dyDescent="0.2">
      <c r="A55" s="130" t="s">
        <v>38</v>
      </c>
      <c r="B55" s="131"/>
      <c r="C55" s="126"/>
      <c r="D55" s="36">
        <v>5040</v>
      </c>
      <c r="E55" s="37"/>
      <c r="F55" s="37"/>
      <c r="G55" s="37"/>
      <c r="H55" s="38"/>
    </row>
    <row r="56" spans="1:8" ht="37.5" customHeight="1" outlineLevel="1" x14ac:dyDescent="0.2">
      <c r="A56" s="130" t="s">
        <v>39</v>
      </c>
      <c r="B56" s="131"/>
      <c r="C56" s="126"/>
      <c r="D56" s="36">
        <v>5880</v>
      </c>
      <c r="E56" s="37"/>
      <c r="F56" s="37"/>
      <c r="G56" s="37"/>
      <c r="H56" s="38"/>
    </row>
    <row r="57" spans="1:8" ht="37.5" customHeight="1" outlineLevel="1" x14ac:dyDescent="0.2">
      <c r="A57" s="130" t="s">
        <v>40</v>
      </c>
      <c r="B57" s="131"/>
      <c r="C57" s="126"/>
      <c r="D57" s="36">
        <v>6720</v>
      </c>
      <c r="E57" s="37"/>
      <c r="F57" s="37"/>
      <c r="G57" s="37"/>
      <c r="H57" s="38"/>
    </row>
    <row r="58" spans="1:8" ht="37.5" customHeight="1" outlineLevel="1" x14ac:dyDescent="0.2">
      <c r="A58" s="130" t="s">
        <v>41</v>
      </c>
      <c r="B58" s="131"/>
      <c r="C58" s="126"/>
      <c r="D58" s="36">
        <v>7560</v>
      </c>
      <c r="E58" s="37"/>
      <c r="F58" s="37"/>
      <c r="G58" s="37"/>
      <c r="H58" s="38"/>
    </row>
    <row r="59" spans="1:8" ht="37.5" customHeight="1" outlineLevel="1" x14ac:dyDescent="0.2">
      <c r="A59" s="130" t="s">
        <v>42</v>
      </c>
      <c r="B59" s="131"/>
      <c r="C59" s="126"/>
      <c r="D59" s="36">
        <v>8400</v>
      </c>
      <c r="E59" s="37"/>
      <c r="F59" s="37"/>
      <c r="G59" s="37"/>
      <c r="H59" s="38"/>
    </row>
    <row r="60" spans="1:8" ht="37.5" customHeight="1" outlineLevel="1" x14ac:dyDescent="0.2">
      <c r="A60" s="130" t="s">
        <v>43</v>
      </c>
      <c r="B60" s="131"/>
      <c r="C60" s="126"/>
      <c r="D60" s="36">
        <v>9240</v>
      </c>
      <c r="E60" s="37"/>
      <c r="F60" s="37"/>
      <c r="G60" s="37"/>
      <c r="H60" s="38"/>
    </row>
    <row r="61" spans="1:8" ht="37.5" customHeight="1" outlineLevel="1" x14ac:dyDescent="0.2">
      <c r="A61" s="130" t="s">
        <v>44</v>
      </c>
      <c r="B61" s="131"/>
      <c r="C61" s="126"/>
      <c r="D61" s="36">
        <v>10080</v>
      </c>
      <c r="E61" s="37"/>
      <c r="F61" s="37"/>
      <c r="G61" s="37"/>
      <c r="H61" s="38"/>
    </row>
    <row r="62" spans="1:8" ht="37.5" customHeight="1" outlineLevel="1" x14ac:dyDescent="0.2">
      <c r="A62" s="130" t="s">
        <v>45</v>
      </c>
      <c r="B62" s="131"/>
      <c r="C62" s="126"/>
      <c r="D62" s="36">
        <v>10920</v>
      </c>
      <c r="E62" s="37"/>
      <c r="F62" s="37"/>
      <c r="G62" s="37"/>
      <c r="H62" s="38"/>
    </row>
    <row r="63" spans="1:8" ht="37.5" customHeight="1" outlineLevel="1" x14ac:dyDescent="0.2">
      <c r="A63" s="130" t="s">
        <v>46</v>
      </c>
      <c r="B63" s="131"/>
      <c r="C63" s="126"/>
      <c r="D63" s="36">
        <v>11760</v>
      </c>
      <c r="E63" s="37"/>
      <c r="F63" s="37"/>
      <c r="G63" s="37"/>
      <c r="H63" s="38"/>
    </row>
    <row r="64" spans="1:8" ht="37.5" customHeight="1" outlineLevel="1" x14ac:dyDescent="0.2">
      <c r="A64" s="130" t="s">
        <v>47</v>
      </c>
      <c r="B64" s="131"/>
      <c r="C64" s="126"/>
      <c r="D64" s="36">
        <v>12600</v>
      </c>
      <c r="E64" s="37"/>
      <c r="F64" s="37"/>
      <c r="G64" s="37"/>
      <c r="H64" s="38"/>
    </row>
    <row r="65" spans="1:8" ht="37.5" customHeight="1" outlineLevel="1" x14ac:dyDescent="0.2">
      <c r="A65" s="130" t="s">
        <v>48</v>
      </c>
      <c r="B65" s="131"/>
      <c r="C65" s="126"/>
      <c r="D65" s="36">
        <v>13440</v>
      </c>
      <c r="E65" s="37"/>
      <c r="F65" s="37"/>
      <c r="G65" s="37"/>
      <c r="H65" s="38"/>
    </row>
    <row r="66" spans="1:8" ht="37.5" customHeight="1" outlineLevel="1" x14ac:dyDescent="0.2">
      <c r="A66" s="130" t="s">
        <v>49</v>
      </c>
      <c r="B66" s="131"/>
      <c r="C66" s="126"/>
      <c r="D66" s="36">
        <v>14280</v>
      </c>
      <c r="E66" s="37"/>
      <c r="F66" s="37"/>
      <c r="G66" s="37"/>
      <c r="H66" s="38"/>
    </row>
    <row r="67" spans="1:8" ht="37.5" customHeight="1" outlineLevel="1" x14ac:dyDescent="0.2">
      <c r="A67" s="130" t="s">
        <v>50</v>
      </c>
      <c r="B67" s="131"/>
      <c r="C67" s="126"/>
      <c r="D67" s="36">
        <v>15120</v>
      </c>
      <c r="E67" s="37"/>
      <c r="F67" s="37"/>
      <c r="G67" s="37"/>
      <c r="H67" s="38"/>
    </row>
    <row r="68" spans="1:8" ht="37.5" customHeight="1" outlineLevel="1" thickBot="1" x14ac:dyDescent="0.25">
      <c r="A68" s="130" t="s">
        <v>51</v>
      </c>
      <c r="B68" s="131"/>
      <c r="C68" s="126"/>
      <c r="D68" s="36">
        <v>15960</v>
      </c>
      <c r="E68" s="37"/>
      <c r="F68" s="37"/>
      <c r="G68" s="37"/>
      <c r="H68" s="38"/>
    </row>
    <row r="69" spans="1:8" ht="50.1" customHeight="1" thickBot="1" x14ac:dyDescent="0.25">
      <c r="A69" s="119" t="s">
        <v>52</v>
      </c>
      <c r="B69" s="120"/>
      <c r="C69" s="120"/>
      <c r="D69" s="121" t="str">
        <f>"от "&amp;MIN(D70:D79)&amp;" до "&amp;MAX(D70:D79)</f>
        <v>от 231 до 3954</v>
      </c>
      <c r="E69" s="122"/>
      <c r="F69" s="122"/>
      <c r="G69" s="122"/>
      <c r="H69" s="123"/>
    </row>
    <row r="70" spans="1:8" ht="151.5" x14ac:dyDescent="0.2">
      <c r="A70" s="132" t="s">
        <v>53</v>
      </c>
      <c r="B70" s="133" t="s">
        <v>13</v>
      </c>
      <c r="C70" s="318"/>
      <c r="D70" s="135">
        <v>231</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71" s="140">
        <v>354</v>
      </c>
      <c r="E71" s="140"/>
      <c r="F71" s="140"/>
      <c r="G71" s="140"/>
      <c r="H71" s="141"/>
    </row>
    <row r="72" spans="1:8" ht="37.5" customHeight="1" x14ac:dyDescent="0.2">
      <c r="A72" s="137" t="s">
        <v>55</v>
      </c>
      <c r="B72" s="138"/>
      <c r="C72" s="142"/>
      <c r="D72" s="140">
        <v>3012</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2010</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3954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80" s="45">
        <v>30</v>
      </c>
      <c r="E80" s="45"/>
      <c r="F80" s="45"/>
      <c r="G80" s="45"/>
      <c r="H80" s="46"/>
    </row>
    <row r="81" spans="1:8" ht="50.1" customHeight="1" thickBot="1" x14ac:dyDescent="0.25">
      <c r="A81" s="24" t="s">
        <v>65</v>
      </c>
      <c r="B81" s="25"/>
      <c r="C81" s="26"/>
      <c r="D81" s="156" t="str">
        <f>"от "&amp;MIN(D83,D94:H95,F131,D96:H110)&amp;" до "&amp;MAX(D83,D94:H95,F131,D96:H110)</f>
        <v>от 504 до 8220</v>
      </c>
      <c r="E81" s="156"/>
      <c r="F81" s="156"/>
      <c r="G81" s="156"/>
      <c r="H81" s="157"/>
    </row>
    <row r="82" spans="1:8" ht="21.75" thickBot="1" x14ac:dyDescent="0.25">
      <c r="A82" s="298"/>
      <c r="B82" s="299"/>
      <c r="C82" s="118"/>
      <c r="D82" s="322"/>
      <c r="E82" s="322"/>
      <c r="F82" s="322"/>
      <c r="G82" s="322"/>
      <c r="H82" s="323"/>
    </row>
    <row r="83" spans="1:8" ht="57"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83" s="165">
        <v>1470</v>
      </c>
      <c r="E83" s="165"/>
      <c r="F83" s="165"/>
      <c r="G83" s="165"/>
      <c r="H83" s="166"/>
    </row>
    <row r="84" spans="1:8" ht="57" customHeight="1" thickBot="1" x14ac:dyDescent="0.25">
      <c r="A84" s="167" t="s">
        <v>67</v>
      </c>
      <c r="B84" s="168"/>
      <c r="C84" s="169"/>
      <c r="D84" s="170" t="s">
        <v>68</v>
      </c>
      <c r="E84" s="171"/>
      <c r="F84" s="171"/>
      <c r="G84" s="171"/>
      <c r="H84" s="172"/>
    </row>
    <row r="85" spans="1:8" ht="57" customHeight="1" x14ac:dyDescent="0.2">
      <c r="A85" s="173" t="s">
        <v>69</v>
      </c>
      <c r="B85" s="174"/>
      <c r="C85" s="169"/>
      <c r="D85" s="140">
        <f>D83/4</f>
        <v>367.5</v>
      </c>
      <c r="E85" s="140"/>
      <c r="F85" s="140"/>
      <c r="G85" s="140"/>
      <c r="H85" s="141"/>
    </row>
    <row r="86" spans="1:8" ht="57" customHeight="1" x14ac:dyDescent="0.2">
      <c r="A86" s="173" t="s">
        <v>70</v>
      </c>
      <c r="B86" s="174"/>
      <c r="C86" s="169"/>
      <c r="D86" s="140">
        <f>D83/5</f>
        <v>294</v>
      </c>
      <c r="E86" s="140"/>
      <c r="F86" s="140"/>
      <c r="G86" s="140"/>
      <c r="H86" s="141"/>
    </row>
    <row r="87" spans="1:8" ht="57" customHeight="1" x14ac:dyDescent="0.2">
      <c r="A87" s="173" t="s">
        <v>71</v>
      </c>
      <c r="B87" s="174"/>
      <c r="C87" s="169"/>
      <c r="D87" s="140">
        <f>D83/6</f>
        <v>245</v>
      </c>
      <c r="E87" s="140"/>
      <c r="F87" s="140"/>
      <c r="G87" s="140"/>
      <c r="H87" s="141"/>
    </row>
    <row r="88" spans="1:8" ht="57" customHeight="1" x14ac:dyDescent="0.2">
      <c r="A88" s="173" t="s">
        <v>72</v>
      </c>
      <c r="B88" s="174"/>
      <c r="C88" s="169"/>
      <c r="D88" s="140">
        <f>D83/7</f>
        <v>210</v>
      </c>
      <c r="E88" s="140"/>
      <c r="F88" s="140"/>
      <c r="G88" s="140"/>
      <c r="H88" s="141"/>
    </row>
    <row r="89" spans="1:8" ht="57" customHeight="1" x14ac:dyDescent="0.2">
      <c r="A89" s="173" t="s">
        <v>73</v>
      </c>
      <c r="B89" s="174"/>
      <c r="C89" s="169"/>
      <c r="D89" s="140">
        <f>D83/8</f>
        <v>183.75</v>
      </c>
      <c r="E89" s="140"/>
      <c r="F89" s="140"/>
      <c r="G89" s="140"/>
      <c r="H89" s="141"/>
    </row>
    <row r="90" spans="1:8" ht="57" customHeight="1" x14ac:dyDescent="0.2">
      <c r="A90" s="173" t="s">
        <v>74</v>
      </c>
      <c r="B90" s="174"/>
      <c r="C90" s="169"/>
      <c r="D90" s="140">
        <f>D83/9</f>
        <v>163.33333333333334</v>
      </c>
      <c r="E90" s="140"/>
      <c r="F90" s="140"/>
      <c r="G90" s="140"/>
      <c r="H90" s="141"/>
    </row>
    <row r="91" spans="1:8" ht="57" customHeight="1" thickBot="1" x14ac:dyDescent="0.25">
      <c r="A91" s="173" t="s">
        <v>75</v>
      </c>
      <c r="B91" s="174"/>
      <c r="C91" s="175"/>
      <c r="D91" s="140">
        <f>D83/10</f>
        <v>147</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92" s="44">
        <v>5004</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"2ГИС.МАЙКОП"</v>
      </c>
      <c r="D94" s="31">
        <v>4500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95" s="185">
        <v>2124</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96" s="36">
        <v>1890</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"2ГИС.МАЙКОП"</v>
      </c>
      <c r="D97" s="36">
        <v>4380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"2ГИС.МАЙКОП"</v>
      </c>
      <c r="D98" s="36">
        <v>5256</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99" s="36">
        <v>1182</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0" s="36">
        <v>2244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01" s="36">
        <v>2244</v>
      </c>
      <c r="E101" s="37"/>
      <c r="F101" s="37"/>
      <c r="G101" s="37"/>
      <c r="H101" s="38"/>
    </row>
    <row r="102" spans="1:8" ht="50.1" customHeight="1" x14ac:dyDescent="0.2">
      <c r="A102" s="143" t="s">
        <v>85</v>
      </c>
      <c r="B102" s="144"/>
      <c r="C10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02" s="36">
        <v>5040</v>
      </c>
      <c r="E102" s="37"/>
      <c r="F102" s="37"/>
      <c r="G102" s="37"/>
      <c r="H102" s="38"/>
    </row>
    <row r="103" spans="1:8" ht="50.1" customHeight="1" x14ac:dyDescent="0.2">
      <c r="A103" s="143" t="s">
        <v>86</v>
      </c>
      <c r="B103" s="144"/>
      <c r="C103" s="184" t="s">
        <v>87</v>
      </c>
      <c r="D103" s="36">
        <v>504</v>
      </c>
      <c r="E103" s="37"/>
      <c r="F103" s="37"/>
      <c r="G103" s="37"/>
      <c r="H103" s="38"/>
    </row>
    <row r="104" spans="1:8" ht="72"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4" s="36">
        <v>1860</v>
      </c>
      <c r="E104" s="37"/>
      <c r="F104" s="37"/>
      <c r="G104" s="37"/>
      <c r="H104" s="38"/>
    </row>
    <row r="105" spans="1:8" ht="72"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5" s="36">
        <v>1980</v>
      </c>
      <c r="E105" s="37"/>
      <c r="F105" s="37"/>
      <c r="G105" s="37"/>
      <c r="H105" s="38"/>
    </row>
    <row r="106" spans="1:8" ht="72" customHeight="1" x14ac:dyDescent="0.2">
      <c r="A106" s="143" t="s">
        <v>90</v>
      </c>
      <c r="B106" s="144"/>
      <c r="C106" s="184"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6" s="36">
        <v>1872</v>
      </c>
      <c r="E106" s="37"/>
      <c r="F106" s="37"/>
      <c r="G106" s="37"/>
      <c r="H106" s="38"/>
    </row>
    <row r="107" spans="1:8" ht="72" customHeight="1" x14ac:dyDescent="0.2">
      <c r="A107" s="143" t="s">
        <v>91</v>
      </c>
      <c r="B107" s="144"/>
      <c r="C107" s="184"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7" s="36">
        <v>996</v>
      </c>
      <c r="E107" s="37"/>
      <c r="F107" s="37"/>
      <c r="G107" s="37"/>
      <c r="H107" s="38"/>
    </row>
    <row r="108" spans="1:8" ht="72"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8" s="36">
        <v>8220</v>
      </c>
      <c r="E108" s="37"/>
      <c r="F108" s="37"/>
      <c r="G108" s="37"/>
      <c r="H108" s="38"/>
    </row>
    <row r="109" spans="1:8" ht="72"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09" s="36">
        <v>4002</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0" s="36">
        <v>1242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1" s="36">
        <v>230.99999999999994</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12" s="36">
        <v>5502</v>
      </c>
      <c r="E112" s="37"/>
      <c r="F112" s="37"/>
      <c r="G112" s="37"/>
      <c r="H112" s="38"/>
    </row>
    <row r="113" spans="1:8" ht="50.1" customHeight="1" x14ac:dyDescent="0.2">
      <c r="A113" s="143" t="s">
        <v>98</v>
      </c>
      <c r="B113" s="144"/>
      <c r="C113" s="184" t="str">
        <f>"Интернет-площадка 2gis.ru на основе Cправочника организаций "&amp;$C$2&amp;""</f>
        <v>Интернет-площадка 2gis.ru на основе Cправочника организаций "2ГИС.МАЙКОП"</v>
      </c>
      <c r="D113" s="36">
        <v>6360</v>
      </c>
      <c r="E113" s="37"/>
      <c r="F113" s="37"/>
      <c r="G113" s="37"/>
      <c r="H113" s="38"/>
    </row>
    <row r="114" spans="1:8" ht="50.1" customHeight="1" x14ac:dyDescent="0.2">
      <c r="A114" s="143" t="s">
        <v>99</v>
      </c>
      <c r="B114" s="144"/>
      <c r="C114" s="184" t="str">
        <f t="shared" ref="C114:C123"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14" s="36">
        <v>3000</v>
      </c>
      <c r="E114" s="37"/>
      <c r="F114" s="37"/>
      <c r="G114" s="37"/>
      <c r="H114" s="38"/>
    </row>
    <row r="115" spans="1:8" ht="50.1" customHeight="1" x14ac:dyDescent="0.2">
      <c r="A115" s="143" t="s">
        <v>100</v>
      </c>
      <c r="B115" s="144"/>
      <c r="C115" s="184" t="str">
        <f t="shared" si="1"/>
        <v>Электронный справочник на основе Справочника организаций "2ГИС.МАЙКОП" (версия для ПК)</v>
      </c>
      <c r="D115" s="36">
        <v>2760</v>
      </c>
      <c r="E115" s="37"/>
      <c r="F115" s="37"/>
      <c r="G115" s="37"/>
      <c r="H115" s="38"/>
    </row>
    <row r="116" spans="1:8" ht="50.1" customHeight="1" x14ac:dyDescent="0.2">
      <c r="A116" s="143" t="s">
        <v>101</v>
      </c>
      <c r="B116" s="144"/>
      <c r="C116" s="184" t="str">
        <f>"Интернет-площадка 2gis.ru на основе Cправочника организаций "&amp;$C$2&amp;""</f>
        <v>Интернет-площадка 2gis.ru на основе Cправочника организаций "2ГИС.МАЙКОП"</v>
      </c>
      <c r="D116" s="36">
        <v>6240</v>
      </c>
      <c r="E116" s="37"/>
      <c r="F116" s="37"/>
      <c r="G116" s="37"/>
      <c r="H116" s="38"/>
    </row>
    <row r="117" spans="1:8" ht="50.1" customHeight="1" x14ac:dyDescent="0.2">
      <c r="A117" s="143" t="s">
        <v>102</v>
      </c>
      <c r="B117" s="144"/>
      <c r="C117" s="184" t="str">
        <f>"Интернет-площадка 2gis.ru на основе Cправочника организаций "&amp;$C$2&amp;""</f>
        <v>Интернет-площадка 2gis.ru на основе Cправочника организаций "2ГИС.МАЙКОП"</v>
      </c>
      <c r="D117" s="36">
        <v>7488</v>
      </c>
      <c r="E117" s="37"/>
      <c r="F117" s="37"/>
      <c r="G117" s="37"/>
      <c r="H117" s="38"/>
    </row>
    <row r="118" spans="1:8" ht="50.1" customHeight="1" x14ac:dyDescent="0.2">
      <c r="A118" s="143" t="s">
        <v>103</v>
      </c>
      <c r="B118" s="144"/>
      <c r="C118" s="184" t="str">
        <f t="shared" si="1"/>
        <v>Электронный справочник на основе Справочника организаций "2ГИС.МАЙКОП" (версия для ПК)</v>
      </c>
      <c r="D118" s="36">
        <v>1680</v>
      </c>
      <c r="E118" s="37"/>
      <c r="F118" s="37"/>
      <c r="G118" s="37"/>
      <c r="H118" s="38"/>
    </row>
    <row r="119" spans="1:8" ht="50.1" customHeight="1" x14ac:dyDescent="0.2">
      <c r="A119" s="143" t="s">
        <v>104</v>
      </c>
      <c r="B119" s="144"/>
      <c r="C119" s="184" t="str">
        <f t="shared" si="1"/>
        <v>Электронный справочник на основе Справочника организаций "2ГИС.МАЙКОП" (версия для ПК)</v>
      </c>
      <c r="D119" s="36">
        <v>3240</v>
      </c>
      <c r="E119" s="37"/>
      <c r="F119" s="37"/>
      <c r="G119" s="37"/>
      <c r="H119" s="38"/>
    </row>
    <row r="120" spans="1:8" ht="50.1" customHeight="1" x14ac:dyDescent="0.2">
      <c r="A120" s="143" t="s">
        <v>105</v>
      </c>
      <c r="B120" s="144"/>
      <c r="C120" s="184" t="str">
        <f t="shared" si="1"/>
        <v>Электронный справочник на основе Справочника организаций "2ГИС.МАЙКОП" (версия для ПК)</v>
      </c>
      <c r="D120" s="36">
        <v>3240</v>
      </c>
      <c r="E120" s="37"/>
      <c r="F120" s="37"/>
      <c r="G120" s="37"/>
      <c r="H120" s="38"/>
    </row>
    <row r="121" spans="1:8" ht="50.1" customHeight="1" x14ac:dyDescent="0.2">
      <c r="A121" s="143" t="s">
        <v>106</v>
      </c>
      <c r="B121" s="144"/>
      <c r="C121" s="184" t="s">
        <v>87</v>
      </c>
      <c r="D121" s="36">
        <v>720</v>
      </c>
      <c r="E121" s="37"/>
      <c r="F121" s="37"/>
      <c r="G121" s="37"/>
      <c r="H121" s="38"/>
    </row>
    <row r="122" spans="1:8" ht="72" customHeight="1" x14ac:dyDescent="0.2">
      <c r="A122" s="143" t="s">
        <v>107</v>
      </c>
      <c r="B122" s="144"/>
      <c r="C12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2" s="36">
        <v>11520</v>
      </c>
      <c r="E122" s="37"/>
      <c r="F122" s="37"/>
      <c r="G122" s="37"/>
      <c r="H122" s="38"/>
    </row>
    <row r="123" spans="1:8" ht="50.1" customHeight="1" thickBot="1" x14ac:dyDescent="0.25">
      <c r="A123" s="143" t="s">
        <v>108</v>
      </c>
      <c r="B123" s="144"/>
      <c r="C123" s="184" t="str">
        <f t="shared" si="1"/>
        <v>Электронный справочник на основе Справочника организаций "2ГИС.МАЙКОП" (версия для ПК)</v>
      </c>
      <c r="D123" s="44">
        <v>1800</v>
      </c>
      <c r="E123" s="45"/>
      <c r="F123" s="45"/>
      <c r="G123" s="45"/>
      <c r="H123" s="46"/>
    </row>
    <row r="124" spans="1:8" s="28" customFormat="1" ht="50.1" customHeight="1" thickBot="1" x14ac:dyDescent="0.25">
      <c r="A124" s="24" t="s">
        <v>109</v>
      </c>
      <c r="B124" s="25"/>
      <c r="C124" s="26"/>
      <c r="D124" s="156"/>
      <c r="E124" s="156"/>
      <c r="F124" s="156"/>
      <c r="G124" s="156"/>
      <c r="H124" s="157"/>
    </row>
    <row r="125" spans="1:8" s="16" customFormat="1" ht="50.1" customHeight="1" x14ac:dyDescent="0.2">
      <c r="A125" s="143" t="s">
        <v>110</v>
      </c>
      <c r="B125" s="144"/>
      <c r="C1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25" s="36">
        <v>1500</v>
      </c>
      <c r="E125" s="37"/>
      <c r="F125" s="37"/>
      <c r="G125" s="37"/>
      <c r="H125" s="38"/>
    </row>
    <row r="126" spans="1:8" s="16" customFormat="1" ht="50.1" customHeight="1" x14ac:dyDescent="0.2">
      <c r="A126" s="143" t="s">
        <v>111</v>
      </c>
      <c r="B126" s="144"/>
      <c r="C126" s="194"/>
      <c r="D126" s="36">
        <v>1500</v>
      </c>
      <c r="E126" s="37"/>
      <c r="F126" s="37"/>
      <c r="G126" s="37"/>
      <c r="H126" s="38"/>
    </row>
    <row r="127" spans="1:8" s="16" customFormat="1" ht="50.1" customHeight="1" x14ac:dyDescent="0.2">
      <c r="A127" s="192" t="s">
        <v>112</v>
      </c>
      <c r="B127" s="193"/>
      <c r="C127" s="194"/>
      <c r="D127" s="325">
        <v>1500</v>
      </c>
      <c r="E127" s="140"/>
      <c r="F127" s="140"/>
      <c r="G127" s="140"/>
      <c r="H127" s="140"/>
    </row>
    <row r="128" spans="1:8" s="16" customFormat="1" ht="50.1" customHeight="1" x14ac:dyDescent="0.2">
      <c r="A128" s="192" t="s">
        <v>113</v>
      </c>
      <c r="B128" s="193"/>
      <c r="C128" s="194"/>
      <c r="D128" s="325">
        <v>150</v>
      </c>
      <c r="E128" s="140"/>
      <c r="F128" s="140"/>
      <c r="G128" s="140"/>
      <c r="H128" s="140"/>
    </row>
    <row r="129" spans="1:8" s="16" customFormat="1" ht="50.1" customHeight="1" thickBot="1" x14ac:dyDescent="0.25">
      <c r="A129" s="192" t="s">
        <v>114</v>
      </c>
      <c r="B129" s="193"/>
      <c r="C129" s="196"/>
      <c r="D129" s="78">
        <v>510</v>
      </c>
      <c r="E129" s="79"/>
      <c r="F129" s="79"/>
      <c r="G129" s="79"/>
      <c r="H129" s="79"/>
    </row>
    <row r="130" spans="1:8" s="16" customFormat="1" ht="50.1" customHeight="1" thickBot="1" x14ac:dyDescent="0.25">
      <c r="A130" s="24" t="s">
        <v>115</v>
      </c>
      <c r="B130" s="25"/>
      <c r="C130" s="26"/>
      <c r="D130" s="156"/>
      <c r="E130" s="156"/>
      <c r="F130" s="156"/>
      <c r="G130" s="156"/>
      <c r="H130" s="157"/>
    </row>
    <row r="131" spans="1:8" ht="50.1" customHeight="1" x14ac:dyDescent="0.2">
      <c r="A131" s="143" t="s">
        <v>116</v>
      </c>
      <c r="B131" s="144"/>
      <c r="C13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31" s="198">
        <f>F131*1.2</f>
        <v>1911.6</v>
      </c>
      <c r="E131" s="199">
        <f>F131*1.1</f>
        <v>1752.3000000000002</v>
      </c>
      <c r="F131" s="199">
        <v>1593</v>
      </c>
      <c r="G131" s="199">
        <f>F131*0.75</f>
        <v>1194.75</v>
      </c>
      <c r="H131" s="200">
        <f>F131*0.5</f>
        <v>796.5</v>
      </c>
    </row>
    <row r="132" spans="1:8" ht="50.1" customHeight="1" x14ac:dyDescent="0.2">
      <c r="A132" s="143" t="s">
        <v>117</v>
      </c>
      <c r="B132" s="144"/>
      <c r="C132" s="184" t="str">
        <f>"Интернет-площадка 2gis.ru на основе Cправочника организаций "&amp;$C$2&amp;""</f>
        <v>Интернет-площадка 2gis.ru на основе Cправочника организаций "2ГИС.МАЙКОП"</v>
      </c>
      <c r="D132" s="36">
        <v>2835</v>
      </c>
      <c r="E132" s="37"/>
      <c r="F132" s="37"/>
      <c r="G132" s="37"/>
      <c r="H132" s="38"/>
    </row>
    <row r="133" spans="1:8" ht="50.1" customHeight="1" x14ac:dyDescent="0.2">
      <c r="A133" s="143" t="s">
        <v>118</v>
      </c>
      <c r="B133" s="144"/>
      <c r="C133"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3" s="36">
        <v>1008</v>
      </c>
      <c r="E133" s="37"/>
      <c r="F133" s="37"/>
      <c r="G133" s="37"/>
      <c r="H133" s="38"/>
    </row>
    <row r="134" spans="1:8" ht="50.1" customHeight="1" x14ac:dyDescent="0.2">
      <c r="A134" s="143" t="s">
        <v>119</v>
      </c>
      <c r="B134" s="144"/>
      <c r="C13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34" s="198">
        <f>F134*1.2</f>
        <v>2736</v>
      </c>
      <c r="E134" s="199">
        <f>F134*1.1</f>
        <v>2508</v>
      </c>
      <c r="F134" s="199">
        <v>2280</v>
      </c>
      <c r="G134" s="199">
        <f>F134*0.75</f>
        <v>1710</v>
      </c>
      <c r="H134" s="200">
        <f>F134*0.5</f>
        <v>1140</v>
      </c>
    </row>
    <row r="135" spans="1:8" ht="50.1" customHeight="1" x14ac:dyDescent="0.2">
      <c r="A135" s="143" t="s">
        <v>163</v>
      </c>
      <c r="B135" s="144"/>
      <c r="C135" s="184" t="str">
        <f>"Интернет-площадка 2gis.ru на основе Cправочника организаций "&amp;$C$2&amp;""</f>
        <v>Интернет-площадка 2gis.ru на основе Cправочника организаций "2ГИС.МАЙКОП"</v>
      </c>
      <c r="D135" s="36">
        <v>4080</v>
      </c>
      <c r="E135" s="37"/>
      <c r="F135" s="37"/>
      <c r="G135" s="37"/>
      <c r="H135" s="38"/>
    </row>
    <row r="136" spans="1:8" ht="50.1" customHeight="1" thickBot="1" x14ac:dyDescent="0.25">
      <c r="A136" s="143" t="s">
        <v>121</v>
      </c>
      <c r="B136" s="144"/>
      <c r="C136" s="184"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6" s="36">
        <v>1440</v>
      </c>
      <c r="E136" s="37"/>
      <c r="F136" s="37"/>
      <c r="G136" s="37"/>
      <c r="H136" s="38"/>
    </row>
    <row r="137" spans="1:8" ht="50.1" customHeight="1" thickBot="1" x14ac:dyDescent="0.25">
      <c r="A137" s="24" t="s">
        <v>182</v>
      </c>
      <c r="B137" s="25"/>
      <c r="C137" s="26"/>
      <c r="D137" s="156"/>
      <c r="E137" s="156"/>
      <c r="F137" s="156"/>
      <c r="G137" s="156"/>
      <c r="H137" s="157"/>
    </row>
    <row r="138" spans="1:8" s="23" customFormat="1" ht="30" customHeight="1" thickBot="1" x14ac:dyDescent="0.25">
      <c r="A138" s="353"/>
      <c r="B138" s="353"/>
      <c r="C138" s="354"/>
      <c r="D138" s="353"/>
      <c r="E138" s="353"/>
      <c r="F138" s="353"/>
      <c r="G138" s="353"/>
      <c r="H138" s="355"/>
    </row>
    <row r="139" spans="1:8" s="16" customFormat="1" ht="83.25" customHeight="1" x14ac:dyDescent="0.2">
      <c r="A139" s="143" t="s">
        <v>183</v>
      </c>
      <c r="B139" s="144"/>
      <c r="C13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9" s="36">
        <v>5370</v>
      </c>
      <c r="E139" s="37"/>
      <c r="F139" s="37"/>
      <c r="G139" s="37"/>
      <c r="H139" s="38"/>
    </row>
    <row r="140" spans="1:8" s="16" customFormat="1" ht="83.25" customHeight="1" thickBot="1" x14ac:dyDescent="0.25">
      <c r="A140" s="143" t="s">
        <v>185</v>
      </c>
      <c r="B140" s="144"/>
      <c r="C140" s="194"/>
      <c r="D140" s="36">
        <v>5370</v>
      </c>
      <c r="E140" s="37"/>
      <c r="F140" s="37"/>
      <c r="G140" s="37"/>
      <c r="H140" s="38"/>
    </row>
    <row r="141" spans="1:8" ht="50.1" customHeight="1" thickBot="1" x14ac:dyDescent="0.25">
      <c r="A141" s="298"/>
      <c r="B141" s="299"/>
      <c r="C141" s="118"/>
      <c r="D141" s="322"/>
      <c r="E141" s="322"/>
      <c r="F141" s="322"/>
      <c r="G141" s="322"/>
      <c r="H141" s="323"/>
    </row>
    <row r="142" spans="1:8" s="23" customFormat="1" ht="26.25" x14ac:dyDescent="0.2">
      <c r="A142" s="202"/>
      <c r="B142" s="203"/>
      <c r="C142" s="204"/>
      <c r="D142" s="203"/>
      <c r="E142" s="203"/>
      <c r="F142" s="203"/>
      <c r="G142" s="203"/>
      <c r="H142" s="205"/>
    </row>
    <row r="143" spans="1:8" s="16" customFormat="1" ht="21" x14ac:dyDescent="0.2">
      <c r="A143" s="206"/>
      <c r="B143" s="207" t="s">
        <v>123</v>
      </c>
      <c r="C143" s="208" t="s">
        <v>178</v>
      </c>
      <c r="D143" s="208"/>
      <c r="E143" s="209"/>
      <c r="F143" s="209"/>
      <c r="G143" s="209"/>
      <c r="H143" s="209"/>
    </row>
    <row r="144" spans="1:8" s="16" customFormat="1" ht="21" x14ac:dyDescent="0.2">
      <c r="A144" s="206"/>
      <c r="B144" s="209"/>
      <c r="C144" s="210" t="s">
        <v>179</v>
      </c>
      <c r="D144" s="210"/>
      <c r="E144" s="209"/>
      <c r="F144" s="209"/>
      <c r="G144" s="209"/>
      <c r="H144" s="209"/>
    </row>
    <row r="145" spans="1:8" s="16" customFormat="1" ht="21" x14ac:dyDescent="0.2">
      <c r="A145" s="206"/>
      <c r="B145" s="209"/>
      <c r="C145" s="208" t="s">
        <v>180</v>
      </c>
      <c r="D145" s="210"/>
      <c r="E145" s="209"/>
      <c r="F145" s="209"/>
      <c r="G145" s="209"/>
      <c r="H145" s="209"/>
    </row>
    <row r="146" spans="1:8" s="16" customFormat="1" ht="21" x14ac:dyDescent="0.2">
      <c r="A146" s="202"/>
      <c r="B146" s="203"/>
      <c r="C146" s="210"/>
      <c r="D146" s="210"/>
      <c r="E146" s="209"/>
      <c r="F146" s="209"/>
      <c r="G146" s="209"/>
      <c r="H146" s="203"/>
    </row>
    <row r="147" spans="1:8" s="16" customFormat="1" ht="26.25" x14ac:dyDescent="0.2">
      <c r="A147" s="213" t="str">
        <f>Абакан_юр!A147</f>
        <v>По соглашению сторон в качестве валюты платежа могут выступать украинские гривны, в этом случае курс следующий: 1 руб. = 0,3909 гривен</v>
      </c>
      <c r="B147" s="213"/>
      <c r="C147" s="213"/>
      <c r="D147" s="214"/>
      <c r="E147" s="214"/>
      <c r="F147" s="215"/>
      <c r="G147" s="216"/>
      <c r="H147" s="216"/>
    </row>
    <row r="148" spans="1:8" ht="26.25" x14ac:dyDescent="0.2">
      <c r="A148" s="213" t="str">
        <f>Абакан_юр!A148</f>
        <v>По соглашению сторон в качестве валюты платежа могут выступать дирхамы ОАЭ, в этом случае курс следующий: 1 руб. = 0,0394 дирхам</v>
      </c>
      <c r="B148" s="213"/>
      <c r="C148" s="213"/>
      <c r="D148" s="214"/>
      <c r="E148" s="214"/>
      <c r="F148" s="215"/>
      <c r="G148" s="218"/>
      <c r="H148" s="218"/>
    </row>
    <row r="149" spans="1:8" ht="26.25" x14ac:dyDescent="0.2">
      <c r="A149" s="213" t="str">
        <f>Абакан_юр!A149</f>
        <v>По соглашению сторон в качестве валюты платежа могут выступать доллары США, в этом случае курс следующий: 1 руб. = 0,0107 доллара</v>
      </c>
      <c r="B149" s="213"/>
      <c r="C149" s="213"/>
      <c r="D149" s="214"/>
      <c r="E149" s="214"/>
      <c r="F149" s="215"/>
      <c r="G149" s="218"/>
      <c r="H149" s="218"/>
    </row>
    <row r="150" spans="1:8" ht="26.25" x14ac:dyDescent="0.2">
      <c r="A150" s="213" t="str">
        <f>Абакан_юр!A150</f>
        <v>По соглашению сторон в качестве валюты платежа могут выступать евро, в этом случае курс следующий: 1 руб. = 0,0101 евро</v>
      </c>
      <c r="B150" s="213"/>
      <c r="C150" s="213"/>
      <c r="D150" s="214"/>
      <c r="E150" s="215"/>
      <c r="F150" s="215"/>
      <c r="G150" s="218"/>
      <c r="H150" s="218"/>
    </row>
    <row r="151" spans="1:8" ht="26.25" x14ac:dyDescent="0.2">
      <c r="A151" s="213" t="str">
        <f>Абакан_юр!A151</f>
        <v>По соглашению сторон в качестве валюты платежа могут выступать чешские кроны, в этом случае курс следующий: 1 руб. = 0,2496 крона</v>
      </c>
      <c r="B151" s="213"/>
      <c r="C151" s="213"/>
      <c r="D151" s="214"/>
      <c r="E151" s="215"/>
      <c r="F151" s="215"/>
      <c r="G151" s="218"/>
      <c r="H151" s="218"/>
    </row>
    <row r="152" spans="1:8" ht="26.25" x14ac:dyDescent="0.2">
      <c r="A152" s="213" t="str">
        <f>Абакан_юр!A152</f>
        <v>По соглашению сторон в качестве валюты платежа могут выступать киргизские сомы, в этом случае курс следующий: 1 руб. = 0,9546 сом</v>
      </c>
      <c r="B152" s="213"/>
      <c r="C152" s="213"/>
      <c r="D152" s="214"/>
      <c r="E152" s="214"/>
      <c r="F152" s="215"/>
      <c r="G152" s="218"/>
      <c r="H152" s="218"/>
    </row>
    <row r="153" spans="1:8" ht="26.25" x14ac:dyDescent="0.2">
      <c r="A15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3" s="213"/>
      <c r="C153" s="213"/>
      <c r="D153" s="214"/>
      <c r="E153" s="214"/>
      <c r="F153" s="215"/>
      <c r="G153" s="218"/>
      <c r="H153" s="218"/>
    </row>
    <row r="154" spans="1:8" ht="26.25" customHeight="1" x14ac:dyDescent="0.2">
      <c r="A154" s="219"/>
      <c r="B154" s="219"/>
      <c r="C154" s="220"/>
      <c r="D154" s="221"/>
      <c r="E154" s="221"/>
      <c r="F154" s="222"/>
      <c r="G154" s="223"/>
      <c r="H154" s="223"/>
    </row>
    <row r="155" spans="1:8" ht="26.25" customHeight="1" x14ac:dyDescent="0.2">
      <c r="A155" s="225" t="s">
        <v>134</v>
      </c>
      <c r="B155" s="225"/>
      <c r="C155" s="225"/>
      <c r="D155" s="225"/>
      <c r="E155" s="225"/>
      <c r="F155" s="225"/>
      <c r="G155" s="225"/>
      <c r="H155" s="225"/>
    </row>
    <row r="156" spans="1:8" ht="26.25" customHeight="1" x14ac:dyDescent="0.2">
      <c r="A156" s="225" t="s">
        <v>135</v>
      </c>
      <c r="B156" s="225"/>
      <c r="C156" s="225"/>
      <c r="D156" s="225"/>
      <c r="E156" s="225"/>
      <c r="F156" s="225"/>
      <c r="G156" s="225"/>
      <c r="H156" s="225"/>
    </row>
    <row r="157" spans="1:8" ht="26.25" customHeight="1" x14ac:dyDescent="0.2">
      <c r="A157" s="219"/>
      <c r="B157" s="219"/>
      <c r="C157" s="220"/>
      <c r="D157" s="221"/>
      <c r="E157" s="221"/>
      <c r="F157" s="222"/>
      <c r="G157" s="223"/>
      <c r="H157" s="223"/>
    </row>
    <row r="158" spans="1:8" ht="26.25" customHeight="1" thickBot="1" x14ac:dyDescent="0.25">
      <c r="A158" s="226" t="s">
        <v>136</v>
      </c>
      <c r="B158" s="226"/>
      <c r="C158" s="226"/>
      <c r="D158" s="226"/>
      <c r="E158" s="226"/>
      <c r="F158" s="227"/>
      <c r="G158" s="217"/>
      <c r="H158" s="228"/>
    </row>
    <row r="159" spans="1:8" ht="26.25" customHeight="1" thickBot="1" x14ac:dyDescent="0.25">
      <c r="A159" s="229" t="s">
        <v>137</v>
      </c>
      <c r="B159" s="230"/>
      <c r="C159" s="230"/>
      <c r="D159" s="230"/>
      <c r="E159" s="231"/>
      <c r="F159" s="232"/>
      <c r="H159" s="233"/>
    </row>
    <row r="160" spans="1:8" ht="26.25" customHeight="1" thickBot="1" x14ac:dyDescent="0.25">
      <c r="A160" s="302" t="s">
        <v>138</v>
      </c>
      <c r="B160" s="303"/>
      <c r="C160" s="236" t="s">
        <v>139</v>
      </c>
      <c r="D160" s="326" t="s">
        <v>140</v>
      </c>
      <c r="E160" s="327"/>
      <c r="F160" s="238"/>
      <c r="G160" s="238"/>
      <c r="H160" s="238"/>
    </row>
    <row r="161" spans="1:8" ht="84" x14ac:dyDescent="0.2">
      <c r="A161" s="239" t="s">
        <v>141</v>
      </c>
      <c r="B161" s="240"/>
      <c r="C161" s="241" t="s">
        <v>142</v>
      </c>
      <c r="D161" s="242" t="s">
        <v>143</v>
      </c>
      <c r="E161" s="243"/>
      <c r="F161" s="238"/>
      <c r="G161" s="238"/>
      <c r="H161" s="238"/>
    </row>
    <row r="162" spans="1:8" ht="21" x14ac:dyDescent="0.2">
      <c r="A162" s="244" t="s">
        <v>144</v>
      </c>
      <c r="B162" s="245"/>
      <c r="C162" s="246" t="s">
        <v>145</v>
      </c>
      <c r="D162" s="247" t="s">
        <v>146</v>
      </c>
      <c r="E162" s="248"/>
      <c r="F162" s="238"/>
      <c r="G162" s="238"/>
      <c r="H162" s="238"/>
    </row>
    <row r="163" spans="1:8" ht="63.75" thickBot="1" x14ac:dyDescent="0.25">
      <c r="A163" s="328" t="s">
        <v>147</v>
      </c>
      <c r="B163" s="329"/>
      <c r="C163" s="330" t="s">
        <v>148</v>
      </c>
      <c r="D163" s="331" t="s">
        <v>146</v>
      </c>
      <c r="E163" s="332"/>
      <c r="F163" s="222"/>
      <c r="G163" s="223"/>
      <c r="H163" s="223"/>
    </row>
    <row r="164" spans="1:8" ht="42" x14ac:dyDescent="0.2">
      <c r="A164" s="244" t="s">
        <v>150</v>
      </c>
      <c r="B164" s="245"/>
      <c r="C164" s="333" t="s">
        <v>151</v>
      </c>
      <c r="D164" s="245" t="s">
        <v>146</v>
      </c>
      <c r="E164" s="334"/>
      <c r="F164" s="232"/>
      <c r="G164" s="232"/>
      <c r="H164" s="232"/>
    </row>
    <row r="165" spans="1:8" ht="54" customHeight="1" thickBot="1" x14ac:dyDescent="0.25">
      <c r="A165" s="335" t="s">
        <v>152</v>
      </c>
      <c r="B165" s="336"/>
      <c r="C165" s="330" t="s">
        <v>153</v>
      </c>
      <c r="D165" s="337" t="s">
        <v>146</v>
      </c>
      <c r="E165" s="338"/>
      <c r="F165" s="222"/>
      <c r="G165" s="223"/>
      <c r="H165" s="223"/>
    </row>
    <row r="166" spans="1:8" ht="191.25" customHeight="1" x14ac:dyDescent="0.2">
      <c r="A166"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66" s="225"/>
      <c r="C166" s="225"/>
      <c r="D166" s="225"/>
      <c r="E166" s="225"/>
      <c r="F166" s="225"/>
      <c r="G166" s="225"/>
      <c r="H166" s="225"/>
    </row>
    <row r="167" spans="1:8" ht="85.5" customHeight="1" x14ac:dyDescent="0.2">
      <c r="A167" s="225" t="s">
        <v>157</v>
      </c>
      <c r="B167" s="225"/>
      <c r="C167" s="225"/>
      <c r="D167" s="225"/>
      <c r="E167" s="225"/>
      <c r="F167" s="225"/>
      <c r="G167" s="225"/>
      <c r="H167" s="225"/>
    </row>
    <row r="168" spans="1:8" ht="30.75" customHeight="1" x14ac:dyDescent="0.2">
      <c r="A168" s="250" t="s">
        <v>158</v>
      </c>
      <c r="B168" s="250"/>
      <c r="C168" s="250"/>
      <c r="D168" s="250"/>
      <c r="E168" s="250"/>
      <c r="F168" s="250"/>
      <c r="G168" s="250"/>
      <c r="H168" s="250"/>
    </row>
    <row r="169" spans="1:8" ht="138" customHeight="1" x14ac:dyDescent="0.2">
      <c r="A169" s="225" t="s">
        <v>159</v>
      </c>
      <c r="B169" s="225"/>
      <c r="C169" s="225"/>
      <c r="D169" s="225"/>
      <c r="E169" s="225"/>
      <c r="F169" s="225"/>
      <c r="G169" s="225"/>
      <c r="H169" s="225"/>
    </row>
    <row r="170" spans="1:8" ht="90" customHeight="1" x14ac:dyDescent="0.2"/>
    <row r="171" spans="1:8" s="203" customFormat="1" ht="125.25" customHeight="1" x14ac:dyDescent="0.2">
      <c r="A171" s="202"/>
      <c r="C171" s="204"/>
      <c r="H171" s="205"/>
    </row>
    <row r="172" spans="1:8" s="224" customFormat="1" ht="222.75" customHeight="1" x14ac:dyDescent="0.2">
      <c r="A172" s="202"/>
      <c r="B172" s="203"/>
      <c r="C172" s="204"/>
      <c r="D172" s="203"/>
      <c r="E172" s="203"/>
      <c r="F172" s="203"/>
      <c r="G172" s="203"/>
      <c r="H172" s="205"/>
    </row>
    <row r="173" spans="1:8" ht="192.75" customHeight="1" x14ac:dyDescent="0.2"/>
    <row r="174" spans="1:8" ht="66.75" customHeight="1" x14ac:dyDescent="0.2"/>
    <row r="176" spans="1:8" s="252" customFormat="1" ht="114.75" customHeight="1" x14ac:dyDescent="0.2">
      <c r="A176" s="202"/>
      <c r="B176" s="203"/>
      <c r="C176" s="204"/>
      <c r="D176" s="203"/>
      <c r="E176" s="203"/>
      <c r="F176" s="203"/>
      <c r="G176" s="203"/>
      <c r="H176" s="205"/>
    </row>
  </sheetData>
  <sheetProtection selectLockedCells="1" selectUnlockedCells="1"/>
  <mergeCells count="277">
    <mergeCell ref="A166:H166"/>
    <mergeCell ref="A167:H167"/>
    <mergeCell ref="A168:H168"/>
    <mergeCell ref="A169:E169"/>
    <mergeCell ref="F169:H169"/>
    <mergeCell ref="A163:B163"/>
    <mergeCell ref="D163:E163"/>
    <mergeCell ref="A164:B164"/>
    <mergeCell ref="D164:E164"/>
    <mergeCell ref="A165:B165"/>
    <mergeCell ref="D165:E165"/>
    <mergeCell ref="A160:B160"/>
    <mergeCell ref="D160:E160"/>
    <mergeCell ref="A161:B161"/>
    <mergeCell ref="D161:E161"/>
    <mergeCell ref="A162:B162"/>
    <mergeCell ref="D162:E162"/>
    <mergeCell ref="A152:C152"/>
    <mergeCell ref="A153:C153"/>
    <mergeCell ref="A155:H155"/>
    <mergeCell ref="A156:H156"/>
    <mergeCell ref="A158:E158"/>
    <mergeCell ref="A159:E159"/>
    <mergeCell ref="A147:C147"/>
    <mergeCell ref="G147:H147"/>
    <mergeCell ref="A148:C148"/>
    <mergeCell ref="A149:C149"/>
    <mergeCell ref="A150:C150"/>
    <mergeCell ref="A151:C151"/>
    <mergeCell ref="A141:B141"/>
    <mergeCell ref="D141:H141"/>
    <mergeCell ref="C143:D143"/>
    <mergeCell ref="C144:D144"/>
    <mergeCell ref="C145:D145"/>
    <mergeCell ref="C146:D146"/>
    <mergeCell ref="A137:B137"/>
    <mergeCell ref="D137:H137"/>
    <mergeCell ref="A138:C138"/>
    <mergeCell ref="D138:H138"/>
    <mergeCell ref="A139:B139"/>
    <mergeCell ref="C139:C140"/>
    <mergeCell ref="D139:H139"/>
    <mergeCell ref="A140:B140"/>
    <mergeCell ref="D140:H140"/>
    <mergeCell ref="A133:B133"/>
    <mergeCell ref="D133:H133"/>
    <mergeCell ref="A134:B134"/>
    <mergeCell ref="A135:B135"/>
    <mergeCell ref="D135:H135"/>
    <mergeCell ref="A136:B136"/>
    <mergeCell ref="D136:H136"/>
    <mergeCell ref="D129:H129"/>
    <mergeCell ref="A130:B130"/>
    <mergeCell ref="D130:H130"/>
    <mergeCell ref="A131:B131"/>
    <mergeCell ref="A132:B132"/>
    <mergeCell ref="D132:H132"/>
    <mergeCell ref="A125:B125"/>
    <mergeCell ref="C125:C129"/>
    <mergeCell ref="D125:H125"/>
    <mergeCell ref="A126:B126"/>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193"/>
  <sheetViews>
    <sheetView view="pageBreakPreview" zoomScale="40" zoomScaleNormal="60" zoomScaleSheetLayoutView="40" workbookViewId="0">
      <pane ySplit="4" topLeftCell="A8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281" t="s">
        <v>5</v>
      </c>
      <c r="B4" s="442" t="s">
        <v>6</v>
      </c>
      <c r="C4" s="443" t="s">
        <v>7</v>
      </c>
      <c r="D4" s="150" t="s">
        <v>8</v>
      </c>
      <c r="E4" s="151"/>
      <c r="F4" s="151"/>
      <c r="G4" s="151"/>
      <c r="H4" s="15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1">
        <f>F7*1.2</f>
        <v>8668.7999999999993</v>
      </c>
      <c r="E7" s="32">
        <f>F7*1.1</f>
        <v>7946.4000000000005</v>
      </c>
      <c r="F7" s="32">
        <v>7224</v>
      </c>
      <c r="G7" s="32">
        <f>F7*0.75</f>
        <v>5418</v>
      </c>
      <c r="H7" s="33">
        <f>F7*0.5</f>
        <v>3612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54">
        <f>F12*1.2</f>
        <v>9763.1999999999989</v>
      </c>
      <c r="E12" s="32">
        <f>F12*1.1</f>
        <v>8949.6</v>
      </c>
      <c r="F12" s="32">
        <v>8136</v>
      </c>
      <c r="G12" s="32">
        <f>F12*0.75</f>
        <v>6102</v>
      </c>
      <c r="H12" s="33">
        <f>F12*0.5</f>
        <v>4068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"2ГИС.МАХАЧКАЛА"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262">
        <v>18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1">
        <f>F27*1.2</f>
        <v>10411.199999999999</v>
      </c>
      <c r="E27" s="32">
        <f>F27*1.1</f>
        <v>9543.6</v>
      </c>
      <c r="F27" s="32">
        <v>8676</v>
      </c>
      <c r="G27" s="32">
        <f>F27*0.75</f>
        <v>6507</v>
      </c>
      <c r="H27" s="33">
        <f>F27*0.5</f>
        <v>4338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54">
        <f>F32*1.2</f>
        <v>11721.6</v>
      </c>
      <c r="E32" s="32">
        <f>F32*1.1</f>
        <v>10744.800000000001</v>
      </c>
      <c r="F32" s="32">
        <v>9768</v>
      </c>
      <c r="G32" s="32">
        <f>F32*0.75</f>
        <v>7326</v>
      </c>
      <c r="H32" s="33">
        <f>F32*0.5</f>
        <v>4884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"2ГИС.МАХАЧКАЛА"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68">
        <v>24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74"/>
      <c r="E46" s="75"/>
      <c r="F46" s="75"/>
      <c r="G46" s="75"/>
      <c r="H46" s="76"/>
    </row>
    <row r="47" spans="1:8" ht="21.75" thickBot="1" x14ac:dyDescent="0.25">
      <c r="A47" s="81"/>
      <c r="B47" s="117"/>
      <c r="C47" s="118"/>
      <c r="D47" s="113" t="str">
        <f>"от "&amp;MIN(D49:D68)&amp;" до "&amp;MAX(D49:D66)</f>
        <v>от 420 до 14364</v>
      </c>
      <c r="E47" s="114"/>
      <c r="F47" s="114"/>
      <c r="G47" s="114"/>
      <c r="H47" s="115"/>
    </row>
    <row r="48" spans="1:8" ht="34.5" customHeight="1" x14ac:dyDescent="0.2">
      <c r="A48" s="124" t="s">
        <v>32</v>
      </c>
      <c r="B48" s="125"/>
      <c r="C48" s="369"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48" s="36">
        <v>798</v>
      </c>
      <c r="E48" s="37"/>
      <c r="F48" s="37"/>
      <c r="G48" s="37"/>
      <c r="H48" s="38"/>
    </row>
    <row r="49" spans="1:8" ht="20.25" hidden="1" customHeight="1" outlineLevel="1" x14ac:dyDescent="0.2">
      <c r="A49" s="124" t="s">
        <v>32</v>
      </c>
      <c r="B49" s="125"/>
      <c r="C49" s="126"/>
      <c r="D49" s="127">
        <v>420</v>
      </c>
      <c r="E49" s="128"/>
      <c r="F49" s="128"/>
      <c r="G49" s="128"/>
      <c r="H49" s="129"/>
    </row>
    <row r="50" spans="1:8" ht="37.5" customHeight="1" outlineLevel="1" x14ac:dyDescent="0.2">
      <c r="A50" s="130" t="s">
        <v>33</v>
      </c>
      <c r="B50" s="131"/>
      <c r="C50" s="126"/>
      <c r="D50" s="36">
        <v>1596</v>
      </c>
      <c r="E50" s="37"/>
      <c r="F50" s="37"/>
      <c r="G50" s="37"/>
      <c r="H50" s="38"/>
    </row>
    <row r="51" spans="1:8" ht="37.5" customHeight="1" outlineLevel="1" x14ac:dyDescent="0.2">
      <c r="A51" s="130" t="s">
        <v>34</v>
      </c>
      <c r="B51" s="131"/>
      <c r="C51" s="126"/>
      <c r="D51" s="36">
        <v>2394</v>
      </c>
      <c r="E51" s="37"/>
      <c r="F51" s="37"/>
      <c r="G51" s="37"/>
      <c r="H51" s="38"/>
    </row>
    <row r="52" spans="1:8" ht="37.5" customHeight="1" outlineLevel="1" x14ac:dyDescent="0.2">
      <c r="A52" s="130" t="s">
        <v>35</v>
      </c>
      <c r="B52" s="131"/>
      <c r="C52" s="126"/>
      <c r="D52" s="36">
        <v>3192</v>
      </c>
      <c r="E52" s="37"/>
      <c r="F52" s="37"/>
      <c r="G52" s="37"/>
      <c r="H52" s="38"/>
    </row>
    <row r="53" spans="1:8" ht="37.5" customHeight="1" outlineLevel="1" x14ac:dyDescent="0.2">
      <c r="A53" s="130" t="s">
        <v>36</v>
      </c>
      <c r="B53" s="131"/>
      <c r="C53" s="126"/>
      <c r="D53" s="36">
        <v>3990</v>
      </c>
      <c r="E53" s="37"/>
      <c r="F53" s="37"/>
      <c r="G53" s="37"/>
      <c r="H53" s="38"/>
    </row>
    <row r="54" spans="1:8" ht="37.5" customHeight="1" outlineLevel="1" x14ac:dyDescent="0.2">
      <c r="A54" s="130" t="s">
        <v>37</v>
      </c>
      <c r="B54" s="131"/>
      <c r="C54" s="126"/>
      <c r="D54" s="36">
        <v>4788</v>
      </c>
      <c r="E54" s="37"/>
      <c r="F54" s="37"/>
      <c r="G54" s="37"/>
      <c r="H54" s="38"/>
    </row>
    <row r="55" spans="1:8" ht="37.5" customHeight="1" outlineLevel="1" x14ac:dyDescent="0.2">
      <c r="A55" s="130" t="s">
        <v>38</v>
      </c>
      <c r="B55" s="131"/>
      <c r="C55" s="126"/>
      <c r="D55" s="36">
        <v>5586</v>
      </c>
      <c r="E55" s="37"/>
      <c r="F55" s="37"/>
      <c r="G55" s="37"/>
      <c r="H55" s="38"/>
    </row>
    <row r="56" spans="1:8" s="16" customFormat="1" ht="37.5" customHeight="1" outlineLevel="1" x14ac:dyDescent="0.2">
      <c r="A56" s="130" t="s">
        <v>39</v>
      </c>
      <c r="B56" s="131"/>
      <c r="C56" s="126"/>
      <c r="D56" s="36">
        <v>6384</v>
      </c>
      <c r="E56" s="37"/>
      <c r="F56" s="37"/>
      <c r="G56" s="37"/>
      <c r="H56" s="38"/>
    </row>
    <row r="57" spans="1:8" s="16" customFormat="1" ht="37.5" customHeight="1" outlineLevel="1" x14ac:dyDescent="0.2">
      <c r="A57" s="130" t="s">
        <v>40</v>
      </c>
      <c r="B57" s="131"/>
      <c r="C57" s="126"/>
      <c r="D57" s="36">
        <v>7182</v>
      </c>
      <c r="E57" s="37"/>
      <c r="F57" s="37"/>
      <c r="G57" s="37"/>
      <c r="H57" s="38"/>
    </row>
    <row r="58" spans="1:8" s="16" customFormat="1" ht="37.5" customHeight="1" outlineLevel="1" x14ac:dyDescent="0.2">
      <c r="A58" s="130" t="s">
        <v>41</v>
      </c>
      <c r="B58" s="131"/>
      <c r="C58" s="126"/>
      <c r="D58" s="36">
        <v>7980</v>
      </c>
      <c r="E58" s="37"/>
      <c r="F58" s="37"/>
      <c r="G58" s="37"/>
      <c r="H58" s="38"/>
    </row>
    <row r="59" spans="1:8" s="16" customFormat="1" ht="37.5" customHeight="1" outlineLevel="1" x14ac:dyDescent="0.2">
      <c r="A59" s="130" t="s">
        <v>42</v>
      </c>
      <c r="B59" s="131"/>
      <c r="C59" s="126"/>
      <c r="D59" s="36">
        <v>8778</v>
      </c>
      <c r="E59" s="37"/>
      <c r="F59" s="37"/>
      <c r="G59" s="37"/>
      <c r="H59" s="38"/>
    </row>
    <row r="60" spans="1:8" s="16" customFormat="1" ht="37.5" customHeight="1" outlineLevel="1" x14ac:dyDescent="0.2">
      <c r="A60" s="130" t="s">
        <v>43</v>
      </c>
      <c r="B60" s="131"/>
      <c r="C60" s="126"/>
      <c r="D60" s="36">
        <v>9576</v>
      </c>
      <c r="E60" s="37"/>
      <c r="F60" s="37"/>
      <c r="G60" s="37"/>
      <c r="H60" s="38"/>
    </row>
    <row r="61" spans="1:8" s="16" customFormat="1" ht="37.5" customHeight="1" outlineLevel="1" x14ac:dyDescent="0.2">
      <c r="A61" s="130" t="s">
        <v>44</v>
      </c>
      <c r="B61" s="131"/>
      <c r="C61" s="126"/>
      <c r="D61" s="36">
        <v>10374</v>
      </c>
      <c r="E61" s="37"/>
      <c r="F61" s="37"/>
      <c r="G61" s="37"/>
      <c r="H61" s="38"/>
    </row>
    <row r="62" spans="1:8" s="16" customFormat="1" ht="37.5" customHeight="1" outlineLevel="1" x14ac:dyDescent="0.2">
      <c r="A62" s="130" t="s">
        <v>45</v>
      </c>
      <c r="B62" s="131"/>
      <c r="C62" s="126"/>
      <c r="D62" s="36">
        <v>11172</v>
      </c>
      <c r="E62" s="37"/>
      <c r="F62" s="37"/>
      <c r="G62" s="37"/>
      <c r="H62" s="38"/>
    </row>
    <row r="63" spans="1:8" s="16" customFormat="1" ht="37.5" customHeight="1" outlineLevel="1" x14ac:dyDescent="0.2">
      <c r="A63" s="130" t="s">
        <v>46</v>
      </c>
      <c r="B63" s="131"/>
      <c r="C63" s="126"/>
      <c r="D63" s="36">
        <v>11970</v>
      </c>
      <c r="E63" s="37"/>
      <c r="F63" s="37"/>
      <c r="G63" s="37"/>
      <c r="H63" s="38"/>
    </row>
    <row r="64" spans="1:8" s="16" customFormat="1" ht="37.5" customHeight="1" outlineLevel="1" x14ac:dyDescent="0.2">
      <c r="A64" s="130" t="s">
        <v>47</v>
      </c>
      <c r="B64" s="131"/>
      <c r="C64" s="126"/>
      <c r="D64" s="36">
        <v>12768</v>
      </c>
      <c r="E64" s="37"/>
      <c r="F64" s="37"/>
      <c r="G64" s="37"/>
      <c r="H64" s="38"/>
    </row>
    <row r="65" spans="1:8" s="16" customFormat="1" ht="37.5" customHeight="1" outlineLevel="1" x14ac:dyDescent="0.2">
      <c r="A65" s="130" t="s">
        <v>48</v>
      </c>
      <c r="B65" s="131"/>
      <c r="C65" s="126"/>
      <c r="D65" s="36">
        <v>13566</v>
      </c>
      <c r="E65" s="37"/>
      <c r="F65" s="37"/>
      <c r="G65" s="37"/>
      <c r="H65" s="38"/>
    </row>
    <row r="66" spans="1:8" s="16" customFormat="1" ht="37.5" customHeight="1" outlineLevel="1" x14ac:dyDescent="0.2">
      <c r="A66" s="130" t="s">
        <v>49</v>
      </c>
      <c r="B66" s="131"/>
      <c r="C66" s="126"/>
      <c r="D66" s="36">
        <v>14364</v>
      </c>
      <c r="E66" s="37"/>
      <c r="F66" s="37"/>
      <c r="G66" s="37"/>
      <c r="H66" s="38"/>
    </row>
    <row r="67" spans="1:8" s="16" customFormat="1" ht="37.5" customHeight="1" outlineLevel="1" x14ac:dyDescent="0.2">
      <c r="A67" s="130" t="s">
        <v>50</v>
      </c>
      <c r="B67" s="131"/>
      <c r="C67" s="126"/>
      <c r="D67" s="36">
        <v>15162</v>
      </c>
      <c r="E67" s="37"/>
      <c r="F67" s="37"/>
      <c r="G67" s="37"/>
      <c r="H67" s="38"/>
    </row>
    <row r="68" spans="1:8" s="16" customFormat="1" ht="37.5" customHeight="1" outlineLevel="1" x14ac:dyDescent="0.2">
      <c r="A68" s="130" t="s">
        <v>51</v>
      </c>
      <c r="B68" s="131"/>
      <c r="C68" s="126"/>
      <c r="D68" s="36">
        <v>15960</v>
      </c>
      <c r="E68" s="37"/>
      <c r="F68" s="37"/>
      <c r="G68" s="37"/>
      <c r="H68" s="38"/>
    </row>
    <row r="69" spans="1:8" s="16" customFormat="1" ht="37.5" customHeight="1" outlineLevel="1" x14ac:dyDescent="0.2">
      <c r="A69" s="130" t="s">
        <v>196</v>
      </c>
      <c r="B69" s="131"/>
      <c r="C69" s="126"/>
      <c r="D69" s="36">
        <v>16758</v>
      </c>
      <c r="E69" s="37"/>
      <c r="F69" s="37"/>
      <c r="G69" s="37"/>
      <c r="H69" s="38"/>
    </row>
    <row r="70" spans="1:8" s="16" customFormat="1" ht="37.5" customHeight="1" outlineLevel="1" x14ac:dyDescent="0.2">
      <c r="A70" s="130" t="s">
        <v>197</v>
      </c>
      <c r="B70" s="131"/>
      <c r="C70" s="126"/>
      <c r="D70" s="36">
        <v>17556</v>
      </c>
      <c r="E70" s="37"/>
      <c r="F70" s="37"/>
      <c r="G70" s="37"/>
      <c r="H70" s="38"/>
    </row>
    <row r="71" spans="1:8" s="16" customFormat="1" ht="37.5" customHeight="1" outlineLevel="1" x14ac:dyDescent="0.2">
      <c r="A71" s="130" t="s">
        <v>198</v>
      </c>
      <c r="B71" s="131"/>
      <c r="C71" s="126"/>
      <c r="D71" s="36">
        <v>18354</v>
      </c>
      <c r="E71" s="37"/>
      <c r="F71" s="37"/>
      <c r="G71" s="37"/>
      <c r="H71" s="38"/>
    </row>
    <row r="72" spans="1:8" s="16" customFormat="1" ht="37.5" customHeight="1" outlineLevel="1" x14ac:dyDescent="0.2">
      <c r="A72" s="130" t="s">
        <v>199</v>
      </c>
      <c r="B72" s="131"/>
      <c r="C72" s="126"/>
      <c r="D72" s="36">
        <v>19152</v>
      </c>
      <c r="E72" s="37"/>
      <c r="F72" s="37"/>
      <c r="G72" s="37"/>
      <c r="H72" s="38"/>
    </row>
    <row r="73" spans="1:8" s="16" customFormat="1" ht="37.5" customHeight="1" outlineLevel="1" x14ac:dyDescent="0.2">
      <c r="A73" s="130" t="s">
        <v>200</v>
      </c>
      <c r="B73" s="131"/>
      <c r="C73" s="126"/>
      <c r="D73" s="36">
        <v>19950</v>
      </c>
      <c r="E73" s="37"/>
      <c r="F73" s="37"/>
      <c r="G73" s="37"/>
      <c r="H73" s="38"/>
    </row>
    <row r="74" spans="1:8" s="16" customFormat="1" ht="37.5" customHeight="1" outlineLevel="1" x14ac:dyDescent="0.2">
      <c r="A74" s="130" t="s">
        <v>201</v>
      </c>
      <c r="B74" s="131"/>
      <c r="C74" s="126"/>
      <c r="D74" s="36">
        <v>20748</v>
      </c>
      <c r="E74" s="37"/>
      <c r="F74" s="37"/>
      <c r="G74" s="37"/>
      <c r="H74" s="38"/>
    </row>
    <row r="75" spans="1:8" s="16" customFormat="1" ht="37.5" customHeight="1" outlineLevel="1" x14ac:dyDescent="0.2">
      <c r="A75" s="130" t="s">
        <v>202</v>
      </c>
      <c r="B75" s="131"/>
      <c r="C75" s="126"/>
      <c r="D75" s="36">
        <v>21546</v>
      </c>
      <c r="E75" s="37"/>
      <c r="F75" s="37"/>
      <c r="G75" s="37"/>
      <c r="H75" s="38"/>
    </row>
    <row r="76" spans="1:8" s="16" customFormat="1" ht="37.5" customHeight="1" outlineLevel="1" x14ac:dyDescent="0.2">
      <c r="A76" s="130" t="s">
        <v>203</v>
      </c>
      <c r="B76" s="131"/>
      <c r="C76" s="126"/>
      <c r="D76" s="36">
        <v>22344</v>
      </c>
      <c r="E76" s="37"/>
      <c r="F76" s="37"/>
      <c r="G76" s="37"/>
      <c r="H76" s="38"/>
    </row>
    <row r="77" spans="1:8" s="16" customFormat="1" ht="37.5" customHeight="1" outlineLevel="1" x14ac:dyDescent="0.2">
      <c r="A77" s="130" t="s">
        <v>204</v>
      </c>
      <c r="B77" s="131"/>
      <c r="C77" s="126"/>
      <c r="D77" s="36">
        <v>23142</v>
      </c>
      <c r="E77" s="37"/>
      <c r="F77" s="37"/>
      <c r="G77" s="37"/>
      <c r="H77" s="38"/>
    </row>
    <row r="78" spans="1:8" s="16" customFormat="1" ht="37.5" customHeight="1" outlineLevel="1" thickBot="1" x14ac:dyDescent="0.25">
      <c r="A78" s="130" t="s">
        <v>205</v>
      </c>
      <c r="B78" s="131"/>
      <c r="C78" s="571"/>
      <c r="D78" s="36">
        <v>23940</v>
      </c>
      <c r="E78" s="37"/>
      <c r="F78" s="37"/>
      <c r="G78" s="37"/>
      <c r="H78" s="38"/>
    </row>
    <row r="79" spans="1:8" s="16" customFormat="1" ht="50.1" customHeight="1" thickBot="1" x14ac:dyDescent="0.25">
      <c r="A79" s="119" t="s">
        <v>52</v>
      </c>
      <c r="B79" s="120"/>
      <c r="C79" s="120"/>
      <c r="D79" s="121" t="str">
        <f>"от "&amp;MIN(D80:D89)&amp;" до "&amp;MAX(D80:D89)</f>
        <v>от 174 до 4052,4</v>
      </c>
      <c r="E79" s="122"/>
      <c r="F79" s="122"/>
      <c r="G79" s="122"/>
      <c r="H79" s="123"/>
    </row>
    <row r="80" spans="1:8" s="16" customFormat="1" ht="160.5"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80" s="127">
        <v>834</v>
      </c>
      <c r="E80" s="128"/>
      <c r="F80" s="128"/>
      <c r="G80" s="128"/>
      <c r="H80" s="129"/>
    </row>
    <row r="81" spans="1:8" s="16" customFormat="1" ht="37.5" customHeight="1" x14ac:dyDescent="0.2">
      <c r="A81" s="143" t="s">
        <v>54</v>
      </c>
      <c r="B81" s="457"/>
      <c r="C81" s="139"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81" s="36">
        <v>174</v>
      </c>
      <c r="E81" s="37"/>
      <c r="F81" s="37"/>
      <c r="G81" s="37"/>
      <c r="H81" s="38"/>
    </row>
    <row r="82" spans="1:8" s="16" customFormat="1" ht="37.5" customHeight="1" x14ac:dyDescent="0.2">
      <c r="A82" s="143" t="s">
        <v>55</v>
      </c>
      <c r="B82" s="457"/>
      <c r="C82" s="142"/>
      <c r="D82" s="36">
        <v>4052.3999999999996</v>
      </c>
      <c r="E82" s="37"/>
      <c r="F82" s="37"/>
      <c r="G82" s="37"/>
      <c r="H82" s="38"/>
    </row>
    <row r="83" spans="1:8" s="16" customFormat="1" ht="37.5" customHeight="1" x14ac:dyDescent="0.2">
      <c r="A83" s="143" t="s">
        <v>56</v>
      </c>
      <c r="B83" s="457"/>
      <c r="C83" s="142"/>
      <c r="D83" s="36">
        <v>612</v>
      </c>
      <c r="E83" s="37"/>
      <c r="F83" s="37"/>
      <c r="G83" s="37"/>
      <c r="H83" s="38"/>
    </row>
    <row r="84" spans="1:8" s="16" customFormat="1" ht="37.5" customHeight="1" x14ac:dyDescent="0.2">
      <c r="A84" s="143" t="s">
        <v>57</v>
      </c>
      <c r="B84" s="144"/>
      <c r="C84" s="142"/>
      <c r="D84" s="36">
        <v>4050</v>
      </c>
      <c r="E84" s="37"/>
      <c r="F84" s="37"/>
      <c r="G84" s="37"/>
      <c r="H84" s="38"/>
    </row>
    <row r="85" spans="1:8" s="16" customFormat="1" ht="37.5" customHeight="1" x14ac:dyDescent="0.2">
      <c r="A85" s="143" t="s">
        <v>58</v>
      </c>
      <c r="B85" s="457"/>
      <c r="C85" s="142"/>
      <c r="D85" s="36">
        <v>174</v>
      </c>
      <c r="E85" s="37"/>
      <c r="F85" s="37"/>
      <c r="G85" s="37"/>
      <c r="H85" s="38"/>
    </row>
    <row r="86" spans="1:8" s="16" customFormat="1" ht="37.5" customHeight="1" x14ac:dyDescent="0.2">
      <c r="A86" s="143" t="s">
        <v>59</v>
      </c>
      <c r="B86" s="457"/>
      <c r="C86" s="142"/>
      <c r="D86" s="36">
        <v>174</v>
      </c>
      <c r="E86" s="37"/>
      <c r="F86" s="37"/>
      <c r="G86" s="37"/>
      <c r="H86" s="38"/>
    </row>
    <row r="87" spans="1:8" s="16" customFormat="1" ht="37.5" customHeight="1" x14ac:dyDescent="0.2">
      <c r="A87" s="143" t="s">
        <v>60</v>
      </c>
      <c r="B87" s="457"/>
      <c r="C87" s="142"/>
      <c r="D87" s="36">
        <v>348</v>
      </c>
      <c r="E87" s="37"/>
      <c r="F87" s="37"/>
      <c r="G87" s="37"/>
      <c r="H87" s="38"/>
    </row>
    <row r="88" spans="1:8" s="16" customFormat="1" ht="37.5" customHeight="1" x14ac:dyDescent="0.2">
      <c r="A88" s="143" t="s">
        <v>61</v>
      </c>
      <c r="B88" s="457"/>
      <c r="C88" s="142"/>
      <c r="D88" s="36">
        <v>522</v>
      </c>
      <c r="E88" s="37"/>
      <c r="F88" s="37"/>
      <c r="G88" s="37"/>
      <c r="H88" s="38"/>
    </row>
    <row r="89" spans="1:8" s="16" customFormat="1" ht="37.5" customHeight="1" thickBot="1" x14ac:dyDescent="0.25">
      <c r="A89" s="192" t="s">
        <v>62</v>
      </c>
      <c r="B89" s="458"/>
      <c r="C89" s="147"/>
      <c r="D89" s="185">
        <v>558</v>
      </c>
      <c r="E89" s="186"/>
      <c r="F89" s="186"/>
      <c r="G89" s="186"/>
      <c r="H89" s="187"/>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0" s="45">
        <v>30</v>
      </c>
      <c r="E90" s="45"/>
      <c r="F90" s="45"/>
      <c r="G90" s="45"/>
      <c r="H90" s="46"/>
    </row>
    <row r="91" spans="1:8" s="28" customFormat="1" ht="50.1" customHeight="1" thickBot="1" x14ac:dyDescent="0.25">
      <c r="A91" s="24" t="s">
        <v>65</v>
      </c>
      <c r="B91" s="25"/>
      <c r="C91" s="26"/>
      <c r="D91" s="156" t="str">
        <f>"от "&amp;MIN(D93,D104:H105,F143,D106:H120)&amp;" до "&amp;MAX(D93,D104:H105,F143,D106:H120)</f>
        <v>от 582 до 17358</v>
      </c>
      <c r="E91" s="156"/>
      <c r="F91" s="156"/>
      <c r="G91" s="156"/>
      <c r="H91" s="157"/>
    </row>
    <row r="92" spans="1:8" s="16" customFormat="1" ht="24.95" customHeight="1" thickBot="1" x14ac:dyDescent="0.25">
      <c r="A92" s="298"/>
      <c r="B92" s="299"/>
      <c r="C92" s="118"/>
      <c r="D92" s="322"/>
      <c r="E92" s="322"/>
      <c r="F92" s="322"/>
      <c r="G92" s="322"/>
      <c r="H92" s="323"/>
    </row>
    <row r="93" spans="1:8" s="16" customFormat="1" ht="64.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93" s="165">
        <v>3660</v>
      </c>
      <c r="E93" s="165"/>
      <c r="F93" s="165"/>
      <c r="G93" s="165"/>
      <c r="H93" s="166"/>
    </row>
    <row r="94" spans="1:8" s="16" customFormat="1" ht="64.5" customHeight="1" thickBot="1" x14ac:dyDescent="0.25">
      <c r="A94" s="167" t="s">
        <v>67</v>
      </c>
      <c r="B94" s="168"/>
      <c r="C94" s="169"/>
      <c r="D94" s="170" t="s">
        <v>68</v>
      </c>
      <c r="E94" s="171"/>
      <c r="F94" s="171"/>
      <c r="G94" s="171"/>
      <c r="H94" s="172"/>
    </row>
    <row r="95" spans="1:8" s="16" customFormat="1" ht="64.5" customHeight="1" x14ac:dyDescent="0.2">
      <c r="A95" s="173" t="s">
        <v>69</v>
      </c>
      <c r="B95" s="174"/>
      <c r="C95" s="169"/>
      <c r="D95" s="140">
        <f>D93/4</f>
        <v>915</v>
      </c>
      <c r="E95" s="140"/>
      <c r="F95" s="140"/>
      <c r="G95" s="140"/>
      <c r="H95" s="141"/>
    </row>
    <row r="96" spans="1:8" s="16" customFormat="1" ht="64.5" customHeight="1" x14ac:dyDescent="0.2">
      <c r="A96" s="173" t="s">
        <v>70</v>
      </c>
      <c r="B96" s="174"/>
      <c r="C96" s="169"/>
      <c r="D96" s="140">
        <f>D93/5</f>
        <v>732</v>
      </c>
      <c r="E96" s="140"/>
      <c r="F96" s="140"/>
      <c r="G96" s="140"/>
      <c r="H96" s="141"/>
    </row>
    <row r="97" spans="1:8" s="16" customFormat="1" ht="64.5" customHeight="1" x14ac:dyDescent="0.2">
      <c r="A97" s="173" t="s">
        <v>71</v>
      </c>
      <c r="B97" s="174"/>
      <c r="C97" s="169"/>
      <c r="D97" s="140">
        <f>D93/6</f>
        <v>610</v>
      </c>
      <c r="E97" s="140"/>
      <c r="F97" s="140"/>
      <c r="G97" s="140"/>
      <c r="H97" s="141"/>
    </row>
    <row r="98" spans="1:8" s="16" customFormat="1" ht="64.5" customHeight="1" x14ac:dyDescent="0.2">
      <c r="A98" s="173" t="s">
        <v>72</v>
      </c>
      <c r="B98" s="174"/>
      <c r="C98" s="169"/>
      <c r="D98" s="140">
        <f>D93/7</f>
        <v>522.85714285714289</v>
      </c>
      <c r="E98" s="140"/>
      <c r="F98" s="140"/>
      <c r="G98" s="140"/>
      <c r="H98" s="141"/>
    </row>
    <row r="99" spans="1:8" s="16" customFormat="1" ht="64.5" customHeight="1" x14ac:dyDescent="0.2">
      <c r="A99" s="173" t="s">
        <v>73</v>
      </c>
      <c r="B99" s="174"/>
      <c r="C99" s="169"/>
      <c r="D99" s="140">
        <f>D93/8</f>
        <v>457.5</v>
      </c>
      <c r="E99" s="140"/>
      <c r="F99" s="140"/>
      <c r="G99" s="140"/>
      <c r="H99" s="141"/>
    </row>
    <row r="100" spans="1:8" s="16" customFormat="1" ht="64.5" customHeight="1" x14ac:dyDescent="0.2">
      <c r="A100" s="173" t="s">
        <v>74</v>
      </c>
      <c r="B100" s="174"/>
      <c r="C100" s="169"/>
      <c r="D100" s="140">
        <f>D93/9</f>
        <v>406.66666666666669</v>
      </c>
      <c r="E100" s="140"/>
      <c r="F100" s="140"/>
      <c r="G100" s="140"/>
      <c r="H100" s="141"/>
    </row>
    <row r="101" spans="1:8" s="16" customFormat="1" ht="64.5" customHeight="1" thickBot="1" x14ac:dyDescent="0.25">
      <c r="A101" s="173" t="s">
        <v>75</v>
      </c>
      <c r="B101" s="174"/>
      <c r="C101" s="175"/>
      <c r="D101" s="140">
        <f>D93/10</f>
        <v>366</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2" s="44">
        <v>7500</v>
      </c>
      <c r="E102" s="45"/>
      <c r="F102" s="45"/>
      <c r="G102" s="45"/>
      <c r="H102" s="46"/>
    </row>
    <row r="103" spans="1:8" s="16" customFormat="1" ht="24.95" customHeight="1" thickBot="1" x14ac:dyDescent="0.25">
      <c r="A103" s="298"/>
      <c r="B103" s="299"/>
      <c r="C103" s="180"/>
      <c r="D103" s="322"/>
      <c r="E103" s="322"/>
      <c r="F103" s="322"/>
      <c r="G103" s="322"/>
      <c r="H103" s="323"/>
    </row>
    <row r="104" spans="1:8" s="16" customFormat="1" ht="50.1" customHeight="1" x14ac:dyDescent="0.2">
      <c r="A104" s="143" t="s">
        <v>77</v>
      </c>
      <c r="B104" s="144"/>
      <c r="C104" s="291" t="str">
        <f>"Интернет-площадка 2gis.ru на основе Cправочника организаций "&amp;$C$2&amp;""</f>
        <v>Интернет-площадка 2gis.ru на основе Cправочника организаций "2ГИС.МАХАЧКАЛА"</v>
      </c>
      <c r="D104" s="56">
        <v>3462</v>
      </c>
      <c r="E104" s="37"/>
      <c r="F104" s="37"/>
      <c r="G104" s="37"/>
      <c r="H104" s="38"/>
    </row>
    <row r="105" spans="1:8" s="16" customFormat="1" ht="50.1" customHeight="1" x14ac:dyDescent="0.2">
      <c r="A105" s="143" t="s">
        <v>78</v>
      </c>
      <c r="B105" s="144"/>
      <c r="C105"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05" s="56">
        <v>2904</v>
      </c>
      <c r="E105" s="37"/>
      <c r="F105" s="37"/>
      <c r="G105" s="37"/>
      <c r="H105" s="38"/>
    </row>
    <row r="106" spans="1:8" s="16" customFormat="1" ht="50.1" customHeight="1" x14ac:dyDescent="0.2">
      <c r="A106" s="143" t="s">
        <v>79</v>
      </c>
      <c r="B106" s="144"/>
      <c r="C106"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06" s="56">
        <v>8646</v>
      </c>
      <c r="E106" s="37"/>
      <c r="F106" s="37"/>
      <c r="G106" s="37"/>
      <c r="H106" s="38"/>
    </row>
    <row r="107" spans="1:8" s="16" customFormat="1" ht="50.1" customHeight="1" x14ac:dyDescent="0.2">
      <c r="A107" s="143" t="s">
        <v>80</v>
      </c>
      <c r="B107" s="144"/>
      <c r="C107" s="188" t="str">
        <f>"Интернет-площадка 2gis.ru на основе Cправочника организаций "&amp;$C$2&amp;""</f>
        <v>Интернет-площадка 2gis.ru на основе Cправочника организаций "2ГИС.МАХАЧКАЛА"</v>
      </c>
      <c r="D107" s="56">
        <v>8106</v>
      </c>
      <c r="E107" s="37"/>
      <c r="F107" s="37"/>
      <c r="G107" s="37"/>
      <c r="H107" s="38"/>
    </row>
    <row r="108" spans="1:8" s="16" customFormat="1" ht="50.1" customHeight="1" x14ac:dyDescent="0.2">
      <c r="A108" s="143" t="s">
        <v>81</v>
      </c>
      <c r="B108" s="144"/>
      <c r="C108" s="188" t="str">
        <f>"Интернет-площадка 2gis.ru на основе Cправочника организаций "&amp;$C$2&amp;""</f>
        <v>Интернет-площадка 2gis.ru на основе Cправочника организаций "2ГИС.МАХАЧКАЛА"</v>
      </c>
      <c r="D108" s="56">
        <v>9727.1999999999989</v>
      </c>
      <c r="E108" s="37"/>
      <c r="F108" s="37"/>
      <c r="G108" s="37"/>
      <c r="H108" s="38"/>
    </row>
    <row r="109" spans="1:8" s="16" customFormat="1" ht="50.1" customHeight="1" x14ac:dyDescent="0.2">
      <c r="A109" s="143" t="s">
        <v>82</v>
      </c>
      <c r="B109" s="144"/>
      <c r="C109"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09" s="56">
        <v>5808</v>
      </c>
      <c r="E109" s="37"/>
      <c r="F109" s="37"/>
      <c r="G109" s="37"/>
      <c r="H109" s="38"/>
    </row>
    <row r="110" spans="1:8" s="16" customFormat="1" ht="50.1" customHeight="1" x14ac:dyDescent="0.2">
      <c r="A110" s="143" t="s">
        <v>83</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0" s="56">
        <v>5742</v>
      </c>
      <c r="E110" s="37"/>
      <c r="F110" s="37"/>
      <c r="G110" s="37"/>
      <c r="H110" s="38"/>
    </row>
    <row r="111" spans="1:8" s="16" customFormat="1" ht="50.1" customHeight="1" x14ac:dyDescent="0.2">
      <c r="A111" s="143" t="s">
        <v>84</v>
      </c>
      <c r="B111" s="144"/>
      <c r="C111"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11" s="56">
        <v>8679</v>
      </c>
      <c r="E111" s="37"/>
      <c r="F111" s="37"/>
      <c r="G111" s="37"/>
      <c r="H111" s="38"/>
    </row>
    <row r="112" spans="1:8" s="16" customFormat="1" ht="50.1" customHeight="1" x14ac:dyDescent="0.2">
      <c r="A112" s="143" t="s">
        <v>85</v>
      </c>
      <c r="B112" s="144"/>
      <c r="C112" s="188" t="str">
        <f>C105</f>
        <v>электронный справочник на основе Справочника организаций "2ГИС.МАХАЧКАЛА" (версия для ПК)</v>
      </c>
      <c r="D112" s="56">
        <v>3000</v>
      </c>
      <c r="E112" s="37"/>
      <c r="F112" s="37"/>
      <c r="G112" s="37"/>
      <c r="H112" s="38"/>
    </row>
    <row r="113" spans="1:8" s="16" customFormat="1" ht="50.1" customHeight="1" x14ac:dyDescent="0.2">
      <c r="A113" s="143" t="s">
        <v>86</v>
      </c>
      <c r="B113" s="144"/>
      <c r="C113" s="188" t="s">
        <v>87</v>
      </c>
      <c r="D113" s="56">
        <v>582</v>
      </c>
      <c r="E113" s="37"/>
      <c r="F113" s="37"/>
      <c r="G113" s="37"/>
      <c r="H113" s="38"/>
    </row>
    <row r="114" spans="1:8" s="16" customFormat="1" ht="60.75" customHeight="1" x14ac:dyDescent="0.2">
      <c r="A114" s="143" t="s">
        <v>88</v>
      </c>
      <c r="B114" s="144"/>
      <c r="C11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4" s="56">
        <v>3546</v>
      </c>
      <c r="E114" s="37"/>
      <c r="F114" s="37"/>
      <c r="G114" s="37"/>
      <c r="H114" s="38"/>
    </row>
    <row r="115" spans="1:8" s="16" customFormat="1" ht="60.75" customHeight="1" x14ac:dyDescent="0.2">
      <c r="A115" s="143" t="s">
        <v>89</v>
      </c>
      <c r="B115" s="144"/>
      <c r="C115" s="188"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5" s="56">
        <v>2832</v>
      </c>
      <c r="E115" s="37"/>
      <c r="F115" s="37"/>
      <c r="G115" s="37"/>
      <c r="H115" s="38"/>
    </row>
    <row r="116" spans="1:8" s="16" customFormat="1" ht="60.75" customHeight="1" x14ac:dyDescent="0.2">
      <c r="A116" s="143" t="s">
        <v>90</v>
      </c>
      <c r="B116" s="144"/>
      <c r="C116" s="18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6" s="56">
        <v>3000</v>
      </c>
      <c r="E116" s="37"/>
      <c r="F116" s="37"/>
      <c r="G116" s="37"/>
      <c r="H116" s="38"/>
    </row>
    <row r="117" spans="1:8" s="16" customFormat="1" ht="60.75" customHeight="1" x14ac:dyDescent="0.2">
      <c r="A117" s="143" t="s">
        <v>91</v>
      </c>
      <c r="B117" s="144"/>
      <c r="C117" s="188"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7" s="56">
        <v>1422</v>
      </c>
      <c r="E117" s="37"/>
      <c r="F117" s="37"/>
      <c r="G117" s="37"/>
      <c r="H117" s="38"/>
    </row>
    <row r="118" spans="1:8" s="16" customFormat="1" ht="60.75" customHeight="1" x14ac:dyDescent="0.2">
      <c r="A118" s="143" t="s">
        <v>92</v>
      </c>
      <c r="B118" s="144" t="s">
        <v>92</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8" s="56">
        <v>17358</v>
      </c>
      <c r="E118" s="37"/>
      <c r="F118" s="37"/>
      <c r="G118" s="37"/>
      <c r="H118" s="38"/>
    </row>
    <row r="119" spans="1:8" s="16" customFormat="1" ht="60.75" customHeight="1" x14ac:dyDescent="0.2">
      <c r="A119" s="143" t="s">
        <v>93</v>
      </c>
      <c r="B119" s="144" t="s">
        <v>93</v>
      </c>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19" s="56">
        <v>4002</v>
      </c>
      <c r="E119" s="37"/>
      <c r="F119" s="37"/>
      <c r="G119" s="37"/>
      <c r="H119" s="38"/>
    </row>
    <row r="120" spans="1:8" s="16" customFormat="1" ht="50.1" customHeight="1" thickBot="1" x14ac:dyDescent="0.25">
      <c r="A120" s="143" t="s">
        <v>94</v>
      </c>
      <c r="B120" s="144"/>
      <c r="C120"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0" s="56">
        <v>3894</v>
      </c>
      <c r="E120" s="37"/>
      <c r="F120" s="37"/>
      <c r="G120" s="37"/>
      <c r="H120" s="38"/>
    </row>
    <row r="121" spans="1:8" s="16" customFormat="1" ht="102"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21" s="56">
        <v>834</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2" s="56">
        <v>4950</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3" s="56">
        <v>5511</v>
      </c>
      <c r="E123" s="37"/>
      <c r="F123" s="37"/>
      <c r="G123" s="37"/>
      <c r="H123" s="38"/>
    </row>
    <row r="124" spans="1:8" s="16" customFormat="1" ht="9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24" s="56">
        <v>8004</v>
      </c>
      <c r="E124" s="37"/>
      <c r="F124" s="37"/>
      <c r="G124" s="37"/>
      <c r="H124" s="38"/>
    </row>
    <row r="125" spans="1:8" s="16" customFormat="1" ht="58.5" customHeight="1" x14ac:dyDescent="0.2">
      <c r="A125" s="143" t="s">
        <v>98</v>
      </c>
      <c r="B125" s="144"/>
      <c r="C125" s="188" t="str">
        <f>"Интернет-площадка 2gis.ru на основе Cправочника организаций "&amp;$C$2&amp;""</f>
        <v>Интернет-площадка 2gis.ru на основе Cправочника организаций "2ГИС.МАХАЧКАЛА"</v>
      </c>
      <c r="D125" s="56">
        <v>4200</v>
      </c>
      <c r="E125" s="37"/>
      <c r="F125" s="37"/>
      <c r="G125" s="37"/>
      <c r="H125" s="38"/>
    </row>
    <row r="126" spans="1:8" s="16" customFormat="1" ht="50.1" customHeight="1" x14ac:dyDescent="0.2">
      <c r="A126" s="143" t="s">
        <v>99</v>
      </c>
      <c r="B126" s="144"/>
      <c r="C126" s="188"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26" s="56">
        <v>3600</v>
      </c>
      <c r="E126" s="37"/>
      <c r="F126" s="37"/>
      <c r="G126" s="37"/>
      <c r="H126" s="38"/>
    </row>
    <row r="127" spans="1:8" s="16" customFormat="1" ht="50.1" customHeight="1" x14ac:dyDescent="0.2">
      <c r="A127" s="143" t="s">
        <v>100</v>
      </c>
      <c r="B127" s="144"/>
      <c r="C127" s="188" t="str">
        <f t="shared" si="2"/>
        <v>электронный справочник на основе Справочника организаций "2ГИС.МАХАЧКАЛА" (версия для ПК)</v>
      </c>
      <c r="D127" s="56">
        <v>10440</v>
      </c>
      <c r="E127" s="37"/>
      <c r="F127" s="37"/>
      <c r="G127" s="37"/>
      <c r="H127" s="38"/>
    </row>
    <row r="128" spans="1:8" s="16" customFormat="1" ht="50.1" customHeight="1" x14ac:dyDescent="0.2">
      <c r="A128" s="143" t="s">
        <v>101</v>
      </c>
      <c r="B128" s="144"/>
      <c r="C128" s="188" t="str">
        <f>"Интернет-площадка 2gis.ru на основе Cправочника организаций "&amp;$C$2&amp;""</f>
        <v>Интернет-площадка 2gis.ru на основе Cправочника организаций "2ГИС.МАХАЧКАЛА"</v>
      </c>
      <c r="D128" s="56">
        <v>9840</v>
      </c>
      <c r="E128" s="37"/>
      <c r="F128" s="37"/>
      <c r="G128" s="37"/>
      <c r="H128" s="38"/>
    </row>
    <row r="129" spans="1:8" s="16" customFormat="1" ht="50.1" customHeight="1" x14ac:dyDescent="0.2">
      <c r="A129" s="143" t="s">
        <v>102</v>
      </c>
      <c r="B129" s="144"/>
      <c r="C129" s="188" t="str">
        <f>"Интернет-площадка 2gis.ru на основе Cправочника организаций "&amp;$C$2&amp;""</f>
        <v>Интернет-площадка 2gis.ru на основе Cправочника организаций "2ГИС.МАХАЧКАЛА"</v>
      </c>
      <c r="D129" s="56">
        <v>11808</v>
      </c>
      <c r="E129" s="37"/>
      <c r="F129" s="37"/>
      <c r="G129" s="37"/>
      <c r="H129" s="38"/>
    </row>
    <row r="130" spans="1:8" s="16" customFormat="1" ht="50.1" customHeight="1" x14ac:dyDescent="0.2">
      <c r="A130" s="143" t="s">
        <v>103</v>
      </c>
      <c r="B130" s="144"/>
      <c r="C130" s="188" t="str">
        <f t="shared" si="2"/>
        <v>электронный справочник на основе Справочника организаций "2ГИС.МАХАЧКАЛА" (версия для ПК)</v>
      </c>
      <c r="D130" s="56">
        <v>7080</v>
      </c>
      <c r="E130" s="37"/>
      <c r="F130" s="37"/>
      <c r="G130" s="37"/>
      <c r="H130" s="38"/>
    </row>
    <row r="131" spans="1:8" s="16" customFormat="1" ht="50.1" customHeight="1" x14ac:dyDescent="0.2">
      <c r="A131" s="143" t="s">
        <v>104</v>
      </c>
      <c r="B131" s="144"/>
      <c r="C131" s="188" t="str">
        <f t="shared" si="2"/>
        <v>электронный справочник на основе Справочника организаций "2ГИС.МАХАЧКАЛА" (версия для ПК)</v>
      </c>
      <c r="D131" s="56">
        <v>6960</v>
      </c>
      <c r="E131" s="37"/>
      <c r="F131" s="37"/>
      <c r="G131" s="37"/>
      <c r="H131" s="38"/>
    </row>
    <row r="132" spans="1:8" s="16" customFormat="1" ht="50.1" customHeight="1" x14ac:dyDescent="0.2">
      <c r="A132" s="143" t="s">
        <v>105</v>
      </c>
      <c r="B132" s="144"/>
      <c r="C132" s="188" t="str">
        <f t="shared" si="2"/>
        <v>электронный справочник на основе Справочника организаций "2ГИС.МАХАЧКАЛА" (версия для ПК)</v>
      </c>
      <c r="D132" s="56">
        <v>10440</v>
      </c>
      <c r="E132" s="37"/>
      <c r="F132" s="37"/>
      <c r="G132" s="37"/>
      <c r="H132" s="38"/>
    </row>
    <row r="133" spans="1:8" s="16" customFormat="1" ht="50.1" customHeight="1" x14ac:dyDescent="0.2">
      <c r="A133" s="143" t="s">
        <v>106</v>
      </c>
      <c r="B133" s="144"/>
      <c r="C133" s="188" t="s">
        <v>87</v>
      </c>
      <c r="D133" s="56">
        <v>720</v>
      </c>
      <c r="E133" s="37"/>
      <c r="F133" s="37"/>
      <c r="G133" s="37"/>
      <c r="H133" s="38"/>
    </row>
    <row r="134" spans="1:8" s="16" customFormat="1" ht="69" customHeight="1" x14ac:dyDescent="0.2">
      <c r="A134" s="143" t="s">
        <v>107</v>
      </c>
      <c r="B134" s="144"/>
      <c r="C13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34" s="56">
        <v>20880</v>
      </c>
      <c r="E134" s="37"/>
      <c r="F134" s="37"/>
      <c r="G134" s="37"/>
      <c r="H134" s="38"/>
    </row>
    <row r="135" spans="1:8" s="16" customFormat="1" ht="50.1" customHeight="1" thickBot="1" x14ac:dyDescent="0.25">
      <c r="A135" s="143" t="s">
        <v>108</v>
      </c>
      <c r="B135" s="144"/>
      <c r="C135" s="188" t="str">
        <f t="shared" si="2"/>
        <v>электронный справочник на основе Справочника организаций "2ГИС.МАХАЧКАЛА" (версия для ПК)</v>
      </c>
      <c r="D135" s="56">
        <v>4680</v>
      </c>
      <c r="E135" s="37"/>
      <c r="F135" s="37"/>
      <c r="G135" s="37"/>
      <c r="H135" s="38"/>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37" s="36">
        <v>5004</v>
      </c>
      <c r="E137" s="37"/>
      <c r="F137" s="37"/>
      <c r="G137" s="37"/>
      <c r="H137" s="38"/>
    </row>
    <row r="138" spans="1:8" s="16" customFormat="1" ht="50.1" customHeight="1" x14ac:dyDescent="0.2">
      <c r="A138" s="143" t="s">
        <v>111</v>
      </c>
      <c r="B138" s="144"/>
      <c r="C138" s="194"/>
      <c r="D138" s="36">
        <v>5004</v>
      </c>
      <c r="E138" s="37"/>
      <c r="F138" s="37"/>
      <c r="G138" s="37"/>
      <c r="H138" s="38"/>
    </row>
    <row r="139" spans="1:8" s="16" customFormat="1" ht="50.1" customHeight="1" x14ac:dyDescent="0.2">
      <c r="A139" s="192" t="s">
        <v>112</v>
      </c>
      <c r="B139" s="193"/>
      <c r="C139" s="194"/>
      <c r="D139" s="325">
        <v>1500</v>
      </c>
      <c r="E139" s="140"/>
      <c r="F139" s="140"/>
      <c r="G139" s="140"/>
      <c r="H139" s="140"/>
    </row>
    <row r="140" spans="1:8" s="16" customFormat="1" ht="50.1" customHeight="1" x14ac:dyDescent="0.2">
      <c r="A140" s="192" t="s">
        <v>113</v>
      </c>
      <c r="B140" s="193"/>
      <c r="C140" s="194"/>
      <c r="D140" s="325">
        <v>150</v>
      </c>
      <c r="E140" s="140"/>
      <c r="F140" s="140"/>
      <c r="G140" s="140"/>
      <c r="H140" s="140"/>
    </row>
    <row r="141" spans="1:8" s="16" customFormat="1" ht="50.1" customHeight="1" thickBot="1" x14ac:dyDescent="0.25">
      <c r="A141" s="192" t="s">
        <v>114</v>
      </c>
      <c r="B141" s="193"/>
      <c r="C141" s="196"/>
      <c r="D141" s="78">
        <v>510</v>
      </c>
      <c r="E141" s="79"/>
      <c r="F141" s="79"/>
      <c r="G141" s="79"/>
      <c r="H141" s="79"/>
    </row>
    <row r="142" spans="1:8" s="16" customFormat="1" ht="50.1" customHeight="1" thickBot="1" x14ac:dyDescent="0.25">
      <c r="A142" s="24" t="s">
        <v>115</v>
      </c>
      <c r="B142" s="25"/>
      <c r="C142" s="26"/>
      <c r="D142" s="156"/>
      <c r="E142" s="156"/>
      <c r="F142" s="156"/>
      <c r="G142" s="156"/>
      <c r="H142" s="157"/>
    </row>
    <row r="143" spans="1:8" s="16" customFormat="1" ht="50.1" customHeight="1" x14ac:dyDescent="0.2">
      <c r="A143" s="143" t="s">
        <v>116</v>
      </c>
      <c r="B143" s="144"/>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43" s="198">
        <f>F143*1.2</f>
        <v>4197.5999999999995</v>
      </c>
      <c r="E143" s="199">
        <f>F143*1.1</f>
        <v>3847.8</v>
      </c>
      <c r="F143" s="199">
        <v>3498</v>
      </c>
      <c r="G143" s="199">
        <f>F143*0.75</f>
        <v>2623.5</v>
      </c>
      <c r="H143" s="200">
        <f>F143*0.5</f>
        <v>1749</v>
      </c>
    </row>
    <row r="144" spans="1:8" s="16" customFormat="1" ht="50.1" customHeight="1" x14ac:dyDescent="0.2">
      <c r="A144" s="143" t="s">
        <v>117</v>
      </c>
      <c r="B144" s="144"/>
      <c r="C144" s="188" t="str">
        <f>"Интернет-площадка 2gis.ru на основе Cправочника организаций "&amp;$C$2&amp;""</f>
        <v>Интернет-площадка 2gis.ru на основе Cправочника организаций "2ГИС.МАХАЧКАЛА"</v>
      </c>
      <c r="D144" s="36">
        <v>3498</v>
      </c>
      <c r="E144" s="37"/>
      <c r="F144" s="37"/>
      <c r="G144" s="37"/>
      <c r="H144" s="38"/>
    </row>
    <row r="145" spans="1:8" s="16" customFormat="1" ht="50.1" customHeight="1" x14ac:dyDescent="0.2">
      <c r="A145" s="143" t="s">
        <v>118</v>
      </c>
      <c r="B145" s="144"/>
      <c r="C145"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5" s="56">
        <v>3498</v>
      </c>
      <c r="E145" s="37"/>
      <c r="F145" s="37"/>
      <c r="G145" s="37"/>
      <c r="H145" s="38"/>
    </row>
    <row r="146" spans="1:8" s="16" customFormat="1" ht="50.1" customHeight="1" x14ac:dyDescent="0.2">
      <c r="A146" s="143" t="s">
        <v>286</v>
      </c>
      <c r="B146" s="144"/>
      <c r="C14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46" s="198">
        <f>F146*1.2</f>
        <v>5040</v>
      </c>
      <c r="E146" s="199">
        <f>F146*1.1</f>
        <v>4620</v>
      </c>
      <c r="F146" s="199">
        <v>4200</v>
      </c>
      <c r="G146" s="199">
        <f>F146*0.75</f>
        <v>3150</v>
      </c>
      <c r="H146" s="200">
        <f>F146*0.5</f>
        <v>2100</v>
      </c>
    </row>
    <row r="147" spans="1:8" s="16" customFormat="1" ht="50.1" customHeight="1" x14ac:dyDescent="0.2">
      <c r="A147" s="143" t="s">
        <v>163</v>
      </c>
      <c r="B147" s="144"/>
      <c r="C147" s="188" t="str">
        <f>"Интернет-площадка 2gis.ru на основе Cправочника организаций "&amp;$C$2&amp;""</f>
        <v>Интернет-площадка 2gis.ru на основе Cправочника организаций "2ГИС.МАХАЧКАЛА"</v>
      </c>
      <c r="D147" s="36">
        <v>4200</v>
      </c>
      <c r="E147" s="37"/>
      <c r="F147" s="37"/>
      <c r="G147" s="37"/>
      <c r="H147" s="38"/>
    </row>
    <row r="148" spans="1:8" s="16" customFormat="1" ht="50.1" customHeight="1" x14ac:dyDescent="0.2">
      <c r="A148" s="143" t="s">
        <v>121</v>
      </c>
      <c r="B148" s="144"/>
      <c r="C148" s="188"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8" s="36">
        <v>4200</v>
      </c>
      <c r="E148" s="37"/>
      <c r="F148" s="37"/>
      <c r="G148" s="37"/>
      <c r="H148" s="38"/>
    </row>
    <row r="149" spans="1:8" s="16" customFormat="1" ht="126" customHeight="1" thickBot="1" x14ac:dyDescent="0.25">
      <c r="A149" s="143" t="s">
        <v>122</v>
      </c>
      <c r="B149" s="144"/>
      <c r="C149" s="297" t="str">
        <f>C144</f>
        <v>Интернет-площадка 2gis.ru на основе Cправочника организаций "2ГИС.МАХАЧКАЛА"</v>
      </c>
      <c r="D149" s="56">
        <v>2100</v>
      </c>
      <c r="E149" s="37"/>
      <c r="F149" s="37"/>
      <c r="G149" s="37"/>
      <c r="H149" s="38"/>
    </row>
    <row r="150" spans="1:8" s="28" customFormat="1" ht="50.1" customHeight="1" thickBot="1" x14ac:dyDescent="0.25">
      <c r="A150" s="24" t="s">
        <v>182</v>
      </c>
      <c r="B150" s="25"/>
      <c r="C150" s="26"/>
      <c r="D150" s="156"/>
      <c r="E150" s="156"/>
      <c r="F150" s="156"/>
      <c r="G150" s="156"/>
      <c r="H150" s="157"/>
    </row>
    <row r="151" spans="1:8" s="23" customFormat="1" ht="30" customHeight="1" thickBot="1" x14ac:dyDescent="0.25">
      <c r="A151" s="532"/>
      <c r="B151" s="353"/>
      <c r="C151" s="354"/>
      <c r="D151" s="353"/>
      <c r="E151" s="353"/>
      <c r="F151" s="353"/>
      <c r="G151" s="353"/>
      <c r="H151" s="355"/>
    </row>
    <row r="152" spans="1:8" s="16" customFormat="1" ht="185.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2" s="31">
        <v>8136</v>
      </c>
      <c r="E152" s="32"/>
      <c r="F152" s="32"/>
      <c r="G152" s="32"/>
      <c r="H152" s="33"/>
    </row>
    <row r="153" spans="1:8" s="16" customFormat="1" ht="83.25" customHeight="1" x14ac:dyDescent="0.2">
      <c r="A153" s="143" t="s">
        <v>184</v>
      </c>
      <c r="B153" s="144"/>
      <c r="C153" s="194"/>
      <c r="D153" s="36">
        <v>16272</v>
      </c>
      <c r="E153" s="37"/>
      <c r="F153" s="37"/>
      <c r="G153" s="37"/>
      <c r="H153" s="38"/>
    </row>
    <row r="154" spans="1:8" s="16" customFormat="1" ht="83.25" customHeight="1" x14ac:dyDescent="0.2">
      <c r="A154" s="143" t="s">
        <v>185</v>
      </c>
      <c r="B154" s="144"/>
      <c r="C154" s="194"/>
      <c r="D154" s="36">
        <v>8136</v>
      </c>
      <c r="E154" s="37"/>
      <c r="F154" s="37"/>
      <c r="G154" s="37"/>
      <c r="H154" s="38"/>
    </row>
    <row r="155" spans="1:8" s="16" customFormat="1" ht="83.25" customHeight="1" thickBot="1" x14ac:dyDescent="0.25">
      <c r="A155" s="143" t="s">
        <v>186</v>
      </c>
      <c r="B155" s="144"/>
      <c r="C155" s="194"/>
      <c r="D155" s="36">
        <v>16272</v>
      </c>
      <c r="E155" s="37"/>
      <c r="F155" s="37"/>
      <c r="G155" s="37"/>
      <c r="H155" s="38"/>
    </row>
    <row r="156" spans="1:8" s="16" customFormat="1" ht="21.75" thickBot="1" x14ac:dyDescent="0.25">
      <c r="A156" s="298"/>
      <c r="B156" s="299"/>
      <c r="C156" s="180"/>
      <c r="D156" s="322"/>
      <c r="E156" s="322"/>
      <c r="F156" s="322"/>
      <c r="G156" s="322"/>
      <c r="H156" s="323"/>
    </row>
    <row r="157" spans="1:8" ht="12" customHeight="1" x14ac:dyDescent="0.2"/>
    <row r="158" spans="1:8" s="209" customFormat="1" ht="24.95" customHeight="1" x14ac:dyDescent="0.2">
      <c r="A158" s="206"/>
      <c r="B158" s="207" t="s">
        <v>123</v>
      </c>
      <c r="C158" s="208" t="s">
        <v>541</v>
      </c>
      <c r="D158" s="208"/>
    </row>
    <row r="159" spans="1:8" s="209" customFormat="1" ht="24.95" customHeight="1" x14ac:dyDescent="0.2">
      <c r="A159" s="206"/>
      <c r="C159" s="210" t="s">
        <v>542</v>
      </c>
      <c r="D159" s="210"/>
    </row>
    <row r="160" spans="1:8" s="209" customFormat="1" ht="24.95" customHeight="1" x14ac:dyDescent="0.2">
      <c r="A160" s="206"/>
      <c r="C160" s="210" t="s">
        <v>543</v>
      </c>
      <c r="D160" s="210"/>
    </row>
    <row r="161" spans="1:8" s="209" customFormat="1" ht="12.75" customHeight="1" x14ac:dyDescent="0.2"/>
    <row r="162" spans="1:8" s="573" customFormat="1" ht="59.25" customHeight="1" x14ac:dyDescent="0.2">
      <c r="A162" s="572" t="s">
        <v>544</v>
      </c>
      <c r="B162" s="572"/>
      <c r="C162" s="572"/>
      <c r="D162" s="572"/>
      <c r="E162" s="572"/>
      <c r="F162" s="572"/>
      <c r="G162" s="572"/>
      <c r="H162" s="572"/>
    </row>
    <row r="163" spans="1:8" s="574" customFormat="1" ht="89.25" customHeight="1" x14ac:dyDescent="0.2">
      <c r="A163" s="572"/>
      <c r="B163" s="572"/>
      <c r="C163" s="572"/>
      <c r="D163" s="572"/>
      <c r="E163" s="572"/>
      <c r="F163" s="572"/>
      <c r="G163" s="572"/>
      <c r="H163" s="572"/>
    </row>
    <row r="164" spans="1:8" s="203" customFormat="1" ht="12" hidden="1" customHeight="1" x14ac:dyDescent="0.2">
      <c r="A164" s="572"/>
      <c r="B164" s="572"/>
      <c r="C164" s="572"/>
      <c r="D164" s="572"/>
      <c r="E164" s="572"/>
      <c r="F164" s="572"/>
      <c r="G164" s="572"/>
      <c r="H164" s="572"/>
    </row>
    <row r="165" spans="1:8" s="217" customFormat="1" ht="24.95" customHeight="1" x14ac:dyDescent="0.2">
      <c r="A165" s="213" t="str">
        <f>Абакан_юр!A147</f>
        <v>По соглашению сторон в качестве валюты платежа могут выступать украинские гривны, в этом случае курс следующий: 1 руб. = 0,3909 гривен</v>
      </c>
      <c r="B165" s="213"/>
      <c r="C165" s="213"/>
      <c r="D165" s="214"/>
      <c r="E165" s="214"/>
      <c r="F165" s="215"/>
      <c r="G165" s="216"/>
      <c r="H165" s="216"/>
    </row>
    <row r="166" spans="1:8" s="217" customFormat="1" ht="24.95" customHeight="1" x14ac:dyDescent="0.2">
      <c r="A166" s="213" t="str">
        <f>Абакан_юр!A148</f>
        <v>По соглашению сторон в качестве валюты платежа могут выступать дирхамы ОАЭ, в этом случае курс следующий: 1 руб. = 0,0394 дирхам</v>
      </c>
      <c r="B166" s="213"/>
      <c r="C166" s="213"/>
      <c r="D166" s="214"/>
      <c r="E166" s="214"/>
      <c r="F166" s="215"/>
      <c r="G166" s="218"/>
      <c r="H166" s="218"/>
    </row>
    <row r="167" spans="1:8" s="217" customFormat="1" ht="24.95" customHeight="1" x14ac:dyDescent="0.2">
      <c r="A167" s="213" t="str">
        <f>Абакан_юр!A149</f>
        <v>По соглашению сторон в качестве валюты платежа могут выступать доллары США, в этом случае курс следующий: 1 руб. = 0,0107 доллара</v>
      </c>
      <c r="B167" s="213"/>
      <c r="C167" s="213"/>
      <c r="D167" s="214"/>
      <c r="E167" s="214"/>
      <c r="F167" s="215"/>
      <c r="G167" s="218"/>
      <c r="H167" s="218"/>
    </row>
    <row r="168" spans="1:8" s="217" customFormat="1" ht="24.95" customHeight="1" x14ac:dyDescent="0.2">
      <c r="A168" s="213" t="str">
        <f>Абакан_юр!A150</f>
        <v>По соглашению сторон в качестве валюты платежа могут выступать евро, в этом случае курс следующий: 1 руб. = 0,0101 евро</v>
      </c>
      <c r="B168" s="213"/>
      <c r="C168" s="213"/>
      <c r="D168" s="214"/>
      <c r="E168" s="215"/>
      <c r="F168" s="215"/>
      <c r="G168" s="218"/>
      <c r="H168" s="218"/>
    </row>
    <row r="169" spans="1:8" s="217" customFormat="1" ht="24.95" customHeight="1" x14ac:dyDescent="0.2">
      <c r="A169" s="213" t="str">
        <f>Абакан_юр!A151</f>
        <v>По соглашению сторон в качестве валюты платежа могут выступать чешские кроны, в этом случае курс следующий: 1 руб. = 0,2496 крона</v>
      </c>
      <c r="B169" s="213"/>
      <c r="C169" s="213"/>
      <c r="D169" s="214"/>
      <c r="E169" s="215"/>
      <c r="F169" s="215"/>
      <c r="G169" s="218"/>
      <c r="H169" s="218"/>
    </row>
    <row r="170" spans="1:8" s="217" customFormat="1" ht="24.95" customHeight="1" x14ac:dyDescent="0.2">
      <c r="A170" s="213" t="str">
        <f>Абакан_юр!A152</f>
        <v>По соглашению сторон в качестве валюты платежа могут выступать киргизские сомы, в этом случае курс следующий: 1 руб. = 0,9546 сом</v>
      </c>
      <c r="B170" s="213"/>
      <c r="C170" s="213"/>
      <c r="D170" s="214"/>
      <c r="E170" s="214"/>
      <c r="F170" s="215"/>
      <c r="G170" s="218"/>
      <c r="H170" s="218"/>
    </row>
    <row r="171" spans="1:8" s="217" customFormat="1" ht="24.95" customHeight="1" x14ac:dyDescent="0.2">
      <c r="A171"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1" s="213"/>
      <c r="C171" s="213"/>
      <c r="D171" s="214"/>
      <c r="E171" s="214"/>
      <c r="F171" s="215"/>
      <c r="G171" s="218"/>
      <c r="H171" s="218"/>
    </row>
    <row r="172" spans="1:8" s="224" customFormat="1" ht="12" customHeight="1" x14ac:dyDescent="0.2">
      <c r="A172" s="219"/>
      <c r="B172" s="219"/>
      <c r="C172" s="220"/>
      <c r="D172" s="221"/>
      <c r="E172" s="221"/>
      <c r="F172" s="222"/>
      <c r="G172" s="223"/>
      <c r="H172" s="223"/>
    </row>
    <row r="173" spans="1:8" ht="24.95" customHeight="1" x14ac:dyDescent="0.2">
      <c r="A173" s="225" t="s">
        <v>134</v>
      </c>
      <c r="B173" s="225"/>
      <c r="C173" s="225"/>
      <c r="D173" s="225"/>
      <c r="E173" s="225"/>
      <c r="F173" s="225"/>
      <c r="G173" s="225"/>
      <c r="H173" s="225"/>
    </row>
    <row r="174" spans="1:8" ht="24.95" customHeight="1" x14ac:dyDescent="0.2">
      <c r="A174" s="225" t="s">
        <v>135</v>
      </c>
      <c r="B174" s="225"/>
      <c r="C174" s="225"/>
      <c r="D174" s="225"/>
      <c r="E174" s="225"/>
      <c r="F174" s="225"/>
      <c r="G174" s="225"/>
      <c r="H174" s="225"/>
    </row>
    <row r="175" spans="1:8" s="224" customFormat="1" ht="12" customHeight="1" x14ac:dyDescent="0.2">
      <c r="A175" s="219"/>
      <c r="B175" s="219"/>
      <c r="C175" s="220"/>
      <c r="D175" s="221"/>
      <c r="E175" s="221"/>
      <c r="F175" s="222"/>
      <c r="G175" s="223"/>
      <c r="H175" s="223"/>
    </row>
    <row r="176" spans="1:8" s="228" customFormat="1" ht="50.1" customHeight="1" thickBot="1" x14ac:dyDescent="0.25">
      <c r="A176" s="226" t="s">
        <v>136</v>
      </c>
      <c r="B176" s="226"/>
      <c r="C176" s="226"/>
      <c r="D176" s="226"/>
      <c r="E176" s="226"/>
      <c r="F176" s="227"/>
      <c r="G176" s="217"/>
    </row>
    <row r="177" spans="1:8" s="233" customFormat="1" ht="50.1" customHeight="1" thickBot="1" x14ac:dyDescent="0.25">
      <c r="A177" s="229" t="s">
        <v>137</v>
      </c>
      <c r="B177" s="230"/>
      <c r="C177" s="230"/>
      <c r="D177" s="230"/>
      <c r="E177" s="231"/>
      <c r="F177" s="232"/>
      <c r="G177" s="203"/>
    </row>
    <row r="178" spans="1:8" ht="111" customHeight="1" thickBot="1" x14ac:dyDescent="0.25">
      <c r="A178" s="302" t="s">
        <v>138</v>
      </c>
      <c r="B178" s="303"/>
      <c r="C178" s="236" t="s">
        <v>139</v>
      </c>
      <c r="D178" s="326" t="s">
        <v>140</v>
      </c>
      <c r="E178" s="327"/>
      <c r="F178" s="238"/>
      <c r="G178" s="238"/>
      <c r="H178" s="238"/>
    </row>
    <row r="179" spans="1:8" ht="99.95" customHeight="1" x14ac:dyDescent="0.2">
      <c r="A179" s="239" t="s">
        <v>141</v>
      </c>
      <c r="B179" s="240"/>
      <c r="C179" s="241" t="s">
        <v>142</v>
      </c>
      <c r="D179" s="242" t="s">
        <v>143</v>
      </c>
      <c r="E179" s="243"/>
      <c r="F179" s="238"/>
      <c r="G179" s="238"/>
      <c r="H179" s="238"/>
    </row>
    <row r="180" spans="1:8" ht="75" customHeight="1" x14ac:dyDescent="0.2">
      <c r="A180" s="244" t="s">
        <v>144</v>
      </c>
      <c r="B180" s="245"/>
      <c r="C180" s="246" t="s">
        <v>145</v>
      </c>
      <c r="D180" s="247" t="s">
        <v>146</v>
      </c>
      <c r="E180" s="248"/>
      <c r="F180" s="238"/>
      <c r="G180" s="238"/>
      <c r="H180" s="238"/>
    </row>
    <row r="181" spans="1:8" ht="138.75" customHeight="1" thickBot="1" x14ac:dyDescent="0.25">
      <c r="A181" s="328" t="s">
        <v>147</v>
      </c>
      <c r="B181" s="329"/>
      <c r="C181" s="330" t="s">
        <v>148</v>
      </c>
      <c r="D181" s="331" t="s">
        <v>146</v>
      </c>
      <c r="E181" s="332"/>
      <c r="F181" s="238"/>
      <c r="G181" s="238"/>
      <c r="H181" s="238"/>
    </row>
    <row r="182" spans="1:8" s="203" customFormat="1" ht="125.25" customHeight="1" x14ac:dyDescent="0.2">
      <c r="A182" s="244" t="s">
        <v>150</v>
      </c>
      <c r="B182" s="245"/>
      <c r="C182" s="333" t="s">
        <v>151</v>
      </c>
      <c r="D182" s="245" t="s">
        <v>146</v>
      </c>
      <c r="E182" s="334"/>
      <c r="F182" s="232"/>
      <c r="G182" s="232"/>
      <c r="H182" s="232"/>
    </row>
    <row r="183" spans="1:8" s="224" customFormat="1" ht="222.75" customHeight="1" thickBot="1" x14ac:dyDescent="0.25">
      <c r="A183" s="335" t="s">
        <v>152</v>
      </c>
      <c r="B183" s="336"/>
      <c r="C183" s="330" t="s">
        <v>153</v>
      </c>
      <c r="D183" s="337" t="s">
        <v>146</v>
      </c>
      <c r="E183" s="338"/>
      <c r="F183" s="222"/>
      <c r="G183" s="223"/>
      <c r="H183" s="223"/>
    </row>
    <row r="184" spans="1:8" s="461" customFormat="1" ht="87.6" customHeight="1" x14ac:dyDescent="0.2">
      <c r="A184" s="459" t="s">
        <v>287</v>
      </c>
      <c r="B184" s="459"/>
      <c r="C184" s="459"/>
      <c r="D184" s="459"/>
      <c r="E184" s="459"/>
      <c r="F184" s="459"/>
      <c r="G184" s="459"/>
      <c r="H184" s="459"/>
    </row>
    <row r="185" spans="1:8" s="461" customFormat="1" ht="24.75" customHeight="1" x14ac:dyDescent="0.2">
      <c r="A185" s="460" t="s">
        <v>288</v>
      </c>
      <c r="B185" s="460"/>
      <c r="C185" s="460"/>
      <c r="D185" s="460"/>
      <c r="E185" s="460"/>
      <c r="F185" s="460"/>
      <c r="G185" s="460"/>
      <c r="H185" s="460"/>
    </row>
    <row r="186" spans="1:8" s="224" customFormat="1" ht="12" customHeight="1" x14ac:dyDescent="0.2">
      <c r="A186" s="219"/>
      <c r="B186" s="219"/>
      <c r="C186" s="220"/>
      <c r="D186" s="221"/>
      <c r="E186" s="221"/>
      <c r="F186" s="222"/>
      <c r="G186" s="223"/>
      <c r="H186" s="223"/>
    </row>
    <row r="187" spans="1:8" ht="24.95" customHeight="1" x14ac:dyDescent="0.2">
      <c r="A187" s="250" t="s">
        <v>154</v>
      </c>
      <c r="B187" s="250"/>
      <c r="C187" s="250"/>
      <c r="D187" s="250"/>
      <c r="E187" s="250"/>
      <c r="F187" s="250"/>
      <c r="G187" s="250"/>
      <c r="H187" s="250"/>
    </row>
    <row r="188" spans="1:8" ht="24.95" customHeight="1" x14ac:dyDescent="0.2">
      <c r="A188" s="250" t="s">
        <v>155</v>
      </c>
      <c r="B188" s="250"/>
      <c r="C188" s="250"/>
      <c r="D188" s="250"/>
      <c r="E188" s="250"/>
      <c r="F188" s="250"/>
      <c r="G188" s="250"/>
      <c r="H188" s="250"/>
    </row>
    <row r="189" spans="1:8" ht="182.25" customHeight="1" x14ac:dyDescent="0.2">
      <c r="A18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08"/>
      <c r="C189" s="308"/>
      <c r="D189" s="308"/>
      <c r="E189" s="308"/>
      <c r="F189" s="308"/>
      <c r="G189" s="308"/>
      <c r="H189" s="308"/>
    </row>
    <row r="190" spans="1:8" s="16" customFormat="1" ht="67.5" customHeight="1" x14ac:dyDescent="0.2">
      <c r="A190" s="225" t="s">
        <v>157</v>
      </c>
      <c r="B190" s="225"/>
      <c r="C190" s="225"/>
      <c r="D190" s="225"/>
      <c r="E190" s="225"/>
      <c r="F190" s="225"/>
      <c r="G190" s="225"/>
      <c r="H190" s="225"/>
    </row>
    <row r="191" spans="1:8" ht="24.95" customHeight="1" x14ac:dyDescent="0.2">
      <c r="A191" s="250" t="s">
        <v>158</v>
      </c>
      <c r="B191" s="250"/>
      <c r="C191" s="250"/>
      <c r="D191" s="250"/>
      <c r="E191" s="250"/>
      <c r="F191" s="250"/>
      <c r="G191" s="250"/>
      <c r="H191" s="250"/>
    </row>
    <row r="192" spans="1:8" s="252" customFormat="1" ht="114.75" customHeight="1" x14ac:dyDescent="0.2">
      <c r="A192" s="225" t="s">
        <v>159</v>
      </c>
      <c r="B192" s="225"/>
      <c r="C192" s="225"/>
      <c r="D192" s="225"/>
      <c r="E192" s="225"/>
      <c r="F192" s="225"/>
      <c r="G192" s="225"/>
      <c r="H192" s="225"/>
    </row>
    <row r="193" spans="1:8" ht="24.95" customHeight="1" x14ac:dyDescent="0.2">
      <c r="A193" s="250"/>
      <c r="B193" s="250"/>
      <c r="C193" s="250"/>
      <c r="D193" s="250"/>
      <c r="E193" s="250"/>
      <c r="F193" s="250"/>
      <c r="G193" s="250"/>
      <c r="H193" s="250"/>
    </row>
  </sheetData>
  <sheetProtection selectLockedCells="1" selectUnlockedCells="1"/>
  <mergeCells count="312">
    <mergeCell ref="A191:H191"/>
    <mergeCell ref="A192:E192"/>
    <mergeCell ref="F192:H192"/>
    <mergeCell ref="A193:H193"/>
    <mergeCell ref="A184:H184"/>
    <mergeCell ref="A185:H185"/>
    <mergeCell ref="A187:H187"/>
    <mergeCell ref="A188:H188"/>
    <mergeCell ref="A189:H189"/>
    <mergeCell ref="A190:H190"/>
    <mergeCell ref="A181:B181"/>
    <mergeCell ref="D181:E181"/>
    <mergeCell ref="A182:B182"/>
    <mergeCell ref="D182:E182"/>
    <mergeCell ref="A183:B183"/>
    <mergeCell ref="D183:E183"/>
    <mergeCell ref="A178:B178"/>
    <mergeCell ref="D178:E178"/>
    <mergeCell ref="A179:B179"/>
    <mergeCell ref="D179:E179"/>
    <mergeCell ref="A180:B180"/>
    <mergeCell ref="D180:E180"/>
    <mergeCell ref="A170:C170"/>
    <mergeCell ref="A171:C171"/>
    <mergeCell ref="A173:H173"/>
    <mergeCell ref="A174:H174"/>
    <mergeCell ref="A176:E176"/>
    <mergeCell ref="A177:E177"/>
    <mergeCell ref="A165:C165"/>
    <mergeCell ref="G165:H165"/>
    <mergeCell ref="A166:C166"/>
    <mergeCell ref="A167:C167"/>
    <mergeCell ref="A168:C168"/>
    <mergeCell ref="A169:C169"/>
    <mergeCell ref="A156:B156"/>
    <mergeCell ref="D156:H156"/>
    <mergeCell ref="C158:D158"/>
    <mergeCell ref="C159:D159"/>
    <mergeCell ref="C160:D160"/>
    <mergeCell ref="A162:H164"/>
    <mergeCell ref="A152:B152"/>
    <mergeCell ref="C152:C155"/>
    <mergeCell ref="D152:H152"/>
    <mergeCell ref="A153:B153"/>
    <mergeCell ref="D153:H153"/>
    <mergeCell ref="A154:B154"/>
    <mergeCell ref="D154:H154"/>
    <mergeCell ref="A155:B155"/>
    <mergeCell ref="D155:H155"/>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78"/>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7" max="7"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4"/>
  <sheetViews>
    <sheetView view="pageBreakPreview" zoomScale="40" zoomScaleNormal="60" zoomScaleSheetLayoutView="40" workbookViewId="0">
      <pane ySplit="4" topLeftCell="A8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"2ГИС.МИАСС И ЗЛАТОУСТ"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"2ГИС.МИАСС И ЗЛАТОУСТ"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358">
        <f>F48*1.2</f>
        <v>4608</v>
      </c>
      <c r="E48" s="358">
        <f>F48*1.1</f>
        <v>4224</v>
      </c>
      <c r="F48" s="358">
        <v>3840</v>
      </c>
      <c r="G48" s="358">
        <f>F48*0.75</f>
        <v>2880</v>
      </c>
      <c r="H48" s="358">
        <f>F48*0.5</f>
        <v>1920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89">
        <v>120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414 до 8280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56" s="127">
        <v>414</v>
      </c>
      <c r="E56" s="128"/>
      <c r="F56" s="128"/>
      <c r="G56" s="128"/>
      <c r="H56" s="129"/>
    </row>
    <row r="57" spans="1:8" s="16" customFormat="1" ht="37.5" customHeight="1" outlineLevel="1" x14ac:dyDescent="0.2">
      <c r="A57" s="130" t="s">
        <v>33</v>
      </c>
      <c r="B57" s="131"/>
      <c r="C57" s="126"/>
      <c r="D57" s="36">
        <v>828</v>
      </c>
      <c r="E57" s="37"/>
      <c r="F57" s="37"/>
      <c r="G57" s="37"/>
      <c r="H57" s="38"/>
    </row>
    <row r="58" spans="1:8" s="16" customFormat="1" ht="37.5" customHeight="1" outlineLevel="1" x14ac:dyDescent="0.2">
      <c r="A58" s="130" t="s">
        <v>34</v>
      </c>
      <c r="B58" s="131"/>
      <c r="C58" s="126"/>
      <c r="D58" s="36">
        <v>1242</v>
      </c>
      <c r="E58" s="37"/>
      <c r="F58" s="37"/>
      <c r="G58" s="37"/>
      <c r="H58" s="38"/>
    </row>
    <row r="59" spans="1:8" s="16" customFormat="1" ht="37.5" customHeight="1" outlineLevel="1" x14ac:dyDescent="0.2">
      <c r="A59" s="130" t="s">
        <v>35</v>
      </c>
      <c r="B59" s="131"/>
      <c r="C59" s="126"/>
      <c r="D59" s="36">
        <v>1656</v>
      </c>
      <c r="E59" s="37"/>
      <c r="F59" s="37"/>
      <c r="G59" s="37"/>
      <c r="H59" s="38"/>
    </row>
    <row r="60" spans="1:8" s="16" customFormat="1" ht="37.5" customHeight="1" outlineLevel="1" x14ac:dyDescent="0.2">
      <c r="A60" s="130" t="s">
        <v>36</v>
      </c>
      <c r="B60" s="131"/>
      <c r="C60" s="126"/>
      <c r="D60" s="36">
        <v>2070</v>
      </c>
      <c r="E60" s="37"/>
      <c r="F60" s="37"/>
      <c r="G60" s="37"/>
      <c r="H60" s="38"/>
    </row>
    <row r="61" spans="1:8" s="16" customFormat="1" ht="37.5" customHeight="1" outlineLevel="1" x14ac:dyDescent="0.2">
      <c r="A61" s="130" t="s">
        <v>37</v>
      </c>
      <c r="B61" s="131"/>
      <c r="C61" s="126"/>
      <c r="D61" s="36">
        <v>2484</v>
      </c>
      <c r="E61" s="37"/>
      <c r="F61" s="37"/>
      <c r="G61" s="37"/>
      <c r="H61" s="38"/>
    </row>
    <row r="62" spans="1:8" s="16" customFormat="1" ht="37.5" customHeight="1" outlineLevel="1" x14ac:dyDescent="0.2">
      <c r="A62" s="130" t="s">
        <v>38</v>
      </c>
      <c r="B62" s="131"/>
      <c r="C62" s="126"/>
      <c r="D62" s="36">
        <v>2898</v>
      </c>
      <c r="E62" s="37"/>
      <c r="F62" s="37"/>
      <c r="G62" s="37"/>
      <c r="H62" s="38"/>
    </row>
    <row r="63" spans="1:8" s="16" customFormat="1" ht="37.5" customHeight="1" outlineLevel="1" x14ac:dyDescent="0.2">
      <c r="A63" s="130" t="s">
        <v>39</v>
      </c>
      <c r="B63" s="131"/>
      <c r="C63" s="126"/>
      <c r="D63" s="36">
        <v>3312</v>
      </c>
      <c r="E63" s="37"/>
      <c r="F63" s="37"/>
      <c r="G63" s="37"/>
      <c r="H63" s="38"/>
    </row>
    <row r="64" spans="1:8" s="16" customFormat="1" ht="37.5" customHeight="1" outlineLevel="1" x14ac:dyDescent="0.2">
      <c r="A64" s="130" t="s">
        <v>40</v>
      </c>
      <c r="B64" s="131"/>
      <c r="C64" s="126"/>
      <c r="D64" s="36">
        <v>3726</v>
      </c>
      <c r="E64" s="37"/>
      <c r="F64" s="37"/>
      <c r="G64" s="37"/>
      <c r="H64" s="38"/>
    </row>
    <row r="65" spans="1:8" s="16" customFormat="1" ht="37.5" customHeight="1" outlineLevel="1" x14ac:dyDescent="0.2">
      <c r="A65" s="130" t="s">
        <v>41</v>
      </c>
      <c r="B65" s="131"/>
      <c r="C65" s="126"/>
      <c r="D65" s="36">
        <v>4140</v>
      </c>
      <c r="E65" s="37"/>
      <c r="F65" s="37"/>
      <c r="G65" s="37"/>
      <c r="H65" s="38"/>
    </row>
    <row r="66" spans="1:8" s="16" customFormat="1" ht="37.5" customHeight="1" outlineLevel="1" x14ac:dyDescent="0.2">
      <c r="A66" s="130" t="s">
        <v>42</v>
      </c>
      <c r="B66" s="131"/>
      <c r="C66" s="126"/>
      <c r="D66" s="36">
        <v>4554</v>
      </c>
      <c r="E66" s="37"/>
      <c r="F66" s="37"/>
      <c r="G66" s="37"/>
      <c r="H66" s="38"/>
    </row>
    <row r="67" spans="1:8" s="16" customFormat="1" ht="37.5" customHeight="1" outlineLevel="1" x14ac:dyDescent="0.2">
      <c r="A67" s="130" t="s">
        <v>43</v>
      </c>
      <c r="B67" s="131"/>
      <c r="C67" s="126"/>
      <c r="D67" s="36">
        <v>4968</v>
      </c>
      <c r="E67" s="37"/>
      <c r="F67" s="37"/>
      <c r="G67" s="37"/>
      <c r="H67" s="38"/>
    </row>
    <row r="68" spans="1:8" s="16" customFormat="1" ht="37.5" customHeight="1" outlineLevel="1" x14ac:dyDescent="0.2">
      <c r="A68" s="130" t="s">
        <v>44</v>
      </c>
      <c r="B68" s="131"/>
      <c r="C68" s="126"/>
      <c r="D68" s="36">
        <v>5382</v>
      </c>
      <c r="E68" s="37"/>
      <c r="F68" s="37"/>
      <c r="G68" s="37"/>
      <c r="H68" s="38"/>
    </row>
    <row r="69" spans="1:8" s="16" customFormat="1" ht="37.5" customHeight="1" outlineLevel="1" x14ac:dyDescent="0.2">
      <c r="A69" s="130" t="s">
        <v>45</v>
      </c>
      <c r="B69" s="131"/>
      <c r="C69" s="126"/>
      <c r="D69" s="36">
        <v>5796</v>
      </c>
      <c r="E69" s="37"/>
      <c r="F69" s="37"/>
      <c r="G69" s="37"/>
      <c r="H69" s="38"/>
    </row>
    <row r="70" spans="1:8" s="16" customFormat="1" ht="37.5" customHeight="1" outlineLevel="1" x14ac:dyDescent="0.2">
      <c r="A70" s="130" t="s">
        <v>46</v>
      </c>
      <c r="B70" s="131"/>
      <c r="C70" s="126"/>
      <c r="D70" s="36">
        <v>6210</v>
      </c>
      <c r="E70" s="37"/>
      <c r="F70" s="37"/>
      <c r="G70" s="37"/>
      <c r="H70" s="38"/>
    </row>
    <row r="71" spans="1:8" s="16" customFormat="1" ht="37.5" customHeight="1" outlineLevel="1" x14ac:dyDescent="0.2">
      <c r="A71" s="130" t="s">
        <v>47</v>
      </c>
      <c r="B71" s="131"/>
      <c r="C71" s="126"/>
      <c r="D71" s="36">
        <v>6624</v>
      </c>
      <c r="E71" s="37"/>
      <c r="F71" s="37"/>
      <c r="G71" s="37"/>
      <c r="H71" s="38"/>
    </row>
    <row r="72" spans="1:8" s="16" customFormat="1" ht="37.5" customHeight="1" outlineLevel="1" x14ac:dyDescent="0.2">
      <c r="A72" s="130" t="s">
        <v>48</v>
      </c>
      <c r="B72" s="131"/>
      <c r="C72" s="126"/>
      <c r="D72" s="36">
        <v>7038</v>
      </c>
      <c r="E72" s="37"/>
      <c r="F72" s="37"/>
      <c r="G72" s="37"/>
      <c r="H72" s="38"/>
    </row>
    <row r="73" spans="1:8" s="16" customFormat="1" ht="37.5" customHeight="1" outlineLevel="1" x14ac:dyDescent="0.2">
      <c r="A73" s="130" t="s">
        <v>49</v>
      </c>
      <c r="B73" s="131"/>
      <c r="C73" s="126"/>
      <c r="D73" s="36">
        <v>7452</v>
      </c>
      <c r="E73" s="37"/>
      <c r="F73" s="37"/>
      <c r="G73" s="37"/>
      <c r="H73" s="38"/>
    </row>
    <row r="74" spans="1:8" s="16" customFormat="1" ht="37.5" customHeight="1" outlineLevel="1" x14ac:dyDescent="0.2">
      <c r="A74" s="130" t="s">
        <v>50</v>
      </c>
      <c r="B74" s="131"/>
      <c r="C74" s="126"/>
      <c r="D74" s="36">
        <v>7866</v>
      </c>
      <c r="E74" s="37"/>
      <c r="F74" s="37"/>
      <c r="G74" s="37"/>
      <c r="H74" s="38"/>
    </row>
    <row r="75" spans="1:8" s="16" customFormat="1" ht="37.5" customHeight="1" outlineLevel="1" thickBot="1" x14ac:dyDescent="0.25">
      <c r="A75" s="130" t="s">
        <v>51</v>
      </c>
      <c r="B75" s="131"/>
      <c r="C75" s="126"/>
      <c r="D75" s="36">
        <v>8280</v>
      </c>
      <c r="E75" s="37"/>
      <c r="F75" s="37"/>
      <c r="G75" s="37"/>
      <c r="H75" s="38"/>
    </row>
    <row r="76" spans="1:8" s="16" customFormat="1" ht="50.1" customHeight="1" thickBot="1" x14ac:dyDescent="0.25">
      <c r="A76" s="119" t="s">
        <v>52</v>
      </c>
      <c r="B76" s="120"/>
      <c r="C76" s="120"/>
      <c r="D76" s="121" t="str">
        <f>"от "&amp;MIN(D77:D86)&amp;" до "&amp;MAX(D77:D86)</f>
        <v>от 240 до 3954</v>
      </c>
      <c r="E76" s="122"/>
      <c r="F76" s="122"/>
      <c r="G76" s="122"/>
      <c r="H76" s="123"/>
    </row>
    <row r="77" spans="1:8" s="16" customFormat="1" ht="158.25" customHeight="1" x14ac:dyDescent="0.2">
      <c r="A77" s="132" t="s">
        <v>53</v>
      </c>
      <c r="B77" s="133" t="s">
        <v>13</v>
      </c>
      <c r="C77" s="318"/>
      <c r="D77" s="127">
        <v>561</v>
      </c>
      <c r="E77" s="128"/>
      <c r="F77" s="128"/>
      <c r="G77" s="128"/>
      <c r="H77" s="129"/>
    </row>
    <row r="78" spans="1:8" s="16" customFormat="1" ht="37.5" customHeight="1" x14ac:dyDescent="0.2">
      <c r="A78" s="143" t="s">
        <v>54</v>
      </c>
      <c r="B78" s="457"/>
      <c r="C78" s="139"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8" s="36">
        <v>354</v>
      </c>
      <c r="E78" s="37"/>
      <c r="F78" s="37"/>
      <c r="G78" s="37"/>
      <c r="H78" s="38"/>
    </row>
    <row r="79" spans="1:8" s="16" customFormat="1" ht="37.5" customHeight="1" x14ac:dyDescent="0.2">
      <c r="A79" s="143" t="s">
        <v>55</v>
      </c>
      <c r="B79" s="457"/>
      <c r="C79" s="142"/>
      <c r="D79" s="36">
        <v>2010</v>
      </c>
      <c r="E79" s="37"/>
      <c r="F79" s="37"/>
      <c r="G79" s="37"/>
      <c r="H79" s="38"/>
    </row>
    <row r="80" spans="1:8" s="16" customFormat="1" ht="37.5" customHeight="1" x14ac:dyDescent="0.2">
      <c r="A80" s="143" t="s">
        <v>56</v>
      </c>
      <c r="B80" s="457"/>
      <c r="C80" s="142"/>
      <c r="D80" s="36">
        <v>1122</v>
      </c>
      <c r="E80" s="37"/>
      <c r="F80" s="37"/>
      <c r="G80" s="37"/>
      <c r="H80" s="38"/>
    </row>
    <row r="81" spans="1:8" s="16" customFormat="1" ht="37.5" customHeight="1" x14ac:dyDescent="0.2">
      <c r="A81" s="143" t="s">
        <v>57</v>
      </c>
      <c r="B81" s="144"/>
      <c r="C81" s="142"/>
      <c r="D81" s="36">
        <v>1476</v>
      </c>
      <c r="E81" s="37"/>
      <c r="F81" s="37"/>
      <c r="G81" s="37"/>
      <c r="H81" s="38"/>
    </row>
    <row r="82" spans="1:8" s="16" customFormat="1" ht="37.5" customHeight="1" x14ac:dyDescent="0.2">
      <c r="A82" s="143" t="s">
        <v>58</v>
      </c>
      <c r="B82" s="457"/>
      <c r="C82" s="142"/>
      <c r="D82" s="36">
        <v>240</v>
      </c>
      <c r="E82" s="37"/>
      <c r="F82" s="37"/>
      <c r="G82" s="37"/>
      <c r="H82" s="38"/>
    </row>
    <row r="83" spans="1:8" s="16" customFormat="1" ht="37.5" customHeight="1" x14ac:dyDescent="0.2">
      <c r="A83" s="143" t="s">
        <v>59</v>
      </c>
      <c r="B83" s="457"/>
      <c r="C83" s="142"/>
      <c r="D83" s="36">
        <v>240</v>
      </c>
      <c r="E83" s="37"/>
      <c r="F83" s="37"/>
      <c r="G83" s="37"/>
      <c r="H83" s="38"/>
    </row>
    <row r="84" spans="1:8" s="16" customFormat="1" ht="37.5" customHeight="1" x14ac:dyDescent="0.2">
      <c r="A84" s="143" t="s">
        <v>60</v>
      </c>
      <c r="B84" s="457"/>
      <c r="C84" s="142"/>
      <c r="D84" s="36">
        <v>480</v>
      </c>
      <c r="E84" s="37"/>
      <c r="F84" s="37"/>
      <c r="G84" s="37"/>
      <c r="H84" s="38"/>
    </row>
    <row r="85" spans="1:8" s="16" customFormat="1" ht="37.5" customHeight="1" x14ac:dyDescent="0.2">
      <c r="A85" s="143" t="s">
        <v>61</v>
      </c>
      <c r="B85" s="457"/>
      <c r="C85" s="142"/>
      <c r="D85" s="36">
        <v>720</v>
      </c>
      <c r="E85" s="37"/>
      <c r="F85" s="37"/>
      <c r="G85" s="37"/>
      <c r="H85" s="38"/>
    </row>
    <row r="86" spans="1:8" s="16" customFormat="1" ht="37.5" customHeight="1" thickBot="1" x14ac:dyDescent="0.25">
      <c r="A86" s="192" t="s">
        <v>62</v>
      </c>
      <c r="B86" s="458"/>
      <c r="C86" s="147"/>
      <c r="D86" s="185">
        <v>3954</v>
      </c>
      <c r="E86" s="186"/>
      <c r="F86" s="186"/>
      <c r="G86" s="186"/>
      <c r="H86" s="187"/>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87" s="45">
        <v>30</v>
      </c>
      <c r="E87" s="45"/>
      <c r="F87" s="45"/>
      <c r="G87" s="45"/>
      <c r="H87" s="46"/>
    </row>
    <row r="88" spans="1:8" s="28" customFormat="1" ht="50.1" customHeight="1" thickBot="1" x14ac:dyDescent="0.25">
      <c r="A88" s="24" t="s">
        <v>65</v>
      </c>
      <c r="B88" s="25"/>
      <c r="C88" s="26"/>
      <c r="D88" s="156" t="str">
        <f>"от "&amp;MIN(D90,D101:H102,F140,D103:H117)&amp;" до "&amp;MAX(D90,D101:H102,F140,D103:H117)</f>
        <v>от 504 до 8632,8</v>
      </c>
      <c r="E88" s="156"/>
      <c r="F88" s="156"/>
      <c r="G88" s="156"/>
      <c r="H88" s="157"/>
    </row>
    <row r="89" spans="1:8" s="16" customFormat="1" ht="24.95" customHeight="1" thickBot="1" x14ac:dyDescent="0.25">
      <c r="A89" s="298"/>
      <c r="B89" s="299"/>
      <c r="C89" s="118"/>
      <c r="D89" s="322"/>
      <c r="E89" s="322"/>
      <c r="F89" s="322"/>
      <c r="G89" s="322"/>
      <c r="H89" s="323"/>
    </row>
    <row r="90" spans="1:8" s="16" customFormat="1"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90" s="165">
        <v>1800</v>
      </c>
      <c r="E90" s="165"/>
      <c r="F90" s="165"/>
      <c r="G90" s="165"/>
      <c r="H90" s="166"/>
    </row>
    <row r="91" spans="1:8" s="16" customFormat="1" ht="65.25" customHeight="1" thickBot="1" x14ac:dyDescent="0.25">
      <c r="A91" s="167" t="s">
        <v>67</v>
      </c>
      <c r="B91" s="168"/>
      <c r="C91" s="169"/>
      <c r="D91" s="170" t="s">
        <v>68</v>
      </c>
      <c r="E91" s="171"/>
      <c r="F91" s="171"/>
      <c r="G91" s="171"/>
      <c r="H91" s="172"/>
    </row>
    <row r="92" spans="1:8" s="16" customFormat="1" ht="65.25" customHeight="1" x14ac:dyDescent="0.2">
      <c r="A92" s="173" t="s">
        <v>69</v>
      </c>
      <c r="B92" s="174"/>
      <c r="C92" s="169"/>
      <c r="D92" s="140">
        <f>D90/4</f>
        <v>450</v>
      </c>
      <c r="E92" s="140"/>
      <c r="F92" s="140"/>
      <c r="G92" s="140"/>
      <c r="H92" s="141"/>
    </row>
    <row r="93" spans="1:8" s="16" customFormat="1" ht="65.25" customHeight="1" x14ac:dyDescent="0.2">
      <c r="A93" s="173" t="s">
        <v>70</v>
      </c>
      <c r="B93" s="174"/>
      <c r="C93" s="169"/>
      <c r="D93" s="140">
        <f>D90/5</f>
        <v>360</v>
      </c>
      <c r="E93" s="140"/>
      <c r="F93" s="140"/>
      <c r="G93" s="140"/>
      <c r="H93" s="141"/>
    </row>
    <row r="94" spans="1:8" s="16" customFormat="1" ht="65.25" customHeight="1" x14ac:dyDescent="0.2">
      <c r="A94" s="173" t="s">
        <v>71</v>
      </c>
      <c r="B94" s="174"/>
      <c r="C94" s="169"/>
      <c r="D94" s="140">
        <f>D90/6</f>
        <v>300</v>
      </c>
      <c r="E94" s="140"/>
      <c r="F94" s="140"/>
      <c r="G94" s="140"/>
      <c r="H94" s="141"/>
    </row>
    <row r="95" spans="1:8" s="16" customFormat="1" ht="65.25" customHeight="1" x14ac:dyDescent="0.2">
      <c r="A95" s="173" t="s">
        <v>72</v>
      </c>
      <c r="B95" s="174"/>
      <c r="C95" s="169"/>
      <c r="D95" s="140">
        <f>D90/7</f>
        <v>257.14285714285717</v>
      </c>
      <c r="E95" s="140"/>
      <c r="F95" s="140"/>
      <c r="G95" s="140"/>
      <c r="H95" s="141"/>
    </row>
    <row r="96" spans="1:8" s="16" customFormat="1" ht="65.25" customHeight="1" x14ac:dyDescent="0.2">
      <c r="A96" s="173" t="s">
        <v>73</v>
      </c>
      <c r="B96" s="174"/>
      <c r="C96" s="169"/>
      <c r="D96" s="140">
        <f>D90/8</f>
        <v>225</v>
      </c>
      <c r="E96" s="140"/>
      <c r="F96" s="140"/>
      <c r="G96" s="140"/>
      <c r="H96" s="141"/>
    </row>
    <row r="97" spans="1:8" s="16" customFormat="1" ht="65.25" customHeight="1" x14ac:dyDescent="0.2">
      <c r="A97" s="173" t="s">
        <v>74</v>
      </c>
      <c r="B97" s="174"/>
      <c r="C97" s="169"/>
      <c r="D97" s="140">
        <f>D90/9</f>
        <v>200</v>
      </c>
      <c r="E97" s="140"/>
      <c r="F97" s="140"/>
      <c r="G97" s="140"/>
      <c r="H97" s="141"/>
    </row>
    <row r="98" spans="1:8" s="16" customFormat="1" ht="65.25" customHeight="1" thickBot="1" x14ac:dyDescent="0.25">
      <c r="A98" s="173" t="s">
        <v>75</v>
      </c>
      <c r="B98" s="174"/>
      <c r="C98" s="175"/>
      <c r="D98" s="140">
        <f>D90/10</f>
        <v>180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99" s="44">
        <v>10008</v>
      </c>
      <c r="E99" s="45"/>
      <c r="F99" s="45"/>
      <c r="G99" s="45"/>
      <c r="H99" s="46"/>
    </row>
    <row r="100" spans="1:8" s="16" customFormat="1" ht="24.95" customHeight="1" thickBot="1" x14ac:dyDescent="0.25">
      <c r="A100" s="298"/>
      <c r="B100" s="299"/>
      <c r="C100" s="180"/>
      <c r="D100" s="322"/>
      <c r="E100" s="322"/>
      <c r="F100" s="322"/>
      <c r="G100" s="322"/>
      <c r="H100" s="323"/>
    </row>
    <row r="101" spans="1:8" s="16" customFormat="1" ht="50.1" customHeight="1" x14ac:dyDescent="0.2">
      <c r="A101" s="143" t="s">
        <v>77</v>
      </c>
      <c r="B101" s="144"/>
      <c r="C101" s="291" t="str">
        <f>"Интернет-площадка 2gis.ru на основе Cправочника организаций "&amp;$C$2&amp;""</f>
        <v>Интернет-площадка 2gis.ru на основе Cправочника организаций "2ГИС.МИАСС И ЗЛАТОУСТ"</v>
      </c>
      <c r="D101" s="56">
        <v>5160</v>
      </c>
      <c r="E101" s="37"/>
      <c r="F101" s="37"/>
      <c r="G101" s="37"/>
      <c r="H101" s="38"/>
    </row>
    <row r="102" spans="1:8" s="16" customFormat="1" ht="50.1" customHeight="1" x14ac:dyDescent="0.2">
      <c r="A102" s="143" t="s">
        <v>78</v>
      </c>
      <c r="B102" s="144"/>
      <c r="C102"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02" s="56">
        <v>2478</v>
      </c>
      <c r="E102" s="37"/>
      <c r="F102" s="37"/>
      <c r="G102" s="37"/>
      <c r="H102" s="38"/>
    </row>
    <row r="103" spans="1:8" s="16" customFormat="1" ht="50.1" customHeight="1" x14ac:dyDescent="0.2">
      <c r="A103" s="143" t="s">
        <v>79</v>
      </c>
      <c r="B103" s="144"/>
      <c r="C103"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03" s="56">
        <v>5784</v>
      </c>
      <c r="E103" s="37"/>
      <c r="F103" s="37"/>
      <c r="G103" s="37"/>
      <c r="H103" s="38"/>
    </row>
    <row r="104" spans="1:8" s="16" customFormat="1" ht="50.1" customHeight="1" x14ac:dyDescent="0.2">
      <c r="A104" s="143" t="s">
        <v>80</v>
      </c>
      <c r="B104" s="144"/>
      <c r="C104" s="188" t="str">
        <f>"Интернет-площадка 2gis.ru на основе Cправочника организаций "&amp;$C$2&amp;""</f>
        <v>Интернет-площадка 2gis.ru на основе Cправочника организаций "2ГИС.МИАСС И ЗЛАТОУСТ"</v>
      </c>
      <c r="D104" s="56">
        <v>7194</v>
      </c>
      <c r="E104" s="37"/>
      <c r="F104" s="37"/>
      <c r="G104" s="37"/>
      <c r="H104" s="38"/>
    </row>
    <row r="105" spans="1:8" s="16" customFormat="1" ht="50.1" customHeight="1" x14ac:dyDescent="0.2">
      <c r="A105" s="143" t="s">
        <v>81</v>
      </c>
      <c r="B105" s="144"/>
      <c r="C105" s="188" t="str">
        <f>"Интернет-площадка 2gis.ru на основе Cправочника организаций "&amp;$C$2&amp;""</f>
        <v>Интернет-площадка 2gis.ru на основе Cправочника организаций "2ГИС.МИАСС И ЗЛАТОУСТ"</v>
      </c>
      <c r="D105" s="56">
        <v>8632.7999999999993</v>
      </c>
      <c r="E105" s="37"/>
      <c r="F105" s="37"/>
      <c r="G105" s="37"/>
      <c r="H105" s="38"/>
    </row>
    <row r="106" spans="1:8" s="16" customFormat="1" ht="50.1" customHeight="1" x14ac:dyDescent="0.2">
      <c r="A106" s="143" t="s">
        <v>82</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06" s="56">
        <v>3450</v>
      </c>
      <c r="E106" s="37"/>
      <c r="F106" s="37"/>
      <c r="G106" s="37"/>
      <c r="H106" s="38"/>
    </row>
    <row r="107" spans="1:8" s="16" customFormat="1" ht="50.1" customHeight="1" x14ac:dyDescent="0.2">
      <c r="A107" s="143" t="s">
        <v>83</v>
      </c>
      <c r="B107" s="144"/>
      <c r="C107"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07" s="56">
        <v>5430</v>
      </c>
      <c r="E107" s="37"/>
      <c r="F107" s="37"/>
      <c r="G107" s="37"/>
      <c r="H107" s="38"/>
    </row>
    <row r="108" spans="1:8" s="16" customFormat="1" ht="50.1" customHeight="1" x14ac:dyDescent="0.2">
      <c r="A108" s="143" t="s">
        <v>84</v>
      </c>
      <c r="B108" s="144"/>
      <c r="C108"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08" s="56">
        <v>7080</v>
      </c>
      <c r="E108" s="37"/>
      <c r="F108" s="37"/>
      <c r="G108" s="37"/>
      <c r="H108" s="38"/>
    </row>
    <row r="109" spans="1:8" s="16" customFormat="1" ht="50.1" customHeight="1" x14ac:dyDescent="0.2">
      <c r="A109" s="143" t="s">
        <v>85</v>
      </c>
      <c r="B109" s="144"/>
      <c r="C109" s="188" t="str">
        <f>C102</f>
        <v>Электронный справочник на основе Справочника организаций"2ГИС.МИАСС И ЗЛАТОУСТ" (версия для ПК)</v>
      </c>
      <c r="D109" s="56">
        <v>8010</v>
      </c>
      <c r="E109" s="37"/>
      <c r="F109" s="37"/>
      <c r="G109" s="37"/>
      <c r="H109" s="38"/>
    </row>
    <row r="110" spans="1:8" s="16" customFormat="1" ht="50.1" customHeight="1" x14ac:dyDescent="0.2">
      <c r="A110" s="143" t="s">
        <v>86</v>
      </c>
      <c r="B110" s="144"/>
      <c r="C110" s="188" t="s">
        <v>87</v>
      </c>
      <c r="D110" s="56">
        <v>504</v>
      </c>
      <c r="E110" s="37"/>
      <c r="F110" s="37"/>
      <c r="G110" s="37"/>
      <c r="H110" s="38"/>
    </row>
    <row r="111" spans="1:8" s="16" customFormat="1" ht="77.2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1" s="56">
        <v>2364</v>
      </c>
      <c r="E111" s="37"/>
      <c r="F111" s="37"/>
      <c r="G111" s="37"/>
      <c r="H111" s="38"/>
    </row>
    <row r="112" spans="1:8" s="16" customFormat="1" ht="77.2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2" s="56">
        <v>1896</v>
      </c>
      <c r="E112" s="37"/>
      <c r="F112" s="37"/>
      <c r="G112" s="37"/>
      <c r="H112" s="38"/>
    </row>
    <row r="113" spans="1:8" s="16" customFormat="1" ht="77.25" customHeight="1" x14ac:dyDescent="0.2">
      <c r="A113" s="143" t="s">
        <v>90</v>
      </c>
      <c r="B113" s="144"/>
      <c r="C113" s="18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3" s="56">
        <v>2010</v>
      </c>
      <c r="E113" s="37"/>
      <c r="F113" s="37"/>
      <c r="G113" s="37"/>
      <c r="H113" s="38"/>
    </row>
    <row r="114" spans="1:8" s="16" customFormat="1" ht="77.25" customHeight="1" x14ac:dyDescent="0.2">
      <c r="A114" s="143" t="s">
        <v>91</v>
      </c>
      <c r="B114" s="144"/>
      <c r="C114" s="188"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4" s="56">
        <v>948</v>
      </c>
      <c r="E114" s="37"/>
      <c r="F114" s="37"/>
      <c r="G114" s="37"/>
      <c r="H114" s="38"/>
    </row>
    <row r="115" spans="1:8" s="16" customFormat="1" ht="77.2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5" s="56">
        <v>8550</v>
      </c>
      <c r="E115" s="37"/>
      <c r="F115" s="37"/>
      <c r="G115" s="37"/>
      <c r="H115" s="38"/>
    </row>
    <row r="116" spans="1:8" s="16" customFormat="1" ht="77.2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16" s="56">
        <v>5004</v>
      </c>
      <c r="E116" s="37"/>
      <c r="F116" s="37"/>
      <c r="G116" s="37"/>
      <c r="H116" s="38"/>
    </row>
    <row r="117" spans="1:8" s="16" customFormat="1" ht="50.1" customHeight="1" thickBot="1" x14ac:dyDescent="0.25">
      <c r="A117" s="143" t="s">
        <v>94</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17" s="56">
        <v>6492</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18" s="56">
        <v>1059</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19" s="56">
        <v>6000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0" s="56">
        <v>3000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21" s="56">
        <v>3000</v>
      </c>
      <c r="E121" s="37"/>
      <c r="F121" s="37"/>
      <c r="G121" s="37"/>
      <c r="H121" s="38"/>
    </row>
    <row r="122" spans="1:8" s="16" customFormat="1" ht="50.1" customHeight="1" x14ac:dyDescent="0.2">
      <c r="A122" s="143" t="s">
        <v>98</v>
      </c>
      <c r="B122" s="144"/>
      <c r="C122" s="188" t="str">
        <f>"Интернет-площадка 2gis.ru на основе Cправочника организаций "&amp;$C$2&amp;""</f>
        <v>Интернет-площадка 2gis.ru на основе Cправочника организаций "2ГИС.МИАСС И ЗЛАТОУСТ"</v>
      </c>
      <c r="D122" s="56">
        <v>7320</v>
      </c>
      <c r="E122" s="37"/>
      <c r="F122" s="37"/>
      <c r="G122" s="37"/>
      <c r="H122" s="38"/>
    </row>
    <row r="123" spans="1:8" s="16" customFormat="1" ht="50.1" customHeight="1" x14ac:dyDescent="0.2">
      <c r="A123" s="143" t="s">
        <v>99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3" s="56">
        <v>3480</v>
      </c>
      <c r="E123" s="37"/>
      <c r="F123" s="37"/>
      <c r="G123" s="37"/>
      <c r="H123" s="38"/>
    </row>
    <row r="124" spans="1:8" s="16" customFormat="1" ht="50.1" customHeight="1" x14ac:dyDescent="0.2">
      <c r="A124" s="143" t="s">
        <v>100</v>
      </c>
      <c r="B124" s="144"/>
      <c r="C124"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4" s="56">
        <v>8160</v>
      </c>
      <c r="E124" s="37"/>
      <c r="F124" s="37"/>
      <c r="G124" s="37"/>
      <c r="H124" s="38"/>
    </row>
    <row r="125" spans="1:8" s="16" customFormat="1" ht="50.1" customHeight="1" x14ac:dyDescent="0.2">
      <c r="A125" s="143" t="s">
        <v>101</v>
      </c>
      <c r="B125" s="144"/>
      <c r="C125" s="188" t="str">
        <f>"Интернет-площадка 2gis.ru на основе Cправочника организаций "&amp;$C$2&amp;""</f>
        <v>Интернет-площадка 2gis.ru на основе Cправочника организаций "2ГИС.МИАСС И ЗЛАТОУСТ"</v>
      </c>
      <c r="D125" s="56">
        <v>10080</v>
      </c>
      <c r="E125" s="37"/>
      <c r="F125" s="37"/>
      <c r="G125" s="37"/>
      <c r="H125" s="38"/>
    </row>
    <row r="126" spans="1:8" s="16" customFormat="1" ht="50.1" customHeight="1" x14ac:dyDescent="0.2">
      <c r="A126" s="143" t="s">
        <v>102</v>
      </c>
      <c r="B126" s="144"/>
      <c r="C126" s="188" t="str">
        <f>"Интернет-площадка 2gis.ru на основе Cправочника организаций "&amp;$C$2&amp;""</f>
        <v>Интернет-площадка 2gis.ru на основе Cправочника организаций "2ГИС.МИАСС И ЗЛАТОУСТ"</v>
      </c>
      <c r="D126" s="56">
        <v>12096</v>
      </c>
      <c r="E126" s="37"/>
      <c r="F126" s="37"/>
      <c r="G126" s="37"/>
      <c r="H126" s="38"/>
    </row>
    <row r="127" spans="1:8" s="16" customFormat="1" ht="50.1" customHeight="1" x14ac:dyDescent="0.2">
      <c r="A127" s="143" t="s">
        <v>103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56">
        <v>4920</v>
      </c>
      <c r="E127" s="37"/>
      <c r="F127" s="37"/>
      <c r="G127" s="37"/>
      <c r="H127" s="38"/>
    </row>
    <row r="128" spans="1:8" s="16" customFormat="1" ht="50.1" customHeight="1" x14ac:dyDescent="0.2">
      <c r="A128" s="143" t="s">
        <v>104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56">
        <v>7680</v>
      </c>
      <c r="E128" s="37"/>
      <c r="F128" s="37"/>
      <c r="G128" s="37"/>
      <c r="H128" s="38"/>
    </row>
    <row r="129" spans="1:8" s="16" customFormat="1" ht="50.1" customHeight="1" x14ac:dyDescent="0.2">
      <c r="A129" s="143" t="s">
        <v>105</v>
      </c>
      <c r="B129" s="144"/>
      <c r="C129"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9" s="56">
        <v>9960</v>
      </c>
      <c r="E129" s="37"/>
      <c r="F129" s="37"/>
      <c r="G129" s="37"/>
      <c r="H129" s="38"/>
    </row>
    <row r="130" spans="1:8" s="16" customFormat="1" ht="50.1" customHeight="1" x14ac:dyDescent="0.2">
      <c r="A130" s="143" t="s">
        <v>106</v>
      </c>
      <c r="B130" s="144"/>
      <c r="C130" s="188" t="s">
        <v>87</v>
      </c>
      <c r="D130" s="56">
        <v>720</v>
      </c>
      <c r="E130" s="37"/>
      <c r="F130" s="37"/>
      <c r="G130" s="37"/>
      <c r="H130" s="38"/>
    </row>
    <row r="131" spans="1:8" s="16" customFormat="1" ht="74.25" customHeight="1" x14ac:dyDescent="0.2">
      <c r="A131" s="143" t="s">
        <v>107</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1" s="56">
        <v>12000</v>
      </c>
      <c r="E131" s="37"/>
      <c r="F131" s="37"/>
      <c r="G131" s="37"/>
      <c r="H131" s="38"/>
    </row>
    <row r="132" spans="1:8" s="16" customFormat="1" ht="50.1" customHeight="1" thickBot="1" x14ac:dyDescent="0.25">
      <c r="A132" s="143" t="s">
        <v>108</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56">
        <v>9120</v>
      </c>
      <c r="E132" s="37"/>
      <c r="F132" s="37"/>
      <c r="G132" s="37"/>
      <c r="H132" s="38"/>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34" s="36">
        <v>3000</v>
      </c>
      <c r="E134" s="37"/>
      <c r="F134" s="37"/>
      <c r="G134" s="37"/>
      <c r="H134" s="38"/>
    </row>
    <row r="135" spans="1:8" s="16" customFormat="1" ht="50.1" customHeight="1" x14ac:dyDescent="0.2">
      <c r="A135" s="143" t="s">
        <v>111</v>
      </c>
      <c r="B135" s="144"/>
      <c r="C135" s="194"/>
      <c r="D135" s="36">
        <v>3000</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600</v>
      </c>
      <c r="E138" s="79"/>
      <c r="F138" s="79"/>
      <c r="G138" s="79"/>
      <c r="H138" s="79"/>
    </row>
    <row r="139" spans="1:8" s="16" customFormat="1" ht="50.1" customHeight="1" thickBot="1" x14ac:dyDescent="0.25">
      <c r="A139" s="24" t="s">
        <v>115</v>
      </c>
      <c r="B139" s="25"/>
      <c r="C139" s="26"/>
      <c r="D139" s="156"/>
      <c r="E139" s="156"/>
      <c r="F139" s="156"/>
      <c r="G139" s="156"/>
      <c r="H139" s="157"/>
    </row>
    <row r="140" spans="1:8" s="16" customFormat="1" ht="50.1" customHeight="1" x14ac:dyDescent="0.2">
      <c r="A140" s="143" t="s">
        <v>116</v>
      </c>
      <c r="B140" s="144"/>
      <c r="C14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0" s="198">
        <f>F140*1.2</f>
        <v>2160</v>
      </c>
      <c r="E140" s="199">
        <f>F140*1.1</f>
        <v>1980.0000000000002</v>
      </c>
      <c r="F140" s="199">
        <v>1800</v>
      </c>
      <c r="G140" s="199">
        <f>F140*0.75</f>
        <v>1350</v>
      </c>
      <c r="H140" s="200">
        <f>F140*0.5</f>
        <v>900</v>
      </c>
    </row>
    <row r="141" spans="1:8" s="16" customFormat="1" ht="50.1" customHeight="1" x14ac:dyDescent="0.2">
      <c r="A141" s="143" t="s">
        <v>117</v>
      </c>
      <c r="B141" s="144"/>
      <c r="C141" s="188" t="str">
        <f>"Интернет-площадка 2gis.ru на основе Cправочника организаций "&amp;$C$2&amp;""</f>
        <v>Интернет-площадка 2gis.ru на основе Cправочника организаций "2ГИС.МИАСС И ЗЛАТОУСТ"</v>
      </c>
      <c r="D141" s="36">
        <v>1008</v>
      </c>
      <c r="E141" s="37"/>
      <c r="F141" s="37"/>
      <c r="G141" s="37"/>
      <c r="H141" s="38"/>
    </row>
    <row r="142" spans="1:8" s="16" customFormat="1" ht="50.1" customHeight="1" x14ac:dyDescent="0.2">
      <c r="A142" s="143" t="s">
        <v>118</v>
      </c>
      <c r="B142" s="144"/>
      <c r="C142"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56">
        <v>504</v>
      </c>
      <c r="E142" s="37"/>
      <c r="F142" s="37"/>
      <c r="G142" s="37"/>
      <c r="H142" s="38"/>
    </row>
    <row r="143" spans="1:8" s="16" customFormat="1" ht="50.1" customHeight="1" x14ac:dyDescent="0.2">
      <c r="A143" s="143" t="s">
        <v>286</v>
      </c>
      <c r="B143" s="144"/>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3" s="198">
        <f>F143*1.2</f>
        <v>3024</v>
      </c>
      <c r="E143" s="199">
        <f>F143*1.1</f>
        <v>2772</v>
      </c>
      <c r="F143" s="199">
        <v>2520</v>
      </c>
      <c r="G143" s="199">
        <f>F143*0.75</f>
        <v>1890</v>
      </c>
      <c r="H143" s="200">
        <f>F143*0.5</f>
        <v>1260</v>
      </c>
    </row>
    <row r="144" spans="1:8" s="16" customFormat="1" ht="50.1" customHeight="1" x14ac:dyDescent="0.2">
      <c r="A144" s="143" t="s">
        <v>163</v>
      </c>
      <c r="B144" s="144"/>
      <c r="C144" s="188" t="str">
        <f>"Интернет-площадка 2gis.ru на основе Cправочника организаций "&amp;$C$2&amp;""</f>
        <v>Интернет-площадка 2gis.ru на основе Cправочника организаций "2ГИС.МИАСС И ЗЛАТОУСТ"</v>
      </c>
      <c r="D144" s="36">
        <v>1440</v>
      </c>
      <c r="E144" s="37"/>
      <c r="F144" s="37"/>
      <c r="G144" s="37"/>
      <c r="H144" s="38"/>
    </row>
    <row r="145" spans="1:8" s="16" customFormat="1" ht="50.1" customHeight="1" x14ac:dyDescent="0.2">
      <c r="A145" s="143" t="s">
        <v>121</v>
      </c>
      <c r="B145" s="144"/>
      <c r="C145" s="188"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5" s="36">
        <v>720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"2ГИС.МИАСС И ЗЛАТОУСТ"</v>
      </c>
      <c r="D146" s="198">
        <f>F146*1.2</f>
        <v>2412</v>
      </c>
      <c r="E146" s="199">
        <f>F146*1.1</f>
        <v>2211</v>
      </c>
      <c r="F146" s="199">
        <v>2010</v>
      </c>
      <c r="G146" s="199">
        <f>F146*0.75</f>
        <v>1507.5</v>
      </c>
      <c r="H146" s="200">
        <f>F146*0.5</f>
        <v>1005</v>
      </c>
    </row>
    <row r="147" spans="1:8" s="28" customFormat="1" ht="50.1" customHeight="1" thickBot="1" x14ac:dyDescent="0.25">
      <c r="A147" s="24" t="s">
        <v>182</v>
      </c>
      <c r="B147" s="25"/>
      <c r="C147" s="26"/>
      <c r="D147" s="156"/>
      <c r="E147" s="156"/>
      <c r="F147" s="156"/>
      <c r="G147" s="156"/>
      <c r="H147" s="157"/>
    </row>
    <row r="148" spans="1:8" s="23" customFormat="1" ht="30" customHeight="1" thickBot="1" x14ac:dyDescent="0.25">
      <c r="A148" s="532"/>
      <c r="B148" s="353"/>
      <c r="C148" s="354"/>
      <c r="D148" s="353"/>
      <c r="E148" s="353"/>
      <c r="F148" s="353"/>
      <c r="G148" s="353"/>
      <c r="H148" s="355"/>
    </row>
    <row r="149" spans="1:8" s="16" customFormat="1" ht="185.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9" s="31">
        <v>7038</v>
      </c>
      <c r="E149" s="32"/>
      <c r="F149" s="32"/>
      <c r="G149" s="32"/>
      <c r="H149" s="33"/>
    </row>
    <row r="150" spans="1:8" s="16" customFormat="1" ht="83.25" customHeight="1" x14ac:dyDescent="0.2">
      <c r="A150" s="143" t="s">
        <v>184</v>
      </c>
      <c r="B150" s="144"/>
      <c r="C150" s="194"/>
      <c r="D150" s="36">
        <v>14076</v>
      </c>
      <c r="E150" s="37"/>
      <c r="F150" s="37"/>
      <c r="G150" s="37"/>
      <c r="H150" s="38"/>
    </row>
    <row r="151" spans="1:8" s="16" customFormat="1" ht="83.25" customHeight="1" x14ac:dyDescent="0.2">
      <c r="A151" s="143" t="s">
        <v>185</v>
      </c>
      <c r="B151" s="144"/>
      <c r="C151" s="194"/>
      <c r="D151" s="36">
        <v>7038</v>
      </c>
      <c r="E151" s="37"/>
      <c r="F151" s="37"/>
      <c r="G151" s="37"/>
      <c r="H151" s="38"/>
    </row>
    <row r="152" spans="1:8" s="16" customFormat="1" ht="83.25" customHeight="1" thickBot="1" x14ac:dyDescent="0.25">
      <c r="A152" s="143" t="s">
        <v>186</v>
      </c>
      <c r="B152" s="144"/>
      <c r="C152" s="194"/>
      <c r="D152" s="36">
        <v>14076</v>
      </c>
      <c r="E152" s="37"/>
      <c r="F152" s="37"/>
      <c r="G152" s="37"/>
      <c r="H152" s="38"/>
    </row>
    <row r="153" spans="1:8" s="16" customFormat="1" ht="21.75" thickBot="1" x14ac:dyDescent="0.25">
      <c r="A153" s="298"/>
      <c r="B153" s="299"/>
      <c r="C153" s="180"/>
      <c r="D153" s="322"/>
      <c r="E153" s="322"/>
      <c r="F153" s="322"/>
      <c r="G153" s="322"/>
      <c r="H153" s="323"/>
    </row>
    <row r="154" spans="1:8" ht="12.6" customHeight="1" x14ac:dyDescent="0.2"/>
    <row r="155" spans="1:8" s="209" customFormat="1" ht="24.95" customHeight="1" x14ac:dyDescent="0.2">
      <c r="A155" s="206"/>
      <c r="B155" s="207" t="s">
        <v>123</v>
      </c>
      <c r="C155" s="208" t="s">
        <v>546</v>
      </c>
      <c r="D155" s="208"/>
    </row>
    <row r="156" spans="1:8" s="209" customFormat="1" ht="24.95" customHeight="1" x14ac:dyDescent="0.2">
      <c r="A156" s="206"/>
      <c r="C156" s="210" t="s">
        <v>547</v>
      </c>
      <c r="D156" s="210"/>
    </row>
    <row r="157" spans="1:8" s="209" customFormat="1" ht="24.95" customHeight="1" x14ac:dyDescent="0.2">
      <c r="A157" s="206"/>
      <c r="C157" s="210" t="s">
        <v>548</v>
      </c>
      <c r="D157" s="210"/>
    </row>
    <row r="158" spans="1:8" s="203" customFormat="1" ht="12" customHeight="1" x14ac:dyDescent="0.2">
      <c r="A158" s="202"/>
      <c r="C158" s="210"/>
      <c r="D158" s="210"/>
      <c r="E158" s="209"/>
      <c r="F158" s="209"/>
      <c r="G158" s="209"/>
    </row>
    <row r="159" spans="1:8" s="217" customFormat="1" ht="24.95" customHeight="1"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s="217" customFormat="1" ht="24.95" customHeight="1"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s="217" customFormat="1" ht="24.95" customHeight="1"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s="217" customFormat="1" ht="24.95" customHeight="1"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s="217" customFormat="1" ht="24.95" customHeight="1"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s="217" customFormat="1" ht="24.95" customHeight="1"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s="217" customFormat="1" ht="24.95" customHeight="1"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s="224" customFormat="1" ht="12" customHeight="1" x14ac:dyDescent="0.2">
      <c r="A166" s="219"/>
      <c r="B166" s="219"/>
      <c r="C166" s="220"/>
      <c r="D166" s="221"/>
      <c r="E166" s="221"/>
      <c r="F166" s="222"/>
      <c r="G166" s="223"/>
      <c r="H166" s="223"/>
    </row>
    <row r="167" spans="1:8" ht="24.95" customHeight="1" x14ac:dyDescent="0.2">
      <c r="A167" s="225" t="s">
        <v>134</v>
      </c>
      <c r="B167" s="225"/>
      <c r="C167" s="225"/>
      <c r="D167" s="225"/>
      <c r="E167" s="225"/>
      <c r="F167" s="225"/>
      <c r="G167" s="225"/>
      <c r="H167" s="225"/>
    </row>
    <row r="168" spans="1:8" ht="24.95" customHeight="1" x14ac:dyDescent="0.2">
      <c r="A168" s="225" t="s">
        <v>135</v>
      </c>
      <c r="B168" s="225"/>
      <c r="C168" s="225"/>
      <c r="D168" s="225"/>
      <c r="E168" s="225"/>
      <c r="F168" s="225"/>
      <c r="G168" s="225"/>
      <c r="H168" s="225"/>
    </row>
    <row r="169" spans="1:8" s="224" customFormat="1" ht="12" customHeight="1" x14ac:dyDescent="0.2">
      <c r="A169" s="219"/>
      <c r="B169" s="219"/>
      <c r="C169" s="220"/>
      <c r="D169" s="221"/>
      <c r="E169" s="221"/>
      <c r="F169" s="222"/>
      <c r="G169" s="223"/>
      <c r="H169" s="223"/>
    </row>
    <row r="170" spans="1:8" s="228" customFormat="1" ht="50.1" customHeight="1" thickBot="1" x14ac:dyDescent="0.25">
      <c r="A170" s="226" t="s">
        <v>136</v>
      </c>
      <c r="B170" s="226"/>
      <c r="C170" s="226"/>
      <c r="D170" s="226"/>
      <c r="E170" s="226"/>
      <c r="F170" s="227"/>
      <c r="G170" s="217"/>
    </row>
    <row r="171" spans="1:8" s="233" customFormat="1" ht="50.1" customHeight="1" thickBot="1" x14ac:dyDescent="0.25">
      <c r="A171" s="229" t="s">
        <v>137</v>
      </c>
      <c r="B171" s="230"/>
      <c r="C171" s="230"/>
      <c r="D171" s="230"/>
      <c r="E171" s="231"/>
      <c r="F171" s="232"/>
      <c r="G171" s="203"/>
    </row>
    <row r="172" spans="1:8" ht="93" customHeight="1" thickBot="1" x14ac:dyDescent="0.25">
      <c r="A172" s="302" t="s">
        <v>138</v>
      </c>
      <c r="B172" s="303"/>
      <c r="C172" s="236" t="s">
        <v>139</v>
      </c>
      <c r="D172" s="326" t="s">
        <v>140</v>
      </c>
      <c r="E172" s="327"/>
      <c r="F172" s="238"/>
      <c r="G172" s="238"/>
      <c r="H172" s="238"/>
    </row>
    <row r="173" spans="1:8" ht="99.95" customHeight="1" x14ac:dyDescent="0.2">
      <c r="A173" s="239" t="s">
        <v>141</v>
      </c>
      <c r="B173" s="240"/>
      <c r="C173" s="241" t="s">
        <v>142</v>
      </c>
      <c r="D173" s="242" t="s">
        <v>143</v>
      </c>
      <c r="E173" s="243"/>
      <c r="F173" s="238"/>
      <c r="G173" s="238"/>
      <c r="H173" s="238"/>
    </row>
    <row r="174" spans="1:8" ht="75" customHeight="1" x14ac:dyDescent="0.2">
      <c r="A174" s="244" t="s">
        <v>144</v>
      </c>
      <c r="B174" s="245"/>
      <c r="C174" s="246" t="s">
        <v>145</v>
      </c>
      <c r="D174" s="247" t="s">
        <v>146</v>
      </c>
      <c r="E174" s="248"/>
      <c r="F174" s="238"/>
      <c r="G174" s="238"/>
      <c r="H174" s="238"/>
    </row>
    <row r="175" spans="1:8" ht="146.25" customHeight="1" x14ac:dyDescent="0.2">
      <c r="A175" s="245" t="s">
        <v>147</v>
      </c>
      <c r="B175" s="245"/>
      <c r="C175" s="246" t="s">
        <v>148</v>
      </c>
      <c r="D175" s="247" t="s">
        <v>146</v>
      </c>
      <c r="E175" s="247"/>
      <c r="F175" s="238"/>
      <c r="G175" s="238"/>
      <c r="H175" s="238"/>
    </row>
    <row r="176" spans="1:8" s="203" customFormat="1" ht="125.25" customHeight="1" x14ac:dyDescent="0.2">
      <c r="A176" s="244" t="s">
        <v>150</v>
      </c>
      <c r="B176" s="245"/>
      <c r="C176" s="333" t="s">
        <v>151</v>
      </c>
      <c r="D176" s="245" t="s">
        <v>146</v>
      </c>
      <c r="E176" s="334"/>
      <c r="F176" s="232"/>
      <c r="G176" s="232"/>
      <c r="H176" s="232"/>
    </row>
    <row r="177" spans="1:8" s="224" customFormat="1" ht="222.75" customHeight="1" thickBot="1" x14ac:dyDescent="0.25">
      <c r="A177" s="335" t="s">
        <v>152</v>
      </c>
      <c r="B177" s="336"/>
      <c r="C177" s="330" t="s">
        <v>153</v>
      </c>
      <c r="D177" s="337" t="s">
        <v>146</v>
      </c>
      <c r="E177" s="338"/>
      <c r="F177" s="222"/>
      <c r="G177" s="223"/>
      <c r="H177" s="223"/>
    </row>
    <row r="178" spans="1:8" s="224" customFormat="1" ht="18" customHeight="1" x14ac:dyDescent="0.2">
      <c r="A178" s="575"/>
      <c r="B178" s="575"/>
      <c r="C178" s="575"/>
      <c r="D178" s="575"/>
      <c r="E178" s="575"/>
      <c r="F178" s="222"/>
      <c r="G178" s="223"/>
      <c r="H178" s="223"/>
    </row>
    <row r="179" spans="1:8" ht="24.95" customHeight="1" x14ac:dyDescent="0.2">
      <c r="A179" s="250" t="s">
        <v>154</v>
      </c>
      <c r="B179" s="250"/>
      <c r="C179" s="250"/>
      <c r="D179" s="250"/>
      <c r="E179" s="250"/>
      <c r="F179" s="250"/>
      <c r="G179" s="250"/>
      <c r="H179" s="250"/>
    </row>
    <row r="180" spans="1:8" ht="24.95" customHeight="1" x14ac:dyDescent="0.2">
      <c r="A180" s="250" t="s">
        <v>155</v>
      </c>
      <c r="B180" s="250"/>
      <c r="C180" s="250"/>
      <c r="D180" s="250"/>
      <c r="E180" s="250"/>
      <c r="F180" s="250"/>
      <c r="G180" s="250"/>
      <c r="H180" s="250"/>
    </row>
    <row r="181" spans="1:8" ht="190.5" customHeight="1" x14ac:dyDescent="0.2">
      <c r="A18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308"/>
      <c r="C181" s="308"/>
      <c r="D181" s="308"/>
      <c r="E181" s="308"/>
      <c r="F181" s="308"/>
      <c r="G181" s="308"/>
      <c r="H181" s="308"/>
    </row>
    <row r="182" spans="1:8" s="16" customFormat="1" ht="67.5" customHeight="1" x14ac:dyDescent="0.2">
      <c r="A182" s="225" t="s">
        <v>157</v>
      </c>
      <c r="B182" s="225"/>
      <c r="C182" s="225"/>
      <c r="D182" s="225"/>
      <c r="E182" s="225"/>
      <c r="F182" s="225"/>
      <c r="G182" s="225"/>
      <c r="H182" s="225"/>
    </row>
    <row r="183" spans="1:8" ht="24.95" customHeight="1" x14ac:dyDescent="0.2">
      <c r="A183" s="250" t="s">
        <v>158</v>
      </c>
      <c r="B183" s="250"/>
      <c r="C183" s="250"/>
      <c r="D183" s="250"/>
      <c r="E183" s="250"/>
      <c r="F183" s="250"/>
      <c r="G183" s="250"/>
      <c r="H183" s="250"/>
    </row>
    <row r="184" spans="1:8" s="252" customFormat="1" ht="114.75" customHeight="1" x14ac:dyDescent="0.2">
      <c r="A184" s="225" t="s">
        <v>159</v>
      </c>
      <c r="B184" s="225"/>
      <c r="C184" s="225"/>
      <c r="D184" s="225"/>
      <c r="E184" s="225"/>
      <c r="F184" s="225"/>
      <c r="G184" s="225"/>
      <c r="H184" s="225"/>
    </row>
  </sheetData>
  <sheetProtection selectLockedCells="1" selectUnlockedCells="1"/>
  <mergeCells count="298">
    <mergeCell ref="A181:H181"/>
    <mergeCell ref="A182:H182"/>
    <mergeCell ref="A183:H183"/>
    <mergeCell ref="A184:E184"/>
    <mergeCell ref="F184:H184"/>
    <mergeCell ref="A176:B176"/>
    <mergeCell ref="D176:E176"/>
    <mergeCell ref="A177:B177"/>
    <mergeCell ref="D177:E177"/>
    <mergeCell ref="A179:H179"/>
    <mergeCell ref="A180:H180"/>
    <mergeCell ref="A173:B173"/>
    <mergeCell ref="D173:E173"/>
    <mergeCell ref="A174:B174"/>
    <mergeCell ref="D174:E174"/>
    <mergeCell ref="A175:B175"/>
    <mergeCell ref="D175:E175"/>
    <mergeCell ref="A167:H167"/>
    <mergeCell ref="A168:H168"/>
    <mergeCell ref="A170:E170"/>
    <mergeCell ref="A171:E171"/>
    <mergeCell ref="A172:B172"/>
    <mergeCell ref="D172:E172"/>
    <mergeCell ref="A160:C160"/>
    <mergeCell ref="A161:C161"/>
    <mergeCell ref="A162:C162"/>
    <mergeCell ref="A163:C163"/>
    <mergeCell ref="A164:C164"/>
    <mergeCell ref="A165:C165"/>
    <mergeCell ref="C155:D155"/>
    <mergeCell ref="C156:D156"/>
    <mergeCell ref="C157:D157"/>
    <mergeCell ref="C158:D158"/>
    <mergeCell ref="A159:C159"/>
    <mergeCell ref="G159:H159"/>
    <mergeCell ref="A151:B151"/>
    <mergeCell ref="D151:H151"/>
    <mergeCell ref="A152:B152"/>
    <mergeCell ref="D152:H152"/>
    <mergeCell ref="A153:B153"/>
    <mergeCell ref="D153:H153"/>
    <mergeCell ref="A146:B146"/>
    <mergeCell ref="A147:B147"/>
    <mergeCell ref="D147:H147"/>
    <mergeCell ref="A148:C148"/>
    <mergeCell ref="D148:H148"/>
    <mergeCell ref="A149:B149"/>
    <mergeCell ref="C149:C152"/>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5"/>
  <sheetViews>
    <sheetView view="pageBreakPreview" zoomScale="40" zoomScaleNormal="60" zoomScaleSheetLayoutView="40" workbookViewId="0">
      <pane ySplit="4" topLeftCell="A76"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4" width="35.5703125" style="203" customWidth="1"/>
    <col min="5" max="5" width="29.85546875" style="203" customWidth="1"/>
    <col min="6" max="6" width="27.85546875" style="203" customWidth="1"/>
    <col min="7" max="7" width="25" style="203" customWidth="1"/>
    <col min="8" max="8" width="29.28515625" style="203" customWidth="1"/>
    <col min="9" max="16384" width="9.140625" style="205"/>
  </cols>
  <sheetData>
    <row r="1" spans="1:8" s="4" customFormat="1" ht="50.1" customHeight="1" x14ac:dyDescent="0.2">
      <c r="A1" s="1"/>
      <c r="B1" s="2"/>
      <c r="C1" s="3" t="s">
        <v>0</v>
      </c>
      <c r="D1" s="222"/>
      <c r="E1" s="222"/>
      <c r="F1" s="222"/>
      <c r="G1" s="222"/>
      <c r="H1" s="222"/>
    </row>
    <row r="2" spans="1:8" s="10" customFormat="1" ht="50.1" customHeight="1" x14ac:dyDescent="0.2">
      <c r="A2" s="5" t="str">
        <f>Абакан_юр!A2</f>
        <v>Введен в действие с "01" ноября 2023 г.</v>
      </c>
      <c r="B2" s="6" t="s">
        <v>2</v>
      </c>
      <c r="C2" s="7" t="s">
        <v>549</v>
      </c>
      <c r="D2" s="400"/>
      <c r="E2" s="400"/>
      <c r="F2" s="400"/>
      <c r="G2" s="400"/>
      <c r="H2" s="40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21.75" thickBot="1" x14ac:dyDescent="0.25">
      <c r="A6" s="255"/>
      <c r="B6" s="256"/>
      <c r="C6" s="257"/>
      <c r="D6" s="444"/>
      <c r="E6" s="311"/>
      <c r="F6" s="445"/>
      <c r="G6" s="311"/>
      <c r="H6" s="446"/>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1">
        <f>F7*1.2</f>
        <v>6300</v>
      </c>
      <c r="E7" s="32">
        <f>F7*1.1</f>
        <v>5775.0000000000009</v>
      </c>
      <c r="F7" s="32">
        <v>5250</v>
      </c>
      <c r="G7" s="32">
        <f>F7*0.75</f>
        <v>3937.5</v>
      </c>
      <c r="H7" s="33">
        <f>F7*0.5</f>
        <v>2625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"2ГИС.МУРМАНСКАЯ ОБЛАСТЬ"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262">
        <v>150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1">
        <f>F27*1.2</f>
        <v>8827.1999999999989</v>
      </c>
      <c r="E27" s="32">
        <f>F27*1.1</f>
        <v>8091.6</v>
      </c>
      <c r="F27" s="32">
        <v>7356</v>
      </c>
      <c r="G27" s="32">
        <f>F27*0.75</f>
        <v>5517</v>
      </c>
      <c r="H27" s="33">
        <f>F27*0.5</f>
        <v>3678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"2ГИС.МУРМАНСКАЯ ОБЛАСТЬ"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89">
        <v>150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300 до 6138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70" s="127">
        <v>624</v>
      </c>
      <c r="E70" s="128"/>
      <c r="F70" s="128"/>
      <c r="G70" s="128"/>
      <c r="H70" s="129"/>
    </row>
    <row r="71" spans="1:8" ht="37.5" customHeight="1" x14ac:dyDescent="0.2">
      <c r="A71" s="271" t="s">
        <v>54</v>
      </c>
      <c r="B71" s="272"/>
      <c r="C71" s="139"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71" s="36">
        <v>414</v>
      </c>
      <c r="E71" s="37"/>
      <c r="F71" s="37"/>
      <c r="G71" s="37"/>
      <c r="H71" s="38"/>
    </row>
    <row r="72" spans="1:8" ht="37.5" customHeight="1" x14ac:dyDescent="0.2">
      <c r="A72" s="271" t="s">
        <v>55</v>
      </c>
      <c r="B72" s="272"/>
      <c r="C72" s="142"/>
      <c r="D72" s="36">
        <v>6138</v>
      </c>
      <c r="E72" s="37"/>
      <c r="F72" s="37"/>
      <c r="G72" s="37"/>
      <c r="H72" s="38"/>
    </row>
    <row r="73" spans="1:8" ht="37.5" customHeight="1" x14ac:dyDescent="0.2">
      <c r="A73" s="273" t="s">
        <v>56</v>
      </c>
      <c r="B73" s="274"/>
      <c r="C73" s="142"/>
      <c r="D73" s="36">
        <v>1242</v>
      </c>
      <c r="E73" s="37"/>
      <c r="F73" s="37"/>
      <c r="G73" s="37"/>
      <c r="H73" s="38"/>
    </row>
    <row r="74" spans="1:8" ht="37.5" customHeight="1" x14ac:dyDescent="0.2">
      <c r="A74" s="275" t="s">
        <v>57</v>
      </c>
      <c r="B74" s="276"/>
      <c r="C74" s="142"/>
      <c r="D74" s="36">
        <v>3660</v>
      </c>
      <c r="E74" s="37"/>
      <c r="F74" s="37"/>
      <c r="G74" s="37"/>
      <c r="H74" s="38"/>
    </row>
    <row r="75" spans="1:8" ht="37.5" customHeight="1" x14ac:dyDescent="0.2">
      <c r="A75" s="271" t="s">
        <v>58</v>
      </c>
      <c r="B75" s="272"/>
      <c r="C75" s="142"/>
      <c r="D75" s="36">
        <v>300</v>
      </c>
      <c r="E75" s="37"/>
      <c r="F75" s="37"/>
      <c r="G75" s="37"/>
      <c r="H75" s="38"/>
    </row>
    <row r="76" spans="1:8" ht="37.5" customHeight="1" x14ac:dyDescent="0.2">
      <c r="A76" s="271" t="s">
        <v>59</v>
      </c>
      <c r="B76" s="272"/>
      <c r="C76" s="142"/>
      <c r="D76" s="36">
        <v>300</v>
      </c>
      <c r="E76" s="37"/>
      <c r="F76" s="37"/>
      <c r="G76" s="37"/>
      <c r="H76" s="38"/>
    </row>
    <row r="77" spans="1:8" ht="37.5" customHeight="1" x14ac:dyDescent="0.2">
      <c r="A77" s="271" t="s">
        <v>60</v>
      </c>
      <c r="B77" s="272"/>
      <c r="C77" s="142"/>
      <c r="D77" s="36">
        <v>600</v>
      </c>
      <c r="E77" s="37"/>
      <c r="F77" s="37"/>
      <c r="G77" s="37"/>
      <c r="H77" s="38"/>
    </row>
    <row r="78" spans="1:8" ht="37.5" customHeight="1" x14ac:dyDescent="0.2">
      <c r="A78" s="271" t="s">
        <v>61</v>
      </c>
      <c r="B78" s="272"/>
      <c r="C78" s="142"/>
      <c r="D78" s="36">
        <v>900</v>
      </c>
      <c r="E78" s="37"/>
      <c r="F78" s="37"/>
      <c r="G78" s="37"/>
      <c r="H78" s="38"/>
    </row>
    <row r="79" spans="1:8" ht="37.5" customHeight="1" thickBot="1" x14ac:dyDescent="0.25">
      <c r="A79" s="278" t="s">
        <v>62</v>
      </c>
      <c r="B79" s="279"/>
      <c r="C79" s="147"/>
      <c r="D79" s="185">
        <v>4248</v>
      </c>
      <c r="E79" s="186"/>
      <c r="F79" s="186"/>
      <c r="G79" s="186"/>
      <c r="H79" s="187"/>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80" s="45">
        <v>102</v>
      </c>
      <c r="E80" s="45"/>
      <c r="F80" s="45"/>
      <c r="G80" s="45"/>
      <c r="H80" s="46"/>
    </row>
    <row r="81" spans="1:8" ht="50.1" customHeight="1" thickBot="1" x14ac:dyDescent="0.25">
      <c r="A81" s="24" t="s">
        <v>65</v>
      </c>
      <c r="B81" s="25"/>
      <c r="C81" s="26"/>
      <c r="D81" s="156" t="str">
        <f>"от "&amp;MIN(D83,D94:D110)&amp;" до "&amp;MAX(D83,D94:D110)</f>
        <v>от 504 до 10440</v>
      </c>
      <c r="E81" s="156"/>
      <c r="F81" s="156"/>
      <c r="G81" s="156"/>
      <c r="H81" s="157"/>
    </row>
    <row r="82" spans="1:8" ht="21.75" thickBot="1" x14ac:dyDescent="0.25">
      <c r="A82" s="298"/>
      <c r="B82" s="299"/>
      <c r="C82" s="118"/>
      <c r="D82" s="322"/>
      <c r="E82" s="322"/>
      <c r="F82" s="322"/>
      <c r="G82" s="322"/>
      <c r="H82" s="323"/>
    </row>
    <row r="83" spans="1:8" ht="59.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83" s="165">
        <v>3600</v>
      </c>
      <c r="E83" s="165"/>
      <c r="F83" s="165"/>
      <c r="G83" s="165"/>
      <c r="H83" s="166"/>
    </row>
    <row r="84" spans="1:8" ht="59.25" customHeight="1" thickBot="1" x14ac:dyDescent="0.25">
      <c r="A84" s="167" t="s">
        <v>67</v>
      </c>
      <c r="B84" s="168"/>
      <c r="C84" s="169"/>
      <c r="D84" s="170" t="s">
        <v>68</v>
      </c>
      <c r="E84" s="171"/>
      <c r="F84" s="171"/>
      <c r="G84" s="171"/>
      <c r="H84" s="172"/>
    </row>
    <row r="85" spans="1:8" ht="59.25" customHeight="1" x14ac:dyDescent="0.2">
      <c r="A85" s="173" t="s">
        <v>69</v>
      </c>
      <c r="B85" s="174"/>
      <c r="C85" s="169"/>
      <c r="D85" s="140">
        <f>D83/4</f>
        <v>900</v>
      </c>
      <c r="E85" s="140"/>
      <c r="F85" s="140"/>
      <c r="G85" s="140"/>
      <c r="H85" s="141"/>
    </row>
    <row r="86" spans="1:8" ht="59.25" customHeight="1" x14ac:dyDescent="0.2">
      <c r="A86" s="173" t="s">
        <v>70</v>
      </c>
      <c r="B86" s="174"/>
      <c r="C86" s="169"/>
      <c r="D86" s="140">
        <f>D83/5</f>
        <v>720</v>
      </c>
      <c r="E86" s="140"/>
      <c r="F86" s="140"/>
      <c r="G86" s="140"/>
      <c r="H86" s="141"/>
    </row>
    <row r="87" spans="1:8" ht="59.25" customHeight="1" x14ac:dyDescent="0.2">
      <c r="A87" s="173" t="s">
        <v>71</v>
      </c>
      <c r="B87" s="174"/>
      <c r="C87" s="169"/>
      <c r="D87" s="140">
        <f>D83/6</f>
        <v>600</v>
      </c>
      <c r="E87" s="140"/>
      <c r="F87" s="140"/>
      <c r="G87" s="140"/>
      <c r="H87" s="141"/>
    </row>
    <row r="88" spans="1:8" ht="59.25" customHeight="1" x14ac:dyDescent="0.2">
      <c r="A88" s="173" t="s">
        <v>72</v>
      </c>
      <c r="B88" s="174"/>
      <c r="C88" s="169"/>
      <c r="D88" s="140">
        <f>D83/7</f>
        <v>514.28571428571433</v>
      </c>
      <c r="E88" s="140"/>
      <c r="F88" s="140"/>
      <c r="G88" s="140"/>
      <c r="H88" s="141"/>
    </row>
    <row r="89" spans="1:8" ht="59.25" customHeight="1" x14ac:dyDescent="0.2">
      <c r="A89" s="173" t="s">
        <v>73</v>
      </c>
      <c r="B89" s="174"/>
      <c r="C89" s="169"/>
      <c r="D89" s="140">
        <f>D83/8</f>
        <v>450</v>
      </c>
      <c r="E89" s="140"/>
      <c r="F89" s="140"/>
      <c r="G89" s="140"/>
      <c r="H89" s="141"/>
    </row>
    <row r="90" spans="1:8" ht="59.25" customHeight="1" x14ac:dyDescent="0.2">
      <c r="A90" s="173" t="s">
        <v>74</v>
      </c>
      <c r="B90" s="174"/>
      <c r="C90" s="169"/>
      <c r="D90" s="140">
        <f>D83/9</f>
        <v>400</v>
      </c>
      <c r="E90" s="140"/>
      <c r="F90" s="140"/>
      <c r="G90" s="140"/>
      <c r="H90" s="141"/>
    </row>
    <row r="91" spans="1:8" ht="59.25" customHeight="1" thickBot="1" x14ac:dyDescent="0.25">
      <c r="A91" s="173" t="s">
        <v>75</v>
      </c>
      <c r="B91" s="174"/>
      <c r="C91" s="175"/>
      <c r="D91" s="140">
        <f>D83/10</f>
        <v>360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92" s="44">
        <v>10008</v>
      </c>
      <c r="E92" s="45"/>
      <c r="F92" s="45"/>
      <c r="G92" s="45"/>
      <c r="H92" s="46"/>
    </row>
    <row r="93" spans="1:8" ht="21.75" thickBot="1" x14ac:dyDescent="0.25">
      <c r="A93" s="178"/>
      <c r="B93" s="179"/>
      <c r="C93" s="180"/>
      <c r="D93" s="322"/>
      <c r="E93" s="322"/>
      <c r="F93" s="322"/>
      <c r="G93" s="322"/>
      <c r="H93" s="323"/>
    </row>
    <row r="94" spans="1:8" ht="50.1" customHeight="1" x14ac:dyDescent="0.2">
      <c r="A94" s="143" t="s">
        <v>77</v>
      </c>
      <c r="B94" s="144"/>
      <c r="C94" s="291" t="str">
        <f>"Интернет-площадка 2gis.ru на основе Cправочника организаций "&amp;$C$2&amp;""</f>
        <v>Интернет-площадка 2gis.ru на основе Cправочника организаций "2ГИС.МУРМАНСКАЯ ОБЛАСТЬ"</v>
      </c>
      <c r="D94" s="56">
        <v>2304</v>
      </c>
      <c r="E94" s="37"/>
      <c r="F94" s="37"/>
      <c r="G94" s="37"/>
      <c r="H94" s="38"/>
    </row>
    <row r="95" spans="1:8" ht="50.1" customHeight="1" x14ac:dyDescent="0.2">
      <c r="A95" s="143" t="s">
        <v>78</v>
      </c>
      <c r="B95" s="144"/>
      <c r="C95"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95" s="56">
        <v>5076</v>
      </c>
      <c r="E95" s="37"/>
      <c r="F95" s="37"/>
      <c r="G95" s="37"/>
      <c r="H95" s="38"/>
    </row>
    <row r="96" spans="1:8" ht="50.1" customHeight="1" x14ac:dyDescent="0.2">
      <c r="A96" s="143" t="s">
        <v>79</v>
      </c>
      <c r="B96" s="144"/>
      <c r="C96"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96" s="56">
        <v>708</v>
      </c>
      <c r="E96" s="37"/>
      <c r="F96" s="37"/>
      <c r="G96" s="37"/>
      <c r="H96" s="38"/>
    </row>
    <row r="97" spans="1:8" ht="50.1" customHeight="1" x14ac:dyDescent="0.2">
      <c r="A97" s="143" t="s">
        <v>80</v>
      </c>
      <c r="B97" s="144"/>
      <c r="C97" s="188" t="str">
        <f>"Интернет-площадка 2gis.ru на основе Cправочника организаций "&amp;$C$2&amp;""</f>
        <v>Интернет-площадка 2gis.ru на основе Cправочника организаций "2ГИС.МУРМАНСКАЯ ОБЛАСТЬ"</v>
      </c>
      <c r="D97" s="56">
        <v>4542</v>
      </c>
      <c r="E97" s="37"/>
      <c r="F97" s="37"/>
      <c r="G97" s="37"/>
      <c r="H97" s="38"/>
    </row>
    <row r="98" spans="1:8"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"2ГИС.МУРМАНСКАЯ ОБЛАСТЬ"</v>
      </c>
      <c r="D98" s="56">
        <v>5450.4</v>
      </c>
      <c r="E98" s="37"/>
      <c r="F98" s="37"/>
      <c r="G98" s="37"/>
      <c r="H98" s="38"/>
    </row>
    <row r="99" spans="1:8" ht="50.1" customHeight="1" x14ac:dyDescent="0.2">
      <c r="A99" s="143" t="s">
        <v>82</v>
      </c>
      <c r="B99" s="144"/>
      <c r="C99"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99" s="56">
        <v>708</v>
      </c>
      <c r="E99" s="37"/>
      <c r="F99" s="37"/>
      <c r="G99" s="37"/>
      <c r="H99" s="38"/>
    </row>
    <row r="100" spans="1:8" ht="50.1" customHeight="1" x14ac:dyDescent="0.2">
      <c r="A100" s="143" t="s">
        <v>83</v>
      </c>
      <c r="B100" s="144"/>
      <c r="C100"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0" s="56">
        <v>10440</v>
      </c>
      <c r="E100" s="37"/>
      <c r="F100" s="37"/>
      <c r="G100" s="37"/>
      <c r="H100" s="38"/>
    </row>
    <row r="101" spans="1:8" ht="50.1" customHeight="1" x14ac:dyDescent="0.2">
      <c r="A101" s="143" t="s">
        <v>84</v>
      </c>
      <c r="B101" s="144"/>
      <c r="C101"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01" s="56">
        <v>1416</v>
      </c>
      <c r="E101" s="37"/>
      <c r="F101" s="37"/>
      <c r="G101" s="37"/>
      <c r="H101" s="38"/>
    </row>
    <row r="102" spans="1:8" ht="50.1" customHeight="1" x14ac:dyDescent="0.2">
      <c r="A102" s="143" t="s">
        <v>85</v>
      </c>
      <c r="B102" s="144"/>
      <c r="C102" s="188" t="str">
        <f>C95</f>
        <v>Электронный справочник на основе Справочника организаций "2ГИС.МУРМАНСКАЯ ОБЛАСТЬ" (версия для ПК)</v>
      </c>
      <c r="D102" s="56">
        <v>5100</v>
      </c>
      <c r="E102" s="37"/>
      <c r="F102" s="37"/>
      <c r="G102" s="37"/>
      <c r="H102" s="38"/>
    </row>
    <row r="103" spans="1:8" ht="50.1" customHeight="1" x14ac:dyDescent="0.2">
      <c r="A103" s="143" t="s">
        <v>86</v>
      </c>
      <c r="B103" s="144"/>
      <c r="C103" s="188" t="s">
        <v>87</v>
      </c>
      <c r="D103" s="56">
        <v>504</v>
      </c>
      <c r="E103" s="37"/>
      <c r="F103" s="37"/>
      <c r="G103" s="37"/>
      <c r="H103" s="38"/>
    </row>
    <row r="104" spans="1:8" ht="74.25"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4" s="56">
        <v>2184</v>
      </c>
      <c r="E104" s="37"/>
      <c r="F104" s="37"/>
      <c r="G104" s="37"/>
      <c r="H104" s="38"/>
    </row>
    <row r="105" spans="1:8" ht="74.25" customHeight="1" x14ac:dyDescent="0.2">
      <c r="A105" s="143" t="s">
        <v>89</v>
      </c>
      <c r="B105" s="144"/>
      <c r="C105" s="188"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5" s="56">
        <v>1854</v>
      </c>
      <c r="E105" s="37"/>
      <c r="F105" s="37"/>
      <c r="G105" s="37"/>
      <c r="H105" s="38"/>
    </row>
    <row r="106" spans="1:8" ht="74.25" customHeight="1" x14ac:dyDescent="0.2">
      <c r="A106" s="143" t="s">
        <v>90</v>
      </c>
      <c r="B106" s="144"/>
      <c r="C106" s="18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6" s="56">
        <v>1578</v>
      </c>
      <c r="E106" s="37"/>
      <c r="F106" s="37"/>
      <c r="G106" s="37"/>
      <c r="H106" s="38"/>
    </row>
    <row r="107" spans="1:8" ht="74.25" customHeight="1" x14ac:dyDescent="0.2">
      <c r="A107" s="143" t="s">
        <v>91</v>
      </c>
      <c r="B107" s="144"/>
      <c r="C107" s="188"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7" s="56">
        <v>1344</v>
      </c>
      <c r="E107" s="37"/>
      <c r="F107" s="37"/>
      <c r="G107" s="37"/>
      <c r="H107" s="38"/>
    </row>
    <row r="108" spans="1:8" ht="74.25" customHeight="1" x14ac:dyDescent="0.2">
      <c r="A108" s="143" t="s">
        <v>92</v>
      </c>
      <c r="B108" s="144" t="s">
        <v>92</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8" s="56">
        <v>4020</v>
      </c>
      <c r="E108" s="37"/>
      <c r="F108" s="37"/>
      <c r="G108" s="37"/>
      <c r="H108" s="38"/>
    </row>
    <row r="109" spans="1:8" ht="74.25" customHeight="1" x14ac:dyDescent="0.2">
      <c r="A109" s="143" t="s">
        <v>93</v>
      </c>
      <c r="B109" s="144" t="s">
        <v>93</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09" s="56">
        <v>3000</v>
      </c>
      <c r="E109" s="37"/>
      <c r="F109" s="37"/>
      <c r="G109" s="37"/>
      <c r="H109" s="38"/>
    </row>
    <row r="110" spans="1:8" ht="50.1" customHeight="1" thickBot="1" x14ac:dyDescent="0.25">
      <c r="A110" s="143" t="s">
        <v>94</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0" s="56">
        <v>3306</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1" s="56">
        <v>624</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12" s="56">
        <v>3300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13" s="56">
        <v>3000</v>
      </c>
      <c r="E113" s="37"/>
      <c r="F113" s="37"/>
      <c r="G113" s="37"/>
      <c r="H113" s="38"/>
    </row>
    <row r="114" spans="1:8"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14" s="56">
        <v>5010</v>
      </c>
      <c r="E114" s="37"/>
      <c r="F114" s="37"/>
      <c r="G114" s="37"/>
      <c r="H114" s="38"/>
    </row>
    <row r="115" spans="1:8" ht="50.1" customHeight="1" x14ac:dyDescent="0.2">
      <c r="A115" s="143" t="s">
        <v>98</v>
      </c>
      <c r="B115" s="144"/>
      <c r="C115" s="188" t="str">
        <f>"Интернет-площадка 2gis.ru на основе Cправочника организаций "&amp;$C$2&amp;""</f>
        <v>Интернет-площадка 2gis.ru на основе Cправочника организаций "2ГИС.МУРМАНСКАЯ ОБЛАСТЬ"</v>
      </c>
      <c r="D115" s="56">
        <v>3240</v>
      </c>
      <c r="E115" s="37"/>
      <c r="F115" s="37"/>
      <c r="G115" s="37"/>
      <c r="H115" s="38"/>
    </row>
    <row r="116" spans="1:8" ht="50.1" customHeight="1" x14ac:dyDescent="0.2">
      <c r="A116" s="143" t="s">
        <v>99</v>
      </c>
      <c r="B116" s="144"/>
      <c r="C116" s="188"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16" s="56">
        <v>7200</v>
      </c>
      <c r="E116" s="37"/>
      <c r="F116" s="37"/>
      <c r="G116" s="37"/>
      <c r="H116" s="38"/>
    </row>
    <row r="117" spans="1:8" ht="50.1" customHeight="1" x14ac:dyDescent="0.2">
      <c r="A117" s="143" t="s">
        <v>100</v>
      </c>
      <c r="B117" s="144"/>
      <c r="C117" s="188" t="str">
        <f t="shared" si="2"/>
        <v>Электронный справочник на основе Справочника организаций "2ГИС.МУРМАНСКАЯ ОБЛАСТЬ" (версия для ПК)</v>
      </c>
      <c r="D117" s="56">
        <v>1080</v>
      </c>
      <c r="E117" s="37"/>
      <c r="F117" s="37"/>
      <c r="G117" s="37"/>
      <c r="H117" s="38"/>
    </row>
    <row r="118" spans="1:8" ht="50.1" customHeight="1" x14ac:dyDescent="0.2">
      <c r="A118" s="143" t="s">
        <v>101</v>
      </c>
      <c r="B118" s="144"/>
      <c r="C118" s="188" t="str">
        <f>"Интернет-площадка 2gis.ru на основе Cправочника организаций "&amp;$C$2&amp;""</f>
        <v>Интернет-площадка 2gis.ru на основе Cправочника организаций "2ГИС.МУРМАНСКАЯ ОБЛАСТЬ"</v>
      </c>
      <c r="D118" s="56">
        <v>6360</v>
      </c>
      <c r="E118" s="37"/>
      <c r="F118" s="37"/>
      <c r="G118" s="37"/>
      <c r="H118" s="38"/>
    </row>
    <row r="119" spans="1:8" ht="50.1" customHeight="1" x14ac:dyDescent="0.2">
      <c r="A119" s="143" t="s">
        <v>102</v>
      </c>
      <c r="B119" s="144"/>
      <c r="C119" s="188" t="str">
        <f>"Интернет-площадка 2gis.ru на основе Cправочника организаций "&amp;$C$2&amp;""</f>
        <v>Интернет-площадка 2gis.ru на основе Cправочника организаций "2ГИС.МУРМАНСКАЯ ОБЛАСТЬ"</v>
      </c>
      <c r="D119" s="56">
        <v>7632</v>
      </c>
      <c r="E119" s="37"/>
      <c r="F119" s="37"/>
      <c r="G119" s="37"/>
      <c r="H119" s="38"/>
    </row>
    <row r="120" spans="1:8" ht="50.1" customHeight="1" x14ac:dyDescent="0.2">
      <c r="A120" s="143" t="s">
        <v>103</v>
      </c>
      <c r="B120" s="144"/>
      <c r="C120" s="188" t="str">
        <f t="shared" si="2"/>
        <v>Электронный справочник на основе Справочника организаций "2ГИС.МУРМАНСКАЯ ОБЛАСТЬ" (версия для ПК)</v>
      </c>
      <c r="D120" s="56">
        <v>1080</v>
      </c>
      <c r="E120" s="37"/>
      <c r="F120" s="37"/>
      <c r="G120" s="37"/>
      <c r="H120" s="38"/>
    </row>
    <row r="121" spans="1:8" ht="50.1" customHeight="1" x14ac:dyDescent="0.2">
      <c r="A121" s="143" t="s">
        <v>104</v>
      </c>
      <c r="B121" s="144"/>
      <c r="C121" s="188" t="str">
        <f t="shared" si="2"/>
        <v>Электронный справочник на основе Справочника организаций "2ГИС.МУРМАНСКАЯ ОБЛАСТЬ" (версия для ПК)</v>
      </c>
      <c r="D121" s="56">
        <v>14640</v>
      </c>
      <c r="E121" s="37"/>
      <c r="F121" s="37"/>
      <c r="G121" s="37"/>
      <c r="H121" s="38"/>
    </row>
    <row r="122" spans="1:8" ht="50.1" customHeight="1" x14ac:dyDescent="0.2">
      <c r="A122" s="143" t="s">
        <v>105</v>
      </c>
      <c r="B122" s="144"/>
      <c r="C122" s="188" t="str">
        <f t="shared" si="2"/>
        <v>Электронный справочник на основе Справочника организаций "2ГИС.МУРМАНСКАЯ ОБЛАСТЬ" (версия для ПК)</v>
      </c>
      <c r="D122" s="56">
        <v>2040</v>
      </c>
      <c r="E122" s="37"/>
      <c r="F122" s="37"/>
      <c r="G122" s="37"/>
      <c r="H122" s="38"/>
    </row>
    <row r="123" spans="1:8" ht="50.1" customHeight="1" x14ac:dyDescent="0.2">
      <c r="A123" s="143" t="s">
        <v>106</v>
      </c>
      <c r="B123" s="144"/>
      <c r="C123" s="188" t="s">
        <v>87</v>
      </c>
      <c r="D123" s="56">
        <v>720</v>
      </c>
      <c r="E123" s="37"/>
      <c r="F123" s="37"/>
      <c r="G123" s="37"/>
      <c r="H123" s="38"/>
    </row>
    <row r="124" spans="1:8" ht="68.25" customHeight="1" x14ac:dyDescent="0.2">
      <c r="A124" s="143" t="s">
        <v>107</v>
      </c>
      <c r="B124" s="144"/>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4" s="56">
        <v>5640</v>
      </c>
      <c r="E124" s="37"/>
      <c r="F124" s="37"/>
      <c r="G124" s="37"/>
      <c r="H124" s="38"/>
    </row>
    <row r="125" spans="1:8" ht="50.1" customHeight="1" thickBot="1" x14ac:dyDescent="0.25">
      <c r="A125" s="143" t="s">
        <v>108</v>
      </c>
      <c r="B125" s="144"/>
      <c r="C125" s="188" t="str">
        <f t="shared" si="2"/>
        <v>Электронный справочник на основе Справочника организаций "2ГИС.МУРМАНСКАЯ ОБЛАСТЬ" (версия для ПК)</v>
      </c>
      <c r="D125" s="56">
        <v>4680</v>
      </c>
      <c r="E125" s="37"/>
      <c r="F125" s="37"/>
      <c r="G125" s="37"/>
      <c r="H125" s="38"/>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27" s="36">
        <v>2502</v>
      </c>
      <c r="E127" s="37"/>
      <c r="F127" s="37"/>
      <c r="G127" s="37"/>
      <c r="H127" s="38"/>
    </row>
    <row r="128" spans="1:8" s="16" customFormat="1" ht="50.1" customHeight="1" x14ac:dyDescent="0.2">
      <c r="A128" s="143" t="s">
        <v>111</v>
      </c>
      <c r="B128" s="144"/>
      <c r="C128" s="194"/>
      <c r="D128" s="36">
        <v>2502</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161</v>
      </c>
      <c r="B133" s="144"/>
      <c r="C1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3" s="198">
        <f>F133*1.2</f>
        <v>1728</v>
      </c>
      <c r="E133" s="199">
        <f>F133*1.1</f>
        <v>1584.0000000000002</v>
      </c>
      <c r="F133" s="199">
        <v>1440</v>
      </c>
      <c r="G133" s="199">
        <f>F133*0.75</f>
        <v>1080</v>
      </c>
      <c r="H133" s="200">
        <f>F133*0.5</f>
        <v>720</v>
      </c>
    </row>
    <row r="134" spans="1:8" ht="50.1" customHeight="1" x14ac:dyDescent="0.2">
      <c r="A134" s="143" t="s">
        <v>117</v>
      </c>
      <c r="B134" s="144"/>
      <c r="C134" s="188" t="str">
        <f>"Интернет-площадка 2gis.ru на основе Cправочника организаций "&amp;$C$2&amp;""</f>
        <v>Интернет-площадка 2gis.ru на основе Cправочника организаций "2ГИС.МУРМАНСКАЯ ОБЛАСТЬ"</v>
      </c>
      <c r="D134" s="36">
        <v>5844</v>
      </c>
      <c r="E134" s="37"/>
      <c r="F134" s="37"/>
      <c r="G134" s="37"/>
      <c r="H134" s="38"/>
    </row>
    <row r="135" spans="1:8" ht="50.1" customHeight="1" x14ac:dyDescent="0.2">
      <c r="A135" s="143" t="s">
        <v>118</v>
      </c>
      <c r="B135" s="144"/>
      <c r="C135"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56">
        <v>1062</v>
      </c>
      <c r="E135" s="37"/>
      <c r="F135" s="37"/>
      <c r="G135" s="37"/>
      <c r="H135" s="38"/>
    </row>
    <row r="136" spans="1:8" ht="50.1" customHeight="1" x14ac:dyDescent="0.2">
      <c r="A136" s="143" t="s">
        <v>162</v>
      </c>
      <c r="B136" s="144"/>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36" s="198">
        <f>F136*1.2</f>
        <v>2448</v>
      </c>
      <c r="E136" s="199">
        <f>F136*1.1</f>
        <v>2244</v>
      </c>
      <c r="F136" s="199">
        <v>2040</v>
      </c>
      <c r="G136" s="199">
        <f>F136*0.75</f>
        <v>1530</v>
      </c>
      <c r="H136" s="200">
        <f>F136*0.5</f>
        <v>1020</v>
      </c>
    </row>
    <row r="137" spans="1:8" ht="50.1" customHeight="1" x14ac:dyDescent="0.2">
      <c r="A137" s="143" t="s">
        <v>163</v>
      </c>
      <c r="B137" s="144"/>
      <c r="C137" s="295" t="str">
        <f>"Интернет-площадка 2gis.ru на основе Cправочника организаций "&amp;$C$2&amp;""</f>
        <v>Интернет-площадка 2gis.ru на основе Cправочника организаций "2ГИС.МУРМАНСКАЯ ОБЛАСТЬ"</v>
      </c>
      <c r="D137" s="36">
        <v>8280</v>
      </c>
      <c r="E137" s="37"/>
      <c r="F137" s="37"/>
      <c r="G137" s="37"/>
      <c r="H137" s="38"/>
    </row>
    <row r="138" spans="1:8" ht="50.1" customHeight="1" x14ac:dyDescent="0.2">
      <c r="A138" s="143" t="s">
        <v>121</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8" s="36">
        <v>1560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"2ГИС.МУРМАНСКАЯ ОБЛАСТЬ"</v>
      </c>
      <c r="D139" s="198">
        <f>F139*1.2</f>
        <v>6739.2</v>
      </c>
      <c r="E139" s="199">
        <f>F139*1.1</f>
        <v>6177.6</v>
      </c>
      <c r="F139" s="199">
        <v>5616</v>
      </c>
      <c r="G139" s="199">
        <f>F139*0.75</f>
        <v>4212</v>
      </c>
      <c r="H139" s="200">
        <f>F139*0.5</f>
        <v>2808</v>
      </c>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42" s="31">
        <v>5910</v>
      </c>
      <c r="E142" s="32"/>
      <c r="F142" s="32"/>
      <c r="G142" s="32"/>
      <c r="H142" s="33"/>
    </row>
    <row r="143" spans="1:8" s="16" customFormat="1" ht="83.25" customHeight="1" x14ac:dyDescent="0.2">
      <c r="A143" s="143" t="s">
        <v>184</v>
      </c>
      <c r="B143" s="144"/>
      <c r="C143" s="194"/>
      <c r="D143" s="36">
        <v>11820</v>
      </c>
      <c r="E143" s="37"/>
      <c r="F143" s="37"/>
      <c r="G143" s="37"/>
      <c r="H143" s="38"/>
    </row>
    <row r="144" spans="1:8" s="16" customFormat="1" ht="83.25" customHeight="1" x14ac:dyDescent="0.2">
      <c r="A144" s="143" t="s">
        <v>185</v>
      </c>
      <c r="B144" s="144"/>
      <c r="C144" s="194"/>
      <c r="D144" s="36">
        <v>5910</v>
      </c>
      <c r="E144" s="37"/>
      <c r="F144" s="37"/>
      <c r="G144" s="37"/>
      <c r="H144" s="38"/>
    </row>
    <row r="145" spans="1:8" s="16" customFormat="1" ht="83.25" customHeight="1" thickBot="1" x14ac:dyDescent="0.25">
      <c r="A145" s="143" t="s">
        <v>186</v>
      </c>
      <c r="B145" s="144"/>
      <c r="C145" s="194"/>
      <c r="D145" s="36">
        <v>11820</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550</v>
      </c>
      <c r="D148" s="208"/>
      <c r="E148" s="534"/>
      <c r="F148" s="534"/>
      <c r="G148" s="534"/>
      <c r="H148" s="534"/>
    </row>
    <row r="149" spans="1:8" ht="21" x14ac:dyDescent="0.2">
      <c r="A149" s="206"/>
      <c r="B149" s="209"/>
      <c r="C149" s="301" t="s">
        <v>551</v>
      </c>
      <c r="D149" s="210"/>
      <c r="E149" s="392"/>
      <c r="F149" s="392"/>
      <c r="G149" s="392"/>
      <c r="H149" s="392"/>
    </row>
    <row r="150" spans="1:8" ht="21" x14ac:dyDescent="0.2">
      <c r="A150" s="206"/>
      <c r="B150" s="209"/>
      <c r="C150" s="301" t="s">
        <v>552</v>
      </c>
      <c r="D150" s="210"/>
      <c r="E150" s="392"/>
      <c r="F150" s="392"/>
      <c r="G150" s="392"/>
      <c r="H150" s="392"/>
    </row>
    <row r="151" spans="1:8" ht="21" x14ac:dyDescent="0.2">
      <c r="C151" s="210"/>
      <c r="D151" s="210"/>
      <c r="E151" s="392"/>
      <c r="F151" s="392"/>
      <c r="G151" s="392"/>
      <c r="H151" s="392"/>
    </row>
    <row r="152" spans="1:8" ht="23.25"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4"/>
      <c r="G152" s="214"/>
      <c r="H152" s="214"/>
    </row>
    <row r="153" spans="1:8" ht="23.25"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4"/>
      <c r="G153" s="214"/>
      <c r="H153" s="214"/>
    </row>
    <row r="154" spans="1:8" ht="23.25"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4"/>
      <c r="G154" s="214"/>
      <c r="H154" s="214"/>
    </row>
    <row r="155" spans="1:8" ht="23.25"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4"/>
      <c r="F155" s="214"/>
      <c r="G155" s="214"/>
      <c r="H155" s="214"/>
    </row>
    <row r="156" spans="1:8" ht="23.25"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4"/>
      <c r="F156" s="214"/>
      <c r="G156" s="214"/>
      <c r="H156" s="214"/>
    </row>
    <row r="157" spans="1:8" ht="23.25"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4"/>
      <c r="G157" s="214"/>
      <c r="H157" s="214"/>
    </row>
    <row r="158" spans="1:8" ht="23.25"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4"/>
      <c r="G158" s="214"/>
      <c r="H158" s="214"/>
    </row>
    <row r="159" spans="1:8" ht="23.25" x14ac:dyDescent="0.2">
      <c r="A159" s="219"/>
      <c r="B159" s="219"/>
      <c r="C159" s="220"/>
      <c r="D159" s="221"/>
      <c r="E159" s="221"/>
      <c r="F159" s="221"/>
      <c r="G159" s="221"/>
      <c r="H159" s="221"/>
    </row>
    <row r="160" spans="1:8" ht="21" x14ac:dyDescent="0.2">
      <c r="A160" s="225" t="s">
        <v>135</v>
      </c>
      <c r="B160" s="225"/>
      <c r="C160" s="225"/>
      <c r="D160" s="225"/>
      <c r="E160" s="535"/>
      <c r="F160" s="535"/>
      <c r="G160" s="535"/>
      <c r="H160" s="535"/>
    </row>
    <row r="161" spans="1:8" ht="23.25" x14ac:dyDescent="0.2">
      <c r="A161" s="219"/>
      <c r="B161" s="219"/>
      <c r="C161" s="220"/>
      <c r="D161" s="221"/>
      <c r="E161" s="221"/>
      <c r="F161" s="221"/>
      <c r="G161" s="221"/>
      <c r="H161" s="221"/>
    </row>
    <row r="162" spans="1:8" ht="50.1" customHeight="1" thickBot="1" x14ac:dyDescent="0.25">
      <c r="A162" s="226" t="s">
        <v>136</v>
      </c>
      <c r="B162" s="226"/>
      <c r="C162" s="226"/>
      <c r="D162" s="226"/>
      <c r="E162" s="537"/>
      <c r="F162" s="537"/>
      <c r="G162" s="537"/>
      <c r="H162" s="537"/>
    </row>
    <row r="163" spans="1:8" ht="50.1" customHeight="1" thickBot="1" x14ac:dyDescent="0.25">
      <c r="A163" s="229" t="s">
        <v>137</v>
      </c>
      <c r="B163" s="230"/>
      <c r="C163" s="230"/>
      <c r="D163" s="231"/>
      <c r="E163" s="576"/>
      <c r="F163" s="576"/>
      <c r="G163" s="576"/>
      <c r="H163" s="576"/>
    </row>
    <row r="164" spans="1:8" ht="142.5" customHeight="1" thickBot="1" x14ac:dyDescent="0.25">
      <c r="A164" s="577" t="s">
        <v>138</v>
      </c>
      <c r="B164" s="578"/>
      <c r="C164" s="579" t="s">
        <v>139</v>
      </c>
      <c r="D164" s="437" t="s">
        <v>140</v>
      </c>
      <c r="E164" s="580"/>
      <c r="F164" s="580"/>
      <c r="G164" s="580"/>
      <c r="H164" s="580"/>
    </row>
    <row r="165" spans="1:8" ht="116.25" customHeight="1" x14ac:dyDescent="0.2">
      <c r="A165" s="239" t="s">
        <v>141</v>
      </c>
      <c r="B165" s="240"/>
      <c r="C165" s="241" t="s">
        <v>142</v>
      </c>
      <c r="D165" s="306" t="s">
        <v>143</v>
      </c>
      <c r="E165" s="575"/>
      <c r="F165" s="575"/>
      <c r="G165" s="575"/>
      <c r="H165" s="575"/>
    </row>
    <row r="166" spans="1:8" ht="120.75" customHeight="1" x14ac:dyDescent="0.2">
      <c r="A166" s="244" t="s">
        <v>144</v>
      </c>
      <c r="B166" s="245"/>
      <c r="C166" s="246" t="s">
        <v>145</v>
      </c>
      <c r="D166" s="307" t="s">
        <v>146</v>
      </c>
      <c r="E166" s="575"/>
      <c r="F166" s="575"/>
      <c r="G166" s="575"/>
      <c r="H166" s="575"/>
    </row>
    <row r="167" spans="1:8" ht="138.75" customHeight="1" x14ac:dyDescent="0.2">
      <c r="A167" s="244" t="s">
        <v>147</v>
      </c>
      <c r="B167" s="245"/>
      <c r="C167" s="246" t="s">
        <v>148</v>
      </c>
      <c r="D167" s="307" t="s">
        <v>146</v>
      </c>
      <c r="E167" s="575"/>
      <c r="F167" s="575"/>
      <c r="G167" s="575"/>
      <c r="H167" s="575"/>
    </row>
    <row r="168" spans="1:8" s="203" customFormat="1" ht="125.25" customHeight="1" x14ac:dyDescent="0.2">
      <c r="A168" s="244" t="s">
        <v>150</v>
      </c>
      <c r="B168" s="245"/>
      <c r="C168" s="333" t="s">
        <v>151</v>
      </c>
      <c r="D168" s="307" t="s">
        <v>146</v>
      </c>
      <c r="E168" s="575"/>
      <c r="F168" s="575"/>
      <c r="G168" s="232"/>
      <c r="H168" s="232"/>
    </row>
    <row r="169" spans="1:8" s="224" customFormat="1" ht="222.75" customHeight="1" thickBot="1" x14ac:dyDescent="0.25">
      <c r="A169" s="328" t="s">
        <v>152</v>
      </c>
      <c r="B169" s="329"/>
      <c r="C169" s="330" t="s">
        <v>153</v>
      </c>
      <c r="D169" s="581" t="s">
        <v>146</v>
      </c>
      <c r="E169" s="575"/>
      <c r="F169" s="575"/>
      <c r="G169" s="223"/>
      <c r="H169" s="223"/>
    </row>
    <row r="170" spans="1:8" ht="23.25" x14ac:dyDescent="0.2">
      <c r="A170" s="250" t="s">
        <v>154</v>
      </c>
      <c r="B170" s="250"/>
      <c r="C170" s="250"/>
      <c r="D170" s="250"/>
      <c r="E170" s="227"/>
      <c r="F170" s="227"/>
      <c r="G170" s="227"/>
      <c r="H170" s="227"/>
    </row>
    <row r="171" spans="1:8" ht="23.25" x14ac:dyDescent="0.2">
      <c r="A171" s="250" t="s">
        <v>155</v>
      </c>
      <c r="B171" s="250"/>
      <c r="C171" s="250"/>
      <c r="D171" s="250"/>
      <c r="E171" s="227"/>
      <c r="F171" s="227"/>
      <c r="G171" s="227"/>
      <c r="H171" s="227"/>
    </row>
    <row r="172" spans="1:8" ht="223.5" customHeight="1" x14ac:dyDescent="0.2">
      <c r="A17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2" s="308"/>
      <c r="C172" s="308"/>
      <c r="D172" s="308"/>
      <c r="E172" s="582"/>
      <c r="F172" s="582"/>
      <c r="G172" s="582"/>
      <c r="H172" s="582"/>
    </row>
    <row r="173" spans="1:8" ht="90" customHeight="1" x14ac:dyDescent="0.2">
      <c r="A173" s="225" t="s">
        <v>157</v>
      </c>
      <c r="B173" s="225"/>
      <c r="C173" s="225"/>
      <c r="D173" s="225"/>
      <c r="E173" s="535"/>
      <c r="F173" s="535"/>
      <c r="G173" s="535"/>
      <c r="H173" s="535"/>
    </row>
    <row r="174" spans="1:8" ht="23.25" x14ac:dyDescent="0.2">
      <c r="A174" s="250" t="s">
        <v>158</v>
      </c>
      <c r="B174" s="250"/>
      <c r="C174" s="250"/>
      <c r="D174" s="250"/>
      <c r="E174" s="227"/>
      <c r="F174" s="227"/>
      <c r="G174" s="227"/>
      <c r="H174" s="227"/>
    </row>
    <row r="175" spans="1:8" s="252" customFormat="1" ht="114.75" customHeight="1" x14ac:dyDescent="0.2">
      <c r="A175" s="225" t="s">
        <v>159</v>
      </c>
      <c r="B175" s="225"/>
      <c r="C175" s="225"/>
      <c r="D175" s="225"/>
      <c r="E175" s="225"/>
      <c r="F175" s="225"/>
      <c r="G175" s="225"/>
      <c r="H175" s="225"/>
    </row>
  </sheetData>
  <sheetProtection selectLockedCells="1" selectUnlockedCells="1"/>
  <mergeCells count="280">
    <mergeCell ref="A171:D171"/>
    <mergeCell ref="A172:D172"/>
    <mergeCell ref="A173:D173"/>
    <mergeCell ref="A174:D174"/>
    <mergeCell ref="A175:E175"/>
    <mergeCell ref="F175:H175"/>
    <mergeCell ref="A165:B165"/>
    <mergeCell ref="A166:B166"/>
    <mergeCell ref="A167:B167"/>
    <mergeCell ref="A168:B168"/>
    <mergeCell ref="A169:B169"/>
    <mergeCell ref="A170:D170"/>
    <mergeCell ref="A157:C157"/>
    <mergeCell ref="A158:C158"/>
    <mergeCell ref="A160:D160"/>
    <mergeCell ref="A162:D162"/>
    <mergeCell ref="A163:D163"/>
    <mergeCell ref="A164:B164"/>
    <mergeCell ref="C151:D151"/>
    <mergeCell ref="A152:C152"/>
    <mergeCell ref="A153:C153"/>
    <mergeCell ref="A154:C154"/>
    <mergeCell ref="A155:C155"/>
    <mergeCell ref="A156:C156"/>
    <mergeCell ref="D145:H145"/>
    <mergeCell ref="A146:B146"/>
    <mergeCell ref="D146:H146"/>
    <mergeCell ref="C148:D148"/>
    <mergeCell ref="C149:D149"/>
    <mergeCell ref="C150:D150"/>
    <mergeCell ref="A141:C141"/>
    <mergeCell ref="D141:H141"/>
    <mergeCell ref="A142:B142"/>
    <mergeCell ref="C142:C145"/>
    <mergeCell ref="D142:H142"/>
    <mergeCell ref="A143:B143"/>
    <mergeCell ref="D143:H143"/>
    <mergeCell ref="A144:B144"/>
    <mergeCell ref="D144:H144"/>
    <mergeCell ref="A145:B145"/>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96"/>
  <sheetViews>
    <sheetView view="pageBreakPreview" zoomScale="40" zoomScaleNormal="60" zoomScaleSheetLayoutView="40" workbookViewId="0">
      <pane ySplit="4" topLeftCell="A140"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24" width="9.140625" style="205" hidden="1" customWidth="1"/>
    <col min="25"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553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7" s="31">
        <f>F7*1.2</f>
        <v>8215.1999999999989</v>
      </c>
      <c r="E7" s="32">
        <f>F7*1.1</f>
        <v>7530.6</v>
      </c>
      <c r="F7" s="32">
        <v>6846</v>
      </c>
      <c r="G7" s="32">
        <f>F7*0.75</f>
        <v>5134.5</v>
      </c>
      <c r="H7" s="33">
        <f>F7*0.5</f>
        <v>3423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2" s="54">
        <f>F12*1.2</f>
        <v>9633.6</v>
      </c>
      <c r="E12" s="32">
        <f>F12*1.1</f>
        <v>8830.8000000000011</v>
      </c>
      <c r="F12" s="32">
        <v>8028</v>
      </c>
      <c r="G12" s="32">
        <f>F12*0.75</f>
        <v>6021</v>
      </c>
      <c r="H12" s="33">
        <f>F12*0.5</f>
        <v>4014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"2ГИС.НАБЕРЕЖНЫЕ ЧЕЛНЫ"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3" s="262">
        <v>210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7" s="31">
        <f>F27*1.2</f>
        <v>13147.199999999999</v>
      </c>
      <c r="E27" s="32">
        <f>F27*1.1</f>
        <v>12051.6</v>
      </c>
      <c r="F27" s="32">
        <v>10956</v>
      </c>
      <c r="G27" s="32">
        <f>F27*0.75</f>
        <v>8217</v>
      </c>
      <c r="H27" s="33">
        <f>F27*0.5</f>
        <v>5478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2" s="54">
        <f>F32*1.2</f>
        <v>15422.4</v>
      </c>
      <c r="E32" s="32">
        <f>F32*1.1</f>
        <v>14137.2</v>
      </c>
      <c r="F32" s="32">
        <v>12852</v>
      </c>
      <c r="G32" s="32">
        <f>F32*0.75</f>
        <v>9639</v>
      </c>
      <c r="H32" s="33">
        <f>F32*0.5</f>
        <v>6426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3240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"2ГИС.НАБЕРЕЖНЫЕ ЧЕЛНЫ"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3" s="89">
        <v>210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1548 до 30960</v>
      </c>
      <c r="E48" s="122"/>
      <c r="F48" s="122"/>
      <c r="G48" s="122"/>
      <c r="H48" s="123"/>
    </row>
    <row r="49" spans="1:8" ht="37.5" customHeight="1" x14ac:dyDescent="0.2">
      <c r="A49" s="124" t="s">
        <v>32</v>
      </c>
      <c r="B49" s="125"/>
      <c r="C49" s="36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49" s="127">
        <v>1548</v>
      </c>
      <c r="E49" s="128"/>
      <c r="F49" s="128"/>
      <c r="G49" s="128"/>
      <c r="H49" s="129"/>
    </row>
    <row r="50" spans="1:8" ht="37.5" customHeight="1" x14ac:dyDescent="0.2">
      <c r="A50" s="130" t="s">
        <v>33</v>
      </c>
      <c r="B50" s="131"/>
      <c r="C50" s="126"/>
      <c r="D50" s="36">
        <v>3096</v>
      </c>
      <c r="E50" s="37"/>
      <c r="F50" s="37"/>
      <c r="G50" s="37"/>
      <c r="H50" s="38"/>
    </row>
    <row r="51" spans="1:8" ht="37.5" customHeight="1" x14ac:dyDescent="0.2">
      <c r="A51" s="130" t="s">
        <v>34</v>
      </c>
      <c r="B51" s="131"/>
      <c r="C51" s="126"/>
      <c r="D51" s="36">
        <v>4644</v>
      </c>
      <c r="E51" s="37"/>
      <c r="F51" s="37"/>
      <c r="G51" s="37"/>
      <c r="H51" s="38"/>
    </row>
    <row r="52" spans="1:8" ht="37.5" customHeight="1" x14ac:dyDescent="0.2">
      <c r="A52" s="130" t="s">
        <v>35</v>
      </c>
      <c r="B52" s="131"/>
      <c r="C52" s="126"/>
      <c r="D52" s="36">
        <v>6192</v>
      </c>
      <c r="E52" s="37"/>
      <c r="F52" s="37"/>
      <c r="G52" s="37"/>
      <c r="H52" s="38"/>
    </row>
    <row r="53" spans="1:8" ht="37.5" customHeight="1" x14ac:dyDescent="0.2">
      <c r="A53" s="130" t="s">
        <v>36</v>
      </c>
      <c r="B53" s="131"/>
      <c r="C53" s="126"/>
      <c r="D53" s="36">
        <v>7740</v>
      </c>
      <c r="E53" s="37"/>
      <c r="F53" s="37"/>
      <c r="G53" s="37"/>
      <c r="H53" s="38"/>
    </row>
    <row r="54" spans="1:8" ht="37.5" customHeight="1" x14ac:dyDescent="0.2">
      <c r="A54" s="130" t="s">
        <v>37</v>
      </c>
      <c r="B54" s="131"/>
      <c r="C54" s="126"/>
      <c r="D54" s="36">
        <v>9288</v>
      </c>
      <c r="E54" s="37"/>
      <c r="F54" s="37"/>
      <c r="G54" s="37"/>
      <c r="H54" s="38"/>
    </row>
    <row r="55" spans="1:8" ht="37.5" customHeight="1" x14ac:dyDescent="0.2">
      <c r="A55" s="130" t="s">
        <v>38</v>
      </c>
      <c r="B55" s="131"/>
      <c r="C55" s="126"/>
      <c r="D55" s="36">
        <v>10836</v>
      </c>
      <c r="E55" s="37"/>
      <c r="F55" s="37"/>
      <c r="G55" s="37"/>
      <c r="H55" s="38"/>
    </row>
    <row r="56" spans="1:8" ht="37.5" customHeight="1" x14ac:dyDescent="0.2">
      <c r="A56" s="130" t="s">
        <v>39</v>
      </c>
      <c r="B56" s="131"/>
      <c r="C56" s="126"/>
      <c r="D56" s="36">
        <v>12384</v>
      </c>
      <c r="E56" s="37"/>
      <c r="F56" s="37"/>
      <c r="G56" s="37"/>
      <c r="H56" s="38"/>
    </row>
    <row r="57" spans="1:8" ht="37.5" customHeight="1" x14ac:dyDescent="0.2">
      <c r="A57" s="130" t="s">
        <v>40</v>
      </c>
      <c r="B57" s="131"/>
      <c r="C57" s="126"/>
      <c r="D57" s="36">
        <v>13932</v>
      </c>
      <c r="E57" s="37"/>
      <c r="F57" s="37"/>
      <c r="G57" s="37"/>
      <c r="H57" s="38"/>
    </row>
    <row r="58" spans="1:8" ht="37.5" customHeight="1" x14ac:dyDescent="0.2">
      <c r="A58" s="130" t="s">
        <v>41</v>
      </c>
      <c r="B58" s="131"/>
      <c r="C58" s="126"/>
      <c r="D58" s="36">
        <v>15480</v>
      </c>
      <c r="E58" s="37"/>
      <c r="F58" s="37"/>
      <c r="G58" s="37"/>
      <c r="H58" s="38"/>
    </row>
    <row r="59" spans="1:8" ht="37.5" customHeight="1" x14ac:dyDescent="0.2">
      <c r="A59" s="130" t="s">
        <v>42</v>
      </c>
      <c r="B59" s="131"/>
      <c r="C59" s="126"/>
      <c r="D59" s="36">
        <v>17028</v>
      </c>
      <c r="E59" s="37"/>
      <c r="F59" s="37"/>
      <c r="G59" s="37"/>
      <c r="H59" s="38"/>
    </row>
    <row r="60" spans="1:8" ht="37.5" customHeight="1" x14ac:dyDescent="0.2">
      <c r="A60" s="130" t="s">
        <v>43</v>
      </c>
      <c r="B60" s="131"/>
      <c r="C60" s="126"/>
      <c r="D60" s="36">
        <v>18576</v>
      </c>
      <c r="E60" s="37"/>
      <c r="F60" s="37"/>
      <c r="G60" s="37"/>
      <c r="H60" s="38"/>
    </row>
    <row r="61" spans="1:8" ht="37.5" customHeight="1" x14ac:dyDescent="0.2">
      <c r="A61" s="130" t="s">
        <v>44</v>
      </c>
      <c r="B61" s="131"/>
      <c r="C61" s="126"/>
      <c r="D61" s="36">
        <v>20124</v>
      </c>
      <c r="E61" s="37"/>
      <c r="F61" s="37"/>
      <c r="G61" s="37"/>
      <c r="H61" s="38"/>
    </row>
    <row r="62" spans="1:8" ht="37.5" customHeight="1" x14ac:dyDescent="0.2">
      <c r="A62" s="130" t="s">
        <v>45</v>
      </c>
      <c r="B62" s="131"/>
      <c r="C62" s="126"/>
      <c r="D62" s="36">
        <v>21672</v>
      </c>
      <c r="E62" s="37"/>
      <c r="F62" s="37"/>
      <c r="G62" s="37"/>
      <c r="H62" s="38"/>
    </row>
    <row r="63" spans="1:8" ht="37.5" customHeight="1" x14ac:dyDescent="0.2">
      <c r="A63" s="130" t="s">
        <v>46</v>
      </c>
      <c r="B63" s="131"/>
      <c r="C63" s="126"/>
      <c r="D63" s="36">
        <v>23220</v>
      </c>
      <c r="E63" s="37"/>
      <c r="F63" s="37"/>
      <c r="G63" s="37"/>
      <c r="H63" s="38"/>
    </row>
    <row r="64" spans="1:8" ht="37.5" customHeight="1" x14ac:dyDescent="0.2">
      <c r="A64" s="130" t="s">
        <v>47</v>
      </c>
      <c r="B64" s="131"/>
      <c r="C64" s="126"/>
      <c r="D64" s="36">
        <v>24768</v>
      </c>
      <c r="E64" s="37"/>
      <c r="F64" s="37"/>
      <c r="G64" s="37"/>
      <c r="H64" s="38"/>
    </row>
    <row r="65" spans="1:8" ht="37.5" customHeight="1" x14ac:dyDescent="0.2">
      <c r="A65" s="130" t="s">
        <v>48</v>
      </c>
      <c r="B65" s="131"/>
      <c r="C65" s="126"/>
      <c r="D65" s="36">
        <v>26316</v>
      </c>
      <c r="E65" s="37"/>
      <c r="F65" s="37"/>
      <c r="G65" s="37"/>
      <c r="H65" s="38"/>
    </row>
    <row r="66" spans="1:8" ht="37.5" customHeight="1" x14ac:dyDescent="0.2">
      <c r="A66" s="130" t="s">
        <v>49</v>
      </c>
      <c r="B66" s="131"/>
      <c r="C66" s="126"/>
      <c r="D66" s="36">
        <v>27864</v>
      </c>
      <c r="E66" s="37"/>
      <c r="F66" s="37"/>
      <c r="G66" s="37"/>
      <c r="H66" s="38"/>
    </row>
    <row r="67" spans="1:8" ht="37.5" customHeight="1" x14ac:dyDescent="0.2">
      <c r="A67" s="130" t="s">
        <v>50</v>
      </c>
      <c r="B67" s="131"/>
      <c r="C67" s="126"/>
      <c r="D67" s="36">
        <v>29412</v>
      </c>
      <c r="E67" s="37"/>
      <c r="F67" s="37"/>
      <c r="G67" s="37"/>
      <c r="H67" s="38"/>
    </row>
    <row r="68" spans="1:8" ht="37.5" customHeight="1" x14ac:dyDescent="0.2">
      <c r="A68" s="130" t="s">
        <v>51</v>
      </c>
      <c r="B68" s="131"/>
      <c r="C68" s="126"/>
      <c r="D68" s="36">
        <v>30960</v>
      </c>
      <c r="E68" s="37"/>
      <c r="F68" s="37"/>
      <c r="G68" s="37"/>
      <c r="H68" s="38"/>
    </row>
    <row r="69" spans="1:8" ht="37.5" customHeight="1" x14ac:dyDescent="0.2">
      <c r="A69" s="130" t="s">
        <v>196</v>
      </c>
      <c r="B69" s="363"/>
      <c r="C69" s="126"/>
      <c r="D69" s="36">
        <v>0</v>
      </c>
      <c r="E69" s="37"/>
      <c r="F69" s="37"/>
      <c r="G69" s="37"/>
      <c r="H69" s="38"/>
    </row>
    <row r="70" spans="1:8" ht="37.5" customHeight="1" x14ac:dyDescent="0.2">
      <c r="A70" s="130" t="s">
        <v>197</v>
      </c>
      <c r="B70" s="363"/>
      <c r="C70" s="126"/>
      <c r="D70" s="36">
        <v>0</v>
      </c>
      <c r="E70" s="37"/>
      <c r="F70" s="37"/>
      <c r="G70" s="37"/>
      <c r="H70" s="38"/>
    </row>
    <row r="71" spans="1:8" ht="37.5" customHeight="1" x14ac:dyDescent="0.2">
      <c r="A71" s="130" t="s">
        <v>198</v>
      </c>
      <c r="B71" s="363"/>
      <c r="C71" s="126"/>
      <c r="D71" s="36">
        <v>0</v>
      </c>
      <c r="E71" s="37"/>
      <c r="F71" s="37"/>
      <c r="G71" s="37"/>
      <c r="H71" s="38"/>
    </row>
    <row r="72" spans="1:8" ht="37.5" customHeight="1" x14ac:dyDescent="0.2">
      <c r="A72" s="130" t="s">
        <v>199</v>
      </c>
      <c r="B72" s="363"/>
      <c r="C72" s="126"/>
      <c r="D72" s="36">
        <v>0</v>
      </c>
      <c r="E72" s="37"/>
      <c r="F72" s="37"/>
      <c r="G72" s="37"/>
      <c r="H72" s="38"/>
    </row>
    <row r="73" spans="1:8" ht="37.5" customHeight="1" x14ac:dyDescent="0.2">
      <c r="A73" s="130" t="s">
        <v>200</v>
      </c>
      <c r="B73" s="363"/>
      <c r="C73" s="126"/>
      <c r="D73" s="36">
        <v>0</v>
      </c>
      <c r="E73" s="37"/>
      <c r="F73" s="37"/>
      <c r="G73" s="37"/>
      <c r="H73" s="38"/>
    </row>
    <row r="74" spans="1:8" ht="37.5" customHeight="1" x14ac:dyDescent="0.2">
      <c r="A74" s="130" t="s">
        <v>201</v>
      </c>
      <c r="B74" s="363"/>
      <c r="C74" s="126"/>
      <c r="D74" s="36">
        <v>0</v>
      </c>
      <c r="E74" s="37"/>
      <c r="F74" s="37"/>
      <c r="G74" s="37"/>
      <c r="H74" s="38"/>
    </row>
    <row r="75" spans="1:8" ht="37.5" customHeight="1" x14ac:dyDescent="0.2">
      <c r="A75" s="130" t="s">
        <v>202</v>
      </c>
      <c r="B75" s="363"/>
      <c r="C75" s="126"/>
      <c r="D75" s="36">
        <v>0</v>
      </c>
      <c r="E75" s="37"/>
      <c r="F75" s="37"/>
      <c r="G75" s="37"/>
      <c r="H75" s="38"/>
    </row>
    <row r="76" spans="1:8" ht="37.5" customHeight="1" x14ac:dyDescent="0.2">
      <c r="A76" s="130" t="s">
        <v>203</v>
      </c>
      <c r="B76" s="363"/>
      <c r="C76" s="126"/>
      <c r="D76" s="36">
        <v>0</v>
      </c>
      <c r="E76" s="37"/>
      <c r="F76" s="37"/>
      <c r="G76" s="37"/>
      <c r="H76" s="38"/>
    </row>
    <row r="77" spans="1:8" ht="37.5" customHeight="1" x14ac:dyDescent="0.2">
      <c r="A77" s="130" t="s">
        <v>204</v>
      </c>
      <c r="B77" s="363"/>
      <c r="C77" s="126"/>
      <c r="D77" s="36">
        <v>0</v>
      </c>
      <c r="E77" s="37"/>
      <c r="F77" s="37"/>
      <c r="G77" s="37"/>
      <c r="H77" s="38"/>
    </row>
    <row r="78" spans="1:8" ht="37.5" customHeight="1" thickBot="1" x14ac:dyDescent="0.25">
      <c r="A78" s="130" t="s">
        <v>205</v>
      </c>
      <c r="B78" s="363"/>
      <c r="C78" s="571"/>
      <c r="D78" s="36">
        <v>0</v>
      </c>
      <c r="E78" s="37"/>
      <c r="F78" s="37"/>
      <c r="G78" s="37"/>
      <c r="H78" s="38"/>
    </row>
    <row r="79" spans="1:8" ht="50.1" customHeight="1" thickBot="1" x14ac:dyDescent="0.25">
      <c r="A79" s="119" t="s">
        <v>52</v>
      </c>
      <c r="B79" s="120"/>
      <c r="C79" s="120"/>
      <c r="D79" s="121" t="str">
        <f>"от "&amp;MIN(D80:D89)&amp;" до "&amp;MAX(D80:D89)</f>
        <v>от 414 до 7140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80" s="135">
        <v>1182</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81" s="140">
        <v>414</v>
      </c>
      <c r="E81" s="140"/>
      <c r="F81" s="140"/>
      <c r="G81" s="140"/>
      <c r="H81" s="141"/>
    </row>
    <row r="82" spans="1:8" ht="37.5" customHeight="1" x14ac:dyDescent="0.2">
      <c r="A82" s="137" t="s">
        <v>55</v>
      </c>
      <c r="B82" s="138"/>
      <c r="C82" s="142"/>
      <c r="D82" s="140">
        <v>2364</v>
      </c>
      <c r="E82" s="140"/>
      <c r="F82" s="140"/>
      <c r="G82" s="140"/>
      <c r="H82" s="141"/>
    </row>
    <row r="83" spans="1:8" ht="37.5" customHeight="1" x14ac:dyDescent="0.2">
      <c r="A83" s="137" t="s">
        <v>56</v>
      </c>
      <c r="B83" s="138"/>
      <c r="C83" s="142"/>
      <c r="D83" s="140">
        <v>2010</v>
      </c>
      <c r="E83" s="140"/>
      <c r="F83" s="140"/>
      <c r="G83" s="140"/>
      <c r="H83" s="141"/>
    </row>
    <row r="84" spans="1:8" ht="37.5" customHeight="1" x14ac:dyDescent="0.2">
      <c r="A84" s="143" t="s">
        <v>57</v>
      </c>
      <c r="B84" s="144"/>
      <c r="C84" s="142"/>
      <c r="D84" s="140">
        <v>4722</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1242</v>
      </c>
      <c r="E88" s="140"/>
      <c r="F88" s="140"/>
      <c r="G88" s="140"/>
      <c r="H88" s="141"/>
    </row>
    <row r="89" spans="1:8" ht="37.5" customHeight="1" thickBot="1" x14ac:dyDescent="0.25">
      <c r="A89" s="145" t="s">
        <v>62</v>
      </c>
      <c r="B89" s="146"/>
      <c r="C89" s="147"/>
      <c r="D89" s="148">
        <v>7140</v>
      </c>
      <c r="E89" s="148"/>
      <c r="F89" s="148"/>
      <c r="G89" s="148"/>
      <c r="H89" s="149"/>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90" s="45">
        <v>30</v>
      </c>
      <c r="E90" s="45"/>
      <c r="F90" s="45"/>
      <c r="G90" s="45"/>
      <c r="H90" s="46"/>
    </row>
    <row r="91" spans="1:8" ht="50.1" customHeight="1" thickBot="1" x14ac:dyDescent="0.25">
      <c r="A91" s="24" t="s">
        <v>65</v>
      </c>
      <c r="B91" s="25"/>
      <c r="C91" s="26"/>
      <c r="D91" s="156" t="str">
        <f>"от "&amp;MIN(D93,D104:H105,D143,D106:H120)&amp;" до "&amp;MAX(D93,D104:H105,D143,D106:H120)</f>
        <v>от 534 до 15384</v>
      </c>
      <c r="E91" s="156"/>
      <c r="F91" s="156"/>
      <c r="G91" s="156"/>
      <c r="H91" s="157"/>
    </row>
    <row r="92" spans="1:8" ht="21.75" thickBot="1" x14ac:dyDescent="0.25">
      <c r="A92" s="298"/>
      <c r="B92" s="299"/>
      <c r="C92" s="118"/>
      <c r="D92" s="322"/>
      <c r="E92" s="322"/>
      <c r="F92" s="322"/>
      <c r="G92" s="322"/>
      <c r="H92" s="323"/>
    </row>
    <row r="93" spans="1:8" ht="78"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93" s="165">
        <v>5340</v>
      </c>
      <c r="E93" s="165"/>
      <c r="F93" s="165"/>
      <c r="G93" s="165"/>
      <c r="H93" s="166"/>
    </row>
    <row r="94" spans="1:8" ht="78" customHeight="1" thickBot="1" x14ac:dyDescent="0.25">
      <c r="A94" s="167" t="s">
        <v>67</v>
      </c>
      <c r="B94" s="168"/>
      <c r="C94" s="169"/>
      <c r="D94" s="170" t="s">
        <v>68</v>
      </c>
      <c r="E94" s="171"/>
      <c r="F94" s="171"/>
      <c r="G94" s="171"/>
      <c r="H94" s="172"/>
    </row>
    <row r="95" spans="1:8" ht="78" customHeight="1" x14ac:dyDescent="0.2">
      <c r="A95" s="173" t="s">
        <v>69</v>
      </c>
      <c r="B95" s="174"/>
      <c r="C95" s="169"/>
      <c r="D95" s="140">
        <f>D93/4</f>
        <v>1335</v>
      </c>
      <c r="E95" s="140"/>
      <c r="F95" s="140"/>
      <c r="G95" s="140"/>
      <c r="H95" s="141"/>
    </row>
    <row r="96" spans="1:8" ht="78" customHeight="1" x14ac:dyDescent="0.2">
      <c r="A96" s="173" t="s">
        <v>70</v>
      </c>
      <c r="B96" s="174"/>
      <c r="C96" s="169"/>
      <c r="D96" s="140">
        <f>D93/5</f>
        <v>1068</v>
      </c>
      <c r="E96" s="140"/>
      <c r="F96" s="140"/>
      <c r="G96" s="140"/>
      <c r="H96" s="141"/>
    </row>
    <row r="97" spans="1:8" ht="78" customHeight="1" x14ac:dyDescent="0.2">
      <c r="A97" s="173" t="s">
        <v>71</v>
      </c>
      <c r="B97" s="174"/>
      <c r="C97" s="169"/>
      <c r="D97" s="140">
        <f>D93/6</f>
        <v>890</v>
      </c>
      <c r="E97" s="140"/>
      <c r="F97" s="140"/>
      <c r="G97" s="140"/>
      <c r="H97" s="141"/>
    </row>
    <row r="98" spans="1:8" ht="78" customHeight="1" x14ac:dyDescent="0.2">
      <c r="A98" s="173" t="s">
        <v>72</v>
      </c>
      <c r="B98" s="174"/>
      <c r="C98" s="169"/>
      <c r="D98" s="140">
        <f>D93/7</f>
        <v>762.85714285714289</v>
      </c>
      <c r="E98" s="140"/>
      <c r="F98" s="140"/>
      <c r="G98" s="140"/>
      <c r="H98" s="141"/>
    </row>
    <row r="99" spans="1:8" ht="78" customHeight="1" x14ac:dyDescent="0.2">
      <c r="A99" s="173" t="s">
        <v>73</v>
      </c>
      <c r="B99" s="174"/>
      <c r="C99" s="169"/>
      <c r="D99" s="140">
        <f>D93/8</f>
        <v>667.5</v>
      </c>
      <c r="E99" s="140"/>
      <c r="F99" s="140"/>
      <c r="G99" s="140"/>
      <c r="H99" s="141"/>
    </row>
    <row r="100" spans="1:8" ht="78" customHeight="1" x14ac:dyDescent="0.2">
      <c r="A100" s="173" t="s">
        <v>74</v>
      </c>
      <c r="B100" s="174"/>
      <c r="C100" s="169"/>
      <c r="D100" s="140">
        <f>D93/9</f>
        <v>593.33333333333337</v>
      </c>
      <c r="E100" s="140"/>
      <c r="F100" s="140"/>
      <c r="G100" s="140"/>
      <c r="H100" s="141"/>
    </row>
    <row r="101" spans="1:8" ht="78" customHeight="1" thickBot="1" x14ac:dyDescent="0.25">
      <c r="A101" s="173" t="s">
        <v>75</v>
      </c>
      <c r="B101" s="174"/>
      <c r="C101" s="175"/>
      <c r="D101" s="140">
        <f>D93/10</f>
        <v>534</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02" s="44">
        <v>10008</v>
      </c>
      <c r="E102" s="45"/>
      <c r="F102" s="45"/>
      <c r="G102" s="45"/>
      <c r="H102" s="46"/>
    </row>
    <row r="103" spans="1:8" ht="21.75" thickBot="1" x14ac:dyDescent="0.25">
      <c r="A103" s="298"/>
      <c r="B103" s="299"/>
      <c r="C103" s="180"/>
      <c r="D103" s="322"/>
      <c r="E103" s="322"/>
      <c r="F103" s="322"/>
      <c r="G103" s="322"/>
      <c r="H103" s="323"/>
    </row>
    <row r="104" spans="1:8" ht="50.1" customHeight="1" x14ac:dyDescent="0.2">
      <c r="A104" s="143" t="s">
        <v>77</v>
      </c>
      <c r="B104" s="144"/>
      <c r="C104" s="183" t="str">
        <f>"Интернет-площадка 2gis.ru на основе Cправочника организаций "&amp;$C$2&amp;""</f>
        <v>Интернет-площадка 2gis.ru на основе Cправочника организаций "2ГИС.НАБЕРЕЖНЫЕ ЧЕЛНЫ"</v>
      </c>
      <c r="D104" s="31">
        <v>7788</v>
      </c>
      <c r="E104" s="32"/>
      <c r="F104" s="32"/>
      <c r="G104" s="32"/>
      <c r="H104" s="33"/>
    </row>
    <row r="105" spans="1:8" ht="50.1" customHeight="1" x14ac:dyDescent="0.2">
      <c r="A105" s="143" t="s">
        <v>78</v>
      </c>
      <c r="B105" s="144"/>
      <c r="C105"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05" s="185">
        <v>2010</v>
      </c>
      <c r="E105" s="186"/>
      <c r="F105" s="186"/>
      <c r="G105" s="186"/>
      <c r="H105" s="187"/>
    </row>
    <row r="106" spans="1:8" ht="50.1" customHeight="1" x14ac:dyDescent="0.2">
      <c r="A106" s="143" t="s">
        <v>79</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06" s="36">
        <v>6000</v>
      </c>
      <c r="E106" s="37"/>
      <c r="F106" s="37"/>
      <c r="G106" s="37"/>
      <c r="H106" s="38"/>
    </row>
    <row r="107" spans="1:8" ht="50.1" customHeight="1" x14ac:dyDescent="0.2">
      <c r="A107" s="143" t="s">
        <v>80</v>
      </c>
      <c r="B107" s="144"/>
      <c r="C107" s="184" t="str">
        <f>"Интернет-площадка 2gis.ru на основе Cправочника организаций "&amp;$C$2&amp;""</f>
        <v>Интернет-площадка 2gis.ru на основе Cправочника организаций "2ГИС.НАБЕРЕЖНЫЕ ЧЕЛНЫ"</v>
      </c>
      <c r="D107" s="36">
        <v>9084</v>
      </c>
      <c r="E107" s="37"/>
      <c r="F107" s="37"/>
      <c r="G107" s="37"/>
      <c r="H107" s="38"/>
    </row>
    <row r="108" spans="1:8" ht="50.1" customHeight="1" x14ac:dyDescent="0.2">
      <c r="A108" s="143" t="s">
        <v>81</v>
      </c>
      <c r="B108" s="144"/>
      <c r="C108" s="184" t="str">
        <f>"Интернет-площадка 2gis.ru на основе Cправочника организаций "&amp;$C$2&amp;""</f>
        <v>Интернет-площадка 2gis.ru на основе Cправочника организаций "2ГИС.НАБЕРЕЖНЫЕ ЧЕЛНЫ"</v>
      </c>
      <c r="D108" s="36">
        <v>10900.8</v>
      </c>
      <c r="E108" s="37"/>
      <c r="F108" s="37"/>
      <c r="G108" s="37"/>
      <c r="H108" s="38"/>
    </row>
    <row r="109" spans="1:8" ht="50.1" customHeight="1" x14ac:dyDescent="0.2">
      <c r="A109" s="143" t="s">
        <v>82</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09" s="36">
        <v>2010</v>
      </c>
      <c r="E109" s="37"/>
      <c r="F109" s="37"/>
      <c r="G109" s="37"/>
      <c r="H109" s="38"/>
    </row>
    <row r="110" spans="1:8" ht="50.1" customHeight="1" x14ac:dyDescent="0.2">
      <c r="A110" s="143" t="s">
        <v>83</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0" s="36">
        <v>2010</v>
      </c>
      <c r="E110" s="37"/>
      <c r="F110" s="37"/>
      <c r="G110" s="37"/>
      <c r="H110" s="38"/>
    </row>
    <row r="111" spans="1:8" ht="50.1" customHeight="1" x14ac:dyDescent="0.2">
      <c r="A111" s="143" t="s">
        <v>84</v>
      </c>
      <c r="B111" s="144"/>
      <c r="C111"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11" s="36">
        <v>3000</v>
      </c>
      <c r="E111" s="37"/>
      <c r="F111" s="37"/>
      <c r="G111" s="37"/>
      <c r="H111" s="38"/>
    </row>
    <row r="112" spans="1:8" ht="50.1" customHeight="1" x14ac:dyDescent="0.2">
      <c r="A112" s="143" t="s">
        <v>85</v>
      </c>
      <c r="B112" s="144"/>
      <c r="C112" s="188" t="str">
        <f>C105</f>
        <v>Электронный справочник на основе Справочника организаций "2ГИС.НАБЕРЕЖНЫЕ ЧЕЛНЫ" (версия для ПК)</v>
      </c>
      <c r="D112" s="36">
        <v>15000</v>
      </c>
      <c r="E112" s="37"/>
      <c r="F112" s="37"/>
      <c r="G112" s="37"/>
      <c r="H112" s="38"/>
    </row>
    <row r="113" spans="1:8" ht="50.1" customHeight="1" x14ac:dyDescent="0.2">
      <c r="A113" s="143" t="s">
        <v>86</v>
      </c>
      <c r="B113" s="144"/>
      <c r="C113" s="184" t="s">
        <v>87</v>
      </c>
      <c r="D113" s="36">
        <v>534</v>
      </c>
      <c r="E113" s="37"/>
      <c r="F113" s="37"/>
      <c r="G113" s="37"/>
      <c r="H113" s="38"/>
    </row>
    <row r="114" spans="1:8" ht="66.75" customHeight="1" x14ac:dyDescent="0.2">
      <c r="A114" s="143" t="s">
        <v>88</v>
      </c>
      <c r="B114" s="144"/>
      <c r="C11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4" s="36">
        <v>3894</v>
      </c>
      <c r="E114" s="37"/>
      <c r="F114" s="37"/>
      <c r="G114" s="37"/>
      <c r="H114" s="38"/>
    </row>
    <row r="115" spans="1:8" ht="66.75" customHeight="1" x14ac:dyDescent="0.2">
      <c r="A115" s="143" t="s">
        <v>89</v>
      </c>
      <c r="B115" s="144"/>
      <c r="C115" s="184"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5" s="36">
        <v>3114</v>
      </c>
      <c r="E115" s="37"/>
      <c r="F115" s="37"/>
      <c r="G115" s="37"/>
      <c r="H115" s="38"/>
    </row>
    <row r="116" spans="1:8" ht="66.75" customHeight="1" x14ac:dyDescent="0.2">
      <c r="A116" s="143" t="s">
        <v>90</v>
      </c>
      <c r="B116" s="144"/>
      <c r="C116" s="184"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6" s="36">
        <v>3246</v>
      </c>
      <c r="E116" s="37"/>
      <c r="F116" s="37"/>
      <c r="G116" s="37"/>
      <c r="H116" s="38"/>
    </row>
    <row r="117" spans="1:8" ht="66.75" customHeight="1" x14ac:dyDescent="0.2">
      <c r="A117" s="143" t="s">
        <v>91</v>
      </c>
      <c r="B117" s="144"/>
      <c r="C117" s="184"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7" s="36">
        <v>1560</v>
      </c>
      <c r="E117" s="37"/>
      <c r="F117" s="37"/>
      <c r="G117" s="37"/>
      <c r="H117" s="38"/>
    </row>
    <row r="118" spans="1:8" ht="66.75" customHeight="1" x14ac:dyDescent="0.2">
      <c r="A118" s="143" t="s">
        <v>92</v>
      </c>
      <c r="B118" s="144" t="s">
        <v>92</v>
      </c>
      <c r="C11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8" s="36">
        <v>15384</v>
      </c>
      <c r="E118" s="37"/>
      <c r="F118" s="37"/>
      <c r="G118" s="37"/>
      <c r="H118" s="38"/>
    </row>
    <row r="119" spans="1:8" ht="66.75" customHeight="1" x14ac:dyDescent="0.2">
      <c r="A119" s="143" t="s">
        <v>93</v>
      </c>
      <c r="B119" s="144" t="s">
        <v>93</v>
      </c>
      <c r="C11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19" s="36">
        <v>10008</v>
      </c>
      <c r="E119" s="37"/>
      <c r="F119" s="37"/>
      <c r="G119" s="37"/>
      <c r="H119" s="38"/>
    </row>
    <row r="120" spans="1:8" ht="50.1" customHeight="1" thickBot="1" x14ac:dyDescent="0.25">
      <c r="A120" s="143" t="s">
        <v>94</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0" s="36">
        <v>13332</v>
      </c>
      <c r="E120" s="37"/>
      <c r="F120" s="37"/>
      <c r="G120" s="37"/>
      <c r="H120" s="38"/>
    </row>
    <row r="121" spans="1:8" s="16" customFormat="1" ht="102"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1" s="36">
        <v>1182</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22" s="36">
        <v>12015</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23" s="36">
        <v>6000</v>
      </c>
      <c r="E123" s="37"/>
      <c r="F123" s="37"/>
      <c r="G123" s="37"/>
      <c r="H123" s="38"/>
    </row>
    <row r="124" spans="1:8" s="16" customFormat="1" ht="96" customHeight="1" x14ac:dyDescent="0.2">
      <c r="A124" s="137" t="s">
        <v>97</v>
      </c>
      <c r="B124" s="189"/>
      <c r="C12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24" s="36">
        <v>10002</v>
      </c>
      <c r="E124" s="37"/>
      <c r="F124" s="37"/>
      <c r="G124" s="37"/>
      <c r="H124" s="38"/>
    </row>
    <row r="125" spans="1:8" ht="50.1" customHeight="1" x14ac:dyDescent="0.2">
      <c r="A125" s="143" t="s">
        <v>98</v>
      </c>
      <c r="B125" s="144"/>
      <c r="C125" s="184" t="str">
        <f>"Интернет-площадка 2gis.ru на основе Cправочника организаций "&amp;$C$2&amp;""</f>
        <v>Интернет-площадка 2gis.ru на основе Cправочника организаций "2ГИС.НАБЕРЕЖНЫЕ ЧЕЛНЫ"</v>
      </c>
      <c r="D125" s="36">
        <v>12480</v>
      </c>
      <c r="E125" s="37"/>
      <c r="F125" s="37"/>
      <c r="G125" s="37"/>
      <c r="H125" s="38"/>
    </row>
    <row r="126" spans="1:8" ht="50.1" customHeight="1" x14ac:dyDescent="0.2">
      <c r="A126" s="143" t="s">
        <v>99</v>
      </c>
      <c r="B126" s="144"/>
      <c r="C126" s="184"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6" s="36">
        <v>3240</v>
      </c>
      <c r="E126" s="37"/>
      <c r="F126" s="37"/>
      <c r="G126" s="37"/>
      <c r="H126" s="38"/>
    </row>
    <row r="127" spans="1:8" ht="50.1" customHeight="1" x14ac:dyDescent="0.2">
      <c r="A127" s="143" t="s">
        <v>100</v>
      </c>
      <c r="B127" s="144"/>
      <c r="C127" s="184" t="str">
        <f t="shared" si="2"/>
        <v>Электронный справочник на основе Справочника организаций "2ГИС.НАБЕРЕЖНЫЕ ЧЕЛНЫ" (версия для ПК)</v>
      </c>
      <c r="D127" s="36">
        <v>9600</v>
      </c>
      <c r="E127" s="37"/>
      <c r="F127" s="37"/>
      <c r="G127" s="37"/>
      <c r="H127" s="38"/>
    </row>
    <row r="128" spans="1:8" ht="50.1" customHeight="1" x14ac:dyDescent="0.2">
      <c r="A128" s="143" t="s">
        <v>101</v>
      </c>
      <c r="B128" s="144"/>
      <c r="C128" s="184" t="str">
        <f>"Интернет-площадка 2gis.ru на основе Cправочника организаций "&amp;$C$2&amp;""</f>
        <v>Интернет-площадка 2gis.ru на основе Cправочника организаций "2ГИС.НАБЕРЕЖНЫЕ ЧЕЛНЫ"</v>
      </c>
      <c r="D128" s="36">
        <v>14640</v>
      </c>
      <c r="E128" s="37"/>
      <c r="F128" s="37"/>
      <c r="G128" s="37"/>
      <c r="H128" s="38"/>
    </row>
    <row r="129" spans="1:8" ht="50.1" customHeight="1" x14ac:dyDescent="0.2">
      <c r="A129" s="143" t="s">
        <v>102</v>
      </c>
      <c r="B129" s="144"/>
      <c r="C129" s="184" t="str">
        <f>"Интернет-площадка 2gis.ru на основе Cправочника организаций "&amp;$C$2&amp;""</f>
        <v>Интернет-площадка 2gis.ru на основе Cправочника организаций "2ГИС.НАБЕРЕЖНЫЕ ЧЕЛНЫ"</v>
      </c>
      <c r="D129" s="36">
        <v>17568</v>
      </c>
      <c r="E129" s="37"/>
      <c r="F129" s="37"/>
      <c r="G129" s="37"/>
      <c r="H129" s="38"/>
    </row>
    <row r="130" spans="1:8" ht="50.1" customHeight="1" x14ac:dyDescent="0.2">
      <c r="A130" s="143" t="s">
        <v>103</v>
      </c>
      <c r="B130" s="144"/>
      <c r="C130" s="184" t="str">
        <f t="shared" si="2"/>
        <v>Электронный справочник на основе Справочника организаций "2ГИС.НАБЕРЕЖНЫЕ ЧЕЛНЫ" (версия для ПК)</v>
      </c>
      <c r="D130" s="36">
        <v>3240</v>
      </c>
      <c r="E130" s="37"/>
      <c r="F130" s="37"/>
      <c r="G130" s="37"/>
      <c r="H130" s="38"/>
    </row>
    <row r="131" spans="1:8" ht="50.1" customHeight="1" x14ac:dyDescent="0.2">
      <c r="A131" s="143" t="s">
        <v>104</v>
      </c>
      <c r="B131" s="144"/>
      <c r="C131" s="184" t="str">
        <f t="shared" si="2"/>
        <v>Электронный справочник на основе Справочника организаций "2ГИС.НАБЕРЕЖНЫЕ ЧЕЛНЫ" (версия для ПК)</v>
      </c>
      <c r="D131" s="36">
        <v>3240</v>
      </c>
      <c r="E131" s="37"/>
      <c r="F131" s="37"/>
      <c r="G131" s="37"/>
      <c r="H131" s="38"/>
    </row>
    <row r="132" spans="1:8" ht="50.1" customHeight="1" x14ac:dyDescent="0.2">
      <c r="A132" s="143" t="s">
        <v>105</v>
      </c>
      <c r="B132" s="144"/>
      <c r="C132" s="184" t="str">
        <f t="shared" si="2"/>
        <v>Электронный справочник на основе Справочника организаций "2ГИС.НАБЕРЕЖНЫЕ ЧЕЛНЫ" (версия для ПК)</v>
      </c>
      <c r="D132" s="36">
        <v>4800</v>
      </c>
      <c r="E132" s="37"/>
      <c r="F132" s="37"/>
      <c r="G132" s="37"/>
      <c r="H132" s="38"/>
    </row>
    <row r="133" spans="1:8" ht="50.1" customHeight="1" x14ac:dyDescent="0.2">
      <c r="A133" s="143" t="s">
        <v>106</v>
      </c>
      <c r="B133" s="144"/>
      <c r="C133" s="184" t="s">
        <v>87</v>
      </c>
      <c r="D133" s="36">
        <v>960</v>
      </c>
      <c r="E133" s="37"/>
      <c r="F133" s="37"/>
      <c r="G133" s="37"/>
      <c r="H133" s="38"/>
    </row>
    <row r="134" spans="1:8" ht="70.5" customHeight="1" x14ac:dyDescent="0.2">
      <c r="A134" s="143" t="s">
        <v>107</v>
      </c>
      <c r="B134" s="144"/>
      <c r="C13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34" s="36">
        <v>24720</v>
      </c>
      <c r="E134" s="37"/>
      <c r="F134" s="37"/>
      <c r="G134" s="37"/>
      <c r="H134" s="38"/>
    </row>
    <row r="135" spans="1:8" ht="50.1" customHeight="1" thickBot="1" x14ac:dyDescent="0.25">
      <c r="A135" s="143" t="s">
        <v>108</v>
      </c>
      <c r="B135" s="144"/>
      <c r="C135" s="184" t="str">
        <f t="shared" si="2"/>
        <v>Электронный справочник на основе Справочника организаций "2ГИС.НАБЕРЕЖНЫЕ ЧЕЛНЫ" (версия для ПК)</v>
      </c>
      <c r="D135" s="44">
        <v>21360</v>
      </c>
      <c r="E135" s="45"/>
      <c r="F135" s="45"/>
      <c r="G135" s="45"/>
      <c r="H135" s="46"/>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37" s="36">
        <v>6000</v>
      </c>
      <c r="E137" s="37"/>
      <c r="F137" s="37"/>
      <c r="G137" s="37"/>
      <c r="H137" s="38"/>
    </row>
    <row r="138" spans="1:8" s="16" customFormat="1" ht="50.1" customHeight="1" x14ac:dyDescent="0.2">
      <c r="A138" s="143" t="s">
        <v>111</v>
      </c>
      <c r="B138" s="144"/>
      <c r="C138" s="194"/>
      <c r="D138" s="36">
        <v>8004</v>
      </c>
      <c r="E138" s="37"/>
      <c r="F138" s="37"/>
      <c r="G138" s="37"/>
      <c r="H138" s="38"/>
    </row>
    <row r="139" spans="1:8" s="16" customFormat="1" ht="50.1" customHeight="1" x14ac:dyDescent="0.2">
      <c r="A139" s="192" t="s">
        <v>112</v>
      </c>
      <c r="B139" s="193"/>
      <c r="C139" s="194"/>
      <c r="D139" s="325">
        <v>3000</v>
      </c>
      <c r="E139" s="140"/>
      <c r="F139" s="140"/>
      <c r="G139" s="140"/>
      <c r="H139" s="140"/>
    </row>
    <row r="140" spans="1:8" s="16" customFormat="1" ht="50.1" customHeight="1" x14ac:dyDescent="0.2">
      <c r="A140" s="192" t="s">
        <v>113</v>
      </c>
      <c r="B140" s="193"/>
      <c r="C140" s="194"/>
      <c r="D140" s="325">
        <v>300</v>
      </c>
      <c r="E140" s="140"/>
      <c r="F140" s="140"/>
      <c r="G140" s="140"/>
      <c r="H140" s="140"/>
    </row>
    <row r="141" spans="1:8" s="16" customFormat="1" ht="50.1" customHeight="1" thickBot="1" x14ac:dyDescent="0.25">
      <c r="A141" s="192" t="s">
        <v>114</v>
      </c>
      <c r="B141" s="193"/>
      <c r="C141" s="196"/>
      <c r="D141" s="78">
        <v>1050</v>
      </c>
      <c r="E141" s="79"/>
      <c r="F141" s="79"/>
      <c r="G141" s="79"/>
      <c r="H141" s="79"/>
    </row>
    <row r="142" spans="1:8" s="16" customFormat="1" ht="50.1" customHeight="1" thickBot="1" x14ac:dyDescent="0.25">
      <c r="A142" s="24" t="s">
        <v>115</v>
      </c>
      <c r="B142" s="25"/>
      <c r="C142" s="26"/>
      <c r="D142" s="156"/>
      <c r="E142" s="156"/>
      <c r="F142" s="156"/>
      <c r="G142" s="156"/>
      <c r="H142" s="157"/>
    </row>
    <row r="143" spans="1:8" ht="50.1" customHeight="1" x14ac:dyDescent="0.2">
      <c r="A143" s="143" t="s">
        <v>116</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43" s="508">
        <v>5220</v>
      </c>
      <c r="E143" s="509"/>
      <c r="F143" s="509"/>
      <c r="G143" s="509"/>
      <c r="H143" s="415"/>
    </row>
    <row r="144" spans="1:8" ht="50.1" customHeight="1" x14ac:dyDescent="0.2">
      <c r="A144" s="143" t="s">
        <v>117</v>
      </c>
      <c r="B144" s="144"/>
      <c r="C144" s="184" t="str">
        <f>"Интернет-площадка 2gis.ru на основе Cправочника организаций "&amp;$C$2&amp;""</f>
        <v>Интернет-площадка 2gis.ru на основе Cправочника организаций "2ГИС.НАБЕРЕЖНЫЕ ЧЕЛНЫ"</v>
      </c>
      <c r="D144" s="36">
        <v>5220</v>
      </c>
      <c r="E144" s="37"/>
      <c r="F144" s="37"/>
      <c r="G144" s="37"/>
      <c r="H144" s="38"/>
    </row>
    <row r="145" spans="1:8" ht="50.1" customHeight="1" x14ac:dyDescent="0.2">
      <c r="A145" s="143" t="s">
        <v>118</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45" s="36">
        <v>2364</v>
      </c>
      <c r="E145" s="37"/>
      <c r="F145" s="37"/>
      <c r="G145" s="37"/>
      <c r="H145" s="38"/>
    </row>
    <row r="146" spans="1:8" ht="50.1" customHeight="1" x14ac:dyDescent="0.2">
      <c r="A146" s="143" t="s">
        <v>119</v>
      </c>
      <c r="B146" s="144"/>
      <c r="C14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46" s="198">
        <f>F146*1.2</f>
        <v>10080</v>
      </c>
      <c r="E146" s="199">
        <f>F146*1.1</f>
        <v>9240</v>
      </c>
      <c r="F146" s="199">
        <v>8400</v>
      </c>
      <c r="G146" s="199">
        <f>F146*0.75</f>
        <v>6300</v>
      </c>
      <c r="H146" s="200">
        <f>F146*0.5</f>
        <v>4200</v>
      </c>
    </row>
    <row r="147" spans="1:8" ht="50.1" customHeight="1" x14ac:dyDescent="0.2">
      <c r="A147" s="143" t="s">
        <v>163</v>
      </c>
      <c r="B147" s="144"/>
      <c r="C147" s="184" t="str">
        <f>"Интернет-площадка 2gis.ru на основе Cправочника организаций "&amp;$C$2&amp;""</f>
        <v>Интернет-площадка 2gis.ru на основе Cправочника организаций "2ГИС.НАБЕРЕЖНЫЕ ЧЕЛНЫ"</v>
      </c>
      <c r="D147" s="36">
        <v>8400</v>
      </c>
      <c r="E147" s="37"/>
      <c r="F147" s="37"/>
      <c r="G147" s="37"/>
      <c r="H147" s="38"/>
    </row>
    <row r="148" spans="1:8" ht="50.1" customHeight="1" x14ac:dyDescent="0.2">
      <c r="A148" s="143" t="s">
        <v>121</v>
      </c>
      <c r="B148" s="144"/>
      <c r="C148" s="184"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48" s="36">
        <v>3840</v>
      </c>
      <c r="E148" s="37"/>
      <c r="F148" s="37"/>
      <c r="G148" s="37"/>
      <c r="H148" s="38"/>
    </row>
    <row r="149" spans="1:8" s="16" customFormat="1" ht="126" customHeight="1" thickBot="1" x14ac:dyDescent="0.25">
      <c r="A149" s="143" t="s">
        <v>122</v>
      </c>
      <c r="B149" s="144"/>
      <c r="C149" s="297" t="str">
        <f>C144</f>
        <v>Интернет-площадка 2gis.ru на основе Cправочника организаций "2ГИС.НАБЕРЕЖНЫЕ ЧЕЛНЫ"</v>
      </c>
      <c r="D149" s="36">
        <v>3096</v>
      </c>
      <c r="E149" s="37"/>
      <c r="F149" s="37"/>
      <c r="G149" s="37"/>
      <c r="H149" s="38"/>
    </row>
    <row r="150" spans="1:8" ht="50.1" customHeight="1" thickBot="1" x14ac:dyDescent="0.25">
      <c r="A150" s="24" t="s">
        <v>182</v>
      </c>
      <c r="B150" s="25"/>
      <c r="C150" s="26"/>
      <c r="D150" s="156"/>
      <c r="E150" s="156"/>
      <c r="F150" s="156"/>
      <c r="G150" s="156"/>
      <c r="H150" s="157"/>
    </row>
    <row r="151" spans="1:8" s="23" customFormat="1" ht="30" customHeight="1" thickBot="1" x14ac:dyDescent="0.25">
      <c r="A151" s="353"/>
      <c r="B151" s="353"/>
      <c r="C151" s="354"/>
      <c r="D151" s="353"/>
      <c r="E151" s="353"/>
      <c r="F151" s="353"/>
      <c r="G151" s="353"/>
      <c r="H151" s="355"/>
    </row>
    <row r="152" spans="1:8" s="16" customFormat="1" ht="83.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2" s="325">
        <v>11340</v>
      </c>
      <c r="E152" s="140"/>
      <c r="F152" s="140"/>
      <c r="G152" s="140"/>
      <c r="H152" s="140"/>
    </row>
    <row r="153" spans="1:8" s="16" customFormat="1" ht="83.25" customHeight="1" thickBot="1" x14ac:dyDescent="0.25">
      <c r="A153" s="143" t="s">
        <v>185</v>
      </c>
      <c r="B153" s="144"/>
      <c r="C153" s="194"/>
      <c r="D153" s="325">
        <v>11340</v>
      </c>
      <c r="E153" s="140"/>
      <c r="F153" s="140"/>
      <c r="G153" s="140"/>
      <c r="H153" s="140"/>
    </row>
    <row r="154" spans="1:8" ht="50.1" customHeight="1" thickBot="1" x14ac:dyDescent="0.25">
      <c r="A154" s="298"/>
      <c r="B154" s="299"/>
      <c r="C154" s="180"/>
      <c r="D154" s="322"/>
      <c r="E154" s="322"/>
      <c r="F154" s="322"/>
      <c r="G154" s="322"/>
      <c r="H154" s="323"/>
    </row>
    <row r="155" spans="1:8" s="23" customFormat="1" ht="26.25" x14ac:dyDescent="0.2">
      <c r="A155" s="202"/>
      <c r="B155" s="203"/>
      <c r="C155" s="204"/>
      <c r="D155" s="203"/>
      <c r="E155" s="203"/>
      <c r="F155" s="203"/>
      <c r="G155" s="203"/>
      <c r="H155" s="205"/>
    </row>
    <row r="156" spans="1:8" s="16" customFormat="1" ht="21" x14ac:dyDescent="0.2">
      <c r="A156" s="206"/>
      <c r="B156" s="207" t="s">
        <v>123</v>
      </c>
      <c r="C156" s="208" t="s">
        <v>164</v>
      </c>
      <c r="D156" s="208"/>
      <c r="E156" s="209"/>
      <c r="F156" s="209"/>
      <c r="G156" s="209"/>
      <c r="H156" s="209"/>
    </row>
    <row r="157" spans="1:8" s="16" customFormat="1" ht="21" x14ac:dyDescent="0.2">
      <c r="A157" s="206"/>
      <c r="B157" s="209"/>
      <c r="C157" s="301" t="s">
        <v>165</v>
      </c>
      <c r="D157" s="210"/>
      <c r="E157" s="209"/>
      <c r="F157" s="209"/>
      <c r="G157" s="209"/>
      <c r="H157" s="209"/>
    </row>
    <row r="158" spans="1:8" s="16" customFormat="1" ht="21" x14ac:dyDescent="0.2">
      <c r="A158" s="206"/>
      <c r="B158" s="209"/>
      <c r="C158" s="301" t="s">
        <v>166</v>
      </c>
      <c r="D158" s="210"/>
      <c r="E158" s="209"/>
      <c r="F158" s="209"/>
      <c r="G158" s="209"/>
      <c r="H158" s="209"/>
    </row>
    <row r="159" spans="1:8" s="16" customFormat="1" ht="21" x14ac:dyDescent="0.2">
      <c r="A159" s="206"/>
      <c r="B159" s="209"/>
      <c r="C159" s="583"/>
      <c r="D159" s="392"/>
      <c r="E159" s="209"/>
      <c r="F159" s="209"/>
      <c r="G159" s="209"/>
      <c r="H159" s="209"/>
    </row>
    <row r="160" spans="1:8" s="16" customFormat="1" ht="98.25" customHeight="1" x14ac:dyDescent="0.2">
      <c r="A160" s="211" t="s">
        <v>554</v>
      </c>
      <c r="B160" s="211"/>
      <c r="C160" s="211"/>
      <c r="D160" s="211"/>
      <c r="E160" s="211"/>
      <c r="F160" s="211"/>
      <c r="G160" s="211"/>
      <c r="H160" s="211"/>
    </row>
    <row r="161" spans="1:8" ht="26.25" x14ac:dyDescent="0.2">
      <c r="A161" s="213" t="str">
        <f>Абакан_юр!A147</f>
        <v>По соглашению сторон в качестве валюты платежа могут выступать украинские гривны, в этом случае курс следующий: 1 руб. = 0,3909 гривен</v>
      </c>
      <c r="B161" s="213"/>
      <c r="C161" s="213"/>
      <c r="D161" s="214"/>
      <c r="E161" s="214"/>
      <c r="F161" s="215"/>
      <c r="G161" s="216"/>
      <c r="H161" s="216"/>
    </row>
    <row r="162" spans="1:8" ht="26.25" x14ac:dyDescent="0.2">
      <c r="A162" s="213" t="str">
        <f>Абакан_юр!A148</f>
        <v>По соглашению сторон в качестве валюты платежа могут выступать дирхамы ОАЭ, в этом случае курс следующий: 1 руб. = 0,0394 дирхам</v>
      </c>
      <c r="B162" s="213"/>
      <c r="C162" s="213"/>
      <c r="D162" s="214"/>
      <c r="E162" s="214"/>
      <c r="F162" s="215"/>
      <c r="G162" s="218"/>
      <c r="H162" s="218"/>
    </row>
    <row r="163" spans="1:8" ht="26.25" x14ac:dyDescent="0.2">
      <c r="A163" s="213" t="str">
        <f>Абакан_юр!A149</f>
        <v>По соглашению сторон в качестве валюты платежа могут выступать доллары США, в этом случае курс следующий: 1 руб. = 0,0107 доллара</v>
      </c>
      <c r="B163" s="213"/>
      <c r="C163" s="213"/>
      <c r="D163" s="214"/>
      <c r="E163" s="214"/>
      <c r="F163" s="215"/>
      <c r="G163" s="218"/>
      <c r="H163" s="218"/>
    </row>
    <row r="164" spans="1:8" ht="26.25" x14ac:dyDescent="0.2">
      <c r="A164" s="213" t="str">
        <f>Абакан_юр!A150</f>
        <v>По соглашению сторон в качестве валюты платежа могут выступать евро, в этом случае курс следующий: 1 руб. = 0,0101 евро</v>
      </c>
      <c r="B164" s="213"/>
      <c r="C164" s="213"/>
      <c r="D164" s="214"/>
      <c r="E164" s="215"/>
      <c r="F164" s="215"/>
      <c r="G164" s="218"/>
      <c r="H164" s="218"/>
    </row>
    <row r="165" spans="1:8" ht="26.25" x14ac:dyDescent="0.2">
      <c r="A165" s="213" t="str">
        <f>Абакан_юр!A151</f>
        <v>По соглашению сторон в качестве валюты платежа могут выступать чешские кроны, в этом случае курс следующий: 1 руб. = 0,2496 крона</v>
      </c>
      <c r="B165" s="213"/>
      <c r="C165" s="213"/>
      <c r="D165" s="214"/>
      <c r="E165" s="215"/>
      <c r="F165" s="215"/>
      <c r="G165" s="218"/>
      <c r="H165" s="218"/>
    </row>
    <row r="166" spans="1:8" ht="26.25" x14ac:dyDescent="0.2">
      <c r="A166" s="213" t="str">
        <f>Абакан_юр!A152</f>
        <v>По соглашению сторон в качестве валюты платежа могут выступать киргизские сомы, в этом случае курс следующий: 1 руб. = 0,9546 сом</v>
      </c>
      <c r="B166" s="213"/>
      <c r="C166" s="213"/>
      <c r="D166" s="214"/>
      <c r="E166" s="214"/>
      <c r="F166" s="215"/>
      <c r="G166" s="218"/>
      <c r="H166" s="218"/>
    </row>
    <row r="167" spans="1:8" s="212" customFormat="1" ht="115.5" customHeight="1" x14ac:dyDescent="0.2">
      <c r="A16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7" s="213"/>
      <c r="C167" s="213"/>
      <c r="D167" s="214"/>
      <c r="E167" s="214"/>
      <c r="F167" s="215"/>
      <c r="G167" s="218"/>
      <c r="H167" s="218"/>
    </row>
    <row r="168" spans="1:8" ht="26.25" customHeight="1" x14ac:dyDescent="0.2">
      <c r="A168" s="219"/>
      <c r="B168" s="219"/>
      <c r="C168" s="220"/>
      <c r="D168" s="221"/>
      <c r="E168" s="221"/>
      <c r="F168" s="222"/>
      <c r="G168" s="223"/>
      <c r="H168" s="223"/>
    </row>
    <row r="169" spans="1:8" ht="26.25" customHeight="1" x14ac:dyDescent="0.2">
      <c r="A169" s="225" t="s">
        <v>134</v>
      </c>
      <c r="B169" s="225"/>
      <c r="C169" s="225"/>
      <c r="D169" s="225"/>
      <c r="E169" s="225"/>
      <c r="F169" s="225"/>
      <c r="G169" s="225"/>
      <c r="H169" s="225"/>
    </row>
    <row r="170" spans="1:8" ht="26.25" customHeight="1" x14ac:dyDescent="0.2">
      <c r="A170" s="225" t="s">
        <v>135</v>
      </c>
      <c r="B170" s="225"/>
      <c r="C170" s="225"/>
      <c r="D170" s="225"/>
      <c r="E170" s="225"/>
      <c r="F170" s="225"/>
      <c r="G170" s="225"/>
      <c r="H170" s="225"/>
    </row>
    <row r="171" spans="1:8" ht="26.25" customHeight="1" x14ac:dyDescent="0.2">
      <c r="A171" s="219"/>
      <c r="B171" s="219"/>
      <c r="C171" s="220"/>
      <c r="D171" s="221"/>
      <c r="E171" s="221"/>
      <c r="F171" s="222"/>
      <c r="G171" s="223"/>
      <c r="H171" s="223"/>
    </row>
    <row r="172" spans="1:8" ht="26.25" customHeight="1" thickBot="1" x14ac:dyDescent="0.25">
      <c r="A172" s="226" t="s">
        <v>136</v>
      </c>
      <c r="B172" s="226"/>
      <c r="C172" s="226"/>
      <c r="D172" s="226"/>
      <c r="E172" s="226"/>
      <c r="F172" s="227"/>
      <c r="G172" s="217"/>
      <c r="H172" s="228"/>
    </row>
    <row r="173" spans="1:8" ht="26.25" customHeight="1" thickBot="1" x14ac:dyDescent="0.25">
      <c r="A173" s="229" t="s">
        <v>137</v>
      </c>
      <c r="B173" s="230"/>
      <c r="C173" s="230"/>
      <c r="D173" s="230"/>
      <c r="E173" s="231"/>
      <c r="F173" s="232"/>
      <c r="H173" s="233"/>
    </row>
    <row r="174" spans="1:8" ht="26.25" customHeight="1" thickBot="1" x14ac:dyDescent="0.25">
      <c r="A174" s="302" t="s">
        <v>138</v>
      </c>
      <c r="B174" s="303"/>
      <c r="C174" s="236" t="s">
        <v>139</v>
      </c>
      <c r="D174" s="326" t="s">
        <v>140</v>
      </c>
      <c r="E174" s="327"/>
      <c r="F174" s="238"/>
      <c r="G174" s="238"/>
      <c r="H174" s="238"/>
    </row>
    <row r="175" spans="1:8" ht="21" x14ac:dyDescent="0.2">
      <c r="A175" s="244" t="s">
        <v>167</v>
      </c>
      <c r="B175" s="245"/>
      <c r="C175" s="247" t="s">
        <v>168</v>
      </c>
      <c r="D175" s="368">
        <v>2190</v>
      </c>
      <c r="E175" s="248"/>
      <c r="F175" s="238"/>
      <c r="G175" s="238"/>
      <c r="H175" s="238"/>
    </row>
    <row r="176" spans="1:8" ht="21" x14ac:dyDescent="0.2">
      <c r="A176" s="244" t="s">
        <v>169</v>
      </c>
      <c r="B176" s="245"/>
      <c r="C176" s="247"/>
      <c r="D176" s="368">
        <v>1590</v>
      </c>
      <c r="E176" s="248"/>
      <c r="F176" s="238"/>
      <c r="G176" s="238"/>
      <c r="H176" s="238"/>
    </row>
    <row r="177" spans="1:8" ht="21" x14ac:dyDescent="0.2">
      <c r="A177" s="244" t="s">
        <v>170</v>
      </c>
      <c r="B177" s="245"/>
      <c r="C177" s="247"/>
      <c r="D177" s="368">
        <v>1440</v>
      </c>
      <c r="E177" s="248"/>
      <c r="F177" s="238"/>
      <c r="G177" s="238"/>
      <c r="H177" s="238"/>
    </row>
    <row r="178" spans="1:8" ht="21.75" thickBot="1" x14ac:dyDescent="0.25">
      <c r="A178" s="244" t="s">
        <v>171</v>
      </c>
      <c r="B178" s="245"/>
      <c r="C178" s="247"/>
      <c r="D178" s="368">
        <v>1290</v>
      </c>
      <c r="E178" s="248"/>
      <c r="F178" s="238"/>
      <c r="G178" s="238"/>
      <c r="H178" s="238"/>
    </row>
    <row r="179" spans="1:8" ht="50.1" customHeight="1" x14ac:dyDescent="0.2">
      <c r="A179" s="239" t="s">
        <v>141</v>
      </c>
      <c r="B179" s="240"/>
      <c r="C179" s="241" t="s">
        <v>142</v>
      </c>
      <c r="D179" s="242" t="s">
        <v>143</v>
      </c>
      <c r="E179" s="243"/>
      <c r="F179" s="238"/>
      <c r="G179" s="238"/>
      <c r="H179" s="238"/>
    </row>
    <row r="180" spans="1:8" ht="50.1" customHeight="1" x14ac:dyDescent="0.2">
      <c r="A180" s="244" t="s">
        <v>144</v>
      </c>
      <c r="B180" s="245"/>
      <c r="C180" s="246" t="s">
        <v>145</v>
      </c>
      <c r="D180" s="247" t="s">
        <v>146</v>
      </c>
      <c r="E180" s="248"/>
      <c r="F180" s="238"/>
      <c r="G180" s="238"/>
      <c r="H180" s="238"/>
    </row>
    <row r="181" spans="1:8" ht="96" customHeight="1" thickBot="1" x14ac:dyDescent="0.25">
      <c r="A181" s="328" t="s">
        <v>147</v>
      </c>
      <c r="B181" s="329"/>
      <c r="C181" s="330" t="s">
        <v>148</v>
      </c>
      <c r="D181" s="331" t="s">
        <v>146</v>
      </c>
      <c r="E181" s="332"/>
      <c r="F181" s="238"/>
      <c r="G181" s="238"/>
      <c r="H181" s="238"/>
    </row>
    <row r="182" spans="1:8" ht="50.1" customHeight="1" x14ac:dyDescent="0.2">
      <c r="A182" s="244" t="s">
        <v>150</v>
      </c>
      <c r="B182" s="245"/>
      <c r="C182" s="333" t="s">
        <v>151</v>
      </c>
      <c r="D182" s="245" t="s">
        <v>146</v>
      </c>
      <c r="E182" s="334"/>
      <c r="F182" s="232"/>
      <c r="G182" s="232"/>
      <c r="H182" s="232"/>
    </row>
    <row r="183" spans="1:8" ht="50.1" customHeight="1" thickBot="1" x14ac:dyDescent="0.25">
      <c r="A183" s="335" t="s">
        <v>152</v>
      </c>
      <c r="B183" s="336"/>
      <c r="C183" s="330" t="s">
        <v>153</v>
      </c>
      <c r="D183" s="337" t="s">
        <v>146</v>
      </c>
      <c r="E183" s="338"/>
      <c r="F183" s="222"/>
      <c r="G183" s="223"/>
      <c r="H183" s="223"/>
    </row>
    <row r="184" spans="1:8" ht="50.1" customHeight="1" x14ac:dyDescent="0.2">
      <c r="A184" s="250" t="s">
        <v>154</v>
      </c>
      <c r="B184" s="250"/>
      <c r="C184" s="250"/>
      <c r="D184" s="250"/>
      <c r="E184" s="250"/>
      <c r="F184" s="250"/>
      <c r="G184" s="250"/>
      <c r="H184" s="250"/>
    </row>
    <row r="185" spans="1:8" ht="50.1" customHeight="1" x14ac:dyDescent="0.2">
      <c r="A185" s="250" t="s">
        <v>155</v>
      </c>
      <c r="B185" s="250"/>
      <c r="C185" s="250"/>
      <c r="D185" s="250"/>
      <c r="E185" s="250"/>
      <c r="F185" s="250"/>
      <c r="G185" s="250"/>
      <c r="H185" s="250"/>
    </row>
    <row r="186" spans="1:8" ht="206.25" customHeight="1" x14ac:dyDescent="0.2">
      <c r="A186"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6" s="225"/>
      <c r="C186" s="225"/>
      <c r="D186" s="225"/>
      <c r="E186" s="225"/>
      <c r="F186" s="225"/>
      <c r="G186" s="225"/>
      <c r="H186" s="225"/>
    </row>
    <row r="187" spans="1:8" ht="107.25" customHeight="1" x14ac:dyDescent="0.2">
      <c r="A187" s="225" t="s">
        <v>157</v>
      </c>
      <c r="B187" s="225"/>
      <c r="C187" s="225"/>
      <c r="D187" s="225"/>
      <c r="E187" s="225"/>
      <c r="F187" s="225"/>
      <c r="G187" s="225"/>
      <c r="H187" s="225"/>
    </row>
    <row r="188" spans="1:8" ht="132" customHeight="1" x14ac:dyDescent="0.2">
      <c r="A188" s="250" t="s">
        <v>158</v>
      </c>
      <c r="B188" s="250"/>
      <c r="C188" s="250"/>
      <c r="D188" s="250"/>
      <c r="E188" s="250"/>
      <c r="F188" s="250"/>
      <c r="G188" s="250"/>
      <c r="H188" s="250"/>
    </row>
    <row r="189" spans="1:8" s="203" customFormat="1" ht="125.25" customHeight="1" x14ac:dyDescent="0.2">
      <c r="A189" s="225" t="s">
        <v>159</v>
      </c>
      <c r="B189" s="225"/>
      <c r="C189" s="225"/>
      <c r="D189" s="225"/>
      <c r="E189" s="225"/>
      <c r="F189" s="225"/>
      <c r="G189" s="225"/>
      <c r="H189" s="225"/>
    </row>
    <row r="190" spans="1:8" s="224" customFormat="1" ht="222.75" customHeight="1" x14ac:dyDescent="0.2">
      <c r="A190" s="202"/>
      <c r="B190" s="203"/>
      <c r="C190" s="204"/>
      <c r="D190" s="203"/>
      <c r="E190" s="203"/>
      <c r="F190" s="203"/>
      <c r="G190" s="203"/>
      <c r="H190" s="205"/>
    </row>
    <row r="193" spans="1:8" ht="184.5" customHeight="1" x14ac:dyDescent="0.2"/>
    <row r="194" spans="1:8" ht="66.75" customHeight="1" x14ac:dyDescent="0.2"/>
    <row r="196" spans="1:8" s="252" customFormat="1" ht="114.75" customHeight="1" x14ac:dyDescent="0.2">
      <c r="A196" s="202"/>
      <c r="B196" s="203"/>
      <c r="C196" s="204"/>
      <c r="D196" s="203"/>
      <c r="E196" s="203"/>
      <c r="F196" s="203"/>
      <c r="G196" s="203"/>
      <c r="H196" s="205"/>
    </row>
  </sheetData>
  <sheetProtection selectLockedCells="1" selectUnlockedCells="1"/>
  <mergeCells count="315">
    <mergeCell ref="A186:H186"/>
    <mergeCell ref="A187:H187"/>
    <mergeCell ref="A188:H188"/>
    <mergeCell ref="A189:E189"/>
    <mergeCell ref="F189:H189"/>
    <mergeCell ref="A182:B182"/>
    <mergeCell ref="D182:E182"/>
    <mergeCell ref="A183:B183"/>
    <mergeCell ref="D183:E183"/>
    <mergeCell ref="A184:H184"/>
    <mergeCell ref="A185:H185"/>
    <mergeCell ref="A179:B179"/>
    <mergeCell ref="D179:E179"/>
    <mergeCell ref="A180:B180"/>
    <mergeCell ref="D180:E180"/>
    <mergeCell ref="A181:B181"/>
    <mergeCell ref="D181:E181"/>
    <mergeCell ref="A175:B175"/>
    <mergeCell ref="C175:C178"/>
    <mergeCell ref="D175:E175"/>
    <mergeCell ref="A176:B176"/>
    <mergeCell ref="D176:E176"/>
    <mergeCell ref="A177:B177"/>
    <mergeCell ref="D177:E177"/>
    <mergeCell ref="A178:B178"/>
    <mergeCell ref="D178:E178"/>
    <mergeCell ref="A169:H169"/>
    <mergeCell ref="A170:H170"/>
    <mergeCell ref="A172:E172"/>
    <mergeCell ref="A173:E173"/>
    <mergeCell ref="A174:B174"/>
    <mergeCell ref="D174:E174"/>
    <mergeCell ref="A162:C162"/>
    <mergeCell ref="A163:C163"/>
    <mergeCell ref="A164:C164"/>
    <mergeCell ref="A165:C165"/>
    <mergeCell ref="A166:C166"/>
    <mergeCell ref="A167:C167"/>
    <mergeCell ref="C156:D156"/>
    <mergeCell ref="C157:D157"/>
    <mergeCell ref="C158:D158"/>
    <mergeCell ref="A160:H160"/>
    <mergeCell ref="A161:C161"/>
    <mergeCell ref="G161:H161"/>
    <mergeCell ref="A152:B152"/>
    <mergeCell ref="C152:C153"/>
    <mergeCell ref="D152:H152"/>
    <mergeCell ref="A153:B153"/>
    <mergeCell ref="D153:H153"/>
    <mergeCell ref="A154:B154"/>
    <mergeCell ref="D154:H154"/>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D143:H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0"/>
  <sheetViews>
    <sheetView view="pageBreakPreview" zoomScale="40" zoomScaleNormal="60" zoomScaleSheetLayoutView="40" workbookViewId="0">
      <pane ySplit="4" topLeftCell="A137"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1">
        <f>F7*1.2</f>
        <v>4464</v>
      </c>
      <c r="E7" s="32">
        <f>F7*1.1</f>
        <v>4092.0000000000005</v>
      </c>
      <c r="F7" s="32">
        <v>3720</v>
      </c>
      <c r="G7" s="32">
        <f>F7*0.75</f>
        <v>2790</v>
      </c>
      <c r="H7" s="33">
        <f>F7*0.5</f>
        <v>1860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54">
        <f>F12*1.2</f>
        <v>5544</v>
      </c>
      <c r="E12" s="32">
        <f>F12*1.1</f>
        <v>5082</v>
      </c>
      <c r="F12" s="32">
        <v>4620</v>
      </c>
      <c r="G12" s="32">
        <f>F12*0.75</f>
        <v>3465</v>
      </c>
      <c r="H12" s="33">
        <f>F12*0.5</f>
        <v>2310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"2ГИС.НАХОДКА"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1">
        <f>F27*1.2</f>
        <v>6249.5999999999995</v>
      </c>
      <c r="E27" s="32">
        <f>F27*1.1</f>
        <v>5728.8</v>
      </c>
      <c r="F27" s="32">
        <v>5208</v>
      </c>
      <c r="G27" s="32">
        <f>F27*0.75</f>
        <v>3906</v>
      </c>
      <c r="H27" s="33">
        <f>F27*0.5</f>
        <v>2604</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54">
        <f>F32*1.2</f>
        <v>7761.5999999999995</v>
      </c>
      <c r="E32" s="32">
        <f>F32*1.1</f>
        <v>7114.8</v>
      </c>
      <c r="F32" s="32">
        <v>6468</v>
      </c>
      <c r="G32" s="32">
        <f>F32*0.75</f>
        <v>4851</v>
      </c>
      <c r="H32" s="33">
        <f>F32*0.5</f>
        <v>3234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"2ГИС.НАХОДКА"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358">
        <f>F48*1.2</f>
        <v>2736</v>
      </c>
      <c r="E48" s="358">
        <f>F48*1.1</f>
        <v>2508</v>
      </c>
      <c r="F48" s="358">
        <v>2280</v>
      </c>
      <c r="G48" s="358">
        <f>F48*0.75</f>
        <v>1710</v>
      </c>
      <c r="H48" s="358">
        <f>F48*0.5</f>
        <v>1140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780 до 15600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6" s="127">
        <v>780</v>
      </c>
      <c r="E56" s="128"/>
      <c r="F56" s="128"/>
      <c r="G56" s="128"/>
      <c r="H56" s="129"/>
    </row>
    <row r="57" spans="1:8" ht="37.5" customHeight="1" x14ac:dyDescent="0.2">
      <c r="A57" s="130" t="s">
        <v>33</v>
      </c>
      <c r="B57" s="131"/>
      <c r="C57" s="126"/>
      <c r="D57" s="36">
        <v>1560</v>
      </c>
      <c r="E57" s="37"/>
      <c r="F57" s="37"/>
      <c r="G57" s="37"/>
      <c r="H57" s="38"/>
    </row>
    <row r="58" spans="1:8" ht="37.5" customHeight="1" x14ac:dyDescent="0.2">
      <c r="A58" s="130" t="s">
        <v>34</v>
      </c>
      <c r="B58" s="131"/>
      <c r="C58" s="126"/>
      <c r="D58" s="36">
        <v>2340</v>
      </c>
      <c r="E58" s="37"/>
      <c r="F58" s="37"/>
      <c r="G58" s="37"/>
      <c r="H58" s="38"/>
    </row>
    <row r="59" spans="1:8" ht="37.5" customHeight="1" x14ac:dyDescent="0.2">
      <c r="A59" s="130" t="s">
        <v>35</v>
      </c>
      <c r="B59" s="131"/>
      <c r="C59" s="126"/>
      <c r="D59" s="36">
        <v>3120</v>
      </c>
      <c r="E59" s="37"/>
      <c r="F59" s="37"/>
      <c r="G59" s="37"/>
      <c r="H59" s="38"/>
    </row>
    <row r="60" spans="1:8" ht="37.5" customHeight="1" x14ac:dyDescent="0.2">
      <c r="A60" s="130" t="s">
        <v>36</v>
      </c>
      <c r="B60" s="131"/>
      <c r="C60" s="126"/>
      <c r="D60" s="36">
        <v>3900</v>
      </c>
      <c r="E60" s="37"/>
      <c r="F60" s="37"/>
      <c r="G60" s="37"/>
      <c r="H60" s="38"/>
    </row>
    <row r="61" spans="1:8" ht="37.5" customHeight="1" x14ac:dyDescent="0.2">
      <c r="A61" s="130" t="s">
        <v>37</v>
      </c>
      <c r="B61" s="131"/>
      <c r="C61" s="126"/>
      <c r="D61" s="36">
        <v>4680</v>
      </c>
      <c r="E61" s="37"/>
      <c r="F61" s="37"/>
      <c r="G61" s="37"/>
      <c r="H61" s="38"/>
    </row>
    <row r="62" spans="1:8" ht="37.5" customHeight="1" x14ac:dyDescent="0.2">
      <c r="A62" s="130" t="s">
        <v>38</v>
      </c>
      <c r="B62" s="131"/>
      <c r="C62" s="126"/>
      <c r="D62" s="36">
        <v>5460</v>
      </c>
      <c r="E62" s="37"/>
      <c r="F62" s="37"/>
      <c r="G62" s="37"/>
      <c r="H62" s="38"/>
    </row>
    <row r="63" spans="1:8" ht="37.5" customHeight="1" x14ac:dyDescent="0.2">
      <c r="A63" s="130" t="s">
        <v>39</v>
      </c>
      <c r="B63" s="131"/>
      <c r="C63" s="126"/>
      <c r="D63" s="36">
        <v>6240</v>
      </c>
      <c r="E63" s="37"/>
      <c r="F63" s="37"/>
      <c r="G63" s="37"/>
      <c r="H63" s="38"/>
    </row>
    <row r="64" spans="1:8" ht="37.5" customHeight="1" x14ac:dyDescent="0.2">
      <c r="A64" s="130" t="s">
        <v>40</v>
      </c>
      <c r="B64" s="131"/>
      <c r="C64" s="126"/>
      <c r="D64" s="36">
        <v>7020</v>
      </c>
      <c r="E64" s="37"/>
      <c r="F64" s="37"/>
      <c r="G64" s="37"/>
      <c r="H64" s="38"/>
    </row>
    <row r="65" spans="1:8" ht="37.5" customHeight="1" x14ac:dyDescent="0.2">
      <c r="A65" s="130" t="s">
        <v>41</v>
      </c>
      <c r="B65" s="131"/>
      <c r="C65" s="126"/>
      <c r="D65" s="36">
        <v>7800</v>
      </c>
      <c r="E65" s="37"/>
      <c r="F65" s="37"/>
      <c r="G65" s="37"/>
      <c r="H65" s="38"/>
    </row>
    <row r="66" spans="1:8" ht="37.5" customHeight="1" x14ac:dyDescent="0.2">
      <c r="A66" s="130" t="s">
        <v>42</v>
      </c>
      <c r="B66" s="131"/>
      <c r="C66" s="126"/>
      <c r="D66" s="36">
        <v>8580</v>
      </c>
      <c r="E66" s="37"/>
      <c r="F66" s="37"/>
      <c r="G66" s="37"/>
      <c r="H66" s="38"/>
    </row>
    <row r="67" spans="1:8" ht="37.5" customHeight="1" x14ac:dyDescent="0.2">
      <c r="A67" s="130" t="s">
        <v>43</v>
      </c>
      <c r="B67" s="131"/>
      <c r="C67" s="126"/>
      <c r="D67" s="36">
        <v>9360</v>
      </c>
      <c r="E67" s="37"/>
      <c r="F67" s="37"/>
      <c r="G67" s="37"/>
      <c r="H67" s="38"/>
    </row>
    <row r="68" spans="1:8" ht="37.5" customHeight="1" x14ac:dyDescent="0.2">
      <c r="A68" s="130" t="s">
        <v>44</v>
      </c>
      <c r="B68" s="131"/>
      <c r="C68" s="126"/>
      <c r="D68" s="36">
        <v>10140</v>
      </c>
      <c r="E68" s="37"/>
      <c r="F68" s="37"/>
      <c r="G68" s="37"/>
      <c r="H68" s="38"/>
    </row>
    <row r="69" spans="1:8" ht="37.5" customHeight="1" x14ac:dyDescent="0.2">
      <c r="A69" s="130" t="s">
        <v>45</v>
      </c>
      <c r="B69" s="131"/>
      <c r="C69" s="126"/>
      <c r="D69" s="36">
        <v>10920</v>
      </c>
      <c r="E69" s="37"/>
      <c r="F69" s="37"/>
      <c r="G69" s="37"/>
      <c r="H69" s="38"/>
    </row>
    <row r="70" spans="1:8" ht="37.5" customHeight="1" x14ac:dyDescent="0.2">
      <c r="A70" s="130" t="s">
        <v>46</v>
      </c>
      <c r="B70" s="131"/>
      <c r="C70" s="126"/>
      <c r="D70" s="36">
        <v>11700</v>
      </c>
      <c r="E70" s="37"/>
      <c r="F70" s="37"/>
      <c r="G70" s="37"/>
      <c r="H70" s="38"/>
    </row>
    <row r="71" spans="1:8" ht="37.5" customHeight="1" x14ac:dyDescent="0.2">
      <c r="A71" s="130" t="s">
        <v>47</v>
      </c>
      <c r="B71" s="131"/>
      <c r="C71" s="126"/>
      <c r="D71" s="36">
        <v>12480</v>
      </c>
      <c r="E71" s="37"/>
      <c r="F71" s="37"/>
      <c r="G71" s="37"/>
      <c r="H71" s="38"/>
    </row>
    <row r="72" spans="1:8" ht="37.5" customHeight="1" x14ac:dyDescent="0.2">
      <c r="A72" s="130" t="s">
        <v>48</v>
      </c>
      <c r="B72" s="131"/>
      <c r="C72" s="126"/>
      <c r="D72" s="36">
        <v>13260</v>
      </c>
      <c r="E72" s="37"/>
      <c r="F72" s="37"/>
      <c r="G72" s="37"/>
      <c r="H72" s="38"/>
    </row>
    <row r="73" spans="1:8" ht="37.5" customHeight="1" x14ac:dyDescent="0.2">
      <c r="A73" s="130" t="s">
        <v>49</v>
      </c>
      <c r="B73" s="131"/>
      <c r="C73" s="126"/>
      <c r="D73" s="36">
        <v>14040</v>
      </c>
      <c r="E73" s="37"/>
      <c r="F73" s="37"/>
      <c r="G73" s="37"/>
      <c r="H73" s="38"/>
    </row>
    <row r="74" spans="1:8" ht="37.5" customHeight="1" x14ac:dyDescent="0.2">
      <c r="A74" s="130" t="s">
        <v>50</v>
      </c>
      <c r="B74" s="131"/>
      <c r="C74" s="126"/>
      <c r="D74" s="36">
        <v>14820</v>
      </c>
      <c r="E74" s="37"/>
      <c r="F74" s="37"/>
      <c r="G74" s="37"/>
      <c r="H74" s="38"/>
    </row>
    <row r="75" spans="1:8" ht="37.5" customHeight="1" thickBot="1" x14ac:dyDescent="0.25">
      <c r="A75" s="130" t="s">
        <v>51</v>
      </c>
      <c r="B75" s="131"/>
      <c r="C75" s="126"/>
      <c r="D75" s="36">
        <v>15600</v>
      </c>
      <c r="E75" s="37"/>
      <c r="F75" s="37"/>
      <c r="G75" s="37"/>
      <c r="H75" s="38"/>
    </row>
    <row r="76" spans="1:8" ht="50.1" customHeight="1" thickBot="1" x14ac:dyDescent="0.25">
      <c r="A76" s="119" t="s">
        <v>52</v>
      </c>
      <c r="B76" s="120"/>
      <c r="C76" s="120"/>
      <c r="D76" s="121" t="str">
        <f>"от "&amp;MIN(D77:D86)&amp;" до "&amp;MAX(D77:D86)</f>
        <v>от 240 до 4080</v>
      </c>
      <c r="E76" s="122"/>
      <c r="F76" s="122"/>
      <c r="G76" s="122"/>
      <c r="H76" s="123"/>
    </row>
    <row r="77" spans="1:8" ht="151.5" x14ac:dyDescent="0.2">
      <c r="A77" s="132" t="s">
        <v>53</v>
      </c>
      <c r="B77" s="133" t="s">
        <v>13</v>
      </c>
      <c r="C77" s="318"/>
      <c r="D77" s="135">
        <v>540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8" s="140">
        <v>360</v>
      </c>
      <c r="E78" s="140"/>
      <c r="F78" s="140"/>
      <c r="G78" s="140"/>
      <c r="H78" s="141"/>
    </row>
    <row r="79" spans="1:8" ht="37.5" customHeight="1" x14ac:dyDescent="0.2">
      <c r="A79" s="137" t="s">
        <v>55</v>
      </c>
      <c r="B79" s="138"/>
      <c r="C79" s="142"/>
      <c r="D79" s="140">
        <v>3000</v>
      </c>
      <c r="E79" s="140"/>
      <c r="F79" s="140"/>
      <c r="G79" s="140"/>
      <c r="H79" s="141"/>
    </row>
    <row r="80" spans="1:8" ht="37.5" customHeight="1" x14ac:dyDescent="0.2">
      <c r="A80" s="137" t="s">
        <v>56</v>
      </c>
      <c r="B80" s="138"/>
      <c r="C80" s="142"/>
      <c r="D80" s="140">
        <v>1200</v>
      </c>
      <c r="E80" s="140"/>
      <c r="F80" s="140"/>
      <c r="G80" s="140"/>
      <c r="H80" s="141"/>
    </row>
    <row r="81" spans="1:8" ht="37.5" customHeight="1" x14ac:dyDescent="0.2">
      <c r="A81" s="143" t="s">
        <v>57</v>
      </c>
      <c r="B81" s="144"/>
      <c r="C81" s="142"/>
      <c r="D81" s="140">
        <v>3300</v>
      </c>
      <c r="E81" s="140"/>
      <c r="F81" s="140"/>
      <c r="G81" s="140"/>
      <c r="H81" s="141"/>
    </row>
    <row r="82" spans="1:8" ht="37.5" customHeight="1" x14ac:dyDescent="0.2">
      <c r="A82" s="137" t="s">
        <v>58</v>
      </c>
      <c r="B82" s="138"/>
      <c r="C82" s="142"/>
      <c r="D82" s="140">
        <v>240</v>
      </c>
      <c r="E82" s="140"/>
      <c r="F82" s="140"/>
      <c r="G82" s="140"/>
      <c r="H82" s="141"/>
    </row>
    <row r="83" spans="1:8" ht="37.5" customHeight="1" x14ac:dyDescent="0.2">
      <c r="A83" s="137" t="s">
        <v>59</v>
      </c>
      <c r="B83" s="138"/>
      <c r="C83" s="142"/>
      <c r="D83" s="140">
        <v>240</v>
      </c>
      <c r="E83" s="140"/>
      <c r="F83" s="140"/>
      <c r="G83" s="140"/>
      <c r="H83" s="141"/>
    </row>
    <row r="84" spans="1:8" ht="37.5" customHeight="1" x14ac:dyDescent="0.2">
      <c r="A84" s="137" t="s">
        <v>60</v>
      </c>
      <c r="B84" s="138"/>
      <c r="C84" s="142"/>
      <c r="D84" s="140">
        <v>480</v>
      </c>
      <c r="E84" s="140"/>
      <c r="F84" s="140"/>
      <c r="G84" s="140"/>
      <c r="H84" s="141"/>
    </row>
    <row r="85" spans="1:8" ht="37.5" customHeight="1" x14ac:dyDescent="0.2">
      <c r="A85" s="137" t="s">
        <v>61</v>
      </c>
      <c r="B85" s="138"/>
      <c r="C85" s="142"/>
      <c r="D85" s="140">
        <v>720</v>
      </c>
      <c r="E85" s="140"/>
      <c r="F85" s="140"/>
      <c r="G85" s="140"/>
      <c r="H85" s="141"/>
    </row>
    <row r="86" spans="1:8" ht="37.5" customHeight="1" thickBot="1" x14ac:dyDescent="0.25">
      <c r="A86" s="145" t="s">
        <v>62</v>
      </c>
      <c r="B86" s="146"/>
      <c r="C86" s="147"/>
      <c r="D86" s="148">
        <v>4080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510 до 6000</v>
      </c>
      <c r="E88" s="156"/>
      <c r="F88" s="156"/>
      <c r="G88" s="156"/>
      <c r="H88" s="157"/>
    </row>
    <row r="89" spans="1:8" ht="21.75" thickBot="1" x14ac:dyDescent="0.25">
      <c r="A89" s="298"/>
      <c r="B89" s="299"/>
      <c r="C89" s="118"/>
      <c r="D89" s="322"/>
      <c r="E89" s="322"/>
      <c r="F89" s="322"/>
      <c r="G89" s="322"/>
      <c r="H89" s="323"/>
    </row>
    <row r="90" spans="1:8" ht="55.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90" s="165">
        <v>1440</v>
      </c>
      <c r="E90" s="165"/>
      <c r="F90" s="165"/>
      <c r="G90" s="165"/>
      <c r="H90" s="166"/>
    </row>
    <row r="91" spans="1:8" ht="55.5" customHeight="1" thickBot="1" x14ac:dyDescent="0.25">
      <c r="A91" s="167" t="s">
        <v>67</v>
      </c>
      <c r="B91" s="168"/>
      <c r="C91" s="169"/>
      <c r="D91" s="170" t="s">
        <v>68</v>
      </c>
      <c r="E91" s="171"/>
      <c r="F91" s="171"/>
      <c r="G91" s="171"/>
      <c r="H91" s="172"/>
    </row>
    <row r="92" spans="1:8" ht="55.5" customHeight="1" x14ac:dyDescent="0.2">
      <c r="A92" s="173" t="s">
        <v>69</v>
      </c>
      <c r="B92" s="174"/>
      <c r="C92" s="169"/>
      <c r="D92" s="140">
        <f>D90/4</f>
        <v>360</v>
      </c>
      <c r="E92" s="140"/>
      <c r="F92" s="140"/>
      <c r="G92" s="140"/>
      <c r="H92" s="141"/>
    </row>
    <row r="93" spans="1:8" ht="55.5" customHeight="1" x14ac:dyDescent="0.2">
      <c r="A93" s="173" t="s">
        <v>70</v>
      </c>
      <c r="B93" s="174"/>
      <c r="C93" s="169"/>
      <c r="D93" s="140">
        <f>D90/5</f>
        <v>288</v>
      </c>
      <c r="E93" s="140"/>
      <c r="F93" s="140"/>
      <c r="G93" s="140"/>
      <c r="H93" s="141"/>
    </row>
    <row r="94" spans="1:8" ht="55.5" customHeight="1" x14ac:dyDescent="0.2">
      <c r="A94" s="173" t="s">
        <v>71</v>
      </c>
      <c r="B94" s="174"/>
      <c r="C94" s="169"/>
      <c r="D94" s="140">
        <f>D90/6</f>
        <v>240</v>
      </c>
      <c r="E94" s="140"/>
      <c r="F94" s="140"/>
      <c r="G94" s="140"/>
      <c r="H94" s="141"/>
    </row>
    <row r="95" spans="1:8" ht="55.5" customHeight="1" x14ac:dyDescent="0.2">
      <c r="A95" s="173" t="s">
        <v>72</v>
      </c>
      <c r="B95" s="174"/>
      <c r="C95" s="169"/>
      <c r="D95" s="140">
        <f>D90/7</f>
        <v>205.71428571428572</v>
      </c>
      <c r="E95" s="140"/>
      <c r="F95" s="140"/>
      <c r="G95" s="140"/>
      <c r="H95" s="141"/>
    </row>
    <row r="96" spans="1:8" ht="55.5" customHeight="1" x14ac:dyDescent="0.2">
      <c r="A96" s="173" t="s">
        <v>73</v>
      </c>
      <c r="B96" s="174"/>
      <c r="C96" s="169"/>
      <c r="D96" s="140">
        <f>D90/8</f>
        <v>180</v>
      </c>
      <c r="E96" s="140"/>
      <c r="F96" s="140"/>
      <c r="G96" s="140"/>
      <c r="H96" s="141"/>
    </row>
    <row r="97" spans="1:8" ht="55.5" customHeight="1" x14ac:dyDescent="0.2">
      <c r="A97" s="173" t="s">
        <v>74</v>
      </c>
      <c r="B97" s="174"/>
      <c r="C97" s="169"/>
      <c r="D97" s="140">
        <f>D90/9</f>
        <v>160</v>
      </c>
      <c r="E97" s="140"/>
      <c r="F97" s="140"/>
      <c r="G97" s="140"/>
      <c r="H97" s="141"/>
    </row>
    <row r="98" spans="1:8" ht="55.5" customHeight="1" thickBot="1" x14ac:dyDescent="0.25">
      <c r="A98" s="173" t="s">
        <v>75</v>
      </c>
      <c r="B98" s="174"/>
      <c r="C98" s="175"/>
      <c r="D98" s="140">
        <f>D90/10</f>
        <v>144</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99" s="44">
        <v>7050</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"2ГИС.НАХОДКА"</v>
      </c>
      <c r="D101" s="31">
        <v>2100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02" s="185">
        <v>960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03" s="36">
        <v>2040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"2ГИС.НАХОДКА"</v>
      </c>
      <c r="D104" s="36">
        <v>3300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"2ГИС.НАХОДКА"</v>
      </c>
      <c r="D105" s="36">
        <v>3960</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06" s="36">
        <v>2520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07" s="36">
        <v>1500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08" s="36">
        <v>2520</v>
      </c>
      <c r="E108" s="37"/>
      <c r="F108" s="37"/>
      <c r="G108" s="37"/>
      <c r="H108" s="38"/>
    </row>
    <row r="109" spans="1:8" ht="50.1" customHeight="1" x14ac:dyDescent="0.2">
      <c r="A109" s="143" t="s">
        <v>85</v>
      </c>
      <c r="B109" s="144"/>
      <c r="C109" s="188" t="str">
        <f>C102</f>
        <v>Электронный справочник на основе Справочника организаций "2ГИС.НАХОДКА" (версия для ПК)</v>
      </c>
      <c r="D109" s="36">
        <v>4002</v>
      </c>
      <c r="E109" s="37"/>
      <c r="F109" s="37"/>
      <c r="G109" s="37"/>
      <c r="H109" s="38"/>
    </row>
    <row r="110" spans="1:8" ht="50.1" customHeight="1" x14ac:dyDescent="0.2">
      <c r="A110" s="143" t="s">
        <v>86</v>
      </c>
      <c r="B110" s="144"/>
      <c r="C110" s="184" t="s">
        <v>87</v>
      </c>
      <c r="D110" s="36">
        <v>510</v>
      </c>
      <c r="E110" s="37"/>
      <c r="F110" s="37"/>
      <c r="G110" s="37"/>
      <c r="H110" s="38"/>
    </row>
    <row r="111" spans="1:8" ht="65.2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1" s="36">
        <v>1800</v>
      </c>
      <c r="E111" s="37"/>
      <c r="F111" s="37"/>
      <c r="G111" s="37"/>
      <c r="H111" s="38"/>
    </row>
    <row r="112" spans="1:8" ht="65.25" customHeight="1" x14ac:dyDescent="0.2">
      <c r="A112" s="143" t="s">
        <v>89</v>
      </c>
      <c r="B112" s="144"/>
      <c r="C112" s="184"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2" s="36">
        <v>1440</v>
      </c>
      <c r="E112" s="37"/>
      <c r="F112" s="37"/>
      <c r="G112" s="37"/>
      <c r="H112" s="38"/>
    </row>
    <row r="113" spans="1:8" ht="65.25" customHeight="1" x14ac:dyDescent="0.2">
      <c r="A113" s="143" t="s">
        <v>90</v>
      </c>
      <c r="B113" s="144"/>
      <c r="C113" s="184"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3" s="36">
        <v>1200</v>
      </c>
      <c r="E113" s="37"/>
      <c r="F113" s="37"/>
      <c r="G113" s="37"/>
      <c r="H113" s="38"/>
    </row>
    <row r="114" spans="1:8" ht="65.25" customHeight="1" x14ac:dyDescent="0.2">
      <c r="A114" s="143" t="s">
        <v>91</v>
      </c>
      <c r="B114" s="144"/>
      <c r="C114" s="184"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4" s="36">
        <v>720</v>
      </c>
      <c r="E114" s="37"/>
      <c r="F114" s="37"/>
      <c r="G114" s="37"/>
      <c r="H114" s="38"/>
    </row>
    <row r="115" spans="1:8" ht="65.2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5" s="36">
        <v>3300</v>
      </c>
      <c r="E115" s="37"/>
      <c r="F115" s="37"/>
      <c r="G115" s="37"/>
      <c r="H115" s="38"/>
    </row>
    <row r="116" spans="1:8" ht="65.2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16" s="36">
        <v>2004</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17" s="36">
        <v>6000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18" s="36">
        <v>900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19" s="36">
        <v>1500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0" s="36">
        <v>3000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21" s="36">
        <v>2502</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"2ГИС.НАХОДКА"</v>
      </c>
      <c r="D122" s="36">
        <v>3000</v>
      </c>
      <c r="E122" s="37"/>
      <c r="F122" s="37"/>
      <c r="G122" s="37"/>
      <c r="H122" s="38"/>
    </row>
    <row r="123" spans="1:8" ht="50.1" customHeight="1" x14ac:dyDescent="0.2">
      <c r="A123" s="143" t="s">
        <v>99</v>
      </c>
      <c r="B123" s="144"/>
      <c r="C123" s="184"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3" s="36">
        <v>1440</v>
      </c>
      <c r="E123" s="37"/>
      <c r="F123" s="37"/>
      <c r="G123" s="37"/>
      <c r="H123" s="38"/>
    </row>
    <row r="124" spans="1:8" ht="50.1" customHeight="1" x14ac:dyDescent="0.2">
      <c r="A124" s="143" t="s">
        <v>100</v>
      </c>
      <c r="B124" s="144"/>
      <c r="C124" s="184" t="str">
        <f t="shared" si="1"/>
        <v>Электронный справочник на основе Справочника организаций "2ГИС.НАХОДКА" (версия для ПК)</v>
      </c>
      <c r="D124" s="36">
        <v>2880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"2ГИС.НАХОДКА"</v>
      </c>
      <c r="D125" s="36">
        <v>4680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"2ГИС.НАХОДКА"</v>
      </c>
      <c r="D126" s="36">
        <v>5616</v>
      </c>
      <c r="E126" s="37"/>
      <c r="F126" s="37"/>
      <c r="G126" s="37"/>
      <c r="H126" s="38"/>
    </row>
    <row r="127" spans="1:8" ht="50.1" customHeight="1" x14ac:dyDescent="0.2">
      <c r="A127" s="143" t="s">
        <v>103</v>
      </c>
      <c r="B127" s="144"/>
      <c r="C127" s="184" t="str">
        <f t="shared" si="1"/>
        <v>Электронный справочник на основе Справочника организаций "2ГИС.НАХОДКА" (версия для ПК)</v>
      </c>
      <c r="D127" s="36">
        <v>3600</v>
      </c>
      <c r="E127" s="37"/>
      <c r="F127" s="37"/>
      <c r="G127" s="37"/>
      <c r="H127" s="38"/>
    </row>
    <row r="128" spans="1:8" ht="50.1" customHeight="1" x14ac:dyDescent="0.2">
      <c r="A128" s="143" t="s">
        <v>104</v>
      </c>
      <c r="B128" s="144"/>
      <c r="C128" s="184" t="str">
        <f t="shared" si="1"/>
        <v>Электронный справочник на основе Справочника организаций "2ГИС.НАХОДКА" (версия для ПК)</v>
      </c>
      <c r="D128" s="36">
        <v>2160</v>
      </c>
      <c r="E128" s="37"/>
      <c r="F128" s="37"/>
      <c r="G128" s="37"/>
      <c r="H128" s="38"/>
    </row>
    <row r="129" spans="1:8" ht="50.1" customHeight="1" x14ac:dyDescent="0.2">
      <c r="A129" s="143" t="s">
        <v>105</v>
      </c>
      <c r="B129" s="144"/>
      <c r="C129" s="184" t="str">
        <f t="shared" si="1"/>
        <v>Электронный справочник на основе Справочника организаций "2ГИС.НАХОДКА" (версия для ПК)</v>
      </c>
      <c r="D129" s="36">
        <v>3600</v>
      </c>
      <c r="E129" s="37"/>
      <c r="F129" s="37"/>
      <c r="G129" s="37"/>
      <c r="H129" s="38"/>
    </row>
    <row r="130" spans="1:8" ht="50.1" customHeight="1" x14ac:dyDescent="0.2">
      <c r="A130" s="143" t="s">
        <v>106</v>
      </c>
      <c r="B130" s="144"/>
      <c r="C130" s="184" t="s">
        <v>87</v>
      </c>
      <c r="D130" s="36">
        <v>720</v>
      </c>
      <c r="E130" s="37"/>
      <c r="F130" s="37"/>
      <c r="G130" s="37"/>
      <c r="H130" s="38"/>
    </row>
    <row r="131" spans="1:8" ht="67.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1" s="36">
        <v>4680</v>
      </c>
      <c r="E131" s="37"/>
      <c r="F131" s="37"/>
      <c r="G131" s="37"/>
      <c r="H131" s="38"/>
    </row>
    <row r="132" spans="1:8" ht="50.1" customHeight="1" thickBot="1" x14ac:dyDescent="0.25">
      <c r="A132" s="143" t="s">
        <v>108</v>
      </c>
      <c r="B132" s="144"/>
      <c r="C132" s="184" t="str">
        <f t="shared" si="1"/>
        <v>Электронный справочник на основе Справочника организаций "2ГИС.НАХОДКА" (версия для ПК)</v>
      </c>
      <c r="D132" s="44">
        <v>8400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34" s="36">
        <v>2004</v>
      </c>
      <c r="E134" s="37"/>
      <c r="F134" s="37"/>
      <c r="G134" s="37"/>
      <c r="H134" s="38"/>
    </row>
    <row r="135" spans="1:8" s="16" customFormat="1" ht="50.1" customHeight="1" x14ac:dyDescent="0.2">
      <c r="A135" s="143" t="s">
        <v>111</v>
      </c>
      <c r="B135" s="144"/>
      <c r="C135" s="194"/>
      <c r="D135" s="36">
        <v>2004</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0" s="198">
        <f>F140*1.2</f>
        <v>2376</v>
      </c>
      <c r="E140" s="199">
        <f>F140*1.1</f>
        <v>2178</v>
      </c>
      <c r="F140" s="199">
        <v>1980</v>
      </c>
      <c r="G140" s="199">
        <f>F140*0.75</f>
        <v>1485</v>
      </c>
      <c r="H140" s="200">
        <f>F140*0.5</f>
        <v>990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"2ГИС.НАХОДКА"</v>
      </c>
      <c r="D141" s="36">
        <v>3000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6">
        <v>1320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3" s="198">
        <f>F143*1.2</f>
        <v>3456</v>
      </c>
      <c r="E143" s="199">
        <f>F143*1.1</f>
        <v>3168.0000000000005</v>
      </c>
      <c r="F143" s="199">
        <v>2880</v>
      </c>
      <c r="G143" s="199">
        <f>F143*0.75</f>
        <v>2160</v>
      </c>
      <c r="H143" s="200">
        <f>F143*0.5</f>
        <v>1440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"2ГИС.НАХОДКА"</v>
      </c>
      <c r="D144" s="36">
        <v>4200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5" s="36">
        <v>1920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"2ГИС.НАХОДКА"</v>
      </c>
      <c r="D146" s="198">
        <f>F146*1.2</f>
        <v>1800</v>
      </c>
      <c r="E146" s="199">
        <f>F146*1.1</f>
        <v>1650.0000000000002</v>
      </c>
      <c r="F146" s="199">
        <v>1500</v>
      </c>
      <c r="G146" s="199">
        <f>F146*0.75</f>
        <v>1125</v>
      </c>
      <c r="H146" s="200">
        <f>F146*0.5</f>
        <v>750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3"/>
      <c r="D148" s="353"/>
      <c r="E148" s="353"/>
      <c r="F148" s="353"/>
      <c r="G148" s="353"/>
      <c r="H148" s="355"/>
    </row>
    <row r="149" spans="1:8" s="16" customFormat="1" ht="83.25" customHeight="1" x14ac:dyDescent="0.2">
      <c r="A149" s="493" t="s">
        <v>183</v>
      </c>
      <c r="B149" s="49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9" s="508">
        <v>6240</v>
      </c>
      <c r="E149" s="509"/>
      <c r="F149" s="509"/>
      <c r="G149" s="509"/>
      <c r="H149" s="415"/>
    </row>
    <row r="150" spans="1:8" s="16" customFormat="1" ht="83.25" customHeight="1" thickBot="1" x14ac:dyDescent="0.25">
      <c r="A150" s="495" t="s">
        <v>185</v>
      </c>
      <c r="B150" s="496"/>
      <c r="C150" s="196"/>
      <c r="D150" s="356">
        <v>6240</v>
      </c>
      <c r="E150" s="148"/>
      <c r="F150" s="148"/>
      <c r="G150" s="148"/>
      <c r="H150" s="149"/>
    </row>
    <row r="151" spans="1:8" ht="50.1" customHeight="1" thickBot="1" x14ac:dyDescent="0.25">
      <c r="A151" s="178"/>
      <c r="B151" s="179"/>
      <c r="C151" s="180"/>
      <c r="D151" s="181"/>
      <c r="E151" s="181"/>
      <c r="F151" s="181"/>
      <c r="G151" s="181"/>
      <c r="H151" s="182"/>
    </row>
    <row r="152" spans="1:8" s="23" customFormat="1" ht="26.25" x14ac:dyDescent="0.2">
      <c r="A152" s="202"/>
      <c r="B152" s="203"/>
      <c r="C152" s="204"/>
      <c r="D152" s="203"/>
      <c r="E152" s="203"/>
      <c r="F152" s="203"/>
      <c r="G152" s="203"/>
      <c r="H152" s="205"/>
    </row>
    <row r="153" spans="1:8" s="16" customFormat="1" ht="21" x14ac:dyDescent="0.2">
      <c r="A153" s="202"/>
      <c r="B153" s="203"/>
      <c r="C153" s="204"/>
      <c r="D153" s="203"/>
      <c r="E153" s="203"/>
      <c r="F153" s="203"/>
      <c r="G153" s="203"/>
      <c r="H153" s="205"/>
    </row>
    <row r="154" spans="1:8" s="16" customFormat="1" ht="21" x14ac:dyDescent="0.2">
      <c r="A154" s="202"/>
      <c r="B154" s="203"/>
      <c r="C154" s="204"/>
      <c r="D154" s="203"/>
      <c r="E154" s="203"/>
      <c r="F154" s="203"/>
      <c r="G154" s="203"/>
      <c r="H154" s="205"/>
    </row>
    <row r="155" spans="1:8" s="16" customFormat="1" ht="21" x14ac:dyDescent="0.2">
      <c r="A155" s="206"/>
      <c r="B155" s="207" t="s">
        <v>123</v>
      </c>
      <c r="C155" s="208" t="s">
        <v>556</v>
      </c>
      <c r="D155" s="208"/>
      <c r="E155" s="209"/>
      <c r="F155" s="209"/>
      <c r="G155" s="209"/>
      <c r="H155" s="209"/>
    </row>
    <row r="156" spans="1:8" s="16" customFormat="1" ht="21" x14ac:dyDescent="0.2">
      <c r="A156" s="206"/>
      <c r="B156" s="209"/>
      <c r="C156" s="210" t="s">
        <v>259</v>
      </c>
      <c r="D156" s="210"/>
      <c r="E156" s="209"/>
      <c r="F156" s="209"/>
      <c r="G156" s="209"/>
      <c r="H156" s="209"/>
    </row>
    <row r="157" spans="1:8" s="16" customFormat="1" ht="21" x14ac:dyDescent="0.2">
      <c r="A157" s="206"/>
      <c r="B157" s="209"/>
      <c r="C157" s="210" t="s">
        <v>260</v>
      </c>
      <c r="D157" s="210"/>
      <c r="E157" s="209"/>
      <c r="F157" s="209"/>
      <c r="G157" s="209"/>
      <c r="H157" s="209"/>
    </row>
    <row r="158" spans="1:8" ht="21" x14ac:dyDescent="0.2">
      <c r="C158" s="210"/>
      <c r="D158" s="210"/>
      <c r="E158" s="209"/>
      <c r="F158" s="209"/>
      <c r="G158" s="209"/>
      <c r="H158" s="203"/>
    </row>
    <row r="159" spans="1:8" ht="26.25"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ht="26.25"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ht="26.25"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ht="26.25"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ht="26.25"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ht="26.25"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ht="26.25"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ht="26.25" customHeight="1" x14ac:dyDescent="0.2">
      <c r="A166" s="219"/>
      <c r="B166" s="219"/>
      <c r="C166" s="220"/>
      <c r="D166" s="221"/>
      <c r="E166" s="221"/>
      <c r="F166" s="222"/>
      <c r="G166" s="223"/>
      <c r="H166" s="223"/>
    </row>
    <row r="167" spans="1:8" ht="26.25" customHeight="1" x14ac:dyDescent="0.2">
      <c r="A167" s="225" t="s">
        <v>134</v>
      </c>
      <c r="B167" s="225"/>
      <c r="C167" s="225"/>
      <c r="D167" s="225"/>
      <c r="E167" s="225"/>
      <c r="F167" s="225"/>
      <c r="G167" s="225"/>
      <c r="H167" s="225"/>
    </row>
    <row r="168" spans="1:8" ht="26.25" customHeight="1" x14ac:dyDescent="0.2">
      <c r="A168" s="225" t="s">
        <v>135</v>
      </c>
      <c r="B168" s="225"/>
      <c r="C168" s="225"/>
      <c r="D168" s="225"/>
      <c r="E168" s="225"/>
      <c r="F168" s="225"/>
      <c r="G168" s="225"/>
      <c r="H168" s="225"/>
    </row>
    <row r="169" spans="1:8" ht="26.25" customHeight="1" x14ac:dyDescent="0.2">
      <c r="A169" s="219"/>
      <c r="B169" s="219"/>
      <c r="C169" s="220"/>
      <c r="D169" s="221"/>
      <c r="E169" s="221"/>
      <c r="F169" s="222"/>
      <c r="G169" s="223"/>
      <c r="H169" s="223"/>
    </row>
    <row r="170" spans="1:8" ht="26.25" customHeight="1" thickBot="1" x14ac:dyDescent="0.25">
      <c r="A170" s="226" t="s">
        <v>136</v>
      </c>
      <c r="B170" s="226"/>
      <c r="C170" s="226"/>
      <c r="D170" s="226"/>
      <c r="E170" s="226"/>
      <c r="F170" s="227"/>
      <c r="G170" s="217"/>
      <c r="H170" s="228"/>
    </row>
    <row r="171" spans="1:8" ht="26.25" customHeight="1" thickBot="1" x14ac:dyDescent="0.25">
      <c r="A171" s="229" t="s">
        <v>137</v>
      </c>
      <c r="B171" s="230"/>
      <c r="C171" s="230"/>
      <c r="D171" s="230"/>
      <c r="E171" s="231"/>
      <c r="F171" s="232"/>
      <c r="H171" s="233"/>
    </row>
    <row r="172" spans="1:8" ht="26.25" customHeight="1" thickBot="1" x14ac:dyDescent="0.25">
      <c r="A172" s="302" t="s">
        <v>138</v>
      </c>
      <c r="B172" s="303"/>
      <c r="C172" s="236" t="s">
        <v>139</v>
      </c>
      <c r="D172" s="326" t="s">
        <v>140</v>
      </c>
      <c r="E172" s="327"/>
      <c r="F172" s="238"/>
      <c r="G172" s="238"/>
      <c r="H172" s="238"/>
    </row>
    <row r="173" spans="1:8" ht="84" x14ac:dyDescent="0.2">
      <c r="A173" s="239" t="s">
        <v>141</v>
      </c>
      <c r="B173" s="240"/>
      <c r="C173" s="241" t="s">
        <v>142</v>
      </c>
      <c r="D173" s="242" t="s">
        <v>143</v>
      </c>
      <c r="E173" s="243"/>
      <c r="F173" s="238"/>
      <c r="G173" s="238"/>
      <c r="H173" s="238"/>
    </row>
    <row r="174" spans="1:8" ht="21" x14ac:dyDescent="0.2">
      <c r="A174" s="244" t="s">
        <v>144</v>
      </c>
      <c r="B174" s="245"/>
      <c r="C174" s="246" t="s">
        <v>145</v>
      </c>
      <c r="D174" s="247" t="s">
        <v>146</v>
      </c>
      <c r="E174" s="248"/>
      <c r="F174" s="238"/>
      <c r="G174" s="238"/>
      <c r="H174" s="238"/>
    </row>
    <row r="175" spans="1:8" ht="63.75" thickBot="1" x14ac:dyDescent="0.25">
      <c r="A175" s="328" t="s">
        <v>147</v>
      </c>
      <c r="B175" s="329"/>
      <c r="C175" s="330" t="s">
        <v>148</v>
      </c>
      <c r="D175" s="331" t="s">
        <v>146</v>
      </c>
      <c r="E175" s="332"/>
      <c r="F175" s="238"/>
      <c r="G175" s="238"/>
      <c r="H175" s="238"/>
    </row>
    <row r="176" spans="1:8" ht="42" x14ac:dyDescent="0.2">
      <c r="A176" s="244" t="s">
        <v>150</v>
      </c>
      <c r="B176" s="245"/>
      <c r="C176" s="333" t="s">
        <v>151</v>
      </c>
      <c r="D176" s="245" t="s">
        <v>146</v>
      </c>
      <c r="E176" s="334"/>
      <c r="F176" s="232"/>
      <c r="G176" s="232"/>
      <c r="H176" s="232"/>
    </row>
    <row r="177" spans="1:8" ht="50.1" customHeight="1" thickBot="1" x14ac:dyDescent="0.25">
      <c r="A177" s="335" t="s">
        <v>152</v>
      </c>
      <c r="B177" s="336"/>
      <c r="C177" s="330" t="s">
        <v>153</v>
      </c>
      <c r="D177" s="337" t="s">
        <v>146</v>
      </c>
      <c r="E177" s="338"/>
      <c r="F177" s="222"/>
      <c r="G177" s="223"/>
      <c r="H177" s="223"/>
    </row>
    <row r="178" spans="1:8" ht="50.1" customHeight="1" x14ac:dyDescent="0.2">
      <c r="A178" s="250" t="s">
        <v>154</v>
      </c>
      <c r="B178" s="250"/>
      <c r="C178" s="250"/>
      <c r="D178" s="250"/>
      <c r="E178" s="250"/>
      <c r="F178" s="250"/>
      <c r="G178" s="250"/>
      <c r="H178" s="250"/>
    </row>
    <row r="179" spans="1:8" ht="96" customHeight="1" x14ac:dyDescent="0.2">
      <c r="A179" s="250" t="s">
        <v>155</v>
      </c>
      <c r="B179" s="250"/>
      <c r="C179" s="250"/>
      <c r="D179" s="250"/>
      <c r="E179" s="250"/>
      <c r="F179" s="250"/>
      <c r="G179" s="250"/>
      <c r="H179" s="250"/>
    </row>
    <row r="180" spans="1:8" ht="183.75" customHeight="1" x14ac:dyDescent="0.2">
      <c r="A18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5"/>
      <c r="C180" s="225"/>
      <c r="D180" s="225"/>
      <c r="E180" s="225"/>
      <c r="F180" s="225"/>
      <c r="G180" s="225"/>
      <c r="H180" s="225"/>
    </row>
    <row r="181" spans="1:8" ht="93.75" customHeight="1" x14ac:dyDescent="0.2">
      <c r="A181" s="225" t="s">
        <v>157</v>
      </c>
      <c r="B181" s="225"/>
      <c r="C181" s="225"/>
      <c r="D181" s="225"/>
      <c r="E181" s="225"/>
      <c r="F181" s="225"/>
      <c r="G181" s="225"/>
      <c r="H181" s="225"/>
    </row>
    <row r="182" spans="1:8" ht="139.5" customHeight="1" x14ac:dyDescent="0.2">
      <c r="A182" s="250" t="s">
        <v>158</v>
      </c>
      <c r="B182" s="250"/>
      <c r="C182" s="250"/>
      <c r="D182" s="250"/>
      <c r="E182" s="250"/>
      <c r="F182" s="250"/>
      <c r="G182" s="250"/>
      <c r="H182" s="250"/>
    </row>
    <row r="183" spans="1:8" s="203" customFormat="1" ht="125.25" customHeight="1" x14ac:dyDescent="0.2">
      <c r="A183" s="225" t="s">
        <v>159</v>
      </c>
      <c r="B183" s="225"/>
      <c r="C183" s="225"/>
      <c r="D183" s="225"/>
      <c r="E183" s="225"/>
      <c r="F183" s="225"/>
      <c r="G183" s="225"/>
      <c r="H183" s="225"/>
    </row>
    <row r="184" spans="1:8" s="224" customFormat="1" ht="222.75" customHeight="1" x14ac:dyDescent="0.2">
      <c r="A184" s="202"/>
      <c r="B184" s="203"/>
      <c r="C184" s="204"/>
      <c r="D184" s="203"/>
      <c r="E184" s="203"/>
      <c r="F184" s="203"/>
      <c r="G184" s="203"/>
      <c r="H184" s="205"/>
    </row>
    <row r="185" spans="1:8" ht="37.5" customHeight="1" x14ac:dyDescent="0.2"/>
    <row r="186" spans="1:8" ht="27" customHeight="1" x14ac:dyDescent="0.2"/>
    <row r="187" spans="1:8" ht="195.75" customHeight="1" x14ac:dyDescent="0.2"/>
    <row r="188" spans="1:8" ht="70.5" customHeight="1" x14ac:dyDescent="0.2"/>
    <row r="190" spans="1:8" s="252" customFormat="1" ht="114.75" customHeight="1" x14ac:dyDescent="0.2">
      <c r="A190" s="202"/>
      <c r="B190" s="203"/>
      <c r="C190" s="204"/>
      <c r="D190" s="203"/>
      <c r="E190" s="203"/>
      <c r="F190" s="203"/>
      <c r="G190" s="203"/>
      <c r="H190" s="205"/>
    </row>
  </sheetData>
  <sheetProtection selectLockedCells="1" selectUnlockedCells="1"/>
  <mergeCells count="294">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1:B151"/>
    <mergeCell ref="D151:H151"/>
    <mergeCell ref="C155:D155"/>
    <mergeCell ref="C156:D156"/>
    <mergeCell ref="C157:D157"/>
    <mergeCell ref="C158:D158"/>
    <mergeCell ref="A146:B146"/>
    <mergeCell ref="A147:B147"/>
    <mergeCell ref="D147:H147"/>
    <mergeCell ref="A148:C148"/>
    <mergeCell ref="D148:H148"/>
    <mergeCell ref="A149:B149"/>
    <mergeCell ref="C149:C150"/>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6"/>
  <sheetViews>
    <sheetView view="pageBreakPreview" zoomScale="40" zoomScaleNormal="60" zoomScaleSheetLayoutView="40" workbookViewId="0">
      <pane ySplit="4" topLeftCell="A13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1">
        <f>F8*1.2</f>
        <v>11901.6</v>
      </c>
      <c r="E8" s="32">
        <f>F8*1.1</f>
        <v>10909.800000000001</v>
      </c>
      <c r="F8" s="32">
        <v>9918</v>
      </c>
      <c r="G8" s="32">
        <f>F8*0.75</f>
        <v>7438.5</v>
      </c>
      <c r="H8" s="33">
        <f>F8*0.5</f>
        <v>4959</v>
      </c>
    </row>
    <row r="9" spans="1:8" s="16" customFormat="1" ht="132" customHeight="1" x14ac:dyDescent="0.2">
      <c r="A9" s="34"/>
      <c r="B9" s="35"/>
      <c r="C9" s="35"/>
      <c r="D9" s="36"/>
      <c r="E9" s="37"/>
      <c r="F9" s="37"/>
      <c r="G9" s="37"/>
      <c r="H9" s="38"/>
    </row>
    <row r="10" spans="1:8" s="16" customFormat="1" ht="143.2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54">
        <f>F13*1.2</f>
        <v>13442.4</v>
      </c>
      <c r="E13" s="32">
        <f>F13*1.1</f>
        <v>12322.2</v>
      </c>
      <c r="F13" s="32">
        <v>11202</v>
      </c>
      <c r="G13" s="32">
        <f>F13*0.75</f>
        <v>8401.5</v>
      </c>
      <c r="H13" s="33">
        <f>F13*0.5</f>
        <v>5601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2040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"2ГИС.НИЖНЕВАРТОВСК"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262">
        <v>300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1">
        <f>F28*1.2</f>
        <v>16675.2</v>
      </c>
      <c r="E28" s="32">
        <f>F28*1.1</f>
        <v>15285.6</v>
      </c>
      <c r="F28" s="32">
        <v>13896</v>
      </c>
      <c r="G28" s="32">
        <f>F28*0.75</f>
        <v>10422</v>
      </c>
      <c r="H28" s="33">
        <f>F28*0.5</f>
        <v>6948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54">
        <f>F33*1.2</f>
        <v>18820.8</v>
      </c>
      <c r="E33" s="32">
        <f>F33*1.1</f>
        <v>17252.400000000001</v>
      </c>
      <c r="F33" s="32">
        <v>15684</v>
      </c>
      <c r="G33" s="32">
        <f>F33*0.75</f>
        <v>11763</v>
      </c>
      <c r="H33" s="33">
        <f>F33*0.5</f>
        <v>7842</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2880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"2ГИС.НИЖНЕВАРТОВСК"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78"/>
      <c r="E42" s="79"/>
      <c r="F42" s="79"/>
      <c r="G42" s="79"/>
      <c r="H42" s="80"/>
    </row>
    <row r="43" spans="1:8" s="16" customFormat="1" ht="24.95" customHeight="1" thickBot="1" x14ac:dyDescent="0.25">
      <c r="A43" s="81"/>
      <c r="B43" s="48"/>
      <c r="C43" s="49"/>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90">
        <v>420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100"/>
      <c r="E47" s="100"/>
      <c r="F47" s="100"/>
      <c r="G47" s="100"/>
      <c r="H47" s="101"/>
    </row>
    <row r="48" spans="1:8" s="16" customFormat="1" ht="24.95" customHeight="1" thickBot="1" x14ac:dyDescent="0.25">
      <c r="A48" s="81"/>
      <c r="B48" s="117"/>
      <c r="C48" s="118"/>
      <c r="D48" s="113"/>
      <c r="E48" s="114"/>
      <c r="F48" s="114"/>
      <c r="G48" s="114"/>
      <c r="H48" s="115"/>
    </row>
    <row r="49" spans="1:8" s="16" customFormat="1" ht="50.1" customHeight="1" thickBot="1" x14ac:dyDescent="0.25">
      <c r="A49" s="357" t="s">
        <v>191</v>
      </c>
      <c r="B49" s="66" t="s">
        <v>192</v>
      </c>
      <c r="C49"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358">
        <f>F49*1.2</f>
        <v>6624</v>
      </c>
      <c r="E49" s="358">
        <f>F49*1.1</f>
        <v>6072.0000000000009</v>
      </c>
      <c r="F49" s="358">
        <v>5520</v>
      </c>
      <c r="G49" s="358">
        <f>F49*0.75</f>
        <v>4140</v>
      </c>
      <c r="H49" s="358">
        <f>F49*0.5</f>
        <v>2760</v>
      </c>
    </row>
    <row r="50" spans="1:8" s="16" customFormat="1" ht="99.95" customHeight="1" thickBot="1" x14ac:dyDescent="0.25">
      <c r="A50" s="357"/>
      <c r="B50" s="72" t="s">
        <v>193</v>
      </c>
      <c r="C5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359"/>
      <c r="E50" s="359"/>
      <c r="F50" s="359"/>
      <c r="G50" s="359"/>
      <c r="H50" s="359"/>
    </row>
    <row r="51" spans="1:8" s="16" customFormat="1" ht="99.95" customHeight="1" thickBot="1" x14ac:dyDescent="0.25">
      <c r="A51" s="357"/>
      <c r="B51" s="72" t="s">
        <v>12</v>
      </c>
      <c r="C51"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359"/>
      <c r="E51" s="359"/>
      <c r="F51" s="359"/>
      <c r="G51" s="359"/>
      <c r="H51" s="359"/>
    </row>
    <row r="52" spans="1:8" s="16" customFormat="1" ht="24.95" customHeight="1" thickBot="1" x14ac:dyDescent="0.25">
      <c r="A52" s="81"/>
      <c r="B52" s="117"/>
      <c r="C52" s="118"/>
      <c r="D52" s="113"/>
      <c r="E52" s="114"/>
      <c r="F52" s="114"/>
      <c r="G52" s="114"/>
      <c r="H52" s="115"/>
    </row>
    <row r="53" spans="1:8" s="16" customFormat="1" ht="50.1" customHeight="1" x14ac:dyDescent="0.2">
      <c r="A53" s="360" t="s">
        <v>194</v>
      </c>
      <c r="B53" s="66" t="s">
        <v>195</v>
      </c>
      <c r="C53" s="67"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89">
        <v>300</v>
      </c>
      <c r="E53" s="90"/>
      <c r="F53" s="90"/>
      <c r="G53" s="90"/>
      <c r="H53" s="91"/>
    </row>
    <row r="54" spans="1:8" s="16" customFormat="1" ht="99.95" customHeight="1" thickBot="1" x14ac:dyDescent="0.25">
      <c r="A54" s="71"/>
      <c r="B54" s="72" t="s">
        <v>23</v>
      </c>
      <c r="C54"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99"/>
      <c r="E54" s="100"/>
      <c r="F54" s="100"/>
      <c r="G54" s="100"/>
      <c r="H54" s="101"/>
    </row>
    <row r="55" spans="1:8" s="16" customFormat="1" ht="24.95" customHeight="1" thickBot="1" x14ac:dyDescent="0.25">
      <c r="A55" s="81"/>
      <c r="B55" s="117"/>
      <c r="C55" s="118"/>
      <c r="D55" s="299" t="s">
        <v>290</v>
      </c>
      <c r="E55" s="299"/>
      <c r="F55" s="299"/>
      <c r="G55" s="299"/>
      <c r="H55" s="428"/>
    </row>
    <row r="56" spans="1:8" s="16" customFormat="1" ht="50.1" customHeight="1" thickBot="1" x14ac:dyDescent="0.25">
      <c r="A56" s="119" t="s">
        <v>31</v>
      </c>
      <c r="B56" s="120"/>
      <c r="C56" s="120"/>
      <c r="D56" s="121" t="str">
        <f>"от "&amp;MIN(D57:D76)&amp;" до "&amp;MAX(D57:D76)</f>
        <v>от 2040 до 77520</v>
      </c>
      <c r="E56" s="122"/>
      <c r="F56" s="122"/>
      <c r="G56" s="122"/>
      <c r="H56" s="123"/>
    </row>
    <row r="57" spans="1:8" s="16" customFormat="1" ht="37.5" customHeight="1" outlineLevel="1" x14ac:dyDescent="0.2">
      <c r="A57" s="124" t="s">
        <v>32</v>
      </c>
      <c r="B57" s="125"/>
      <c r="C57" s="12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57" s="127">
        <v>2040</v>
      </c>
      <c r="E57" s="128"/>
      <c r="F57" s="128"/>
      <c r="G57" s="128"/>
      <c r="H57" s="129"/>
    </row>
    <row r="58" spans="1:8" s="16" customFormat="1" ht="37.5" customHeight="1" outlineLevel="1" x14ac:dyDescent="0.2">
      <c r="A58" s="130" t="s">
        <v>33</v>
      </c>
      <c r="B58" s="131"/>
      <c r="C58" s="126"/>
      <c r="D58" s="36">
        <v>4080</v>
      </c>
      <c r="E58" s="37"/>
      <c r="F58" s="37"/>
      <c r="G58" s="37"/>
      <c r="H58" s="38"/>
    </row>
    <row r="59" spans="1:8" s="16" customFormat="1" ht="37.5" customHeight="1" outlineLevel="1" x14ac:dyDescent="0.2">
      <c r="A59" s="130" t="s">
        <v>34</v>
      </c>
      <c r="B59" s="131"/>
      <c r="C59" s="126"/>
      <c r="D59" s="36">
        <v>8160</v>
      </c>
      <c r="E59" s="37"/>
      <c r="F59" s="37"/>
      <c r="G59" s="37"/>
      <c r="H59" s="38"/>
    </row>
    <row r="60" spans="1:8" s="16" customFormat="1" ht="37.5" customHeight="1" outlineLevel="1" x14ac:dyDescent="0.2">
      <c r="A60" s="130" t="s">
        <v>35</v>
      </c>
      <c r="B60" s="131"/>
      <c r="C60" s="126"/>
      <c r="D60" s="36">
        <v>12240</v>
      </c>
      <c r="E60" s="37"/>
      <c r="F60" s="37"/>
      <c r="G60" s="37"/>
      <c r="H60" s="38"/>
    </row>
    <row r="61" spans="1:8" s="16" customFormat="1" ht="37.5" customHeight="1" outlineLevel="1" x14ac:dyDescent="0.2">
      <c r="A61" s="130" t="s">
        <v>36</v>
      </c>
      <c r="B61" s="131"/>
      <c r="C61" s="126"/>
      <c r="D61" s="36">
        <v>16320</v>
      </c>
      <c r="E61" s="37"/>
      <c r="F61" s="37"/>
      <c r="G61" s="37"/>
      <c r="H61" s="38"/>
    </row>
    <row r="62" spans="1:8" s="16" customFormat="1" ht="37.5" customHeight="1" outlineLevel="1" x14ac:dyDescent="0.2">
      <c r="A62" s="130" t="s">
        <v>37</v>
      </c>
      <c r="B62" s="131"/>
      <c r="C62" s="126"/>
      <c r="D62" s="36">
        <v>20400</v>
      </c>
      <c r="E62" s="37"/>
      <c r="F62" s="37"/>
      <c r="G62" s="37"/>
      <c r="H62" s="38"/>
    </row>
    <row r="63" spans="1:8" s="16" customFormat="1" ht="37.5" customHeight="1" outlineLevel="1" x14ac:dyDescent="0.2">
      <c r="A63" s="130" t="s">
        <v>38</v>
      </c>
      <c r="B63" s="131"/>
      <c r="C63" s="126"/>
      <c r="D63" s="36">
        <v>24480</v>
      </c>
      <c r="E63" s="37"/>
      <c r="F63" s="37"/>
      <c r="G63" s="37"/>
      <c r="H63" s="38"/>
    </row>
    <row r="64" spans="1:8" s="16" customFormat="1" ht="37.5" customHeight="1" outlineLevel="1" x14ac:dyDescent="0.2">
      <c r="A64" s="130" t="s">
        <v>39</v>
      </c>
      <c r="B64" s="131"/>
      <c r="C64" s="126"/>
      <c r="D64" s="36">
        <v>28560</v>
      </c>
      <c r="E64" s="37"/>
      <c r="F64" s="37"/>
      <c r="G64" s="37"/>
      <c r="H64" s="38"/>
    </row>
    <row r="65" spans="1:8" s="16" customFormat="1" ht="37.5" customHeight="1" outlineLevel="1" x14ac:dyDescent="0.2">
      <c r="A65" s="130" t="s">
        <v>40</v>
      </c>
      <c r="B65" s="131"/>
      <c r="C65" s="126"/>
      <c r="D65" s="36">
        <v>32640</v>
      </c>
      <c r="E65" s="37"/>
      <c r="F65" s="37"/>
      <c r="G65" s="37"/>
      <c r="H65" s="38"/>
    </row>
    <row r="66" spans="1:8" s="16" customFormat="1" ht="37.5" customHeight="1" outlineLevel="1" x14ac:dyDescent="0.2">
      <c r="A66" s="130" t="s">
        <v>41</v>
      </c>
      <c r="B66" s="131"/>
      <c r="C66" s="126"/>
      <c r="D66" s="36">
        <v>36720</v>
      </c>
      <c r="E66" s="37"/>
      <c r="F66" s="37"/>
      <c r="G66" s="37"/>
      <c r="H66" s="38"/>
    </row>
    <row r="67" spans="1:8" s="16" customFormat="1" ht="37.5" customHeight="1" outlineLevel="1" x14ac:dyDescent="0.2">
      <c r="A67" s="130" t="s">
        <v>42</v>
      </c>
      <c r="B67" s="131"/>
      <c r="C67" s="126"/>
      <c r="D67" s="36">
        <v>40800</v>
      </c>
      <c r="E67" s="37"/>
      <c r="F67" s="37"/>
      <c r="G67" s="37"/>
      <c r="H67" s="38"/>
    </row>
    <row r="68" spans="1:8" s="16" customFormat="1" ht="37.5" customHeight="1" outlineLevel="1" x14ac:dyDescent="0.2">
      <c r="A68" s="130" t="s">
        <v>43</v>
      </c>
      <c r="B68" s="131"/>
      <c r="C68" s="126"/>
      <c r="D68" s="36">
        <v>44880</v>
      </c>
      <c r="E68" s="37"/>
      <c r="F68" s="37"/>
      <c r="G68" s="37"/>
      <c r="H68" s="38"/>
    </row>
    <row r="69" spans="1:8" s="16" customFormat="1" ht="37.5" customHeight="1" outlineLevel="1" x14ac:dyDescent="0.2">
      <c r="A69" s="130" t="s">
        <v>44</v>
      </c>
      <c r="B69" s="131"/>
      <c r="C69" s="126"/>
      <c r="D69" s="36">
        <v>48960</v>
      </c>
      <c r="E69" s="37"/>
      <c r="F69" s="37"/>
      <c r="G69" s="37"/>
      <c r="H69" s="38"/>
    </row>
    <row r="70" spans="1:8" s="16" customFormat="1" ht="37.5" customHeight="1" outlineLevel="1" x14ac:dyDescent="0.2">
      <c r="A70" s="130" t="s">
        <v>45</v>
      </c>
      <c r="B70" s="131"/>
      <c r="C70" s="126"/>
      <c r="D70" s="36">
        <v>53040</v>
      </c>
      <c r="E70" s="37"/>
      <c r="F70" s="37"/>
      <c r="G70" s="37"/>
      <c r="H70" s="38"/>
    </row>
    <row r="71" spans="1:8" s="16" customFormat="1" ht="37.5" customHeight="1" outlineLevel="1" x14ac:dyDescent="0.2">
      <c r="A71" s="130" t="s">
        <v>46</v>
      </c>
      <c r="B71" s="131"/>
      <c r="C71" s="126"/>
      <c r="D71" s="36">
        <v>57120</v>
      </c>
      <c r="E71" s="37"/>
      <c r="F71" s="37"/>
      <c r="G71" s="37"/>
      <c r="H71" s="38"/>
    </row>
    <row r="72" spans="1:8" s="16" customFormat="1" ht="37.5" customHeight="1" outlineLevel="1" x14ac:dyDescent="0.2">
      <c r="A72" s="130" t="s">
        <v>47</v>
      </c>
      <c r="B72" s="131"/>
      <c r="C72" s="126"/>
      <c r="D72" s="36">
        <v>61200</v>
      </c>
      <c r="E72" s="37"/>
      <c r="F72" s="37"/>
      <c r="G72" s="37"/>
      <c r="H72" s="38"/>
    </row>
    <row r="73" spans="1:8" s="16" customFormat="1" ht="37.5" customHeight="1" outlineLevel="1" x14ac:dyDescent="0.2">
      <c r="A73" s="130" t="s">
        <v>48</v>
      </c>
      <c r="B73" s="131"/>
      <c r="C73" s="126"/>
      <c r="D73" s="36">
        <v>65280</v>
      </c>
      <c r="E73" s="37"/>
      <c r="F73" s="37"/>
      <c r="G73" s="37"/>
      <c r="H73" s="38"/>
    </row>
    <row r="74" spans="1:8" s="16" customFormat="1" ht="37.5" customHeight="1" outlineLevel="1" x14ac:dyDescent="0.2">
      <c r="A74" s="130" t="s">
        <v>49</v>
      </c>
      <c r="B74" s="131"/>
      <c r="C74" s="126"/>
      <c r="D74" s="36">
        <v>69360</v>
      </c>
      <c r="E74" s="37"/>
      <c r="F74" s="37"/>
      <c r="G74" s="37"/>
      <c r="H74" s="38"/>
    </row>
    <row r="75" spans="1:8" s="16" customFormat="1" ht="37.5" customHeight="1" outlineLevel="1" x14ac:dyDescent="0.2">
      <c r="A75" s="130" t="s">
        <v>50</v>
      </c>
      <c r="B75" s="131"/>
      <c r="C75" s="126"/>
      <c r="D75" s="36">
        <v>73440</v>
      </c>
      <c r="E75" s="37"/>
      <c r="F75" s="37"/>
      <c r="G75" s="37"/>
      <c r="H75" s="38"/>
    </row>
    <row r="76" spans="1:8" s="16" customFormat="1" ht="37.5" customHeight="1" outlineLevel="1" thickBot="1" x14ac:dyDescent="0.25">
      <c r="A76" s="130" t="s">
        <v>51</v>
      </c>
      <c r="B76" s="131"/>
      <c r="C76" s="126"/>
      <c r="D76" s="36">
        <v>77520</v>
      </c>
      <c r="E76" s="37"/>
      <c r="F76" s="37"/>
      <c r="G76" s="37"/>
      <c r="H76" s="38"/>
    </row>
    <row r="77" spans="1:8" s="16" customFormat="1" ht="50.1" customHeight="1" thickBot="1" x14ac:dyDescent="0.25">
      <c r="A77" s="119" t="s">
        <v>52</v>
      </c>
      <c r="B77" s="120"/>
      <c r="C77" s="120"/>
      <c r="D77" s="121" t="str">
        <f>"от "&amp;MIN(D78:D87)&amp;" до "&amp;MAX(D78:D87)</f>
        <v>от 105 до 15360</v>
      </c>
      <c r="E77" s="122"/>
      <c r="F77" s="122"/>
      <c r="G77" s="122"/>
      <c r="H77" s="123"/>
    </row>
    <row r="78" spans="1:8" s="16" customFormat="1" ht="153" customHeight="1" x14ac:dyDescent="0.2">
      <c r="A78" s="132" t="s">
        <v>53</v>
      </c>
      <c r="B78" s="133" t="s">
        <v>13</v>
      </c>
      <c r="C78" s="318"/>
      <c r="D78" s="127">
        <v>1440</v>
      </c>
      <c r="E78" s="128"/>
      <c r="F78" s="128"/>
      <c r="G78" s="128"/>
      <c r="H78" s="129"/>
    </row>
    <row r="79" spans="1:8" s="16" customFormat="1" ht="37.5" customHeight="1" x14ac:dyDescent="0.2">
      <c r="A79" s="143" t="s">
        <v>54</v>
      </c>
      <c r="B79" s="457"/>
      <c r="C79" s="139"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9" s="36">
        <v>105</v>
      </c>
      <c r="E79" s="37"/>
      <c r="F79" s="37"/>
      <c r="G79" s="37"/>
      <c r="H79" s="38"/>
    </row>
    <row r="80" spans="1:8" s="16" customFormat="1" ht="37.5" customHeight="1" x14ac:dyDescent="0.2">
      <c r="A80" s="143" t="s">
        <v>55</v>
      </c>
      <c r="B80" s="457"/>
      <c r="C80" s="142"/>
      <c r="D80" s="36">
        <v>15360</v>
      </c>
      <c r="E80" s="37"/>
      <c r="F80" s="37"/>
      <c r="G80" s="37"/>
      <c r="H80" s="38"/>
    </row>
    <row r="81" spans="1:8" s="16" customFormat="1" ht="37.5" customHeight="1" x14ac:dyDescent="0.2">
      <c r="A81" s="143" t="s">
        <v>56</v>
      </c>
      <c r="B81" s="457"/>
      <c r="C81" s="142"/>
      <c r="D81" s="36">
        <v>3000</v>
      </c>
      <c r="E81" s="37"/>
      <c r="F81" s="37"/>
      <c r="G81" s="37"/>
      <c r="H81" s="38"/>
    </row>
    <row r="82" spans="1:8" s="16" customFormat="1" ht="37.5" customHeight="1" x14ac:dyDescent="0.2">
      <c r="A82" s="143" t="s">
        <v>57</v>
      </c>
      <c r="B82" s="144"/>
      <c r="C82" s="142"/>
      <c r="D82" s="36">
        <v>9120</v>
      </c>
      <c r="E82" s="37"/>
      <c r="F82" s="37"/>
      <c r="G82" s="37"/>
      <c r="H82" s="38"/>
    </row>
    <row r="83" spans="1:8" s="16" customFormat="1" ht="37.5" customHeight="1" x14ac:dyDescent="0.2">
      <c r="A83" s="143" t="s">
        <v>58</v>
      </c>
      <c r="B83" s="457"/>
      <c r="C83" s="142"/>
      <c r="D83" s="36">
        <v>240</v>
      </c>
      <c r="E83" s="37"/>
      <c r="F83" s="37"/>
      <c r="G83" s="37"/>
      <c r="H83" s="38"/>
    </row>
    <row r="84" spans="1:8" s="16" customFormat="1" ht="37.5" customHeight="1" x14ac:dyDescent="0.2">
      <c r="A84" s="143" t="s">
        <v>59</v>
      </c>
      <c r="B84" s="457"/>
      <c r="C84" s="142"/>
      <c r="D84" s="36">
        <v>240</v>
      </c>
      <c r="E84" s="37"/>
      <c r="F84" s="37"/>
      <c r="G84" s="37"/>
      <c r="H84" s="38"/>
    </row>
    <row r="85" spans="1:8" s="16" customFormat="1" ht="37.5" customHeight="1" x14ac:dyDescent="0.2">
      <c r="A85" s="143" t="s">
        <v>60</v>
      </c>
      <c r="B85" s="457"/>
      <c r="C85" s="142"/>
      <c r="D85" s="36">
        <v>480</v>
      </c>
      <c r="E85" s="37"/>
      <c r="F85" s="37"/>
      <c r="G85" s="37"/>
      <c r="H85" s="38"/>
    </row>
    <row r="86" spans="1:8" s="16" customFormat="1" ht="37.5" customHeight="1" x14ac:dyDescent="0.2">
      <c r="A86" s="143" t="s">
        <v>61</v>
      </c>
      <c r="B86" s="457"/>
      <c r="C86" s="142"/>
      <c r="D86" s="36">
        <v>720</v>
      </c>
      <c r="E86" s="37"/>
      <c r="F86" s="37"/>
      <c r="G86" s="37"/>
      <c r="H86" s="38"/>
    </row>
    <row r="87" spans="1:8" s="16" customFormat="1" ht="37.5" customHeight="1" thickBot="1" x14ac:dyDescent="0.25">
      <c r="A87" s="192" t="s">
        <v>62</v>
      </c>
      <c r="B87" s="458"/>
      <c r="C87" s="147"/>
      <c r="D87" s="185">
        <v>6600</v>
      </c>
      <c r="E87" s="186"/>
      <c r="F87" s="186"/>
      <c r="G87" s="186"/>
      <c r="H87" s="187"/>
    </row>
    <row r="88" spans="1:8" s="16" customFormat="1" ht="117.75" customHeight="1" thickBot="1" x14ac:dyDescent="0.25">
      <c r="A88" s="319" t="s">
        <v>64</v>
      </c>
      <c r="B88" s="320"/>
      <c r="C8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8" s="45">
        <v>30</v>
      </c>
      <c r="E88" s="45"/>
      <c r="F88" s="45"/>
      <c r="G88" s="45"/>
      <c r="H88" s="46"/>
    </row>
    <row r="89" spans="1:8" s="28" customFormat="1" ht="49.5" customHeight="1" thickBot="1" x14ac:dyDescent="0.25">
      <c r="A89" s="24" t="s">
        <v>65</v>
      </c>
      <c r="B89" s="25"/>
      <c r="C89" s="26"/>
      <c r="D89" s="156" t="str">
        <f>"от "&amp;MIN(D91,D102:H103,F141,D104:H118)&amp;" до "&amp;MAX(D91,D102:H103,F141,D104:H118)</f>
        <v>от 510 до 16560</v>
      </c>
      <c r="E89" s="156"/>
      <c r="F89" s="156"/>
      <c r="G89" s="156"/>
      <c r="H89" s="157"/>
    </row>
    <row r="90" spans="1:8" s="16" customFormat="1" ht="24.95" customHeight="1" thickBot="1" x14ac:dyDescent="0.25">
      <c r="A90" s="298"/>
      <c r="B90" s="299"/>
      <c r="C90" s="118"/>
      <c r="D90" s="322"/>
      <c r="E90" s="322"/>
      <c r="F90" s="322"/>
      <c r="G90" s="322"/>
      <c r="H90" s="323"/>
    </row>
    <row r="91" spans="1:8" s="16" customFormat="1" ht="67.5" customHeight="1" thickBot="1" x14ac:dyDescent="0.25">
      <c r="A91" s="162" t="s">
        <v>66</v>
      </c>
      <c r="B91" s="163"/>
      <c r="C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91" s="165">
        <v>7200</v>
      </c>
      <c r="E91" s="165"/>
      <c r="F91" s="165"/>
      <c r="G91" s="165"/>
      <c r="H91" s="166"/>
    </row>
    <row r="92" spans="1:8" s="16" customFormat="1" ht="67.5" customHeight="1" thickBot="1" x14ac:dyDescent="0.25">
      <c r="A92" s="167" t="s">
        <v>67</v>
      </c>
      <c r="B92" s="168"/>
      <c r="C92" s="169"/>
      <c r="D92" s="170" t="s">
        <v>68</v>
      </c>
      <c r="E92" s="171"/>
      <c r="F92" s="171"/>
      <c r="G92" s="171"/>
      <c r="H92" s="172"/>
    </row>
    <row r="93" spans="1:8" s="16" customFormat="1" ht="67.5" customHeight="1" x14ac:dyDescent="0.2">
      <c r="A93" s="173" t="s">
        <v>69</v>
      </c>
      <c r="B93" s="174"/>
      <c r="C93" s="169"/>
      <c r="D93" s="140">
        <f>D91/4</f>
        <v>1800</v>
      </c>
      <c r="E93" s="140"/>
      <c r="F93" s="140"/>
      <c r="G93" s="140"/>
      <c r="H93" s="141"/>
    </row>
    <row r="94" spans="1:8" s="16" customFormat="1" ht="67.5" customHeight="1" x14ac:dyDescent="0.2">
      <c r="A94" s="173" t="s">
        <v>70</v>
      </c>
      <c r="B94" s="174"/>
      <c r="C94" s="169"/>
      <c r="D94" s="140">
        <f>D91/5</f>
        <v>1440</v>
      </c>
      <c r="E94" s="140"/>
      <c r="F94" s="140"/>
      <c r="G94" s="140"/>
      <c r="H94" s="141"/>
    </row>
    <row r="95" spans="1:8" s="16" customFormat="1" ht="67.5" customHeight="1" x14ac:dyDescent="0.2">
      <c r="A95" s="173" t="s">
        <v>71</v>
      </c>
      <c r="B95" s="174"/>
      <c r="C95" s="169"/>
      <c r="D95" s="140">
        <f>D91/6</f>
        <v>1200</v>
      </c>
      <c r="E95" s="140"/>
      <c r="F95" s="140"/>
      <c r="G95" s="140"/>
      <c r="H95" s="141"/>
    </row>
    <row r="96" spans="1:8" s="16" customFormat="1" ht="67.5" customHeight="1" x14ac:dyDescent="0.2">
      <c r="A96" s="173" t="s">
        <v>72</v>
      </c>
      <c r="B96" s="174"/>
      <c r="C96" s="169"/>
      <c r="D96" s="140">
        <f>D91/7</f>
        <v>1028.5714285714287</v>
      </c>
      <c r="E96" s="140"/>
      <c r="F96" s="140"/>
      <c r="G96" s="140"/>
      <c r="H96" s="141"/>
    </row>
    <row r="97" spans="1:8" s="16" customFormat="1" ht="67.5" customHeight="1" x14ac:dyDescent="0.2">
      <c r="A97" s="173" t="s">
        <v>73</v>
      </c>
      <c r="B97" s="174"/>
      <c r="C97" s="169"/>
      <c r="D97" s="140">
        <f>D91/8</f>
        <v>900</v>
      </c>
      <c r="E97" s="140"/>
      <c r="F97" s="140"/>
      <c r="G97" s="140"/>
      <c r="H97" s="141"/>
    </row>
    <row r="98" spans="1:8" s="16" customFormat="1" ht="67.5" customHeight="1" x14ac:dyDescent="0.2">
      <c r="A98" s="173" t="s">
        <v>74</v>
      </c>
      <c r="B98" s="174"/>
      <c r="C98" s="169"/>
      <c r="D98" s="140">
        <f>D91/9</f>
        <v>800</v>
      </c>
      <c r="E98" s="140"/>
      <c r="F98" s="140"/>
      <c r="G98" s="140"/>
      <c r="H98" s="141"/>
    </row>
    <row r="99" spans="1:8" s="16" customFormat="1" ht="67.5" customHeight="1" thickBot="1" x14ac:dyDescent="0.25">
      <c r="A99" s="173" t="s">
        <v>75</v>
      </c>
      <c r="B99" s="174"/>
      <c r="C99" s="175"/>
      <c r="D99" s="140">
        <f>D91/10</f>
        <v>720</v>
      </c>
      <c r="E99" s="140"/>
      <c r="F99" s="140"/>
      <c r="G99" s="140"/>
      <c r="H99" s="141"/>
    </row>
    <row r="100" spans="1:8" s="16" customFormat="1" ht="62.45" customHeight="1" thickBot="1" x14ac:dyDescent="0.25">
      <c r="A100" s="176" t="s">
        <v>76</v>
      </c>
      <c r="B100" s="177"/>
      <c r="C1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00" s="44">
        <v>10008</v>
      </c>
      <c r="E100" s="45"/>
      <c r="F100" s="45"/>
      <c r="G100" s="45"/>
      <c r="H100" s="46"/>
    </row>
    <row r="101" spans="1:8" s="16" customFormat="1" ht="24.95" customHeight="1" thickBot="1" x14ac:dyDescent="0.25">
      <c r="A101" s="298"/>
      <c r="B101" s="299"/>
      <c r="C101" s="180"/>
      <c r="D101" s="322"/>
      <c r="E101" s="322"/>
      <c r="F101" s="322"/>
      <c r="G101" s="322"/>
      <c r="H101" s="323"/>
    </row>
    <row r="102" spans="1:8" s="16" customFormat="1" ht="50.1" customHeight="1" x14ac:dyDescent="0.2">
      <c r="A102" s="143" t="s">
        <v>77</v>
      </c>
      <c r="B102" s="144"/>
      <c r="C102" s="291" t="str">
        <f>"Интернет-площадка 2gis.ru на основе Cправочника организаций "&amp;$C$2&amp;""</f>
        <v>Интернет-площадка 2gis.ru на основе Cправочника организаций "2ГИС.НИЖНЕВАРТОВСК"</v>
      </c>
      <c r="D102" s="56">
        <v>3600</v>
      </c>
      <c r="E102" s="37"/>
      <c r="F102" s="37"/>
      <c r="G102" s="37"/>
      <c r="H102" s="38"/>
    </row>
    <row r="103" spans="1:8" s="16" customFormat="1" ht="50.1" customHeight="1" x14ac:dyDescent="0.2">
      <c r="A103" s="143" t="s">
        <v>78</v>
      </c>
      <c r="B103" s="144"/>
      <c r="C103"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03" s="56">
        <v>8100</v>
      </c>
      <c r="E103" s="37"/>
      <c r="F103" s="37"/>
      <c r="G103" s="37"/>
      <c r="H103" s="38"/>
    </row>
    <row r="104" spans="1:8" s="16" customFormat="1" ht="50.1" customHeight="1" x14ac:dyDescent="0.2">
      <c r="A104" s="143" t="s">
        <v>79</v>
      </c>
      <c r="B104" s="144"/>
      <c r="C104"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04" s="56">
        <v>12720</v>
      </c>
      <c r="E104" s="37"/>
      <c r="F104" s="37"/>
      <c r="G104" s="37"/>
      <c r="H104" s="38"/>
    </row>
    <row r="105" spans="1:8" s="16" customFormat="1" ht="50.1" customHeight="1" x14ac:dyDescent="0.2">
      <c r="A105" s="143" t="s">
        <v>80</v>
      </c>
      <c r="B105" s="144"/>
      <c r="C105" s="188" t="str">
        <f>"Интернет-площадка 2gis.ru на основе Cправочника организаций "&amp;$C$2&amp;""</f>
        <v>Интернет-площадка 2gis.ru на основе Cправочника организаций "2ГИС.НИЖНЕВАРТОВСК"</v>
      </c>
      <c r="D105" s="56">
        <v>10200</v>
      </c>
      <c r="E105" s="37"/>
      <c r="F105" s="37"/>
      <c r="G105" s="37"/>
      <c r="H105" s="38"/>
    </row>
    <row r="106" spans="1:8" s="16" customFormat="1" ht="50.1" customHeight="1" x14ac:dyDescent="0.2">
      <c r="A106" s="143" t="s">
        <v>81</v>
      </c>
      <c r="B106" s="144"/>
      <c r="C106" s="188" t="str">
        <f>"Интернет-площадка 2gis.ru на основе Cправочника организаций "&amp;$C$2&amp;""</f>
        <v>Интернет-площадка 2gis.ru на основе Cправочника организаций "2ГИС.НИЖНЕВАРТОВСК"</v>
      </c>
      <c r="D106" s="56">
        <v>12240</v>
      </c>
      <c r="E106" s="37"/>
      <c r="F106" s="37"/>
      <c r="G106" s="37"/>
      <c r="H106" s="38"/>
    </row>
    <row r="107" spans="1:8" s="16" customFormat="1" ht="50.1" customHeight="1" x14ac:dyDescent="0.2">
      <c r="A107" s="143" t="s">
        <v>82</v>
      </c>
      <c r="B107" s="144"/>
      <c r="C107"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07" s="56">
        <v>8100</v>
      </c>
      <c r="E107" s="37"/>
      <c r="F107" s="37"/>
      <c r="G107" s="37"/>
      <c r="H107" s="38"/>
    </row>
    <row r="108" spans="1:8" s="16" customFormat="1" ht="50.1" customHeight="1" x14ac:dyDescent="0.2">
      <c r="A108" s="143" t="s">
        <v>83</v>
      </c>
      <c r="B108" s="144"/>
      <c r="C108"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08" s="56">
        <v>15300</v>
      </c>
      <c r="E108" s="37"/>
      <c r="F108" s="37"/>
      <c r="G108" s="37"/>
      <c r="H108" s="38"/>
    </row>
    <row r="109" spans="1:8" s="16" customFormat="1" ht="50.1" customHeight="1" x14ac:dyDescent="0.2">
      <c r="A109" s="143" t="s">
        <v>84</v>
      </c>
      <c r="B109" s="144"/>
      <c r="C109"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09" s="56">
        <v>16560</v>
      </c>
      <c r="E109" s="37"/>
      <c r="F109" s="37"/>
      <c r="G109" s="37"/>
      <c r="H109" s="38"/>
    </row>
    <row r="110" spans="1:8" s="16" customFormat="1" ht="50.1" customHeight="1" x14ac:dyDescent="0.2">
      <c r="A110" s="143" t="s">
        <v>85</v>
      </c>
      <c r="B110" s="144"/>
      <c r="C110" s="188" t="str">
        <f>C141</f>
        <v>электронный справочник на основе Справочника организаций "2ГИС.НИЖНЕВАРТОВСК" (мобильная версия 2ГИС 4.0 и выше)</v>
      </c>
      <c r="D110" s="56">
        <v>15000</v>
      </c>
      <c r="E110" s="37"/>
      <c r="F110" s="37"/>
      <c r="G110" s="37"/>
      <c r="H110" s="38"/>
    </row>
    <row r="111" spans="1:8" s="16" customFormat="1" ht="50.1" customHeight="1" x14ac:dyDescent="0.2">
      <c r="A111" s="143" t="s">
        <v>86</v>
      </c>
      <c r="B111" s="144"/>
      <c r="C111" s="188" t="s">
        <v>87</v>
      </c>
      <c r="D111" s="56">
        <v>510</v>
      </c>
      <c r="E111" s="37"/>
      <c r="F111" s="37"/>
      <c r="G111" s="37"/>
      <c r="H111" s="38"/>
    </row>
    <row r="112" spans="1:8" s="16" customFormat="1" ht="81" customHeight="1" x14ac:dyDescent="0.2">
      <c r="A112" s="143" t="s">
        <v>88</v>
      </c>
      <c r="B112" s="144"/>
      <c r="C11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2" s="56">
        <v>3360</v>
      </c>
      <c r="E112" s="37"/>
      <c r="F112" s="37"/>
      <c r="G112" s="37"/>
      <c r="H112" s="38"/>
    </row>
    <row r="113" spans="1:8" s="16" customFormat="1" ht="81" customHeight="1" x14ac:dyDescent="0.2">
      <c r="A113" s="143" t="s">
        <v>89</v>
      </c>
      <c r="B113" s="144"/>
      <c r="C113" s="188" t="str">
        <f t="shared" ref="C113:C1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3" s="56">
        <v>2688</v>
      </c>
      <c r="E113" s="37"/>
      <c r="F113" s="37"/>
      <c r="G113" s="37"/>
      <c r="H113" s="38"/>
    </row>
    <row r="114" spans="1:8" s="16" customFormat="1" ht="81" customHeight="1" x14ac:dyDescent="0.2">
      <c r="A114" s="143" t="s">
        <v>90</v>
      </c>
      <c r="B114" s="144"/>
      <c r="C114" s="18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4" s="56">
        <v>2760</v>
      </c>
      <c r="E114" s="37"/>
      <c r="F114" s="37"/>
      <c r="G114" s="37"/>
      <c r="H114" s="38"/>
    </row>
    <row r="115" spans="1:8" s="16" customFormat="1" ht="81" customHeight="1" x14ac:dyDescent="0.2">
      <c r="A115" s="143" t="s">
        <v>91</v>
      </c>
      <c r="B115" s="144"/>
      <c r="C115" s="188"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5" s="56">
        <v>1344</v>
      </c>
      <c r="E115" s="37"/>
      <c r="F115" s="37"/>
      <c r="G115" s="37"/>
      <c r="H115" s="38"/>
    </row>
    <row r="116" spans="1:8" s="16" customFormat="1" ht="81" customHeight="1" x14ac:dyDescent="0.2">
      <c r="A116" s="143" t="s">
        <v>92</v>
      </c>
      <c r="B116" s="144" t="s">
        <v>92</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6" s="56">
        <v>13200</v>
      </c>
      <c r="E116" s="37"/>
      <c r="F116" s="37"/>
      <c r="G116" s="37"/>
      <c r="H116" s="38"/>
    </row>
    <row r="117" spans="1:8" s="16" customFormat="1" ht="81" customHeight="1" x14ac:dyDescent="0.2">
      <c r="A117" s="143" t="s">
        <v>93</v>
      </c>
      <c r="B117" s="144" t="s">
        <v>93</v>
      </c>
      <c r="C117"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17" s="56">
        <v>10008</v>
      </c>
      <c r="E117" s="37"/>
      <c r="F117" s="37"/>
      <c r="G117" s="37"/>
      <c r="H117" s="38"/>
    </row>
    <row r="118" spans="1:8" s="16" customFormat="1" ht="50.1" customHeight="1" thickBot="1" x14ac:dyDescent="0.25">
      <c r="A118" s="143" t="s">
        <v>94</v>
      </c>
      <c r="B118" s="144"/>
      <c r="C118"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18" s="56">
        <v>4560</v>
      </c>
      <c r="E118" s="37"/>
      <c r="F118" s="37"/>
      <c r="G118" s="37"/>
      <c r="H118" s="38"/>
    </row>
    <row r="119" spans="1:8" s="16" customFormat="1" ht="102" customHeight="1" thickBot="1" x14ac:dyDescent="0.25">
      <c r="A119" s="143" t="s">
        <v>16</v>
      </c>
      <c r="B119" s="144"/>
      <c r="C119"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9" s="56">
        <v>1200</v>
      </c>
      <c r="E119" s="37"/>
      <c r="F119" s="37"/>
      <c r="G119" s="37"/>
      <c r="H119" s="38"/>
    </row>
    <row r="120" spans="1:8" s="16" customFormat="1" ht="126" customHeight="1" x14ac:dyDescent="0.2">
      <c r="A120" s="143" t="s">
        <v>95</v>
      </c>
      <c r="B120" s="144"/>
      <c r="C120"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20" s="56">
        <v>5100</v>
      </c>
      <c r="E120" s="37"/>
      <c r="F120" s="37"/>
      <c r="G120" s="37"/>
      <c r="H120" s="38"/>
    </row>
    <row r="121" spans="1:8" s="16" customFormat="1" ht="96" customHeight="1" x14ac:dyDescent="0.2">
      <c r="A121" s="137" t="s">
        <v>96</v>
      </c>
      <c r="B121" s="189"/>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21" s="56">
        <v>4500</v>
      </c>
      <c r="E121" s="37"/>
      <c r="F121" s="37"/>
      <c r="G121" s="37"/>
      <c r="H121" s="38"/>
    </row>
    <row r="122" spans="1:8" s="16" customFormat="1" ht="96" customHeight="1" x14ac:dyDescent="0.2">
      <c r="A122" s="137" t="s">
        <v>97</v>
      </c>
      <c r="B122" s="189"/>
      <c r="C12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22" s="56">
        <v>5010</v>
      </c>
      <c r="E122" s="37"/>
      <c r="F122" s="37"/>
      <c r="G122" s="37"/>
      <c r="H122" s="38"/>
    </row>
    <row r="123" spans="1:8" s="16" customFormat="1" ht="50.1" customHeight="1" x14ac:dyDescent="0.2">
      <c r="A123" s="143" t="s">
        <v>98</v>
      </c>
      <c r="B123" s="144"/>
      <c r="C123" s="188" t="str">
        <f>"Интернет-площадка 2gis.ru на основе Cправочника организаций "&amp;$C$2&amp;""</f>
        <v>Интернет-площадка 2gis.ru на основе Cправочника организаций "2ГИС.НИЖНЕВАРТОВСК"</v>
      </c>
      <c r="D123" s="56">
        <v>5040</v>
      </c>
      <c r="E123" s="37"/>
      <c r="F123" s="37"/>
      <c r="G123" s="37"/>
      <c r="H123" s="38"/>
    </row>
    <row r="124" spans="1:8" s="16" customFormat="1" ht="50.1" customHeight="1" x14ac:dyDescent="0.2">
      <c r="A124" s="143" t="s">
        <v>99</v>
      </c>
      <c r="B124" s="144"/>
      <c r="C124"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4" s="56">
        <v>11400</v>
      </c>
      <c r="E124" s="37"/>
      <c r="F124" s="37"/>
      <c r="G124" s="37"/>
      <c r="H124" s="38"/>
    </row>
    <row r="125" spans="1:8" s="16" customFormat="1" ht="50.1" customHeight="1" x14ac:dyDescent="0.2">
      <c r="A125" s="143" t="s">
        <v>100</v>
      </c>
      <c r="B125" s="144"/>
      <c r="C125"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5" s="56">
        <v>17880</v>
      </c>
      <c r="E125" s="37"/>
      <c r="F125" s="37"/>
      <c r="G125" s="37"/>
      <c r="H125" s="38"/>
    </row>
    <row r="126" spans="1:8" s="16" customFormat="1" ht="50.1" customHeight="1" x14ac:dyDescent="0.2">
      <c r="A126" s="143" t="s">
        <v>101</v>
      </c>
      <c r="B126" s="144"/>
      <c r="C126" s="188" t="str">
        <f>"Интернет-площадка 2gis.ru на основе Cправочника организаций "&amp;$C$2&amp;""</f>
        <v>Интернет-площадка 2gis.ru на основе Cправочника организаций "2ГИС.НИЖНЕВАРТОВСК"</v>
      </c>
      <c r="D126" s="56">
        <v>14280</v>
      </c>
      <c r="E126" s="37"/>
      <c r="F126" s="37"/>
      <c r="G126" s="37"/>
      <c r="H126" s="38"/>
    </row>
    <row r="127" spans="1:8" s="16" customFormat="1" ht="50.1" customHeight="1" x14ac:dyDescent="0.2">
      <c r="A127" s="143" t="s">
        <v>102</v>
      </c>
      <c r="B127" s="144"/>
      <c r="C127" s="188" t="str">
        <f>"Интернет-площадка 2gis.ru на основе Cправочника организаций "&amp;$C$2&amp;""</f>
        <v>Интернет-площадка 2gis.ru на основе Cправочника организаций "2ГИС.НИЖНЕВАРТОВСК"</v>
      </c>
      <c r="D127" s="56">
        <v>17136</v>
      </c>
      <c r="E127" s="37"/>
      <c r="F127" s="37"/>
      <c r="G127" s="37"/>
      <c r="H127" s="38"/>
    </row>
    <row r="128" spans="1:8" s="16" customFormat="1" ht="50.1" customHeight="1" x14ac:dyDescent="0.2">
      <c r="A128" s="143" t="s">
        <v>103</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56">
        <v>11400</v>
      </c>
      <c r="E128" s="37"/>
      <c r="F128" s="37"/>
      <c r="G128" s="37"/>
      <c r="H128" s="38"/>
    </row>
    <row r="129" spans="1:8" s="16" customFormat="1" ht="50.1" customHeight="1" x14ac:dyDescent="0.2">
      <c r="A129" s="143" t="s">
        <v>104</v>
      </c>
      <c r="B129" s="144"/>
      <c r="C129"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56">
        <v>21480</v>
      </c>
      <c r="E129" s="37"/>
      <c r="F129" s="37"/>
      <c r="G129" s="37"/>
      <c r="H129" s="38"/>
    </row>
    <row r="130" spans="1:8" s="16" customFormat="1" ht="50.1" customHeight="1" x14ac:dyDescent="0.2">
      <c r="A130" s="143" t="s">
        <v>105</v>
      </c>
      <c r="B130" s="144"/>
      <c r="C130"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0" s="56">
        <v>23280</v>
      </c>
      <c r="E130" s="37"/>
      <c r="F130" s="37"/>
      <c r="G130" s="37"/>
      <c r="H130" s="38"/>
    </row>
    <row r="131" spans="1:8" s="16" customFormat="1" ht="50.1" customHeight="1" x14ac:dyDescent="0.2">
      <c r="A131" s="143" t="s">
        <v>106</v>
      </c>
      <c r="B131" s="144"/>
      <c r="C131" s="188" t="s">
        <v>87</v>
      </c>
      <c r="D131" s="56">
        <v>720</v>
      </c>
      <c r="E131" s="37"/>
      <c r="F131" s="37"/>
      <c r="G131" s="37"/>
      <c r="H131" s="38"/>
    </row>
    <row r="132" spans="1:8" s="16" customFormat="1" ht="75" customHeight="1" x14ac:dyDescent="0.2">
      <c r="A132" s="143" t="s">
        <v>107</v>
      </c>
      <c r="B132" s="144"/>
      <c r="C13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2" s="56">
        <v>18480</v>
      </c>
      <c r="E132" s="37"/>
      <c r="F132" s="37"/>
      <c r="G132" s="37"/>
      <c r="H132" s="38"/>
    </row>
    <row r="133" spans="1:8" s="16" customFormat="1" ht="50.1" customHeight="1" thickBot="1" x14ac:dyDescent="0.25">
      <c r="A133" s="143" t="s">
        <v>108</v>
      </c>
      <c r="B133" s="144"/>
      <c r="C133"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56">
        <v>6480</v>
      </c>
      <c r="E133" s="37"/>
      <c r="F133" s="37"/>
      <c r="G133" s="37"/>
      <c r="H133" s="38"/>
    </row>
    <row r="134" spans="1:8" s="28" customFormat="1" ht="50.1" customHeight="1" thickBot="1" x14ac:dyDescent="0.25">
      <c r="A134" s="24" t="s">
        <v>109</v>
      </c>
      <c r="B134" s="25"/>
      <c r="C134" s="26"/>
      <c r="D134" s="156"/>
      <c r="E134" s="156"/>
      <c r="F134" s="156"/>
      <c r="G134" s="156"/>
      <c r="H134" s="157"/>
    </row>
    <row r="135" spans="1:8" s="16" customFormat="1" ht="50.1" customHeight="1" x14ac:dyDescent="0.2">
      <c r="A135" s="143" t="s">
        <v>110</v>
      </c>
      <c r="B135" s="144"/>
      <c r="C13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35" s="36">
        <v>3000</v>
      </c>
      <c r="E135" s="37"/>
      <c r="F135" s="37"/>
      <c r="G135" s="37"/>
      <c r="H135" s="38"/>
    </row>
    <row r="136" spans="1:8" s="16" customFormat="1" ht="50.1" customHeight="1" x14ac:dyDescent="0.2">
      <c r="A136" s="143" t="s">
        <v>111</v>
      </c>
      <c r="B136" s="144"/>
      <c r="C136" s="194"/>
      <c r="D136" s="36">
        <v>3000</v>
      </c>
      <c r="E136" s="37"/>
      <c r="F136" s="37"/>
      <c r="G136" s="37"/>
      <c r="H136" s="38"/>
    </row>
    <row r="137" spans="1:8" s="16" customFormat="1" ht="50.1" customHeight="1" x14ac:dyDescent="0.2">
      <c r="A137" s="192" t="s">
        <v>112</v>
      </c>
      <c r="B137" s="193"/>
      <c r="C137" s="194"/>
      <c r="D137" s="325">
        <v>3000</v>
      </c>
      <c r="E137" s="140"/>
      <c r="F137" s="140"/>
      <c r="G137" s="140"/>
      <c r="H137" s="140"/>
    </row>
    <row r="138" spans="1:8" s="16" customFormat="1" ht="50.1" customHeight="1" x14ac:dyDescent="0.2">
      <c r="A138" s="192" t="s">
        <v>113</v>
      </c>
      <c r="B138" s="193"/>
      <c r="C138" s="194"/>
      <c r="D138" s="325">
        <v>300</v>
      </c>
      <c r="E138" s="140"/>
      <c r="F138" s="140"/>
      <c r="G138" s="140"/>
      <c r="H138" s="140"/>
    </row>
    <row r="139" spans="1:8" s="16" customFormat="1" ht="50.1" customHeight="1" thickBot="1" x14ac:dyDescent="0.25">
      <c r="A139" s="192" t="s">
        <v>114</v>
      </c>
      <c r="B139" s="193"/>
      <c r="C139" s="196"/>
      <c r="D139" s="78">
        <v>1050</v>
      </c>
      <c r="E139" s="79"/>
      <c r="F139" s="79"/>
      <c r="G139" s="79"/>
      <c r="H139" s="79"/>
    </row>
    <row r="140" spans="1:8" s="16" customFormat="1" ht="50.1" customHeight="1" thickBot="1" x14ac:dyDescent="0.25">
      <c r="A140" s="24" t="s">
        <v>115</v>
      </c>
      <c r="B140" s="25"/>
      <c r="C140" s="26"/>
      <c r="D140" s="156"/>
      <c r="E140" s="156"/>
      <c r="F140" s="156"/>
      <c r="G140" s="156"/>
      <c r="H140" s="157"/>
    </row>
    <row r="141" spans="1:8" s="16" customFormat="1" ht="50.1" customHeight="1" x14ac:dyDescent="0.2">
      <c r="A141" s="143" t="s">
        <v>116</v>
      </c>
      <c r="B141" s="144"/>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1" s="198">
        <f>F141*1.2</f>
        <v>5472</v>
      </c>
      <c r="E141" s="199">
        <f>F141*1.1</f>
        <v>5016</v>
      </c>
      <c r="F141" s="199">
        <v>4560</v>
      </c>
      <c r="G141" s="199">
        <f>F141*0.75</f>
        <v>3420</v>
      </c>
      <c r="H141" s="200">
        <f>F141*0.5</f>
        <v>2280</v>
      </c>
    </row>
    <row r="142" spans="1:8" s="16" customFormat="1" ht="50.1" customHeight="1" x14ac:dyDescent="0.2">
      <c r="A142" s="143" t="s">
        <v>117</v>
      </c>
      <c r="B142" s="144"/>
      <c r="C142" s="188" t="str">
        <f>"Интернет-площадка 2gis.ru на основе Cправочника организаций "&amp;$C$2&amp;""</f>
        <v>Интернет-площадка 2gis.ru на основе Cправочника организаций "2ГИС.НИЖНЕВАРТОВСК"</v>
      </c>
      <c r="D142" s="36">
        <v>3120</v>
      </c>
      <c r="E142" s="37"/>
      <c r="F142" s="37"/>
      <c r="G142" s="37"/>
      <c r="H142" s="38"/>
    </row>
    <row r="143" spans="1:8" s="16" customFormat="1" ht="50.1" customHeight="1" x14ac:dyDescent="0.2">
      <c r="A143" s="143" t="s">
        <v>118</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56">
        <v>3120</v>
      </c>
      <c r="E143" s="37"/>
      <c r="F143" s="37"/>
      <c r="G143" s="37"/>
      <c r="H143" s="38"/>
    </row>
    <row r="144" spans="1:8" s="16" customFormat="1" ht="50.1" customHeight="1" x14ac:dyDescent="0.2">
      <c r="A144" s="143" t="s">
        <v>286</v>
      </c>
      <c r="B144" s="144"/>
      <c r="C14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4" s="198">
        <f>F144*1.2</f>
        <v>7776</v>
      </c>
      <c r="E144" s="199">
        <f>F144*1.1</f>
        <v>7128.0000000000009</v>
      </c>
      <c r="F144" s="199">
        <v>6480</v>
      </c>
      <c r="G144" s="199">
        <f>F144*0.75</f>
        <v>4860</v>
      </c>
      <c r="H144" s="200">
        <f>F144*0.5</f>
        <v>3240</v>
      </c>
    </row>
    <row r="145" spans="1:8" s="16" customFormat="1" ht="49.5" customHeight="1" x14ac:dyDescent="0.2">
      <c r="A145" s="143" t="s">
        <v>163</v>
      </c>
      <c r="B145" s="144"/>
      <c r="C145" s="188" t="str">
        <f>"Интернет-площадка 2gis.ru на основе Cправочника организаций "&amp;$C$2&amp;""</f>
        <v>Интернет-площадка 2gis.ru на основе Cправочника организаций "2ГИС.НИЖНЕВАРТОВСК"</v>
      </c>
      <c r="D145" s="36">
        <v>4440</v>
      </c>
      <c r="E145" s="37"/>
      <c r="F145" s="37"/>
      <c r="G145" s="37"/>
      <c r="H145" s="38"/>
    </row>
    <row r="146" spans="1:8" s="16" customFormat="1" ht="50.1" customHeight="1" x14ac:dyDescent="0.2">
      <c r="A146" s="143" t="s">
        <v>121</v>
      </c>
      <c r="B146" s="144"/>
      <c r="C146" s="188"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6" s="36">
        <v>4440</v>
      </c>
      <c r="E146" s="37"/>
      <c r="F146" s="37"/>
      <c r="G146" s="37"/>
      <c r="H146" s="38"/>
    </row>
    <row r="147" spans="1:8" s="16" customFormat="1" ht="126" customHeight="1" thickBot="1" x14ac:dyDescent="0.25">
      <c r="A147" s="143" t="s">
        <v>122</v>
      </c>
      <c r="B147" s="144"/>
      <c r="C147" s="201" t="e">
        <f>#REF!</f>
        <v>#REF!</v>
      </c>
      <c r="D147" s="198">
        <f>F147*1.2</f>
        <v>5094</v>
      </c>
      <c r="E147" s="199">
        <f>F147*1.1</f>
        <v>4669.5</v>
      </c>
      <c r="F147" s="199">
        <v>4245</v>
      </c>
      <c r="G147" s="199">
        <f>F147*0.75</f>
        <v>3183.75</v>
      </c>
      <c r="H147" s="200">
        <f>F147*0.5</f>
        <v>2122.5</v>
      </c>
    </row>
    <row r="148" spans="1:8" ht="50.1" customHeight="1" thickBot="1" x14ac:dyDescent="0.25">
      <c r="A148" s="24" t="s">
        <v>182</v>
      </c>
      <c r="B148" s="25"/>
      <c r="C148" s="26"/>
      <c r="D148" s="156"/>
      <c r="E148" s="156"/>
      <c r="F148" s="156"/>
      <c r="G148" s="156"/>
      <c r="H148" s="157"/>
    </row>
    <row r="149" spans="1:8" s="23" customFormat="1" ht="30" customHeight="1" thickBot="1" x14ac:dyDescent="0.25">
      <c r="A149" s="353"/>
      <c r="B149" s="353"/>
      <c r="C149" s="354"/>
      <c r="D149" s="353"/>
      <c r="E149" s="353"/>
      <c r="F149" s="353"/>
      <c r="G149" s="353"/>
      <c r="H149" s="355"/>
    </row>
    <row r="150" spans="1:8" s="16" customFormat="1" ht="83.25" customHeight="1" x14ac:dyDescent="0.2">
      <c r="A150" s="143" t="s">
        <v>183</v>
      </c>
      <c r="B150" s="144"/>
      <c r="C15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50" s="36">
        <v>15330</v>
      </c>
      <c r="E150" s="37"/>
      <c r="F150" s="37"/>
      <c r="G150" s="37"/>
      <c r="H150" s="38"/>
    </row>
    <row r="151" spans="1:8" s="16" customFormat="1" ht="83.25" customHeight="1" thickBot="1" x14ac:dyDescent="0.25">
      <c r="A151" s="143" t="s">
        <v>185</v>
      </c>
      <c r="B151" s="144"/>
      <c r="C151" s="194"/>
      <c r="D151" s="36">
        <v>15330</v>
      </c>
      <c r="E151" s="37"/>
      <c r="F151" s="37"/>
      <c r="G151" s="37"/>
      <c r="H151" s="38"/>
    </row>
    <row r="152" spans="1:8" s="28" customFormat="1" ht="49.5" customHeight="1" thickBot="1" x14ac:dyDescent="0.25">
      <c r="A152" s="298"/>
      <c r="B152" s="299"/>
      <c r="C152" s="180"/>
      <c r="D152" s="322"/>
      <c r="E152" s="322"/>
      <c r="F152" s="322"/>
      <c r="G152" s="322"/>
      <c r="H152" s="323"/>
    </row>
    <row r="153" spans="1:8" s="23" customFormat="1" ht="26.25" x14ac:dyDescent="0.2">
      <c r="A153" s="202"/>
      <c r="B153" s="203"/>
      <c r="C153" s="204"/>
      <c r="D153" s="203"/>
      <c r="E153" s="203"/>
      <c r="F153" s="203"/>
      <c r="G153" s="203"/>
      <c r="H153" s="205"/>
    </row>
    <row r="154" spans="1:8" s="16" customFormat="1" ht="21" x14ac:dyDescent="0.2">
      <c r="A154" s="206"/>
      <c r="B154" s="207" t="s">
        <v>123</v>
      </c>
      <c r="C154" s="208" t="s">
        <v>558</v>
      </c>
      <c r="D154" s="208"/>
      <c r="E154" s="209"/>
      <c r="F154" s="209"/>
      <c r="G154" s="209"/>
      <c r="H154" s="209"/>
    </row>
    <row r="155" spans="1:8" s="16" customFormat="1" ht="21" x14ac:dyDescent="0.2">
      <c r="A155" s="206"/>
      <c r="B155" s="209"/>
      <c r="C155" s="210" t="s">
        <v>559</v>
      </c>
      <c r="D155" s="210"/>
      <c r="E155" s="209"/>
      <c r="F155" s="209"/>
      <c r="G155" s="209"/>
      <c r="H155" s="209"/>
    </row>
    <row r="156" spans="1:8" s="16" customFormat="1" ht="21" x14ac:dyDescent="0.2">
      <c r="A156" s="206"/>
      <c r="B156" s="209"/>
      <c r="C156" s="208" t="s">
        <v>560</v>
      </c>
      <c r="D156" s="210"/>
      <c r="E156" s="209"/>
      <c r="F156" s="209"/>
      <c r="G156" s="209"/>
      <c r="H156" s="209"/>
    </row>
    <row r="157" spans="1:8" s="16" customFormat="1" ht="21" x14ac:dyDescent="0.2">
      <c r="A157" s="202"/>
      <c r="B157" s="203"/>
      <c r="C157" s="210"/>
      <c r="D157" s="210"/>
      <c r="E157" s="209"/>
      <c r="F157" s="209"/>
      <c r="G157" s="209"/>
      <c r="H157" s="203"/>
    </row>
    <row r="158" spans="1:8" s="16" customFormat="1" ht="26.25" x14ac:dyDescent="0.2">
      <c r="A158" s="213" t="str">
        <f>Абакан_юр!A147</f>
        <v>По соглашению сторон в качестве валюты платежа могут выступать украинские гривны, в этом случае курс следующий: 1 руб. = 0,3909 гривен</v>
      </c>
      <c r="B158" s="213"/>
      <c r="C158" s="213"/>
      <c r="D158" s="214"/>
      <c r="E158" s="214"/>
      <c r="F158" s="215"/>
      <c r="G158" s="216"/>
      <c r="H158" s="216"/>
    </row>
    <row r="159" spans="1:8" s="16" customFormat="1" ht="26.25" x14ac:dyDescent="0.2">
      <c r="A159" s="213" t="str">
        <f>Абакан_юр!A148</f>
        <v>По соглашению сторон в качестве валюты платежа могут выступать дирхамы ОАЭ, в этом случае курс следующий: 1 руб. = 0,0394 дирхам</v>
      </c>
      <c r="B159" s="213"/>
      <c r="C159" s="213"/>
      <c r="D159" s="214"/>
      <c r="E159" s="214"/>
      <c r="F159" s="215"/>
      <c r="G159" s="218"/>
      <c r="H159" s="218"/>
    </row>
    <row r="160" spans="1:8" ht="12" customHeight="1" x14ac:dyDescent="0.2">
      <c r="A160" s="213" t="str">
        <f>Абакан_юр!A149</f>
        <v>По соглашению сторон в качестве валюты платежа могут выступать доллары США, в этом случае курс следующий: 1 руб. = 0,0107 доллара</v>
      </c>
      <c r="B160" s="213"/>
      <c r="C160" s="213"/>
      <c r="D160" s="214"/>
      <c r="E160" s="214"/>
      <c r="F160" s="215"/>
      <c r="G160" s="218"/>
      <c r="H160" s="218"/>
    </row>
    <row r="161" spans="1:8" s="209" customFormat="1" ht="24.95" customHeight="1" x14ac:dyDescent="0.2">
      <c r="A161" s="213" t="str">
        <f>Абакан_юр!A150</f>
        <v>По соглашению сторон в качестве валюты платежа могут выступать евро, в этом случае курс следующий: 1 руб. = 0,0101 евро</v>
      </c>
      <c r="B161" s="213"/>
      <c r="C161" s="213"/>
      <c r="D161" s="214"/>
      <c r="E161" s="215"/>
      <c r="F161" s="215"/>
      <c r="G161" s="218"/>
      <c r="H161" s="218"/>
    </row>
    <row r="162" spans="1:8" s="209" customFormat="1" ht="24.95" customHeight="1" x14ac:dyDescent="0.2">
      <c r="A162" s="213" t="str">
        <f>Абакан_юр!A151</f>
        <v>По соглашению сторон в качестве валюты платежа могут выступать чешские кроны, в этом случае курс следующий: 1 руб. = 0,2496 крона</v>
      </c>
      <c r="B162" s="213"/>
      <c r="C162" s="213"/>
      <c r="D162" s="214"/>
      <c r="E162" s="215"/>
      <c r="F162" s="215"/>
      <c r="G162" s="218"/>
      <c r="H162" s="218"/>
    </row>
    <row r="163" spans="1:8" s="209" customFormat="1" ht="24.95" customHeight="1" x14ac:dyDescent="0.2">
      <c r="A163" s="213" t="str">
        <f>Абакан_юр!A152</f>
        <v>По соглашению сторон в качестве валюты платежа могут выступать киргизские сомы, в этом случае курс следующий: 1 руб. = 0,9546 сом</v>
      </c>
      <c r="B163" s="213"/>
      <c r="C163" s="213"/>
      <c r="D163" s="214"/>
      <c r="E163" s="214"/>
      <c r="F163" s="215"/>
      <c r="G163" s="218"/>
      <c r="H163" s="218"/>
    </row>
    <row r="164" spans="1:8" s="203" customFormat="1" ht="22.5" customHeight="1" x14ac:dyDescent="0.2">
      <c r="A164"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4" s="213"/>
      <c r="C164" s="213"/>
      <c r="D164" s="214"/>
      <c r="E164" s="214"/>
      <c r="F164" s="215"/>
      <c r="G164" s="218"/>
      <c r="H164" s="218"/>
    </row>
    <row r="165" spans="1:8" s="217" customFormat="1" ht="24.95" customHeight="1" x14ac:dyDescent="0.2">
      <c r="A165" s="219"/>
      <c r="B165" s="219"/>
      <c r="C165" s="220"/>
      <c r="D165" s="221"/>
      <c r="E165" s="221"/>
      <c r="F165" s="222"/>
      <c r="G165" s="223"/>
      <c r="H165" s="223"/>
    </row>
    <row r="166" spans="1:8" s="217" customFormat="1" ht="24.95" customHeight="1" x14ac:dyDescent="0.2">
      <c r="A166" s="225" t="s">
        <v>134</v>
      </c>
      <c r="B166" s="225"/>
      <c r="C166" s="225"/>
      <c r="D166" s="225"/>
      <c r="E166" s="225"/>
      <c r="F166" s="225"/>
      <c r="G166" s="225"/>
      <c r="H166" s="225"/>
    </row>
    <row r="167" spans="1:8" s="217" customFormat="1" ht="24.95" customHeight="1" x14ac:dyDescent="0.2">
      <c r="A167" s="225" t="s">
        <v>135</v>
      </c>
      <c r="B167" s="225"/>
      <c r="C167" s="225"/>
      <c r="D167" s="225"/>
      <c r="E167" s="225"/>
      <c r="F167" s="225"/>
      <c r="G167" s="225"/>
      <c r="H167" s="225"/>
    </row>
    <row r="168" spans="1:8" s="217" customFormat="1" ht="24.95" customHeight="1" x14ac:dyDescent="0.2">
      <c r="A168" s="219"/>
      <c r="B168" s="219"/>
      <c r="C168" s="220"/>
      <c r="D168" s="221"/>
      <c r="E168" s="221"/>
      <c r="F168" s="222"/>
      <c r="G168" s="223"/>
      <c r="H168" s="223"/>
    </row>
    <row r="169" spans="1:8" s="217" customFormat="1" ht="24.95" customHeight="1" thickBot="1" x14ac:dyDescent="0.25">
      <c r="A169" s="226" t="s">
        <v>136</v>
      </c>
      <c r="B169" s="226"/>
      <c r="C169" s="226"/>
      <c r="D169" s="226"/>
      <c r="E169" s="226"/>
      <c r="F169" s="227"/>
      <c r="H169" s="228"/>
    </row>
    <row r="170" spans="1:8" s="217" customFormat="1" ht="24.95" customHeight="1" thickBot="1" x14ac:dyDescent="0.25">
      <c r="A170" s="229" t="s">
        <v>137</v>
      </c>
      <c r="B170" s="230"/>
      <c r="C170" s="230"/>
      <c r="D170" s="230"/>
      <c r="E170" s="231"/>
      <c r="F170" s="232"/>
      <c r="G170" s="203"/>
      <c r="H170" s="233"/>
    </row>
    <row r="171" spans="1:8" s="217" customFormat="1" ht="24.95" customHeight="1" thickBot="1" x14ac:dyDescent="0.25">
      <c r="A171" s="302" t="s">
        <v>138</v>
      </c>
      <c r="B171" s="303"/>
      <c r="C171" s="236" t="s">
        <v>139</v>
      </c>
      <c r="D171" s="326" t="s">
        <v>140</v>
      </c>
      <c r="E171" s="327"/>
      <c r="F171" s="238"/>
      <c r="G171" s="238"/>
      <c r="H171" s="238"/>
    </row>
    <row r="172" spans="1:8" s="224" customFormat="1" ht="12" customHeight="1" x14ac:dyDescent="0.2">
      <c r="A172" s="239" t="s">
        <v>141</v>
      </c>
      <c r="B172" s="240"/>
      <c r="C172" s="241" t="s">
        <v>142</v>
      </c>
      <c r="D172" s="242" t="s">
        <v>143</v>
      </c>
      <c r="E172" s="243"/>
      <c r="F172" s="238"/>
      <c r="G172" s="238"/>
      <c r="H172" s="238"/>
    </row>
    <row r="173" spans="1:8" ht="24.95" customHeight="1" x14ac:dyDescent="0.2">
      <c r="A173" s="244" t="s">
        <v>144</v>
      </c>
      <c r="B173" s="245"/>
      <c r="C173" s="246" t="s">
        <v>145</v>
      </c>
      <c r="D173" s="247" t="s">
        <v>146</v>
      </c>
      <c r="E173" s="248"/>
      <c r="F173" s="238"/>
      <c r="G173" s="238"/>
      <c r="H173" s="238"/>
    </row>
    <row r="174" spans="1:8" ht="24.95" customHeight="1" thickBot="1" x14ac:dyDescent="0.25">
      <c r="A174" s="328" t="s">
        <v>147</v>
      </c>
      <c r="B174" s="329"/>
      <c r="C174" s="330" t="s">
        <v>148</v>
      </c>
      <c r="D174" s="331" t="s">
        <v>146</v>
      </c>
      <c r="E174" s="332"/>
      <c r="F174" s="238"/>
      <c r="G174" s="238"/>
      <c r="H174" s="238"/>
    </row>
    <row r="175" spans="1:8" s="224" customFormat="1" ht="12" customHeight="1" x14ac:dyDescent="0.2">
      <c r="A175" s="244" t="s">
        <v>150</v>
      </c>
      <c r="B175" s="245"/>
      <c r="C175" s="333" t="s">
        <v>151</v>
      </c>
      <c r="D175" s="245" t="s">
        <v>146</v>
      </c>
      <c r="E175" s="334"/>
      <c r="F175" s="232"/>
      <c r="G175" s="232"/>
      <c r="H175" s="232"/>
    </row>
    <row r="176" spans="1:8" s="228" customFormat="1" ht="50.1" customHeight="1" thickBot="1" x14ac:dyDescent="0.25">
      <c r="A176" s="335" t="s">
        <v>152</v>
      </c>
      <c r="B176" s="336"/>
      <c r="C176" s="330" t="s">
        <v>153</v>
      </c>
      <c r="D176" s="337" t="s">
        <v>146</v>
      </c>
      <c r="E176" s="338"/>
      <c r="F176" s="222"/>
      <c r="G176" s="223"/>
      <c r="H176" s="223"/>
    </row>
    <row r="177" spans="1:8" s="233" customFormat="1" ht="50.1" customHeight="1" x14ac:dyDescent="0.2">
      <c r="A177" s="575"/>
      <c r="B177" s="575"/>
      <c r="C177" s="575"/>
      <c r="D177" s="575"/>
      <c r="E177" s="575"/>
      <c r="F177" s="222"/>
      <c r="G177" s="223"/>
      <c r="H177" s="223"/>
    </row>
    <row r="178" spans="1:8" ht="94.5" customHeight="1" x14ac:dyDescent="0.2">
      <c r="A178" s="250" t="s">
        <v>154</v>
      </c>
      <c r="B178" s="250"/>
      <c r="C178" s="250"/>
      <c r="D178" s="250"/>
      <c r="E178" s="250"/>
      <c r="F178" s="250"/>
      <c r="G178" s="250"/>
      <c r="H178" s="250"/>
    </row>
    <row r="179" spans="1:8" ht="99.95" customHeight="1" x14ac:dyDescent="0.2">
      <c r="A179" s="250" t="s">
        <v>155</v>
      </c>
      <c r="B179" s="250"/>
      <c r="C179" s="250"/>
      <c r="D179" s="250"/>
      <c r="E179" s="250"/>
      <c r="F179" s="250"/>
      <c r="G179" s="250"/>
      <c r="H179" s="250"/>
    </row>
    <row r="180" spans="1:8" ht="192" customHeight="1" x14ac:dyDescent="0.2">
      <c r="A18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308"/>
      <c r="C180" s="308"/>
      <c r="D180" s="308"/>
      <c r="E180" s="308"/>
      <c r="F180" s="308"/>
      <c r="G180" s="308"/>
      <c r="H180" s="308"/>
    </row>
    <row r="181" spans="1:8" ht="174.95" customHeight="1" x14ac:dyDescent="0.2">
      <c r="A181" s="225" t="s">
        <v>157</v>
      </c>
      <c r="B181" s="225"/>
      <c r="C181" s="225"/>
      <c r="D181" s="225"/>
      <c r="E181" s="225"/>
      <c r="F181" s="225"/>
      <c r="G181" s="225"/>
      <c r="H181" s="225"/>
    </row>
    <row r="182" spans="1:8" s="203" customFormat="1" ht="100.5" customHeight="1" x14ac:dyDescent="0.2">
      <c r="A182" s="250" t="s">
        <v>158</v>
      </c>
      <c r="B182" s="250"/>
      <c r="C182" s="250"/>
      <c r="D182" s="250"/>
      <c r="E182" s="250"/>
      <c r="F182" s="250"/>
      <c r="G182" s="250"/>
      <c r="H182" s="250"/>
    </row>
    <row r="183" spans="1:8" s="224" customFormat="1" ht="222.75" customHeight="1" x14ac:dyDescent="0.2">
      <c r="A183" s="225" t="s">
        <v>159</v>
      </c>
      <c r="B183" s="225"/>
      <c r="C183" s="225"/>
      <c r="D183" s="225"/>
      <c r="E183" s="225"/>
      <c r="F183" s="225"/>
      <c r="G183" s="225"/>
      <c r="H183" s="225"/>
    </row>
    <row r="184" spans="1:8" ht="23.25" x14ac:dyDescent="0.2">
      <c r="A184" s="486" t="s">
        <v>459</v>
      </c>
      <c r="B184" s="486"/>
      <c r="C184" s="486"/>
      <c r="D184" s="486"/>
      <c r="E184" s="486"/>
      <c r="F184" s="486"/>
      <c r="G184" s="486"/>
      <c r="H184" s="486"/>
    </row>
    <row r="185" spans="1:8" ht="25.5" x14ac:dyDescent="0.35">
      <c r="A185" s="487" t="s">
        <v>460</v>
      </c>
      <c r="B185" s="488"/>
      <c r="C185" s="489" t="s">
        <v>461</v>
      </c>
    </row>
    <row r="186" spans="1:8" ht="25.5" x14ac:dyDescent="0.35">
      <c r="A186" s="490" t="s">
        <v>462</v>
      </c>
      <c r="B186" s="491"/>
      <c r="C186" s="492">
        <v>1</v>
      </c>
    </row>
    <row r="187" spans="1:8" ht="25.5" x14ac:dyDescent="0.35">
      <c r="A187" s="490">
        <v>2</v>
      </c>
      <c r="B187" s="491"/>
      <c r="C187" s="492">
        <v>1.1000000000000001</v>
      </c>
    </row>
    <row r="188" spans="1:8" ht="25.5" x14ac:dyDescent="0.35">
      <c r="A188" s="490">
        <v>3</v>
      </c>
      <c r="B188" s="491"/>
      <c r="C188" s="492">
        <v>1.2</v>
      </c>
    </row>
    <row r="189" spans="1:8" ht="25.5" x14ac:dyDescent="0.35">
      <c r="A189" s="490" t="s">
        <v>463</v>
      </c>
      <c r="B189" s="491"/>
      <c r="C189" s="492">
        <v>1.25</v>
      </c>
    </row>
    <row r="190" spans="1:8" ht="25.5" x14ac:dyDescent="0.35">
      <c r="A190" s="490" t="s">
        <v>464</v>
      </c>
      <c r="B190" s="491"/>
      <c r="C190" s="492">
        <v>1.3</v>
      </c>
    </row>
    <row r="191" spans="1:8" ht="25.5" x14ac:dyDescent="0.35">
      <c r="A191" s="490" t="s">
        <v>465</v>
      </c>
      <c r="B191" s="491"/>
      <c r="C191" s="492">
        <v>1.35</v>
      </c>
    </row>
    <row r="192" spans="1:8" ht="25.5" x14ac:dyDescent="0.35">
      <c r="A192" s="490" t="s">
        <v>466</v>
      </c>
      <c r="B192" s="491"/>
      <c r="C192" s="492">
        <v>1.4</v>
      </c>
    </row>
    <row r="193" spans="1:8" ht="25.5" x14ac:dyDescent="0.35">
      <c r="A193" s="490" t="s">
        <v>467</v>
      </c>
      <c r="B193" s="491"/>
      <c r="C193" s="492">
        <v>1.45</v>
      </c>
    </row>
    <row r="194" spans="1:8" ht="25.5" x14ac:dyDescent="0.35">
      <c r="A194" s="490" t="s">
        <v>468</v>
      </c>
      <c r="B194" s="491"/>
      <c r="C194" s="492">
        <v>1.5</v>
      </c>
    </row>
    <row r="195" spans="1:8" ht="25.5" x14ac:dyDescent="0.35">
      <c r="A195" s="490" t="s">
        <v>469</v>
      </c>
      <c r="B195" s="491"/>
      <c r="C195" s="492">
        <v>2</v>
      </c>
    </row>
    <row r="196" spans="1:8" ht="23.25" x14ac:dyDescent="0.2">
      <c r="A196" s="250" t="s">
        <v>470</v>
      </c>
      <c r="B196" s="250"/>
      <c r="C196" s="250"/>
      <c r="D196" s="250"/>
      <c r="E196" s="250"/>
      <c r="F196" s="250"/>
      <c r="G196" s="250"/>
      <c r="H196" s="250"/>
    </row>
  </sheetData>
  <sheetProtection selectLockedCells="1" selectUnlockedCells="1"/>
  <mergeCells count="308">
    <mergeCell ref="A196:H196"/>
    <mergeCell ref="A190:B190"/>
    <mergeCell ref="A191:B191"/>
    <mergeCell ref="A192:B192"/>
    <mergeCell ref="A193:B193"/>
    <mergeCell ref="A194:B194"/>
    <mergeCell ref="A195:B195"/>
    <mergeCell ref="A184:H184"/>
    <mergeCell ref="A185:B185"/>
    <mergeCell ref="A186:B186"/>
    <mergeCell ref="A187:B187"/>
    <mergeCell ref="A188:B188"/>
    <mergeCell ref="A189:B189"/>
    <mergeCell ref="A178:H178"/>
    <mergeCell ref="A179:H179"/>
    <mergeCell ref="A180:H180"/>
    <mergeCell ref="A181:H181"/>
    <mergeCell ref="A182:H182"/>
    <mergeCell ref="A183:E183"/>
    <mergeCell ref="F183:H183"/>
    <mergeCell ref="A174:B174"/>
    <mergeCell ref="D174:E174"/>
    <mergeCell ref="A175:B175"/>
    <mergeCell ref="D175:E175"/>
    <mergeCell ref="A176:B176"/>
    <mergeCell ref="D176:E176"/>
    <mergeCell ref="A171:B171"/>
    <mergeCell ref="D171:E171"/>
    <mergeCell ref="A172:B172"/>
    <mergeCell ref="D172:E172"/>
    <mergeCell ref="A173:B173"/>
    <mergeCell ref="D173:E173"/>
    <mergeCell ref="A163:C163"/>
    <mergeCell ref="A164:C164"/>
    <mergeCell ref="A166:H166"/>
    <mergeCell ref="A167:H167"/>
    <mergeCell ref="A169:E169"/>
    <mergeCell ref="A170:E170"/>
    <mergeCell ref="A158:C158"/>
    <mergeCell ref="G158:H158"/>
    <mergeCell ref="A159:C159"/>
    <mergeCell ref="A160:C160"/>
    <mergeCell ref="A161:C161"/>
    <mergeCell ref="A162:C162"/>
    <mergeCell ref="A152:B152"/>
    <mergeCell ref="D152:H152"/>
    <mergeCell ref="C154:D154"/>
    <mergeCell ref="C155:D155"/>
    <mergeCell ref="C156:D156"/>
    <mergeCell ref="C157:D157"/>
    <mergeCell ref="A147:B147"/>
    <mergeCell ref="A148:B148"/>
    <mergeCell ref="D148:H148"/>
    <mergeCell ref="A149:C149"/>
    <mergeCell ref="D149:H149"/>
    <mergeCell ref="A150:B150"/>
    <mergeCell ref="C150:C151"/>
    <mergeCell ref="D150:H150"/>
    <mergeCell ref="A151:B151"/>
    <mergeCell ref="D151:H151"/>
    <mergeCell ref="A143:B143"/>
    <mergeCell ref="D143:H143"/>
    <mergeCell ref="A144:B144"/>
    <mergeCell ref="A145:B145"/>
    <mergeCell ref="D145:H145"/>
    <mergeCell ref="A146:B146"/>
    <mergeCell ref="D146:H146"/>
    <mergeCell ref="D139:H139"/>
    <mergeCell ref="A140:B140"/>
    <mergeCell ref="D140:H140"/>
    <mergeCell ref="A141:B141"/>
    <mergeCell ref="A142:B142"/>
    <mergeCell ref="D142:H142"/>
    <mergeCell ref="A135:B135"/>
    <mergeCell ref="C135:C139"/>
    <mergeCell ref="D135:H135"/>
    <mergeCell ref="A136:B136"/>
    <mergeCell ref="D136:H136"/>
    <mergeCell ref="A137:B137"/>
    <mergeCell ref="D137:H137"/>
    <mergeCell ref="A138:B138"/>
    <mergeCell ref="D138:H138"/>
    <mergeCell ref="A139:B139"/>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C91:C99"/>
    <mergeCell ref="D91:H91"/>
    <mergeCell ref="A92:B92"/>
    <mergeCell ref="D92:H92"/>
    <mergeCell ref="A93:B93"/>
    <mergeCell ref="D93:H93"/>
    <mergeCell ref="A94:B94"/>
    <mergeCell ref="D94:H94"/>
    <mergeCell ref="A95:B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7:C77"/>
    <mergeCell ref="D77:H77"/>
    <mergeCell ref="D78:H78"/>
    <mergeCell ref="A79:B79"/>
    <mergeCell ref="C79:C87"/>
    <mergeCell ref="D79:H79"/>
    <mergeCell ref="A80:B80"/>
    <mergeCell ref="D80:H80"/>
    <mergeCell ref="A81:B81"/>
    <mergeCell ref="D81:H81"/>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76"/>
    <mergeCell ref="D57:H57"/>
    <mergeCell ref="A58:B58"/>
    <mergeCell ref="D58:H58"/>
    <mergeCell ref="A59:B59"/>
    <mergeCell ref="D59:H59"/>
    <mergeCell ref="A60:B60"/>
    <mergeCell ref="D60:H60"/>
    <mergeCell ref="A61:B61"/>
    <mergeCell ref="D52:H52"/>
    <mergeCell ref="A53:A54"/>
    <mergeCell ref="D53:H54"/>
    <mergeCell ref="D55:H55"/>
    <mergeCell ref="A56:C56"/>
    <mergeCell ref="D56:H56"/>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4:H4"/>
    <mergeCell ref="A5:B5"/>
    <mergeCell ref="D6:H6"/>
    <mergeCell ref="A8:A11"/>
    <mergeCell ref="B8:B9"/>
    <mergeCell ref="C8:C9"/>
    <mergeCell ref="D8:D11"/>
    <mergeCell ref="E8:E11"/>
    <mergeCell ref="F8:F11"/>
    <mergeCell ref="G8:G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1"/>
  <sheetViews>
    <sheetView view="pageBreakPreview" zoomScale="40" zoomScaleNormal="60" zoomScaleSheetLayoutView="40" workbookViewId="0">
      <pane ySplit="3" topLeftCell="A27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561</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299" t="s">
        <v>290</v>
      </c>
      <c r="E6" s="299"/>
      <c r="F6" s="299"/>
      <c r="G6" s="299"/>
      <c r="H6" s="428"/>
    </row>
    <row r="7" spans="1:8" s="16" customFormat="1" ht="24.95" customHeight="1" thickBot="1" x14ac:dyDescent="0.25">
      <c r="A7" s="112"/>
      <c r="B7" s="82"/>
      <c r="C7" s="83"/>
      <c r="D7" s="584" t="s">
        <v>173</v>
      </c>
      <c r="E7" s="585" t="s">
        <v>174</v>
      </c>
      <c r="F7" s="586" t="s">
        <v>175</v>
      </c>
      <c r="G7" s="585" t="s">
        <v>176</v>
      </c>
      <c r="H7" s="587"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1">
        <f>F8*1.2</f>
        <v>8301.6</v>
      </c>
      <c r="E8" s="32">
        <f>F8*1.1</f>
        <v>7609.8</v>
      </c>
      <c r="F8" s="32">
        <v>6918</v>
      </c>
      <c r="G8" s="32">
        <f>F8*0.75</f>
        <v>5188.5</v>
      </c>
      <c r="H8" s="33">
        <f>F8*0.5</f>
        <v>3459</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54">
        <f>F13*1.2</f>
        <v>9597.6</v>
      </c>
      <c r="E13" s="32">
        <f>F13*1.1</f>
        <v>8797.8000000000011</v>
      </c>
      <c r="F13" s="32">
        <v>7998</v>
      </c>
      <c r="G13" s="32">
        <f>F13*0.75</f>
        <v>5998.5</v>
      </c>
      <c r="H13" s="33">
        <f>F13*0.5</f>
        <v>3999</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2526</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"2ГИС.НИЖНИЙ НОВГОРОД"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262">
        <v>210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1">
        <f>F28*1.2</f>
        <v>13708.8</v>
      </c>
      <c r="E28" s="32">
        <f>F28*1.1</f>
        <v>12566.400000000001</v>
      </c>
      <c r="F28" s="32">
        <v>11424</v>
      </c>
      <c r="G28" s="32">
        <f>F28*0.75</f>
        <v>8568</v>
      </c>
      <c r="H28" s="33">
        <f>F28*0.5</f>
        <v>5712</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54">
        <f>F33*1.2</f>
        <v>15840</v>
      </c>
      <c r="E33" s="32">
        <f>F33*1.1</f>
        <v>14520.000000000002</v>
      </c>
      <c r="F33" s="32">
        <v>13200</v>
      </c>
      <c r="G33" s="32">
        <f>F33*0.75</f>
        <v>9900</v>
      </c>
      <c r="H33" s="33">
        <f>F33*0.5</f>
        <v>6600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"2ГИС.НИЖНИЙ НОВГОРОД"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78"/>
      <c r="E42" s="79"/>
      <c r="F42" s="79"/>
      <c r="G42" s="79"/>
      <c r="H42" s="80"/>
    </row>
    <row r="43" spans="1:8" s="16" customFormat="1" ht="24.95" customHeight="1" thickBot="1" x14ac:dyDescent="0.25">
      <c r="A43" s="81"/>
      <c r="B43" s="82"/>
      <c r="C43" s="83"/>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90">
        <v>348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"&amp;MIN(D50:D74)&amp;" до "&amp;MAX(D50:D74)</f>
        <v>от 2424 до 60600</v>
      </c>
      <c r="E49" s="122"/>
      <c r="F49" s="122"/>
      <c r="G49" s="122"/>
      <c r="H49" s="123"/>
    </row>
    <row r="50" spans="1:8" s="16" customFormat="1" ht="37.5" customHeight="1" outlineLevel="1" x14ac:dyDescent="0.2">
      <c r="A50" s="124" t="s">
        <v>32</v>
      </c>
      <c r="B50" s="361"/>
      <c r="C50"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50" s="127">
        <v>2424</v>
      </c>
      <c r="E50" s="128"/>
      <c r="F50" s="128"/>
      <c r="G50" s="128"/>
      <c r="H50" s="129"/>
    </row>
    <row r="51" spans="1:8" s="16" customFormat="1" ht="37.5" customHeight="1" outlineLevel="1" x14ac:dyDescent="0.2">
      <c r="A51" s="130" t="s">
        <v>33</v>
      </c>
      <c r="B51" s="363"/>
      <c r="C51" s="364"/>
      <c r="D51" s="36">
        <v>4848</v>
      </c>
      <c r="E51" s="37"/>
      <c r="F51" s="37"/>
      <c r="G51" s="37"/>
      <c r="H51" s="38"/>
    </row>
    <row r="52" spans="1:8" s="16" customFormat="1" ht="37.5" customHeight="1" outlineLevel="1" x14ac:dyDescent="0.2">
      <c r="A52" s="130" t="s">
        <v>34</v>
      </c>
      <c r="B52" s="363"/>
      <c r="C52" s="364"/>
      <c r="D52" s="36">
        <v>7272</v>
      </c>
      <c r="E52" s="37"/>
      <c r="F52" s="37"/>
      <c r="G52" s="37"/>
      <c r="H52" s="38"/>
    </row>
    <row r="53" spans="1:8" s="16" customFormat="1" ht="37.5" customHeight="1" outlineLevel="1" x14ac:dyDescent="0.2">
      <c r="A53" s="130" t="s">
        <v>35</v>
      </c>
      <c r="B53" s="363"/>
      <c r="C53" s="364"/>
      <c r="D53" s="36">
        <v>9696</v>
      </c>
      <c r="E53" s="37"/>
      <c r="F53" s="37"/>
      <c r="G53" s="37"/>
      <c r="H53" s="38"/>
    </row>
    <row r="54" spans="1:8" s="16" customFormat="1" ht="37.5" customHeight="1" outlineLevel="1" x14ac:dyDescent="0.2">
      <c r="A54" s="130" t="s">
        <v>36</v>
      </c>
      <c r="B54" s="363"/>
      <c r="C54" s="364"/>
      <c r="D54" s="36">
        <v>12120</v>
      </c>
      <c r="E54" s="37"/>
      <c r="F54" s="37"/>
      <c r="G54" s="37"/>
      <c r="H54" s="38"/>
    </row>
    <row r="55" spans="1:8" s="16" customFormat="1" ht="37.5" customHeight="1" outlineLevel="1" x14ac:dyDescent="0.2">
      <c r="A55" s="130" t="s">
        <v>37</v>
      </c>
      <c r="B55" s="363"/>
      <c r="C55" s="364"/>
      <c r="D55" s="36">
        <v>14544</v>
      </c>
      <c r="E55" s="37"/>
      <c r="F55" s="37"/>
      <c r="G55" s="37"/>
      <c r="H55" s="38"/>
    </row>
    <row r="56" spans="1:8" s="16" customFormat="1" ht="37.5" customHeight="1" outlineLevel="1" x14ac:dyDescent="0.2">
      <c r="A56" s="130" t="s">
        <v>38</v>
      </c>
      <c r="B56" s="363"/>
      <c r="C56" s="364"/>
      <c r="D56" s="36">
        <v>16968</v>
      </c>
      <c r="E56" s="37"/>
      <c r="F56" s="37"/>
      <c r="G56" s="37"/>
      <c r="H56" s="38"/>
    </row>
    <row r="57" spans="1:8" s="16" customFormat="1" ht="37.5" customHeight="1" outlineLevel="1" x14ac:dyDescent="0.2">
      <c r="A57" s="130" t="s">
        <v>39</v>
      </c>
      <c r="B57" s="363"/>
      <c r="C57" s="364"/>
      <c r="D57" s="36">
        <v>19392</v>
      </c>
      <c r="E57" s="37"/>
      <c r="F57" s="37"/>
      <c r="G57" s="37"/>
      <c r="H57" s="38"/>
    </row>
    <row r="58" spans="1:8" s="16" customFormat="1" ht="37.5" customHeight="1" outlineLevel="1" x14ac:dyDescent="0.2">
      <c r="A58" s="130" t="s">
        <v>40</v>
      </c>
      <c r="B58" s="363"/>
      <c r="C58" s="364"/>
      <c r="D58" s="36">
        <v>21816</v>
      </c>
      <c r="E58" s="37"/>
      <c r="F58" s="37"/>
      <c r="G58" s="37"/>
      <c r="H58" s="38"/>
    </row>
    <row r="59" spans="1:8" s="16" customFormat="1" ht="37.5" customHeight="1" outlineLevel="1" x14ac:dyDescent="0.2">
      <c r="A59" s="130" t="s">
        <v>41</v>
      </c>
      <c r="B59" s="363"/>
      <c r="C59" s="364"/>
      <c r="D59" s="36">
        <v>24240</v>
      </c>
      <c r="E59" s="37"/>
      <c r="F59" s="37"/>
      <c r="G59" s="37"/>
      <c r="H59" s="38"/>
    </row>
    <row r="60" spans="1:8" s="16" customFormat="1" ht="37.5" customHeight="1" outlineLevel="1" x14ac:dyDescent="0.2">
      <c r="A60" s="130" t="s">
        <v>42</v>
      </c>
      <c r="B60" s="363"/>
      <c r="C60" s="364"/>
      <c r="D60" s="36">
        <v>26664</v>
      </c>
      <c r="E60" s="37"/>
      <c r="F60" s="37"/>
      <c r="G60" s="37"/>
      <c r="H60" s="38"/>
    </row>
    <row r="61" spans="1:8" s="16" customFormat="1" ht="37.5" customHeight="1" outlineLevel="1" x14ac:dyDescent="0.2">
      <c r="A61" s="130" t="s">
        <v>43</v>
      </c>
      <c r="B61" s="363"/>
      <c r="C61" s="364"/>
      <c r="D61" s="36">
        <v>29088</v>
      </c>
      <c r="E61" s="37"/>
      <c r="F61" s="37"/>
      <c r="G61" s="37"/>
      <c r="H61" s="38"/>
    </row>
    <row r="62" spans="1:8" s="16" customFormat="1" ht="37.5" customHeight="1" outlineLevel="1" x14ac:dyDescent="0.2">
      <c r="A62" s="130" t="s">
        <v>44</v>
      </c>
      <c r="B62" s="363"/>
      <c r="C62" s="364"/>
      <c r="D62" s="36">
        <v>31512</v>
      </c>
      <c r="E62" s="37"/>
      <c r="F62" s="37"/>
      <c r="G62" s="37"/>
      <c r="H62" s="38"/>
    </row>
    <row r="63" spans="1:8" s="16" customFormat="1" ht="37.5" customHeight="1" outlineLevel="1" x14ac:dyDescent="0.2">
      <c r="A63" s="130" t="s">
        <v>45</v>
      </c>
      <c r="B63" s="363"/>
      <c r="C63" s="364"/>
      <c r="D63" s="36">
        <v>33936</v>
      </c>
      <c r="E63" s="37"/>
      <c r="F63" s="37"/>
      <c r="G63" s="37"/>
      <c r="H63" s="38"/>
    </row>
    <row r="64" spans="1:8" s="16" customFormat="1" ht="37.5" customHeight="1" outlineLevel="1" x14ac:dyDescent="0.2">
      <c r="A64" s="130" t="s">
        <v>46</v>
      </c>
      <c r="B64" s="363"/>
      <c r="C64" s="364"/>
      <c r="D64" s="36">
        <v>36360</v>
      </c>
      <c r="E64" s="37"/>
      <c r="F64" s="37"/>
      <c r="G64" s="37"/>
      <c r="H64" s="38"/>
    </row>
    <row r="65" spans="1:8" s="16" customFormat="1" ht="37.5" customHeight="1" outlineLevel="1" x14ac:dyDescent="0.2">
      <c r="A65" s="130" t="s">
        <v>47</v>
      </c>
      <c r="B65" s="363"/>
      <c r="C65" s="364"/>
      <c r="D65" s="36">
        <v>38784</v>
      </c>
      <c r="E65" s="37"/>
      <c r="F65" s="37"/>
      <c r="G65" s="37"/>
      <c r="H65" s="38"/>
    </row>
    <row r="66" spans="1:8" s="16" customFormat="1" ht="37.5" customHeight="1" outlineLevel="1" x14ac:dyDescent="0.2">
      <c r="A66" s="130" t="s">
        <v>48</v>
      </c>
      <c r="B66" s="363"/>
      <c r="C66" s="364"/>
      <c r="D66" s="36">
        <v>41208</v>
      </c>
      <c r="E66" s="37"/>
      <c r="F66" s="37"/>
      <c r="G66" s="37"/>
      <c r="H66" s="38"/>
    </row>
    <row r="67" spans="1:8" s="16" customFormat="1" ht="37.5" customHeight="1" outlineLevel="1" x14ac:dyDescent="0.2">
      <c r="A67" s="130" t="s">
        <v>49</v>
      </c>
      <c r="B67" s="363"/>
      <c r="C67" s="364"/>
      <c r="D67" s="36">
        <v>43632</v>
      </c>
      <c r="E67" s="37"/>
      <c r="F67" s="37"/>
      <c r="G67" s="37"/>
      <c r="H67" s="38"/>
    </row>
    <row r="68" spans="1:8" s="16" customFormat="1" ht="37.5" customHeight="1" outlineLevel="1" x14ac:dyDescent="0.2">
      <c r="A68" s="130" t="s">
        <v>50</v>
      </c>
      <c r="B68" s="363"/>
      <c r="C68" s="364"/>
      <c r="D68" s="36">
        <v>46056</v>
      </c>
      <c r="E68" s="37"/>
      <c r="F68" s="37"/>
      <c r="G68" s="37"/>
      <c r="H68" s="38"/>
    </row>
    <row r="69" spans="1:8" s="16" customFormat="1" ht="37.5" customHeight="1" outlineLevel="1" x14ac:dyDescent="0.2">
      <c r="A69" s="130" t="s">
        <v>51</v>
      </c>
      <c r="B69" s="363"/>
      <c r="C69" s="364"/>
      <c r="D69" s="36">
        <v>48480</v>
      </c>
      <c r="E69" s="37"/>
      <c r="F69" s="37"/>
      <c r="G69" s="37"/>
      <c r="H69" s="38"/>
    </row>
    <row r="70" spans="1:8" s="16" customFormat="1" ht="37.5" customHeight="1" outlineLevel="1" x14ac:dyDescent="0.2">
      <c r="A70" s="130" t="s">
        <v>196</v>
      </c>
      <c r="B70" s="363"/>
      <c r="C70" s="364"/>
      <c r="D70" s="36">
        <v>50904</v>
      </c>
      <c r="E70" s="37"/>
      <c r="F70" s="37"/>
      <c r="G70" s="37"/>
      <c r="H70" s="38"/>
    </row>
    <row r="71" spans="1:8" s="16" customFormat="1" ht="37.5" customHeight="1" outlineLevel="1" x14ac:dyDescent="0.2">
      <c r="A71" s="130" t="s">
        <v>197</v>
      </c>
      <c r="B71" s="363"/>
      <c r="C71" s="364"/>
      <c r="D71" s="36">
        <v>53328</v>
      </c>
      <c r="E71" s="37"/>
      <c r="F71" s="37"/>
      <c r="G71" s="37"/>
      <c r="H71" s="38"/>
    </row>
    <row r="72" spans="1:8" s="16" customFormat="1" ht="37.5" customHeight="1" outlineLevel="1" x14ac:dyDescent="0.2">
      <c r="A72" s="130" t="s">
        <v>198</v>
      </c>
      <c r="B72" s="363"/>
      <c r="C72" s="364"/>
      <c r="D72" s="36">
        <v>55752</v>
      </c>
      <c r="E72" s="37"/>
      <c r="F72" s="37"/>
      <c r="G72" s="37"/>
      <c r="H72" s="38"/>
    </row>
    <row r="73" spans="1:8" s="16" customFormat="1" ht="37.5" customHeight="1" outlineLevel="1" x14ac:dyDescent="0.2">
      <c r="A73" s="130" t="s">
        <v>199</v>
      </c>
      <c r="B73" s="363"/>
      <c r="C73" s="364"/>
      <c r="D73" s="36">
        <v>58176</v>
      </c>
      <c r="E73" s="37"/>
      <c r="F73" s="37"/>
      <c r="G73" s="37"/>
      <c r="H73" s="38"/>
    </row>
    <row r="74" spans="1:8" s="16" customFormat="1" ht="37.5" customHeight="1" outlineLevel="1" x14ac:dyDescent="0.2">
      <c r="A74" s="130" t="s">
        <v>200</v>
      </c>
      <c r="B74" s="363"/>
      <c r="C74" s="364"/>
      <c r="D74" s="36">
        <v>60600</v>
      </c>
      <c r="E74" s="37"/>
      <c r="F74" s="37"/>
      <c r="G74" s="37"/>
      <c r="H74" s="38"/>
    </row>
    <row r="75" spans="1:8" s="16" customFormat="1" ht="37.5" customHeight="1" outlineLevel="1" x14ac:dyDescent="0.2">
      <c r="A75" s="130" t="s">
        <v>201</v>
      </c>
      <c r="B75" s="363"/>
      <c r="C75" s="364"/>
      <c r="D75" s="36">
        <v>63024</v>
      </c>
      <c r="E75" s="37"/>
      <c r="F75" s="37"/>
      <c r="G75" s="37"/>
      <c r="H75" s="38"/>
    </row>
    <row r="76" spans="1:8" s="16" customFormat="1" ht="37.5" customHeight="1" outlineLevel="1" x14ac:dyDescent="0.2">
      <c r="A76" s="130" t="s">
        <v>202</v>
      </c>
      <c r="B76" s="363"/>
      <c r="C76" s="364"/>
      <c r="D76" s="36">
        <v>65448</v>
      </c>
      <c r="E76" s="37"/>
      <c r="F76" s="37"/>
      <c r="G76" s="37"/>
      <c r="H76" s="38"/>
    </row>
    <row r="77" spans="1:8" s="16" customFormat="1" ht="37.5" customHeight="1" outlineLevel="1" x14ac:dyDescent="0.2">
      <c r="A77" s="130" t="s">
        <v>203</v>
      </c>
      <c r="B77" s="363"/>
      <c r="C77" s="364"/>
      <c r="D77" s="36">
        <v>67872</v>
      </c>
      <c r="E77" s="37"/>
      <c r="F77" s="37"/>
      <c r="G77" s="37"/>
      <c r="H77" s="38"/>
    </row>
    <row r="78" spans="1:8" s="16" customFormat="1" ht="37.5" customHeight="1" outlineLevel="1" thickBot="1" x14ac:dyDescent="0.25">
      <c r="A78" s="130" t="s">
        <v>204</v>
      </c>
      <c r="B78" s="363"/>
      <c r="C78" s="364"/>
      <c r="D78" s="185">
        <v>70296</v>
      </c>
      <c r="E78" s="186"/>
      <c r="F78" s="186"/>
      <c r="G78" s="186"/>
      <c r="H78" s="187"/>
    </row>
    <row r="79" spans="1:8" s="16" customFormat="1" ht="37.5" customHeight="1" outlineLevel="1" x14ac:dyDescent="0.2">
      <c r="A79" s="130" t="s">
        <v>205</v>
      </c>
      <c r="B79" s="131"/>
      <c r="C79" s="364"/>
      <c r="D79" s="31">
        <v>72720</v>
      </c>
      <c r="E79" s="32"/>
      <c r="F79" s="32"/>
      <c r="G79" s="32"/>
      <c r="H79" s="33"/>
    </row>
    <row r="80" spans="1:8" s="16" customFormat="1" ht="37.5" customHeight="1" outlineLevel="1" x14ac:dyDescent="0.2">
      <c r="A80" s="130" t="s">
        <v>215</v>
      </c>
      <c r="B80" s="131"/>
      <c r="C80" s="364"/>
      <c r="D80" s="36">
        <v>75144</v>
      </c>
      <c r="E80" s="37"/>
      <c r="F80" s="37"/>
      <c r="G80" s="37"/>
      <c r="H80" s="38"/>
    </row>
    <row r="81" spans="1:8" s="16" customFormat="1" ht="37.5" customHeight="1" outlineLevel="1" x14ac:dyDescent="0.2">
      <c r="A81" s="130" t="s">
        <v>216</v>
      </c>
      <c r="B81" s="131"/>
      <c r="C81" s="364"/>
      <c r="D81" s="36">
        <v>77568</v>
      </c>
      <c r="E81" s="37"/>
      <c r="F81" s="37"/>
      <c r="G81" s="37"/>
      <c r="H81" s="38"/>
    </row>
    <row r="82" spans="1:8" s="16" customFormat="1" ht="37.5" customHeight="1" outlineLevel="1" x14ac:dyDescent="0.2">
      <c r="A82" s="130" t="s">
        <v>217</v>
      </c>
      <c r="B82" s="131"/>
      <c r="C82" s="364"/>
      <c r="D82" s="36">
        <v>79992</v>
      </c>
      <c r="E82" s="37"/>
      <c r="F82" s="37"/>
      <c r="G82" s="37"/>
      <c r="H82" s="38"/>
    </row>
    <row r="83" spans="1:8" s="16" customFormat="1" ht="37.5" customHeight="1" outlineLevel="1" x14ac:dyDescent="0.2">
      <c r="A83" s="130" t="s">
        <v>218</v>
      </c>
      <c r="B83" s="131"/>
      <c r="C83" s="364"/>
      <c r="D83" s="36">
        <v>82416</v>
      </c>
      <c r="E83" s="37"/>
      <c r="F83" s="37"/>
      <c r="G83" s="37"/>
      <c r="H83" s="38"/>
    </row>
    <row r="84" spans="1:8" s="16" customFormat="1" ht="37.5" customHeight="1" outlineLevel="1" x14ac:dyDescent="0.2">
      <c r="A84" s="130" t="s">
        <v>219</v>
      </c>
      <c r="B84" s="131"/>
      <c r="C84" s="364"/>
      <c r="D84" s="36">
        <v>84840</v>
      </c>
      <c r="E84" s="37"/>
      <c r="F84" s="37"/>
      <c r="G84" s="37"/>
      <c r="H84" s="38"/>
    </row>
    <row r="85" spans="1:8" s="16" customFormat="1" ht="37.5" customHeight="1" outlineLevel="1" x14ac:dyDescent="0.2">
      <c r="A85" s="130" t="s">
        <v>220</v>
      </c>
      <c r="B85" s="131"/>
      <c r="C85" s="364"/>
      <c r="D85" s="36">
        <v>87264</v>
      </c>
      <c r="E85" s="37"/>
      <c r="F85" s="37"/>
      <c r="G85" s="37"/>
      <c r="H85" s="38"/>
    </row>
    <row r="86" spans="1:8" s="16" customFormat="1" ht="37.5" customHeight="1" outlineLevel="1" x14ac:dyDescent="0.2">
      <c r="A86" s="130" t="s">
        <v>221</v>
      </c>
      <c r="B86" s="131"/>
      <c r="C86" s="364"/>
      <c r="D86" s="36">
        <v>89688</v>
      </c>
      <c r="E86" s="37"/>
      <c r="F86" s="37"/>
      <c r="G86" s="37"/>
      <c r="H86" s="38"/>
    </row>
    <row r="87" spans="1:8" s="16" customFormat="1" ht="37.5" customHeight="1" outlineLevel="1" x14ac:dyDescent="0.2">
      <c r="A87" s="130" t="s">
        <v>222</v>
      </c>
      <c r="B87" s="131"/>
      <c r="C87" s="364"/>
      <c r="D87" s="36">
        <v>92112</v>
      </c>
      <c r="E87" s="37"/>
      <c r="F87" s="37"/>
      <c r="G87" s="37"/>
      <c r="H87" s="38"/>
    </row>
    <row r="88" spans="1:8" s="16" customFormat="1" ht="37.5" customHeight="1" outlineLevel="1" x14ac:dyDescent="0.2">
      <c r="A88" s="130" t="s">
        <v>223</v>
      </c>
      <c r="B88" s="131"/>
      <c r="C88" s="364"/>
      <c r="D88" s="36">
        <v>94536</v>
      </c>
      <c r="E88" s="37"/>
      <c r="F88" s="37"/>
      <c r="G88" s="37"/>
      <c r="H88" s="38"/>
    </row>
    <row r="89" spans="1:8" s="16" customFormat="1" ht="37.5" customHeight="1" outlineLevel="1" x14ac:dyDescent="0.2">
      <c r="A89" s="130" t="s">
        <v>224</v>
      </c>
      <c r="B89" s="131"/>
      <c r="C89" s="364"/>
      <c r="D89" s="36">
        <v>96960</v>
      </c>
      <c r="E89" s="37"/>
      <c r="F89" s="37"/>
      <c r="G89" s="37"/>
      <c r="H89" s="38"/>
    </row>
    <row r="90" spans="1:8" s="16" customFormat="1" ht="37.5" customHeight="1" outlineLevel="1" x14ac:dyDescent="0.2">
      <c r="A90" s="130" t="s">
        <v>291</v>
      </c>
      <c r="B90" s="131"/>
      <c r="C90" s="364"/>
      <c r="D90" s="36">
        <v>99384</v>
      </c>
      <c r="E90" s="37"/>
      <c r="F90" s="37"/>
      <c r="G90" s="37"/>
      <c r="H90" s="38"/>
    </row>
    <row r="91" spans="1:8" s="16" customFormat="1" ht="37.5" customHeight="1" outlineLevel="1" x14ac:dyDescent="0.2">
      <c r="A91" s="130" t="s">
        <v>292</v>
      </c>
      <c r="B91" s="131"/>
      <c r="C91" s="364"/>
      <c r="D91" s="36">
        <v>101808</v>
      </c>
      <c r="E91" s="37"/>
      <c r="F91" s="37"/>
      <c r="G91" s="37"/>
      <c r="H91" s="38"/>
    </row>
    <row r="92" spans="1:8" s="16" customFormat="1" ht="37.5" customHeight="1" outlineLevel="1" x14ac:dyDescent="0.2">
      <c r="A92" s="130" t="s">
        <v>293</v>
      </c>
      <c r="B92" s="131"/>
      <c r="C92" s="364"/>
      <c r="D92" s="36">
        <v>104232</v>
      </c>
      <c r="E92" s="37"/>
      <c r="F92" s="37"/>
      <c r="G92" s="37"/>
      <c r="H92" s="38"/>
    </row>
    <row r="93" spans="1:8" s="16" customFormat="1" ht="37.5" customHeight="1" outlineLevel="1" x14ac:dyDescent="0.2">
      <c r="A93" s="130" t="s">
        <v>294</v>
      </c>
      <c r="B93" s="131"/>
      <c r="C93" s="364"/>
      <c r="D93" s="36">
        <v>106656</v>
      </c>
      <c r="E93" s="37"/>
      <c r="F93" s="37"/>
      <c r="G93" s="37"/>
      <c r="H93" s="38"/>
    </row>
    <row r="94" spans="1:8" s="16" customFormat="1" ht="37.5" customHeight="1" outlineLevel="1" x14ac:dyDescent="0.2">
      <c r="A94" s="130" t="s">
        <v>295</v>
      </c>
      <c r="B94" s="131"/>
      <c r="C94" s="364"/>
      <c r="D94" s="36">
        <v>109080</v>
      </c>
      <c r="E94" s="37"/>
      <c r="F94" s="37"/>
      <c r="G94" s="37"/>
      <c r="H94" s="38"/>
    </row>
    <row r="95" spans="1:8" s="16" customFormat="1" ht="37.5" customHeight="1" outlineLevel="1" x14ac:dyDescent="0.2">
      <c r="A95" s="130" t="s">
        <v>296</v>
      </c>
      <c r="B95" s="131"/>
      <c r="C95" s="364"/>
      <c r="D95" s="36">
        <v>111504</v>
      </c>
      <c r="E95" s="37"/>
      <c r="F95" s="37"/>
      <c r="G95" s="37"/>
      <c r="H95" s="38"/>
    </row>
    <row r="96" spans="1:8" s="16" customFormat="1" ht="37.5" customHeight="1" outlineLevel="1" x14ac:dyDescent="0.2">
      <c r="A96" s="130" t="s">
        <v>297</v>
      </c>
      <c r="B96" s="131"/>
      <c r="C96" s="364"/>
      <c r="D96" s="36">
        <v>113928</v>
      </c>
      <c r="E96" s="37"/>
      <c r="F96" s="37"/>
      <c r="G96" s="37"/>
      <c r="H96" s="38"/>
    </row>
    <row r="97" spans="1:8" s="16" customFormat="1" ht="37.5" customHeight="1" outlineLevel="1" x14ac:dyDescent="0.2">
      <c r="A97" s="130" t="s">
        <v>298</v>
      </c>
      <c r="B97" s="131"/>
      <c r="C97" s="364"/>
      <c r="D97" s="36">
        <v>116352</v>
      </c>
      <c r="E97" s="37"/>
      <c r="F97" s="37"/>
      <c r="G97" s="37"/>
      <c r="H97" s="38"/>
    </row>
    <row r="98" spans="1:8" s="16" customFormat="1" ht="37.5" customHeight="1" outlineLevel="1" x14ac:dyDescent="0.2">
      <c r="A98" s="130" t="s">
        <v>299</v>
      </c>
      <c r="B98" s="131"/>
      <c r="C98" s="364"/>
      <c r="D98" s="36">
        <v>118776</v>
      </c>
      <c r="E98" s="37"/>
      <c r="F98" s="37"/>
      <c r="G98" s="37"/>
      <c r="H98" s="38"/>
    </row>
    <row r="99" spans="1:8" s="16" customFormat="1" ht="37.5" customHeight="1" outlineLevel="1" thickBot="1" x14ac:dyDescent="0.25">
      <c r="A99" s="130" t="s">
        <v>300</v>
      </c>
      <c r="B99" s="131"/>
      <c r="C99" s="365"/>
      <c r="D99" s="44">
        <v>121200</v>
      </c>
      <c r="E99" s="45"/>
      <c r="F99" s="45"/>
      <c r="G99" s="45"/>
      <c r="H99" s="46"/>
    </row>
    <row r="100" spans="1:8" s="16" customFormat="1" ht="24.95" customHeight="1" thickBot="1" x14ac:dyDescent="0.25">
      <c r="A100" s="81"/>
      <c r="B100" s="466"/>
      <c r="C100" s="118"/>
      <c r="D100" s="467" t="s">
        <v>351</v>
      </c>
      <c r="E100" s="467"/>
      <c r="F100" s="467"/>
      <c r="G100" s="467"/>
      <c r="H100" s="468"/>
    </row>
    <row r="101" spans="1:8" s="16" customFormat="1" ht="24.95" customHeight="1" thickBot="1" x14ac:dyDescent="0.25">
      <c r="A101" s="469"/>
      <c r="B101" s="470"/>
      <c r="C101" s="180"/>
      <c r="D101" s="471" t="s">
        <v>173</v>
      </c>
      <c r="E101" s="472" t="s">
        <v>174</v>
      </c>
      <c r="F101" s="473" t="s">
        <v>175</v>
      </c>
      <c r="G101" s="472" t="s">
        <v>176</v>
      </c>
      <c r="H101" s="474" t="s">
        <v>177</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2" s="31">
        <f>F102*1.2</f>
        <v>8301.6</v>
      </c>
      <c r="E102" s="32">
        <f>F102*1.1</f>
        <v>7609.8</v>
      </c>
      <c r="F102" s="32">
        <v>6918</v>
      </c>
      <c r="G102" s="32">
        <f>F102*0.75</f>
        <v>5188.5</v>
      </c>
      <c r="H102" s="33">
        <f>F102*0.5</f>
        <v>3459</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05" s="44"/>
      <c r="E105" s="45"/>
      <c r="F105" s="45"/>
      <c r="G105" s="45"/>
      <c r="H105" s="46"/>
    </row>
    <row r="106" spans="1:8" s="16" customFormat="1" ht="24.95" customHeight="1" thickBot="1" x14ac:dyDescent="0.25">
      <c r="A106" s="47"/>
      <c r="B106" s="48"/>
      <c r="C106" s="49"/>
      <c r="D106" s="299"/>
      <c r="E106" s="299"/>
      <c r="F106" s="299"/>
      <c r="G106" s="299"/>
      <c r="H106" s="428"/>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7" s="54">
        <f>F107*1.2</f>
        <v>9597.6</v>
      </c>
      <c r="E107" s="32">
        <f>F107*1.1</f>
        <v>8797.8000000000011</v>
      </c>
      <c r="F107" s="32">
        <v>7998</v>
      </c>
      <c r="G107" s="32">
        <f>F107*0.75</f>
        <v>5998.5</v>
      </c>
      <c r="H107" s="33">
        <f>F107*0.5</f>
        <v>3999</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1" s="61"/>
      <c r="E111" s="45"/>
      <c r="F111" s="45"/>
      <c r="G111" s="45"/>
      <c r="H111" s="46"/>
    </row>
    <row r="112" spans="1:8" s="16" customFormat="1" ht="24.95" customHeight="1" thickBot="1" x14ac:dyDescent="0.25">
      <c r="A112" s="81"/>
      <c r="B112" s="82"/>
      <c r="C112" s="83"/>
      <c r="D112" s="299"/>
      <c r="E112" s="299"/>
      <c r="F112" s="299"/>
      <c r="G112" s="299"/>
      <c r="H112" s="428"/>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3" s="262">
        <v>210</v>
      </c>
      <c r="E113" s="313"/>
      <c r="F113" s="313"/>
      <c r="G113" s="313"/>
      <c r="H113" s="314"/>
    </row>
    <row r="114" spans="1:8" s="16" customFormat="1" ht="94.5" customHeight="1" x14ac:dyDescent="0.2">
      <c r="A114" s="71"/>
      <c r="B114" s="92"/>
      <c r="C114" s="93"/>
      <c r="D114" s="94"/>
      <c r="E114" s="95"/>
      <c r="F114" s="95"/>
      <c r="G114" s="95"/>
      <c r="H114" s="315"/>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5" s="263"/>
      <c r="E115" s="316"/>
      <c r="F115" s="316"/>
      <c r="G115" s="316"/>
      <c r="H115" s="317"/>
    </row>
    <row r="116" spans="1:8" s="16" customFormat="1" ht="24.95" customHeight="1" thickBot="1" x14ac:dyDescent="0.25">
      <c r="A116" s="81"/>
      <c r="B116" s="117"/>
      <c r="C116" s="118"/>
      <c r="D116" s="467" t="s">
        <v>351</v>
      </c>
      <c r="E116" s="467"/>
      <c r="F116" s="467"/>
      <c r="G116" s="467"/>
      <c r="H116" s="468"/>
    </row>
    <row r="117" spans="1:8" s="16" customFormat="1" ht="50.1" customHeight="1" thickBot="1" x14ac:dyDescent="0.25">
      <c r="A117" s="119" t="s">
        <v>31</v>
      </c>
      <c r="B117" s="120"/>
      <c r="C117" s="120"/>
      <c r="D117" s="451" t="str">
        <f>"от "&amp;MIN(D118:D136)&amp;" до "&amp;MAX(D118:D136)</f>
        <v>от 2424 до 46056</v>
      </c>
      <c r="E117" s="452"/>
      <c r="F117" s="452"/>
      <c r="G117" s="452"/>
      <c r="H117" s="453"/>
    </row>
    <row r="118" spans="1:8" s="16" customFormat="1" ht="37.5" customHeight="1" outlineLevel="1" x14ac:dyDescent="0.2">
      <c r="A118" s="124" t="s">
        <v>355</v>
      </c>
      <c r="B118" s="361"/>
      <c r="C118" s="30"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18" s="362">
        <v>2424</v>
      </c>
      <c r="E118" s="128"/>
      <c r="F118" s="128"/>
      <c r="G118" s="128"/>
      <c r="H118" s="129"/>
    </row>
    <row r="119" spans="1:8" s="16" customFormat="1" ht="37.5" customHeight="1" outlineLevel="1" x14ac:dyDescent="0.2">
      <c r="A119" s="499" t="s">
        <v>356</v>
      </c>
      <c r="B119" s="511"/>
      <c r="C119" s="364"/>
      <c r="D119" s="362">
        <v>4848</v>
      </c>
      <c r="E119" s="128"/>
      <c r="F119" s="128"/>
      <c r="G119" s="128"/>
      <c r="H119" s="129"/>
    </row>
    <row r="120" spans="1:8" s="16" customFormat="1" ht="37.5" customHeight="1" outlineLevel="1" x14ac:dyDescent="0.2">
      <c r="A120" s="499" t="s">
        <v>357</v>
      </c>
      <c r="B120" s="511"/>
      <c r="C120" s="364"/>
      <c r="D120" s="362">
        <v>7272</v>
      </c>
      <c r="E120" s="128"/>
      <c r="F120" s="128"/>
      <c r="G120" s="128"/>
      <c r="H120" s="129"/>
    </row>
    <row r="121" spans="1:8" s="16" customFormat="1" ht="37.5" customHeight="1" outlineLevel="1" x14ac:dyDescent="0.2">
      <c r="A121" s="499" t="s">
        <v>358</v>
      </c>
      <c r="B121" s="511"/>
      <c r="C121" s="364"/>
      <c r="D121" s="362">
        <v>9696</v>
      </c>
      <c r="E121" s="128"/>
      <c r="F121" s="128"/>
      <c r="G121" s="128"/>
      <c r="H121" s="129"/>
    </row>
    <row r="122" spans="1:8" s="16" customFormat="1" ht="37.5" customHeight="1" outlineLevel="1" x14ac:dyDescent="0.2">
      <c r="A122" s="499" t="s">
        <v>359</v>
      </c>
      <c r="B122" s="511"/>
      <c r="C122" s="364"/>
      <c r="D122" s="362">
        <v>12120</v>
      </c>
      <c r="E122" s="128"/>
      <c r="F122" s="128"/>
      <c r="G122" s="128"/>
      <c r="H122" s="129"/>
    </row>
    <row r="123" spans="1:8" s="16" customFormat="1" ht="37.5" customHeight="1" outlineLevel="1" x14ac:dyDescent="0.2">
      <c r="A123" s="499" t="s">
        <v>360</v>
      </c>
      <c r="B123" s="511"/>
      <c r="C123" s="364"/>
      <c r="D123" s="362">
        <v>14544</v>
      </c>
      <c r="E123" s="128"/>
      <c r="F123" s="128"/>
      <c r="G123" s="128"/>
      <c r="H123" s="129"/>
    </row>
    <row r="124" spans="1:8" s="16" customFormat="1" ht="37.5" customHeight="1" outlineLevel="1" x14ac:dyDescent="0.2">
      <c r="A124" s="499" t="s">
        <v>361</v>
      </c>
      <c r="B124" s="511"/>
      <c r="C124" s="364"/>
      <c r="D124" s="362">
        <v>16968</v>
      </c>
      <c r="E124" s="128"/>
      <c r="F124" s="128"/>
      <c r="G124" s="128"/>
      <c r="H124" s="129"/>
    </row>
    <row r="125" spans="1:8" s="16" customFormat="1" ht="37.5" customHeight="1" outlineLevel="1" x14ac:dyDescent="0.2">
      <c r="A125" s="499" t="s">
        <v>362</v>
      </c>
      <c r="B125" s="511"/>
      <c r="C125" s="364"/>
      <c r="D125" s="362">
        <v>19392</v>
      </c>
      <c r="E125" s="128"/>
      <c r="F125" s="128"/>
      <c r="G125" s="128"/>
      <c r="H125" s="129"/>
    </row>
    <row r="126" spans="1:8" s="16" customFormat="1" ht="37.5" customHeight="1" outlineLevel="1" x14ac:dyDescent="0.2">
      <c r="A126" s="499" t="s">
        <v>363</v>
      </c>
      <c r="B126" s="511"/>
      <c r="C126" s="364"/>
      <c r="D126" s="362">
        <v>21816</v>
      </c>
      <c r="E126" s="128"/>
      <c r="F126" s="128"/>
      <c r="G126" s="128"/>
      <c r="H126" s="129"/>
    </row>
    <row r="127" spans="1:8" s="16" customFormat="1" ht="37.5" customHeight="1" outlineLevel="1" x14ac:dyDescent="0.2">
      <c r="A127" s="499" t="s">
        <v>364</v>
      </c>
      <c r="B127" s="511"/>
      <c r="C127" s="364"/>
      <c r="D127" s="362">
        <v>24240</v>
      </c>
      <c r="E127" s="128"/>
      <c r="F127" s="128"/>
      <c r="G127" s="128"/>
      <c r="H127" s="129"/>
    </row>
    <row r="128" spans="1:8" s="16" customFormat="1" ht="37.5" customHeight="1" outlineLevel="1" x14ac:dyDescent="0.2">
      <c r="A128" s="499" t="s">
        <v>365</v>
      </c>
      <c r="B128" s="511"/>
      <c r="C128" s="364"/>
      <c r="D128" s="362">
        <v>26664</v>
      </c>
      <c r="E128" s="128"/>
      <c r="F128" s="128"/>
      <c r="G128" s="128"/>
      <c r="H128" s="129"/>
    </row>
    <row r="129" spans="1:8" s="16" customFormat="1" ht="37.5" customHeight="1" outlineLevel="1" x14ac:dyDescent="0.2">
      <c r="A129" s="499" t="s">
        <v>366</v>
      </c>
      <c r="B129" s="511"/>
      <c r="C129" s="364"/>
      <c r="D129" s="362">
        <v>29088</v>
      </c>
      <c r="E129" s="128"/>
      <c r="F129" s="128"/>
      <c r="G129" s="128"/>
      <c r="H129" s="129"/>
    </row>
    <row r="130" spans="1:8" s="16" customFormat="1" ht="37.5" customHeight="1" outlineLevel="1" x14ac:dyDescent="0.2">
      <c r="A130" s="499" t="s">
        <v>367</v>
      </c>
      <c r="B130" s="511"/>
      <c r="C130" s="364"/>
      <c r="D130" s="362">
        <v>31512</v>
      </c>
      <c r="E130" s="128"/>
      <c r="F130" s="128"/>
      <c r="G130" s="128"/>
      <c r="H130" s="129"/>
    </row>
    <row r="131" spans="1:8" s="16" customFormat="1" ht="37.5" customHeight="1" outlineLevel="1" x14ac:dyDescent="0.2">
      <c r="A131" s="499" t="s">
        <v>368</v>
      </c>
      <c r="B131" s="511"/>
      <c r="C131" s="364"/>
      <c r="D131" s="362">
        <v>33936</v>
      </c>
      <c r="E131" s="128"/>
      <c r="F131" s="128"/>
      <c r="G131" s="128"/>
      <c r="H131" s="129"/>
    </row>
    <row r="132" spans="1:8" s="16" customFormat="1" ht="37.5" customHeight="1" outlineLevel="1" x14ac:dyDescent="0.2">
      <c r="A132" s="499" t="s">
        <v>369</v>
      </c>
      <c r="B132" s="511"/>
      <c r="C132" s="364"/>
      <c r="D132" s="362">
        <v>36360</v>
      </c>
      <c r="E132" s="128"/>
      <c r="F132" s="128"/>
      <c r="G132" s="128"/>
      <c r="H132" s="129"/>
    </row>
    <row r="133" spans="1:8" s="16" customFormat="1" ht="37.5" customHeight="1" outlineLevel="1" x14ac:dyDescent="0.2">
      <c r="A133" s="499" t="s">
        <v>370</v>
      </c>
      <c r="B133" s="511"/>
      <c r="C133" s="364"/>
      <c r="D133" s="362">
        <v>38784</v>
      </c>
      <c r="E133" s="128"/>
      <c r="F133" s="128"/>
      <c r="G133" s="128"/>
      <c r="H133" s="129"/>
    </row>
    <row r="134" spans="1:8" s="16" customFormat="1" ht="37.5" customHeight="1" outlineLevel="1" x14ac:dyDescent="0.2">
      <c r="A134" s="499" t="s">
        <v>371</v>
      </c>
      <c r="B134" s="511"/>
      <c r="C134" s="364"/>
      <c r="D134" s="362">
        <v>41208</v>
      </c>
      <c r="E134" s="128"/>
      <c r="F134" s="128"/>
      <c r="G134" s="128"/>
      <c r="H134" s="129"/>
    </row>
    <row r="135" spans="1:8" s="16" customFormat="1" ht="37.5" customHeight="1" outlineLevel="1" x14ac:dyDescent="0.2">
      <c r="A135" s="499" t="s">
        <v>372</v>
      </c>
      <c r="B135" s="511"/>
      <c r="C135" s="364"/>
      <c r="D135" s="362">
        <v>43632</v>
      </c>
      <c r="E135" s="128"/>
      <c r="F135" s="128"/>
      <c r="G135" s="128"/>
      <c r="H135" s="129"/>
    </row>
    <row r="136" spans="1:8" s="16" customFormat="1" ht="37.5" customHeight="1" outlineLevel="1" x14ac:dyDescent="0.2">
      <c r="A136" s="499" t="s">
        <v>373</v>
      </c>
      <c r="B136" s="511"/>
      <c r="C136" s="364"/>
      <c r="D136" s="362">
        <v>46056</v>
      </c>
      <c r="E136" s="128"/>
      <c r="F136" s="128"/>
      <c r="G136" s="128"/>
      <c r="H136" s="129"/>
    </row>
    <row r="137" spans="1:8" s="16" customFormat="1" ht="37.5" customHeight="1" outlineLevel="1" x14ac:dyDescent="0.2">
      <c r="A137" s="130" t="s">
        <v>374</v>
      </c>
      <c r="B137" s="363"/>
      <c r="C137" s="364"/>
      <c r="D137" s="362">
        <v>48480</v>
      </c>
      <c r="E137" s="128"/>
      <c r="F137" s="128"/>
      <c r="G137" s="128"/>
      <c r="H137" s="129"/>
    </row>
    <row r="138" spans="1:8" s="16" customFormat="1" ht="37.5" customHeight="1" outlineLevel="1" x14ac:dyDescent="0.2">
      <c r="A138" s="130" t="s">
        <v>375</v>
      </c>
      <c r="B138" s="363"/>
      <c r="C138" s="364"/>
      <c r="D138" s="362">
        <v>50904</v>
      </c>
      <c r="E138" s="128"/>
      <c r="F138" s="128"/>
      <c r="G138" s="128"/>
      <c r="H138" s="129"/>
    </row>
    <row r="139" spans="1:8" s="16" customFormat="1" ht="37.5" customHeight="1" outlineLevel="1" x14ac:dyDescent="0.2">
      <c r="A139" s="130" t="s">
        <v>376</v>
      </c>
      <c r="B139" s="363"/>
      <c r="C139" s="364"/>
      <c r="D139" s="362">
        <v>53328</v>
      </c>
      <c r="E139" s="128"/>
      <c r="F139" s="128"/>
      <c r="G139" s="128"/>
      <c r="H139" s="129"/>
    </row>
    <row r="140" spans="1:8" s="16" customFormat="1" ht="37.5" customHeight="1" outlineLevel="1" x14ac:dyDescent="0.2">
      <c r="A140" s="130" t="s">
        <v>377</v>
      </c>
      <c r="B140" s="363"/>
      <c r="C140" s="364"/>
      <c r="D140" s="140">
        <v>55752</v>
      </c>
      <c r="E140" s="140"/>
      <c r="F140" s="140"/>
      <c r="G140" s="140"/>
      <c r="H140" s="141"/>
    </row>
    <row r="141" spans="1:8" s="16" customFormat="1" ht="37.5" customHeight="1" outlineLevel="1" x14ac:dyDescent="0.2">
      <c r="A141" s="130" t="s">
        <v>378</v>
      </c>
      <c r="B141" s="363"/>
      <c r="C141" s="364"/>
      <c r="D141" s="140">
        <v>58176</v>
      </c>
      <c r="E141" s="140"/>
      <c r="F141" s="140"/>
      <c r="G141" s="140"/>
      <c r="H141" s="141"/>
    </row>
    <row r="142" spans="1:8" s="16" customFormat="1" ht="37.5" customHeight="1" outlineLevel="1" x14ac:dyDescent="0.2">
      <c r="A142" s="130" t="s">
        <v>379</v>
      </c>
      <c r="B142" s="363"/>
      <c r="C142" s="364"/>
      <c r="D142" s="140">
        <v>55125</v>
      </c>
      <c r="E142" s="140"/>
      <c r="F142" s="140"/>
      <c r="G142" s="140"/>
      <c r="H142" s="141"/>
    </row>
    <row r="143" spans="1:8" s="16" customFormat="1" ht="37.5" customHeight="1" outlineLevel="1" x14ac:dyDescent="0.2">
      <c r="A143" s="130" t="s">
        <v>380</v>
      </c>
      <c r="B143" s="363"/>
      <c r="C143" s="364"/>
      <c r="D143" s="140">
        <v>57330</v>
      </c>
      <c r="E143" s="140"/>
      <c r="F143" s="140"/>
      <c r="G143" s="140"/>
      <c r="H143" s="141"/>
    </row>
    <row r="144" spans="1:8" s="16" customFormat="1" ht="37.5" customHeight="1" outlineLevel="1" x14ac:dyDescent="0.2">
      <c r="A144" s="130" t="s">
        <v>381</v>
      </c>
      <c r="B144" s="363"/>
      <c r="C144" s="364"/>
      <c r="D144" s="140">
        <v>59535</v>
      </c>
      <c r="E144" s="140"/>
      <c r="F144" s="140"/>
      <c r="G144" s="140"/>
      <c r="H144" s="141"/>
    </row>
    <row r="145" spans="1:8" s="16" customFormat="1" ht="37.5" customHeight="1" outlineLevel="1" x14ac:dyDescent="0.2">
      <c r="A145" s="130" t="s">
        <v>382</v>
      </c>
      <c r="B145" s="363"/>
      <c r="C145" s="364"/>
      <c r="D145" s="362">
        <v>61740</v>
      </c>
      <c r="E145" s="128"/>
      <c r="F145" s="128"/>
      <c r="G145" s="128"/>
      <c r="H145" s="129"/>
    </row>
    <row r="146" spans="1:8" s="16" customFormat="1" ht="37.5" customHeight="1" outlineLevel="1" x14ac:dyDescent="0.2">
      <c r="A146" s="130" t="s">
        <v>383</v>
      </c>
      <c r="B146" s="363"/>
      <c r="C146" s="364"/>
      <c r="D146" s="362">
        <v>63945</v>
      </c>
      <c r="E146" s="128"/>
      <c r="F146" s="128"/>
      <c r="G146" s="128"/>
      <c r="H146" s="129"/>
    </row>
    <row r="147" spans="1:8" s="16" customFormat="1" ht="37.5" customHeight="1" outlineLevel="1" x14ac:dyDescent="0.2">
      <c r="A147" s="130" t="s">
        <v>384</v>
      </c>
      <c r="B147" s="363"/>
      <c r="C147" s="364"/>
      <c r="D147" s="362">
        <v>66150</v>
      </c>
      <c r="E147" s="128"/>
      <c r="F147" s="128"/>
      <c r="G147" s="128"/>
      <c r="H147" s="129"/>
    </row>
    <row r="148" spans="1:8" s="16" customFormat="1" ht="37.5" customHeight="1" outlineLevel="1" x14ac:dyDescent="0.2">
      <c r="A148" s="130" t="s">
        <v>385</v>
      </c>
      <c r="B148" s="363"/>
      <c r="C148" s="364"/>
      <c r="D148" s="362">
        <v>66151</v>
      </c>
      <c r="E148" s="128"/>
      <c r="F148" s="128"/>
      <c r="G148" s="128"/>
      <c r="H148" s="129"/>
    </row>
    <row r="149" spans="1:8" s="16" customFormat="1" ht="37.5" customHeight="1" outlineLevel="1" x14ac:dyDescent="0.2">
      <c r="A149" s="130" t="s">
        <v>386</v>
      </c>
      <c r="B149" s="363"/>
      <c r="C149" s="364"/>
      <c r="D149" s="362">
        <v>66152</v>
      </c>
      <c r="E149" s="128"/>
      <c r="F149" s="128"/>
      <c r="G149" s="128"/>
      <c r="H149" s="129"/>
    </row>
    <row r="150" spans="1:8" s="16" customFormat="1" ht="37.5" customHeight="1" outlineLevel="1" x14ac:dyDescent="0.2">
      <c r="A150" s="130" t="s">
        <v>387</v>
      </c>
      <c r="B150" s="363"/>
      <c r="C150" s="364"/>
      <c r="D150" s="362">
        <v>66153</v>
      </c>
      <c r="E150" s="128"/>
      <c r="F150" s="128"/>
      <c r="G150" s="128"/>
      <c r="H150" s="129"/>
    </row>
    <row r="151" spans="1:8" s="16" customFormat="1" ht="37.5" customHeight="1" outlineLevel="1" x14ac:dyDescent="0.2">
      <c r="A151" s="130" t="s">
        <v>388</v>
      </c>
      <c r="B151" s="363"/>
      <c r="C151" s="364"/>
      <c r="D151" s="362">
        <v>66154</v>
      </c>
      <c r="E151" s="128"/>
      <c r="F151" s="128"/>
      <c r="G151" s="128"/>
      <c r="H151" s="129"/>
    </row>
    <row r="152" spans="1:8" s="16" customFormat="1" ht="37.5" customHeight="1" outlineLevel="1" x14ac:dyDescent="0.2">
      <c r="A152" s="130" t="s">
        <v>389</v>
      </c>
      <c r="B152" s="363"/>
      <c r="C152" s="364"/>
      <c r="D152" s="362">
        <v>66155</v>
      </c>
      <c r="E152" s="128"/>
      <c r="F152" s="128"/>
      <c r="G152" s="128"/>
      <c r="H152" s="129"/>
    </row>
    <row r="153" spans="1:8" s="16" customFormat="1" ht="37.5" customHeight="1" outlineLevel="1" x14ac:dyDescent="0.2">
      <c r="A153" s="130" t="s">
        <v>390</v>
      </c>
      <c r="B153" s="363"/>
      <c r="C153" s="364"/>
      <c r="D153" s="362">
        <v>66156</v>
      </c>
      <c r="E153" s="128"/>
      <c r="F153" s="128"/>
      <c r="G153" s="128"/>
      <c r="H153" s="129"/>
    </row>
    <row r="154" spans="1:8" s="16" customFormat="1" ht="37.5" customHeight="1" outlineLevel="1" x14ac:dyDescent="0.2">
      <c r="A154" s="130" t="s">
        <v>391</v>
      </c>
      <c r="B154" s="363"/>
      <c r="C154" s="364"/>
      <c r="D154" s="362">
        <v>66157</v>
      </c>
      <c r="E154" s="128"/>
      <c r="F154" s="128"/>
      <c r="G154" s="128"/>
      <c r="H154" s="129"/>
    </row>
    <row r="155" spans="1:8" s="16" customFormat="1" ht="37.5" customHeight="1" outlineLevel="1" x14ac:dyDescent="0.2">
      <c r="A155" s="130" t="s">
        <v>392</v>
      </c>
      <c r="B155" s="363"/>
      <c r="C155" s="364"/>
      <c r="D155" s="362">
        <v>66158</v>
      </c>
      <c r="E155" s="128"/>
      <c r="F155" s="128"/>
      <c r="G155" s="128"/>
      <c r="H155" s="129"/>
    </row>
    <row r="156" spans="1:8" s="16" customFormat="1" ht="37.5" customHeight="1" outlineLevel="1" x14ac:dyDescent="0.2">
      <c r="A156" s="130" t="s">
        <v>393</v>
      </c>
      <c r="B156" s="363"/>
      <c r="C156" s="364"/>
      <c r="D156" s="362">
        <v>66159</v>
      </c>
      <c r="E156" s="128"/>
      <c r="F156" s="128"/>
      <c r="G156" s="128"/>
      <c r="H156" s="129"/>
    </row>
    <row r="157" spans="1:8" s="16" customFormat="1" ht="37.5" customHeight="1" outlineLevel="1" x14ac:dyDescent="0.2">
      <c r="A157" s="130" t="s">
        <v>394</v>
      </c>
      <c r="B157" s="363"/>
      <c r="C157" s="364"/>
      <c r="D157" s="362">
        <v>66160</v>
      </c>
      <c r="E157" s="128"/>
      <c r="F157" s="128"/>
      <c r="G157" s="128"/>
      <c r="H157" s="129"/>
    </row>
    <row r="158" spans="1:8" s="16" customFormat="1" ht="37.5" customHeight="1" outlineLevel="1" x14ac:dyDescent="0.2">
      <c r="A158" s="130" t="s">
        <v>395</v>
      </c>
      <c r="B158" s="363"/>
      <c r="C158" s="364"/>
      <c r="D158" s="362">
        <v>66161</v>
      </c>
      <c r="E158" s="128"/>
      <c r="F158" s="128"/>
      <c r="G158" s="128"/>
      <c r="H158" s="129"/>
    </row>
    <row r="159" spans="1:8" s="16" customFormat="1" ht="37.5" customHeight="1" outlineLevel="1" x14ac:dyDescent="0.2">
      <c r="A159" s="130" t="s">
        <v>396</v>
      </c>
      <c r="B159" s="363"/>
      <c r="C159" s="364"/>
      <c r="D159" s="362">
        <v>66162</v>
      </c>
      <c r="E159" s="128"/>
      <c r="F159" s="128"/>
      <c r="G159" s="128"/>
      <c r="H159" s="129"/>
    </row>
    <row r="160" spans="1:8" s="16" customFormat="1" ht="37.5" customHeight="1" outlineLevel="1" x14ac:dyDescent="0.2">
      <c r="A160" s="130" t="s">
        <v>397</v>
      </c>
      <c r="B160" s="363"/>
      <c r="C160" s="364"/>
      <c r="D160" s="362">
        <v>66163</v>
      </c>
      <c r="E160" s="128"/>
      <c r="F160" s="128"/>
      <c r="G160" s="128"/>
      <c r="H160" s="129"/>
    </row>
    <row r="161" spans="1:8" s="16" customFormat="1" ht="37.5" customHeight="1" outlineLevel="1" x14ac:dyDescent="0.2">
      <c r="A161" s="130" t="s">
        <v>398</v>
      </c>
      <c r="B161" s="363"/>
      <c r="C161" s="364"/>
      <c r="D161" s="362">
        <v>66164</v>
      </c>
      <c r="E161" s="128"/>
      <c r="F161" s="128"/>
      <c r="G161" s="128"/>
      <c r="H161" s="129"/>
    </row>
    <row r="162" spans="1:8" s="16" customFormat="1" ht="37.5" customHeight="1" outlineLevel="1" x14ac:dyDescent="0.2">
      <c r="A162" s="130" t="s">
        <v>399</v>
      </c>
      <c r="B162" s="363"/>
      <c r="C162" s="364"/>
      <c r="D162" s="362">
        <v>66165</v>
      </c>
      <c r="E162" s="128"/>
      <c r="F162" s="128"/>
      <c r="G162" s="128"/>
      <c r="H162" s="129"/>
    </row>
    <row r="163" spans="1:8" s="16" customFormat="1" ht="37.5" customHeight="1" outlineLevel="1" x14ac:dyDescent="0.2">
      <c r="A163" s="130" t="s">
        <v>400</v>
      </c>
      <c r="B163" s="363"/>
      <c r="C163" s="364"/>
      <c r="D163" s="362">
        <v>66166</v>
      </c>
      <c r="E163" s="128"/>
      <c r="F163" s="128"/>
      <c r="G163" s="128"/>
      <c r="H163" s="129"/>
    </row>
    <row r="164" spans="1:8" s="16" customFormat="1" ht="37.5" customHeight="1" outlineLevel="1" x14ac:dyDescent="0.2">
      <c r="A164" s="130" t="s">
        <v>401</v>
      </c>
      <c r="B164" s="363"/>
      <c r="C164" s="364"/>
      <c r="D164" s="362">
        <v>66167</v>
      </c>
      <c r="E164" s="128"/>
      <c r="F164" s="128"/>
      <c r="G164" s="128"/>
      <c r="H164" s="129"/>
    </row>
    <row r="165" spans="1:8" s="16" customFormat="1" ht="37.5" customHeight="1" outlineLevel="1" x14ac:dyDescent="0.2">
      <c r="A165" s="130" t="s">
        <v>402</v>
      </c>
      <c r="B165" s="363"/>
      <c r="C165" s="364"/>
      <c r="D165" s="362">
        <v>66168</v>
      </c>
      <c r="E165" s="128"/>
      <c r="F165" s="128"/>
      <c r="G165" s="128"/>
      <c r="H165" s="129"/>
    </row>
    <row r="166" spans="1:8" s="16" customFormat="1" ht="37.5" customHeight="1" outlineLevel="1" x14ac:dyDescent="0.2">
      <c r="A166" s="130" t="s">
        <v>403</v>
      </c>
      <c r="B166" s="363"/>
      <c r="C166" s="364"/>
      <c r="D166" s="362">
        <v>66169</v>
      </c>
      <c r="E166" s="128"/>
      <c r="F166" s="128"/>
      <c r="G166" s="128"/>
      <c r="H166" s="129"/>
    </row>
    <row r="167" spans="1:8" s="16" customFormat="1" ht="37.5" customHeight="1" outlineLevel="1" thickBot="1" x14ac:dyDescent="0.25">
      <c r="A167" s="130" t="s">
        <v>404</v>
      </c>
      <c r="B167" s="363"/>
      <c r="C167" s="365"/>
      <c r="D167" s="362">
        <v>66170</v>
      </c>
      <c r="E167" s="128"/>
      <c r="F167" s="128"/>
      <c r="G167" s="128"/>
      <c r="H167" s="129"/>
    </row>
    <row r="168" spans="1:8" s="16" customFormat="1" ht="50.1" customHeight="1" thickBot="1" x14ac:dyDescent="0.25">
      <c r="A168" s="119" t="s">
        <v>52</v>
      </c>
      <c r="B168" s="120"/>
      <c r="C168" s="340"/>
      <c r="D168" s="121" t="str">
        <f>"от "&amp;MIN(D169:D178)&amp;" до "&amp;MAX(D169:D178)</f>
        <v>от 924 до 16902</v>
      </c>
      <c r="E168" s="122"/>
      <c r="F168" s="122"/>
      <c r="G168" s="122"/>
      <c r="H168" s="123"/>
    </row>
    <row r="169" spans="1:8" s="16" customFormat="1" ht="151.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9" s="509">
        <v>1590</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70" s="56">
        <v>924.00000000000011</v>
      </c>
      <c r="E170" s="37"/>
      <c r="F170" s="37"/>
      <c r="G170" s="37"/>
      <c r="H170" s="38"/>
    </row>
    <row r="171" spans="1:8" s="16" customFormat="1" ht="37.5" customHeight="1" x14ac:dyDescent="0.2">
      <c r="A171" s="143" t="s">
        <v>55</v>
      </c>
      <c r="B171" s="144"/>
      <c r="C171" s="142"/>
      <c r="D171" s="56">
        <v>16902</v>
      </c>
      <c r="E171" s="37"/>
      <c r="F171" s="37"/>
      <c r="G171" s="37"/>
      <c r="H171" s="38"/>
    </row>
    <row r="172" spans="1:8" s="16" customFormat="1" ht="37.5" customHeight="1" x14ac:dyDescent="0.2">
      <c r="A172" s="143" t="s">
        <v>56</v>
      </c>
      <c r="B172" s="144"/>
      <c r="C172" s="142"/>
      <c r="D172" s="56">
        <v>3942</v>
      </c>
      <c r="E172" s="37"/>
      <c r="F172" s="37"/>
      <c r="G172" s="37"/>
      <c r="H172" s="38"/>
    </row>
    <row r="173" spans="1:8" s="16" customFormat="1" ht="37.5" customHeight="1" x14ac:dyDescent="0.2">
      <c r="A173" s="143" t="s">
        <v>57</v>
      </c>
      <c r="B173" s="144"/>
      <c r="C173" s="142"/>
      <c r="D173" s="56">
        <v>10422</v>
      </c>
      <c r="E173" s="37"/>
      <c r="F173" s="37"/>
      <c r="G173" s="37"/>
      <c r="H173" s="38"/>
    </row>
    <row r="174" spans="1:8" s="16" customFormat="1" ht="37.5" customHeight="1" x14ac:dyDescent="0.2">
      <c r="A174" s="143" t="s">
        <v>58</v>
      </c>
      <c r="B174" s="144"/>
      <c r="C174" s="142"/>
      <c r="D174" s="56">
        <v>2574</v>
      </c>
      <c r="E174" s="37"/>
      <c r="F174" s="37"/>
      <c r="G174" s="37"/>
      <c r="H174" s="38"/>
    </row>
    <row r="175" spans="1:8" s="16" customFormat="1" ht="37.5" customHeight="1" x14ac:dyDescent="0.2">
      <c r="A175" s="143" t="s">
        <v>59</v>
      </c>
      <c r="B175" s="144"/>
      <c r="C175" s="142"/>
      <c r="D175" s="56">
        <v>2574</v>
      </c>
      <c r="E175" s="37"/>
      <c r="F175" s="37"/>
      <c r="G175" s="37"/>
      <c r="H175" s="38"/>
    </row>
    <row r="176" spans="1:8" s="16" customFormat="1" ht="37.5" customHeight="1" x14ac:dyDescent="0.2">
      <c r="A176" s="143" t="s">
        <v>60</v>
      </c>
      <c r="B176" s="144"/>
      <c r="C176" s="142"/>
      <c r="D176" s="56">
        <v>5148</v>
      </c>
      <c r="E176" s="37"/>
      <c r="F176" s="37"/>
      <c r="G176" s="37"/>
      <c r="H176" s="38"/>
    </row>
    <row r="177" spans="1:8" s="16" customFormat="1" ht="37.5" customHeight="1" x14ac:dyDescent="0.2">
      <c r="A177" s="143" t="s">
        <v>61</v>
      </c>
      <c r="B177" s="144"/>
      <c r="C177" s="142"/>
      <c r="D177" s="56">
        <v>7722</v>
      </c>
      <c r="E177" s="37"/>
      <c r="F177" s="37"/>
      <c r="G177" s="37"/>
      <c r="H177" s="38"/>
    </row>
    <row r="178" spans="1:8" s="16" customFormat="1" ht="37.5" customHeight="1" x14ac:dyDescent="0.2">
      <c r="A178" s="192" t="s">
        <v>62</v>
      </c>
      <c r="B178" s="193"/>
      <c r="C178" s="142"/>
      <c r="D178" s="195">
        <v>12582</v>
      </c>
      <c r="E178" s="186"/>
      <c r="F178" s="186"/>
      <c r="G178" s="186"/>
      <c r="H178" s="187"/>
    </row>
    <row r="179" spans="1:8" s="16" customFormat="1" ht="117.75" customHeight="1" thickBot="1" x14ac:dyDescent="0.25">
      <c r="A179" s="319" t="s">
        <v>64</v>
      </c>
      <c r="B179" s="320"/>
      <c r="C1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79" s="45">
        <v>30</v>
      </c>
      <c r="E179" s="45"/>
      <c r="F179" s="45"/>
      <c r="G179" s="45"/>
      <c r="H179" s="46"/>
    </row>
    <row r="180" spans="1:8" s="28" customFormat="1" ht="50.1" customHeight="1" thickBot="1" x14ac:dyDescent="0.25">
      <c r="A180" s="24" t="s">
        <v>65</v>
      </c>
      <c r="B180" s="25"/>
      <c r="C180" s="26"/>
      <c r="D180" s="156" t="str">
        <f>"от "&amp;MIN(D182,D193:H207)&amp;" до "&amp;MAX(D182,D193:H207)</f>
        <v>от 594 до 14949</v>
      </c>
      <c r="E180" s="156"/>
      <c r="F180" s="156"/>
      <c r="G180" s="156"/>
      <c r="H180" s="157"/>
    </row>
    <row r="181" spans="1:8" s="16" customFormat="1" ht="24.95" customHeight="1" thickBot="1" x14ac:dyDescent="0.25">
      <c r="A181" s="298"/>
      <c r="B181" s="299"/>
      <c r="C181" s="83"/>
      <c r="D181" s="160"/>
      <c r="E181" s="160"/>
      <c r="F181" s="160"/>
      <c r="G181" s="160"/>
      <c r="H181" s="161"/>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82" s="165">
        <v>14580</v>
      </c>
      <c r="E182" s="165"/>
      <c r="F182" s="165"/>
      <c r="G182" s="165"/>
      <c r="H182" s="166"/>
    </row>
    <row r="183" spans="1:8" s="16" customFormat="1" ht="67.5" customHeight="1" thickBot="1" x14ac:dyDescent="0.25">
      <c r="A183" s="167" t="s">
        <v>67</v>
      </c>
      <c r="B183" s="168"/>
      <c r="C183" s="169"/>
      <c r="D183" s="170" t="s">
        <v>68</v>
      </c>
      <c r="E183" s="171"/>
      <c r="F183" s="171"/>
      <c r="G183" s="171"/>
      <c r="H183" s="172"/>
    </row>
    <row r="184" spans="1:8" s="16" customFormat="1" ht="67.5" customHeight="1" x14ac:dyDescent="0.2">
      <c r="A184" s="173" t="s">
        <v>69</v>
      </c>
      <c r="B184" s="174"/>
      <c r="C184" s="169"/>
      <c r="D184" s="140">
        <f>D182/4</f>
        <v>3645</v>
      </c>
      <c r="E184" s="140"/>
      <c r="F184" s="140"/>
      <c r="G184" s="140"/>
      <c r="H184" s="141"/>
    </row>
    <row r="185" spans="1:8" s="16" customFormat="1" ht="67.5" customHeight="1" x14ac:dyDescent="0.2">
      <c r="A185" s="173" t="s">
        <v>70</v>
      </c>
      <c r="B185" s="174"/>
      <c r="C185" s="169"/>
      <c r="D185" s="140">
        <f>D182/5</f>
        <v>2916</v>
      </c>
      <c r="E185" s="140"/>
      <c r="F185" s="140"/>
      <c r="G185" s="140"/>
      <c r="H185" s="141"/>
    </row>
    <row r="186" spans="1:8" s="16" customFormat="1" ht="67.5" customHeight="1" x14ac:dyDescent="0.2">
      <c r="A186" s="173" t="s">
        <v>71</v>
      </c>
      <c r="B186" s="174"/>
      <c r="C186" s="169"/>
      <c r="D186" s="140">
        <f>D182/6</f>
        <v>2430</v>
      </c>
      <c r="E186" s="140"/>
      <c r="F186" s="140"/>
      <c r="G186" s="140"/>
      <c r="H186" s="141"/>
    </row>
    <row r="187" spans="1:8" s="16" customFormat="1" ht="67.5" customHeight="1" x14ac:dyDescent="0.2">
      <c r="A187" s="173" t="s">
        <v>72</v>
      </c>
      <c r="B187" s="174"/>
      <c r="C187" s="169"/>
      <c r="D187" s="140">
        <f>D182/7</f>
        <v>2082.8571428571427</v>
      </c>
      <c r="E187" s="140"/>
      <c r="F187" s="140"/>
      <c r="G187" s="140"/>
      <c r="H187" s="141"/>
    </row>
    <row r="188" spans="1:8" s="16" customFormat="1" ht="67.5" customHeight="1" x14ac:dyDescent="0.2">
      <c r="A188" s="173" t="s">
        <v>73</v>
      </c>
      <c r="B188" s="174"/>
      <c r="C188" s="169"/>
      <c r="D188" s="140">
        <f>D182/8</f>
        <v>1822.5</v>
      </c>
      <c r="E188" s="140"/>
      <c r="F188" s="140"/>
      <c r="G188" s="140"/>
      <c r="H188" s="141"/>
    </row>
    <row r="189" spans="1:8" s="16" customFormat="1" ht="67.5" customHeight="1" x14ac:dyDescent="0.2">
      <c r="A189" s="173" t="s">
        <v>74</v>
      </c>
      <c r="B189" s="174"/>
      <c r="C189" s="169"/>
      <c r="D189" s="140">
        <f>D182/9</f>
        <v>1620</v>
      </c>
      <c r="E189" s="140"/>
      <c r="F189" s="140"/>
      <c r="G189" s="140"/>
      <c r="H189" s="141"/>
    </row>
    <row r="190" spans="1:8" s="16" customFormat="1" ht="67.5" customHeight="1" thickBot="1" x14ac:dyDescent="0.25">
      <c r="A190" s="173" t="s">
        <v>75</v>
      </c>
      <c r="B190" s="174"/>
      <c r="C190" s="175"/>
      <c r="D190" s="140">
        <f>D182/10</f>
        <v>1458</v>
      </c>
      <c r="E190" s="140"/>
      <c r="F190" s="140"/>
      <c r="G190" s="140"/>
      <c r="H190" s="141"/>
    </row>
    <row r="191" spans="1:8" s="16" customFormat="1" ht="62.45" customHeight="1" thickBot="1" x14ac:dyDescent="0.25">
      <c r="A191" s="347" t="s">
        <v>76</v>
      </c>
      <c r="B191" s="177"/>
      <c r="C191" s="58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91" s="36">
        <v>20004</v>
      </c>
      <c r="E191" s="37"/>
      <c r="F191" s="37"/>
      <c r="G191" s="37"/>
      <c r="H191" s="38"/>
    </row>
    <row r="192" spans="1:8" s="16" customFormat="1" ht="24.95" customHeight="1" thickBot="1" x14ac:dyDescent="0.25">
      <c r="A192" s="298"/>
      <c r="B192" s="299"/>
      <c r="C192" s="180"/>
      <c r="D192" s="181"/>
      <c r="E192" s="181"/>
      <c r="F192" s="181"/>
      <c r="G192" s="181"/>
      <c r="H192" s="182"/>
    </row>
    <row r="193" spans="1:8" s="16" customFormat="1" ht="50.1" customHeight="1" x14ac:dyDescent="0.2">
      <c r="A193" s="143" t="s">
        <v>77</v>
      </c>
      <c r="B193" s="144"/>
      <c r="C193" s="291" t="str">
        <f>"Интернет-площадка 2gis.ru на основе Cправочника организаций "&amp;$C$2&amp;""</f>
        <v>Интернет-площадка 2gis.ru на основе Cправочника организаций "2ГИС.НИЖНИЙ НОВГОРОД"</v>
      </c>
      <c r="D193" s="508">
        <v>14949.000000000002</v>
      </c>
      <c r="E193" s="509"/>
      <c r="F193" s="509"/>
      <c r="G193" s="509"/>
      <c r="H193" s="415"/>
    </row>
    <row r="194" spans="1:8" s="16" customFormat="1" ht="50.1" customHeight="1" x14ac:dyDescent="0.2">
      <c r="A194" s="143" t="s">
        <v>78</v>
      </c>
      <c r="B194" s="144"/>
      <c r="C194"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94" s="56">
        <v>1557</v>
      </c>
      <c r="E194" s="37"/>
      <c r="F194" s="37"/>
      <c r="G194" s="37"/>
      <c r="H194" s="38"/>
    </row>
    <row r="195" spans="1:8" s="16" customFormat="1" ht="50.1" customHeight="1" x14ac:dyDescent="0.2">
      <c r="A195" s="143" t="s">
        <v>79</v>
      </c>
      <c r="B195" s="144"/>
      <c r="C195"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95" s="56">
        <v>6237</v>
      </c>
      <c r="E195" s="37"/>
      <c r="F195" s="37"/>
      <c r="G195" s="37"/>
      <c r="H195" s="38"/>
    </row>
    <row r="196" spans="1:8" s="16" customFormat="1" ht="50.1" customHeight="1" x14ac:dyDescent="0.2">
      <c r="A196" s="143" t="s">
        <v>80</v>
      </c>
      <c r="B196" s="144"/>
      <c r="C196" s="188" t="str">
        <f>"Интернет-площадка 2gis.ru на основе Cправочника организаций "&amp;$C$2&amp;""</f>
        <v>Интернет-площадка 2gis.ru на основе Cправочника организаций "2ГИС.НИЖНИЙ НОВГОРОД"</v>
      </c>
      <c r="D196" s="56">
        <v>9669</v>
      </c>
      <c r="E196" s="37"/>
      <c r="F196" s="37"/>
      <c r="G196" s="37"/>
      <c r="H196" s="38"/>
    </row>
    <row r="197" spans="1:8" s="16" customFormat="1" ht="50.1" customHeight="1" x14ac:dyDescent="0.2">
      <c r="A197" s="143" t="s">
        <v>81</v>
      </c>
      <c r="B197" s="144"/>
      <c r="C197" s="188" t="str">
        <f>"Интернет-площадка 2gis.ru на основе Cправочника организаций "&amp;$C$2&amp;""</f>
        <v>Интернет-площадка 2gis.ru на основе Cправочника организаций "2ГИС.НИЖНИЙ НОВГОРОД"</v>
      </c>
      <c r="D197" s="56">
        <v>11602.8</v>
      </c>
      <c r="E197" s="37"/>
      <c r="F197" s="37"/>
      <c r="G197" s="37"/>
      <c r="H197" s="38"/>
    </row>
    <row r="198" spans="1:8" s="16" customFormat="1" ht="50.1" customHeight="1" x14ac:dyDescent="0.2">
      <c r="A198" s="143" t="s">
        <v>82</v>
      </c>
      <c r="B198" s="144"/>
      <c r="C198"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98" s="56">
        <v>2187</v>
      </c>
      <c r="E198" s="37"/>
      <c r="F198" s="37"/>
      <c r="G198" s="37"/>
      <c r="H198" s="38"/>
    </row>
    <row r="199" spans="1:8" s="16" customFormat="1" ht="50.1" customHeight="1" x14ac:dyDescent="0.2">
      <c r="A199" s="143" t="s">
        <v>83</v>
      </c>
      <c r="B199" s="144"/>
      <c r="C199"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99" s="56">
        <v>2367</v>
      </c>
      <c r="E199" s="37"/>
      <c r="F199" s="37"/>
      <c r="G199" s="37"/>
      <c r="H199" s="38"/>
    </row>
    <row r="200" spans="1:8" s="16" customFormat="1" ht="50.1" customHeight="1" x14ac:dyDescent="0.2">
      <c r="A200" s="143" t="s">
        <v>84</v>
      </c>
      <c r="B200" s="144"/>
      <c r="C200"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0" s="56">
        <v>7587</v>
      </c>
      <c r="E200" s="37"/>
      <c r="F200" s="37"/>
      <c r="G200" s="37"/>
      <c r="H200" s="38"/>
    </row>
    <row r="201" spans="1:8" s="16" customFormat="1" ht="50.1" customHeight="1" x14ac:dyDescent="0.2">
      <c r="A201" s="143" t="s">
        <v>85</v>
      </c>
      <c r="B201" s="144"/>
      <c r="C201" s="188" t="str">
        <f>C231</f>
        <v>электронный справочник на основе Справочника организаций "2ГИС.НИЖНИЙ НОВГОРОД" (мобильная версия 2ГИС 4.0 и выше)</v>
      </c>
      <c r="D201" s="56">
        <v>10758</v>
      </c>
      <c r="E201" s="37"/>
      <c r="F201" s="37"/>
      <c r="G201" s="37"/>
      <c r="H201" s="38"/>
    </row>
    <row r="202" spans="1:8" s="16" customFormat="1" ht="50.1" customHeight="1" x14ac:dyDescent="0.2">
      <c r="A202" s="137" t="s">
        <v>86</v>
      </c>
      <c r="B202" s="189"/>
      <c r="C202" s="188" t="s">
        <v>87</v>
      </c>
      <c r="D202" s="56">
        <v>594</v>
      </c>
      <c r="E202" s="37"/>
      <c r="F202" s="37"/>
      <c r="G202" s="37"/>
      <c r="H202" s="38"/>
    </row>
    <row r="203" spans="1:8" s="16" customFormat="1" ht="64.5" customHeight="1" x14ac:dyDescent="0.2">
      <c r="A203" s="143" t="s">
        <v>88</v>
      </c>
      <c r="B203" s="144"/>
      <c r="C2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03" s="56">
        <v>8679</v>
      </c>
      <c r="E203" s="37"/>
      <c r="F203" s="37"/>
      <c r="G203" s="37"/>
      <c r="H203" s="38"/>
    </row>
    <row r="204" spans="1:8" s="16" customFormat="1" ht="64.5" customHeight="1" x14ac:dyDescent="0.2">
      <c r="A204" s="143" t="s">
        <v>89</v>
      </c>
      <c r="B204" s="144"/>
      <c r="C204" s="188" t="str">
        <f t="shared" ref="C204:C20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04" s="56">
        <v>6942</v>
      </c>
      <c r="E204" s="37"/>
      <c r="F204" s="37"/>
      <c r="G204" s="37"/>
      <c r="H204" s="38"/>
    </row>
    <row r="205" spans="1:8" s="16" customFormat="1" ht="64.5" customHeight="1" x14ac:dyDescent="0.2">
      <c r="A205" s="143" t="s">
        <v>90</v>
      </c>
      <c r="B205" s="144"/>
      <c r="C205" s="18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05" s="56">
        <v>7359.0000000000009</v>
      </c>
      <c r="E205" s="37"/>
      <c r="F205" s="37"/>
      <c r="G205" s="37"/>
      <c r="H205" s="38"/>
    </row>
    <row r="206" spans="1:8" s="16" customFormat="1" ht="64.5" customHeight="1" x14ac:dyDescent="0.2">
      <c r="A206" s="143" t="s">
        <v>91</v>
      </c>
      <c r="B206" s="144"/>
      <c r="C206" s="188"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06" s="56">
        <v>3474</v>
      </c>
      <c r="E206" s="37"/>
      <c r="F206" s="37"/>
      <c r="G206" s="37"/>
      <c r="H206" s="38"/>
    </row>
    <row r="207" spans="1:8" s="16" customFormat="1" ht="50.1" customHeight="1" thickBot="1" x14ac:dyDescent="0.25">
      <c r="A207" s="143" t="s">
        <v>94</v>
      </c>
      <c r="B207" s="144"/>
      <c r="C207" s="18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07" s="56">
        <v>2997</v>
      </c>
      <c r="E207" s="37"/>
      <c r="F207" s="37"/>
      <c r="G207" s="37"/>
      <c r="H207" s="38"/>
    </row>
    <row r="208" spans="1:8" s="16" customFormat="1" ht="102" customHeight="1" thickBot="1" x14ac:dyDescent="0.25">
      <c r="A208" s="143" t="s">
        <v>16</v>
      </c>
      <c r="B208" s="144"/>
      <c r="C20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08" s="56">
        <v>1590</v>
      </c>
      <c r="E208" s="37"/>
      <c r="F208" s="37"/>
      <c r="G208" s="37"/>
      <c r="H208" s="38"/>
    </row>
    <row r="209" spans="1:8" s="16" customFormat="1" ht="126" customHeight="1" x14ac:dyDescent="0.2">
      <c r="A209" s="143" t="s">
        <v>95</v>
      </c>
      <c r="B209" s="144"/>
      <c r="C20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09" s="56">
        <v>13200.000000000002</v>
      </c>
      <c r="E209" s="37"/>
      <c r="F209" s="37"/>
      <c r="G209" s="37"/>
      <c r="H209" s="38"/>
    </row>
    <row r="210" spans="1:8" s="16" customFormat="1" ht="96" customHeight="1" x14ac:dyDescent="0.2">
      <c r="A210" s="137" t="s">
        <v>96</v>
      </c>
      <c r="B210" s="189"/>
      <c r="C2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10" s="56">
        <v>11005.5</v>
      </c>
      <c r="E210" s="37"/>
      <c r="F210" s="37"/>
      <c r="G210" s="37"/>
      <c r="H210" s="38"/>
    </row>
    <row r="211" spans="1:8" s="16" customFormat="1" ht="96" customHeight="1" x14ac:dyDescent="0.2">
      <c r="A211" s="137" t="s">
        <v>97</v>
      </c>
      <c r="B211" s="189"/>
      <c r="C21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11" s="56">
        <v>10002</v>
      </c>
      <c r="E211" s="37"/>
      <c r="F211" s="37"/>
      <c r="G211" s="37"/>
      <c r="H211" s="38"/>
    </row>
    <row r="212" spans="1:8" s="16" customFormat="1" ht="78" customHeight="1" x14ac:dyDescent="0.2">
      <c r="A212" s="143" t="s">
        <v>92</v>
      </c>
      <c r="B212" s="144" t="s">
        <v>92</v>
      </c>
      <c r="C2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12" s="56">
        <v>10008</v>
      </c>
      <c r="E212" s="37"/>
      <c r="F212" s="37"/>
      <c r="G212" s="37"/>
      <c r="H212" s="38"/>
    </row>
    <row r="213" spans="1:8" s="16" customFormat="1" ht="78" customHeight="1" x14ac:dyDescent="0.2">
      <c r="A213" s="143" t="s">
        <v>93</v>
      </c>
      <c r="B213" s="144" t="s">
        <v>93</v>
      </c>
      <c r="C2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13" s="56">
        <v>10008</v>
      </c>
      <c r="E213" s="37"/>
      <c r="F213" s="37"/>
      <c r="G213" s="37"/>
      <c r="H213" s="38"/>
    </row>
    <row r="214" spans="1:8" s="16" customFormat="1" ht="50.1" customHeight="1" x14ac:dyDescent="0.2">
      <c r="A214" s="143" t="s">
        <v>98</v>
      </c>
      <c r="B214" s="144"/>
      <c r="C214" s="188" t="str">
        <f>"Интернет-площадка 2gis.ru на основе Cправочника организаций "&amp;$C$2&amp;""</f>
        <v>Интернет-площадка 2gis.ru на основе Cправочника организаций "2ГИС.НИЖНИЙ НОВГОРОД"</v>
      </c>
      <c r="D214" s="56">
        <v>24720</v>
      </c>
      <c r="E214" s="37"/>
      <c r="F214" s="37"/>
      <c r="G214" s="37"/>
      <c r="H214" s="38"/>
    </row>
    <row r="215" spans="1:8" s="16" customFormat="1" ht="50.1" customHeight="1" x14ac:dyDescent="0.2">
      <c r="A215" s="143" t="s">
        <v>99</v>
      </c>
      <c r="B215" s="144"/>
      <c r="C215" s="188" t="str">
        <f t="shared" ref="C215:C223"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5" s="56">
        <v>2640</v>
      </c>
      <c r="E215" s="37"/>
      <c r="F215" s="37"/>
      <c r="G215" s="37"/>
      <c r="H215" s="38"/>
    </row>
    <row r="216" spans="1:8" s="16" customFormat="1" ht="50.1" customHeight="1" x14ac:dyDescent="0.2">
      <c r="A216" s="143" t="s">
        <v>100</v>
      </c>
      <c r="B216" s="144"/>
      <c r="C216" s="188" t="str">
        <f t="shared" si="1"/>
        <v>Электронный справочник на основе Справочника организаций "2ГИС.НИЖНИЙ НОВГОРОД" (версия для ПК)</v>
      </c>
      <c r="D216" s="56">
        <v>10320</v>
      </c>
      <c r="E216" s="37"/>
      <c r="F216" s="37"/>
      <c r="G216" s="37"/>
      <c r="H216" s="38"/>
    </row>
    <row r="217" spans="1:8" s="16" customFormat="1" ht="50.1" customHeight="1" x14ac:dyDescent="0.2">
      <c r="A217" s="143" t="s">
        <v>101</v>
      </c>
      <c r="B217" s="144"/>
      <c r="C217" s="188" t="str">
        <f>"Интернет-площадка 2gis.ru на основе Cправочника организаций "&amp;$C$2&amp;""</f>
        <v>Интернет-площадка 2gis.ru на основе Cправочника организаций "2ГИС.НИЖНИЙ НОВГОРОД"</v>
      </c>
      <c r="D217" s="56">
        <v>15960</v>
      </c>
      <c r="E217" s="37"/>
      <c r="F217" s="37"/>
      <c r="G217" s="37"/>
      <c r="H217" s="38"/>
    </row>
    <row r="218" spans="1:8" s="16" customFormat="1" ht="50.1" customHeight="1" x14ac:dyDescent="0.2">
      <c r="A218" s="143" t="s">
        <v>102</v>
      </c>
      <c r="B218" s="144"/>
      <c r="C218" s="188" t="str">
        <f>"Интернет-площадка 2gis.ru на основе Cправочника организаций "&amp;$C$2&amp;""</f>
        <v>Интернет-площадка 2gis.ru на основе Cправочника организаций "2ГИС.НИЖНИЙ НОВГОРОД"</v>
      </c>
      <c r="D218" s="56">
        <v>19152</v>
      </c>
      <c r="E218" s="37"/>
      <c r="F218" s="37"/>
      <c r="G218" s="37"/>
      <c r="H218" s="38"/>
    </row>
    <row r="219" spans="1:8" s="16" customFormat="1" ht="50.1" customHeight="1" x14ac:dyDescent="0.2">
      <c r="A219" s="143" t="s">
        <v>103</v>
      </c>
      <c r="B219" s="144"/>
      <c r="C219" s="188" t="str">
        <f t="shared" si="1"/>
        <v>Электронный справочник на основе Справочника организаций "2ГИС.НИЖНИЙ НОВГОРОД" (версия для ПК)</v>
      </c>
      <c r="D219" s="56">
        <v>3720</v>
      </c>
      <c r="E219" s="37"/>
      <c r="F219" s="37"/>
      <c r="G219" s="37"/>
      <c r="H219" s="38"/>
    </row>
    <row r="220" spans="1:8" s="16" customFormat="1" ht="50.1" customHeight="1" x14ac:dyDescent="0.2">
      <c r="A220" s="143" t="s">
        <v>104</v>
      </c>
      <c r="B220" s="144"/>
      <c r="C220" s="188" t="str">
        <f t="shared" si="1"/>
        <v>Электронный справочник на основе Справочника организаций "2ГИС.НИЖНИЙ НОВГОРОД" (версия для ПК)</v>
      </c>
      <c r="D220" s="56">
        <v>3960</v>
      </c>
      <c r="E220" s="37"/>
      <c r="F220" s="37"/>
      <c r="G220" s="37"/>
      <c r="H220" s="38"/>
    </row>
    <row r="221" spans="1:8" s="16" customFormat="1" ht="50.1" customHeight="1" x14ac:dyDescent="0.2">
      <c r="A221" s="143" t="s">
        <v>105</v>
      </c>
      <c r="B221" s="144"/>
      <c r="C221" s="188" t="str">
        <f t="shared" si="1"/>
        <v>Электронный справочник на основе Справочника организаций "2ГИС.НИЖНИЙ НОВГОРОД" (версия для ПК)</v>
      </c>
      <c r="D221" s="56">
        <v>12600</v>
      </c>
      <c r="E221" s="37"/>
      <c r="F221" s="37"/>
      <c r="G221" s="37"/>
      <c r="H221" s="38"/>
    </row>
    <row r="222" spans="1:8" s="16" customFormat="1" ht="50.1" customHeight="1" x14ac:dyDescent="0.2">
      <c r="A222" s="143" t="s">
        <v>273</v>
      </c>
      <c r="B222" s="144"/>
      <c r="C222" s="188" t="s">
        <v>87</v>
      </c>
      <c r="D222" s="56">
        <v>1080</v>
      </c>
      <c r="E222" s="37"/>
      <c r="F222" s="37"/>
      <c r="G222" s="37"/>
      <c r="H222" s="38"/>
    </row>
    <row r="223" spans="1:8" s="16" customFormat="1" ht="50.1" customHeight="1" thickBot="1" x14ac:dyDescent="0.25">
      <c r="A223" s="143" t="s">
        <v>108</v>
      </c>
      <c r="B223" s="144"/>
      <c r="C223" s="188" t="str">
        <f t="shared" si="1"/>
        <v>Электронный справочник на основе Справочника организаций "2ГИС.НИЖНИЙ НОВГОРОД" (версия для ПК)</v>
      </c>
      <c r="D223" s="56">
        <v>5040</v>
      </c>
      <c r="E223" s="37"/>
      <c r="F223" s="37"/>
      <c r="G223" s="37"/>
      <c r="H223" s="38"/>
    </row>
    <row r="224" spans="1:8" s="28" customFormat="1" ht="50.1" customHeight="1" thickBot="1" x14ac:dyDescent="0.25">
      <c r="A224" s="24" t="s">
        <v>109</v>
      </c>
      <c r="B224" s="25"/>
      <c r="C224" s="26"/>
      <c r="D224" s="156"/>
      <c r="E224" s="156"/>
      <c r="F224" s="156"/>
      <c r="G224" s="156"/>
      <c r="H224" s="157"/>
    </row>
    <row r="225" spans="1:8" s="16" customFormat="1" ht="50.1" customHeight="1" x14ac:dyDescent="0.2">
      <c r="A225" s="143" t="s">
        <v>110</v>
      </c>
      <c r="B225" s="144"/>
      <c r="C2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25" s="56">
        <v>5004</v>
      </c>
      <c r="E225" s="37"/>
      <c r="F225" s="37"/>
      <c r="G225" s="37"/>
      <c r="H225" s="38"/>
    </row>
    <row r="226" spans="1:8" s="16" customFormat="1" ht="50.1" customHeight="1" x14ac:dyDescent="0.2">
      <c r="A226" s="143" t="s">
        <v>111</v>
      </c>
      <c r="B226" s="144"/>
      <c r="C226" s="194"/>
      <c r="D226" s="56">
        <v>10008</v>
      </c>
      <c r="E226" s="37"/>
      <c r="F226" s="37"/>
      <c r="G226" s="37"/>
      <c r="H226" s="38"/>
    </row>
    <row r="227" spans="1:8" s="16" customFormat="1" ht="50.1" customHeight="1" x14ac:dyDescent="0.2">
      <c r="A227" s="192" t="s">
        <v>112</v>
      </c>
      <c r="B227" s="193"/>
      <c r="C227" s="194"/>
      <c r="D227" s="325">
        <v>3000</v>
      </c>
      <c r="E227" s="140"/>
      <c r="F227" s="140"/>
      <c r="G227" s="140"/>
      <c r="H227" s="140"/>
    </row>
    <row r="228" spans="1:8" s="16" customFormat="1" ht="50.1" customHeight="1" x14ac:dyDescent="0.2">
      <c r="A228" s="192" t="s">
        <v>113</v>
      </c>
      <c r="B228" s="193"/>
      <c r="C228" s="194"/>
      <c r="D228" s="325">
        <v>300</v>
      </c>
      <c r="E228" s="140"/>
      <c r="F228" s="140"/>
      <c r="G228" s="140"/>
      <c r="H228" s="140"/>
    </row>
    <row r="229" spans="1:8" s="16" customFormat="1" ht="50.1" customHeight="1" thickBot="1" x14ac:dyDescent="0.25">
      <c r="A229" s="192" t="s">
        <v>114</v>
      </c>
      <c r="B229" s="193"/>
      <c r="C229" s="196"/>
      <c r="D229" s="78">
        <v>1050</v>
      </c>
      <c r="E229" s="79"/>
      <c r="F229" s="79"/>
      <c r="G229" s="79"/>
      <c r="H229" s="79"/>
    </row>
    <row r="230" spans="1:8" s="16" customFormat="1" ht="50.1" customHeight="1" thickBot="1" x14ac:dyDescent="0.25">
      <c r="A230" s="24" t="s">
        <v>115</v>
      </c>
      <c r="B230" s="25"/>
      <c r="C230" s="26"/>
      <c r="D230" s="156"/>
      <c r="E230" s="156"/>
      <c r="F230" s="156"/>
      <c r="G230" s="156"/>
      <c r="H230" s="157"/>
    </row>
    <row r="231" spans="1:8" s="16" customFormat="1" ht="50.1" customHeight="1" x14ac:dyDescent="0.2">
      <c r="A231" s="143" t="s">
        <v>161</v>
      </c>
      <c r="B231" s="144"/>
      <c r="C23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1" s="56">
        <v>6699.0000000000009</v>
      </c>
      <c r="E231" s="37"/>
      <c r="F231" s="37"/>
      <c r="G231" s="37"/>
      <c r="H231" s="38"/>
    </row>
    <row r="232" spans="1:8" s="16" customFormat="1" ht="69.75" customHeight="1" x14ac:dyDescent="0.2">
      <c r="A232" s="143" t="s">
        <v>117</v>
      </c>
      <c r="B232" s="144"/>
      <c r="C23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32" s="325">
        <v>6699.0000000000009</v>
      </c>
      <c r="E232" s="140"/>
      <c r="F232" s="140"/>
      <c r="G232" s="140"/>
      <c r="H232" s="141"/>
    </row>
    <row r="233" spans="1:8" s="16" customFormat="1" ht="50.1" customHeight="1" x14ac:dyDescent="0.2">
      <c r="A233" s="143" t="s">
        <v>162</v>
      </c>
      <c r="B233" s="144"/>
      <c r="C233" s="295"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3" s="590">
        <v>11160</v>
      </c>
      <c r="E233" s="590"/>
      <c r="F233" s="590"/>
      <c r="G233" s="590"/>
      <c r="H233" s="591"/>
    </row>
    <row r="234" spans="1:8" s="16" customFormat="1" ht="50.1" customHeight="1" x14ac:dyDescent="0.2">
      <c r="A234" s="143" t="s">
        <v>163</v>
      </c>
      <c r="B234" s="144"/>
      <c r="C23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34" s="325">
        <v>11160</v>
      </c>
      <c r="E234" s="140"/>
      <c r="F234" s="140"/>
      <c r="G234" s="140"/>
      <c r="H234" s="141"/>
    </row>
    <row r="235" spans="1:8" s="16" customFormat="1" ht="126" customHeight="1" thickBot="1" x14ac:dyDescent="0.25">
      <c r="A235" s="143" t="s">
        <v>122</v>
      </c>
      <c r="B235" s="144"/>
      <c r="C235" s="297" t="str">
        <f>C231</f>
        <v>электронный справочник на основе Справочника организаций "2ГИС.НИЖНИЙ НОВГОРОД" (мобильная версия 2ГИС 4.0 и выше)</v>
      </c>
      <c r="D235" s="56">
        <v>6699.0000000000009</v>
      </c>
      <c r="E235" s="37"/>
      <c r="F235" s="37"/>
      <c r="G235" s="37"/>
      <c r="H235" s="38"/>
    </row>
    <row r="236" spans="1:8" s="28" customFormat="1" ht="50.1" customHeight="1" thickBot="1" x14ac:dyDescent="0.25">
      <c r="A236" s="298"/>
      <c r="B236" s="299"/>
      <c r="C236" s="180"/>
      <c r="D236" s="322"/>
      <c r="E236" s="322"/>
      <c r="F236" s="322"/>
      <c r="G236" s="322"/>
      <c r="H236" s="323"/>
    </row>
    <row r="237" spans="1:8" s="23" customFormat="1" ht="26.25" x14ac:dyDescent="0.2">
      <c r="A237" s="202"/>
      <c r="B237" s="203"/>
      <c r="C237" s="204"/>
      <c r="D237" s="203"/>
      <c r="E237" s="203"/>
      <c r="F237" s="203"/>
      <c r="G237" s="203"/>
      <c r="H237" s="205"/>
    </row>
    <row r="238" spans="1:8" s="16" customFormat="1" ht="21" x14ac:dyDescent="0.2">
      <c r="A238" s="206"/>
      <c r="B238" s="207" t="s">
        <v>123</v>
      </c>
      <c r="C238" s="208" t="s">
        <v>178</v>
      </c>
      <c r="D238" s="208"/>
      <c r="E238" s="209"/>
      <c r="F238" s="209"/>
      <c r="G238" s="209"/>
      <c r="H238" s="209"/>
    </row>
    <row r="239" spans="1:8" s="16" customFormat="1" ht="21" x14ac:dyDescent="0.2">
      <c r="A239" s="206"/>
      <c r="B239" s="209"/>
      <c r="C239" s="210" t="s">
        <v>179</v>
      </c>
      <c r="D239" s="210"/>
      <c r="E239" s="209"/>
      <c r="F239" s="209"/>
      <c r="G239" s="209"/>
      <c r="H239" s="209"/>
    </row>
    <row r="240" spans="1:8" s="16" customFormat="1" ht="21" x14ac:dyDescent="0.2">
      <c r="A240" s="206"/>
      <c r="B240" s="209"/>
      <c r="C240" s="208" t="s">
        <v>180</v>
      </c>
      <c r="D240" s="210"/>
      <c r="E240" s="209"/>
      <c r="F240" s="209"/>
      <c r="G240" s="209"/>
      <c r="H240" s="209"/>
    </row>
    <row r="241" spans="1:8" s="16" customFormat="1" ht="21" x14ac:dyDescent="0.2">
      <c r="A241" s="202"/>
      <c r="B241" s="203"/>
      <c r="C241" s="210"/>
      <c r="D241" s="210"/>
      <c r="E241" s="209"/>
      <c r="F241" s="209"/>
      <c r="G241" s="209"/>
      <c r="H241" s="203"/>
    </row>
    <row r="242" spans="1:8" s="16" customFormat="1" ht="26.25" x14ac:dyDescent="0.2">
      <c r="A242" s="213" t="str">
        <f>Абакан_юр!A147</f>
        <v>По соглашению сторон в качестве валюты платежа могут выступать украинские гривны, в этом случае курс следующий: 1 руб. = 0,3909 гривен</v>
      </c>
      <c r="B242" s="213"/>
      <c r="C242" s="213"/>
      <c r="D242" s="214"/>
      <c r="E242" s="214"/>
      <c r="F242" s="215"/>
      <c r="G242" s="216"/>
      <c r="H242" s="216"/>
    </row>
    <row r="243" spans="1:8" s="16" customFormat="1" ht="26.25" x14ac:dyDescent="0.2">
      <c r="A243" s="213" t="str">
        <f>Абакан_юр!A148</f>
        <v>По соглашению сторон в качестве валюты платежа могут выступать дирхамы ОАЭ, в этом случае курс следующий: 1 руб. = 0,0394 дирхам</v>
      </c>
      <c r="B243" s="213"/>
      <c r="C243" s="213"/>
      <c r="D243" s="214"/>
      <c r="E243" s="214"/>
      <c r="F243" s="215"/>
      <c r="G243" s="218"/>
      <c r="H243" s="218"/>
    </row>
    <row r="244" spans="1:8" ht="12.6" customHeight="1" x14ac:dyDescent="0.2">
      <c r="A244" s="213" t="str">
        <f>Абакан_юр!A149</f>
        <v>По соглашению сторон в качестве валюты платежа могут выступать доллары США, в этом случае курс следующий: 1 руб. = 0,0107 доллара</v>
      </c>
      <c r="B244" s="213"/>
      <c r="C244" s="213"/>
      <c r="D244" s="214"/>
      <c r="E244" s="214"/>
      <c r="F244" s="215"/>
      <c r="G244" s="218"/>
      <c r="H244" s="218"/>
    </row>
    <row r="245" spans="1:8" s="209" customFormat="1" ht="24.95" customHeight="1" x14ac:dyDescent="0.2">
      <c r="A245" s="213" t="str">
        <f>Абакан_юр!A150</f>
        <v>По соглашению сторон в качестве валюты платежа могут выступать евро, в этом случае курс следующий: 1 руб. = 0,0101 евро</v>
      </c>
      <c r="B245" s="213"/>
      <c r="C245" s="213"/>
      <c r="D245" s="214"/>
      <c r="E245" s="215"/>
      <c r="F245" s="215"/>
      <c r="G245" s="218"/>
      <c r="H245" s="218"/>
    </row>
    <row r="246" spans="1:8" s="209" customFormat="1" ht="24.95" customHeight="1" x14ac:dyDescent="0.2">
      <c r="A246" s="213" t="str">
        <f>Абакан_юр!A151</f>
        <v>По соглашению сторон в качестве валюты платежа могут выступать чешские кроны, в этом случае курс следующий: 1 руб. = 0,2496 крона</v>
      </c>
      <c r="B246" s="213"/>
      <c r="C246" s="213"/>
      <c r="D246" s="214"/>
      <c r="E246" s="215"/>
      <c r="F246" s="215"/>
      <c r="G246" s="218"/>
      <c r="H246" s="218"/>
    </row>
    <row r="247" spans="1:8" s="209" customFormat="1" ht="24.95" customHeight="1" x14ac:dyDescent="0.2">
      <c r="A247" s="213" t="str">
        <f>Абакан_юр!A152</f>
        <v>По соглашению сторон в качестве валюты платежа могут выступать киргизские сомы, в этом случае курс следующий: 1 руб. = 0,9546 сом</v>
      </c>
      <c r="B247" s="213"/>
      <c r="C247" s="213"/>
      <c r="D247" s="214"/>
      <c r="E247" s="214"/>
      <c r="F247" s="215"/>
      <c r="G247" s="218"/>
      <c r="H247" s="218"/>
    </row>
    <row r="248" spans="1:8" s="203" customFormat="1" ht="12.6" customHeight="1" x14ac:dyDescent="0.2">
      <c r="A248" s="213" t="str">
        <f>Абакан_юр!A153</f>
        <v>По соглашению сторон в качестве валюты платежа могут выступать казахстанские тенге, в этом случае курс следующий: 1 руб. = 5,1087 тенге</v>
      </c>
      <c r="B248" s="213"/>
      <c r="C248" s="213"/>
      <c r="D248" s="214"/>
      <c r="E248" s="214"/>
      <c r="F248" s="215"/>
      <c r="G248" s="218"/>
      <c r="H248" s="218"/>
    </row>
    <row r="249" spans="1:8" s="217" customFormat="1" ht="24.95" customHeight="1" x14ac:dyDescent="0.2">
      <c r="A249" s="219"/>
      <c r="B249" s="219"/>
      <c r="C249" s="220"/>
      <c r="D249" s="221"/>
      <c r="E249" s="221"/>
      <c r="F249" s="222"/>
      <c r="G249" s="223"/>
      <c r="H249" s="223"/>
    </row>
    <row r="250" spans="1:8" s="217" customFormat="1" ht="24.95" customHeight="1" x14ac:dyDescent="0.2">
      <c r="A250" s="225" t="s">
        <v>134</v>
      </c>
      <c r="B250" s="225"/>
      <c r="C250" s="225"/>
      <c r="D250" s="225"/>
      <c r="E250" s="225"/>
      <c r="F250" s="225"/>
      <c r="G250" s="225"/>
      <c r="H250" s="225"/>
    </row>
    <row r="251" spans="1:8" s="217" customFormat="1" ht="24.95" customHeight="1" x14ac:dyDescent="0.2">
      <c r="A251" s="225" t="s">
        <v>135</v>
      </c>
      <c r="B251" s="225"/>
      <c r="C251" s="225"/>
      <c r="D251" s="225"/>
      <c r="E251" s="225"/>
      <c r="F251" s="225"/>
      <c r="G251" s="225"/>
      <c r="H251" s="225"/>
    </row>
    <row r="252" spans="1:8" s="217" customFormat="1" ht="23.25" x14ac:dyDescent="0.2">
      <c r="A252" s="213" t="s">
        <v>458</v>
      </c>
      <c r="B252" s="213"/>
      <c r="C252" s="213"/>
      <c r="D252" s="213"/>
      <c r="E252" s="213"/>
      <c r="F252" s="213"/>
      <c r="G252" s="213"/>
      <c r="H252" s="213"/>
    </row>
    <row r="253" spans="1:8" s="217" customFormat="1" ht="24.95" customHeight="1" thickBot="1" x14ac:dyDescent="0.25">
      <c r="A253" s="226" t="s">
        <v>136</v>
      </c>
      <c r="B253" s="226"/>
      <c r="C253" s="226"/>
      <c r="D253" s="226"/>
      <c r="E253" s="226"/>
      <c r="F253" s="227"/>
      <c r="H253" s="228"/>
    </row>
    <row r="254" spans="1:8" s="217" customFormat="1" ht="24.95" customHeight="1" thickBot="1" x14ac:dyDescent="0.25">
      <c r="A254" s="229" t="s">
        <v>137</v>
      </c>
      <c r="B254" s="230"/>
      <c r="C254" s="230"/>
      <c r="D254" s="230"/>
      <c r="E254" s="231"/>
      <c r="F254" s="232"/>
      <c r="G254" s="203"/>
      <c r="H254" s="233"/>
    </row>
    <row r="255" spans="1:8" s="217" customFormat="1" ht="24.95" customHeight="1" thickBot="1" x14ac:dyDescent="0.25">
      <c r="A255" s="302" t="s">
        <v>138</v>
      </c>
      <c r="B255" s="303"/>
      <c r="C255" s="236" t="s">
        <v>139</v>
      </c>
      <c r="D255" s="326" t="s">
        <v>140</v>
      </c>
      <c r="E255" s="327"/>
      <c r="F255" s="238"/>
      <c r="G255" s="238"/>
      <c r="H255" s="238"/>
    </row>
    <row r="256" spans="1:8" s="224" customFormat="1" ht="12" customHeight="1" x14ac:dyDescent="0.2">
      <c r="A256" s="239" t="s">
        <v>167</v>
      </c>
      <c r="B256" s="240"/>
      <c r="C256" s="242" t="s">
        <v>168</v>
      </c>
      <c r="D256" s="367">
        <v>2190</v>
      </c>
      <c r="E256" s="243"/>
      <c r="F256" s="238"/>
      <c r="G256" s="238"/>
      <c r="H256" s="238"/>
    </row>
    <row r="257" spans="1:8" ht="24.95" customHeight="1" x14ac:dyDescent="0.2">
      <c r="A257" s="244" t="s">
        <v>169</v>
      </c>
      <c r="B257" s="245"/>
      <c r="C257" s="247"/>
      <c r="D257" s="368">
        <v>1590</v>
      </c>
      <c r="E257" s="248"/>
      <c r="F257" s="238"/>
      <c r="G257" s="238"/>
      <c r="H257" s="238"/>
    </row>
    <row r="258" spans="1:8" ht="24.95" customHeight="1" x14ac:dyDescent="0.2">
      <c r="A258" s="244" t="s">
        <v>170</v>
      </c>
      <c r="B258" s="245"/>
      <c r="C258" s="247"/>
      <c r="D258" s="368">
        <v>1440</v>
      </c>
      <c r="E258" s="248"/>
      <c r="F258" s="238"/>
      <c r="G258" s="238"/>
      <c r="H258" s="238"/>
    </row>
    <row r="259" spans="1:8" s="203" customFormat="1" ht="38.25" customHeight="1" x14ac:dyDescent="0.2">
      <c r="A259" s="244" t="s">
        <v>171</v>
      </c>
      <c r="B259" s="245"/>
      <c r="C259" s="247"/>
      <c r="D259" s="368">
        <v>1290</v>
      </c>
      <c r="E259" s="248"/>
      <c r="F259" s="238"/>
      <c r="G259" s="238"/>
      <c r="H259" s="238"/>
    </row>
    <row r="260" spans="1:8" s="228" customFormat="1" ht="84" x14ac:dyDescent="0.2">
      <c r="A260" s="244" t="s">
        <v>141</v>
      </c>
      <c r="B260" s="245"/>
      <c r="C260" s="246" t="s">
        <v>142</v>
      </c>
      <c r="D260" s="247" t="s">
        <v>143</v>
      </c>
      <c r="E260" s="248"/>
      <c r="F260" s="238"/>
      <c r="G260" s="238"/>
      <c r="H260" s="238"/>
    </row>
    <row r="261" spans="1:8" s="233" customFormat="1" ht="21" x14ac:dyDescent="0.2">
      <c r="A261" s="244" t="s">
        <v>144</v>
      </c>
      <c r="B261" s="245"/>
      <c r="C261" s="246" t="s">
        <v>145</v>
      </c>
      <c r="D261" s="247" t="s">
        <v>146</v>
      </c>
      <c r="E261" s="248"/>
      <c r="F261" s="238"/>
      <c r="G261" s="238"/>
      <c r="H261" s="238"/>
    </row>
    <row r="262" spans="1:8" ht="87" customHeight="1" thickBot="1" x14ac:dyDescent="0.25">
      <c r="A262" s="328" t="s">
        <v>147</v>
      </c>
      <c r="B262" s="329"/>
      <c r="C262" s="330" t="s">
        <v>148</v>
      </c>
      <c r="D262" s="331" t="s">
        <v>146</v>
      </c>
      <c r="E262" s="332"/>
      <c r="F262" s="238"/>
      <c r="G262" s="238"/>
      <c r="H262" s="238"/>
    </row>
    <row r="263" spans="1:8" ht="42" x14ac:dyDescent="0.2">
      <c r="A263" s="244" t="s">
        <v>150</v>
      </c>
      <c r="B263" s="245"/>
      <c r="C263" s="333" t="s">
        <v>151</v>
      </c>
      <c r="D263" s="245" t="s">
        <v>146</v>
      </c>
      <c r="E263" s="334"/>
      <c r="F263" s="232"/>
      <c r="G263" s="232"/>
      <c r="H263" s="232"/>
    </row>
    <row r="264" spans="1:8" ht="50.1" customHeight="1" thickBot="1" x14ac:dyDescent="0.25">
      <c r="A264" s="335" t="s">
        <v>152</v>
      </c>
      <c r="B264" s="336"/>
      <c r="C264" s="330" t="s">
        <v>153</v>
      </c>
      <c r="D264" s="337" t="s">
        <v>146</v>
      </c>
      <c r="E264" s="338"/>
      <c r="F264" s="222"/>
      <c r="G264" s="223"/>
      <c r="H264" s="223"/>
    </row>
    <row r="265" spans="1:8" ht="50.1" customHeight="1" x14ac:dyDescent="0.2">
      <c r="A265" s="250" t="s">
        <v>154</v>
      </c>
      <c r="B265" s="250"/>
      <c r="C265" s="250"/>
      <c r="D265" s="250"/>
      <c r="E265" s="250"/>
      <c r="F265" s="250"/>
      <c r="G265" s="250"/>
      <c r="H265" s="250"/>
    </row>
    <row r="266" spans="1:8" ht="50.1" customHeight="1" x14ac:dyDescent="0.2">
      <c r="A266" s="250" t="s">
        <v>155</v>
      </c>
      <c r="B266" s="250"/>
      <c r="C266" s="250"/>
      <c r="D266" s="250"/>
      <c r="E266" s="250"/>
      <c r="F266" s="250"/>
      <c r="G266" s="250"/>
      <c r="H266" s="250"/>
    </row>
    <row r="267" spans="1:8" ht="195.75" customHeight="1" x14ac:dyDescent="0.2">
      <c r="A267"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7" s="308"/>
      <c r="C267" s="308"/>
      <c r="D267" s="308"/>
      <c r="E267" s="308"/>
      <c r="F267" s="308"/>
      <c r="G267" s="308"/>
      <c r="H267" s="308"/>
    </row>
    <row r="268" spans="1:8" ht="75" customHeight="1" x14ac:dyDescent="0.2">
      <c r="A268" s="225" t="s">
        <v>157</v>
      </c>
      <c r="B268" s="225"/>
      <c r="C268" s="225"/>
      <c r="D268" s="225"/>
      <c r="E268" s="225"/>
      <c r="F268" s="225"/>
      <c r="G268" s="225"/>
      <c r="H268" s="225"/>
    </row>
    <row r="269" spans="1:8" ht="137.25" customHeight="1" x14ac:dyDescent="0.2">
      <c r="A269" s="250" t="s">
        <v>158</v>
      </c>
      <c r="B269" s="250"/>
      <c r="C269" s="250"/>
      <c r="D269" s="250"/>
      <c r="E269" s="250"/>
      <c r="F269" s="250"/>
      <c r="G269" s="250"/>
      <c r="H269" s="250"/>
    </row>
    <row r="270" spans="1:8" s="203" customFormat="1" ht="125.25" customHeight="1" x14ac:dyDescent="0.2">
      <c r="A270" s="486" t="s">
        <v>459</v>
      </c>
      <c r="B270" s="486"/>
      <c r="C270" s="486"/>
      <c r="D270" s="486"/>
      <c r="E270" s="486"/>
      <c r="F270" s="486"/>
      <c r="G270" s="486"/>
      <c r="H270" s="486"/>
    </row>
    <row r="271" spans="1:8" ht="25.5" x14ac:dyDescent="0.35">
      <c r="A271" s="487" t="s">
        <v>460</v>
      </c>
      <c r="B271" s="488"/>
      <c r="C271" s="489" t="s">
        <v>461</v>
      </c>
    </row>
    <row r="272" spans="1:8" ht="25.5" x14ac:dyDescent="0.35">
      <c r="A272" s="490" t="s">
        <v>462</v>
      </c>
      <c r="B272" s="491"/>
      <c r="C272" s="492">
        <v>1</v>
      </c>
    </row>
    <row r="273" spans="1:8" ht="25.5" x14ac:dyDescent="0.35">
      <c r="A273" s="490">
        <v>2</v>
      </c>
      <c r="B273" s="491"/>
      <c r="C273" s="492">
        <v>1.1000000000000001</v>
      </c>
    </row>
    <row r="274" spans="1:8" ht="25.5" x14ac:dyDescent="0.35">
      <c r="A274" s="490">
        <v>3</v>
      </c>
      <c r="B274" s="491"/>
      <c r="C274" s="492">
        <v>1.2</v>
      </c>
    </row>
    <row r="275" spans="1:8" ht="25.5" x14ac:dyDescent="0.35">
      <c r="A275" s="490" t="s">
        <v>463</v>
      </c>
      <c r="B275" s="491"/>
      <c r="C275" s="492">
        <v>1.25</v>
      </c>
    </row>
    <row r="276" spans="1:8" ht="25.5" x14ac:dyDescent="0.35">
      <c r="A276" s="490" t="s">
        <v>464</v>
      </c>
      <c r="B276" s="491"/>
      <c r="C276" s="492">
        <v>1.3</v>
      </c>
    </row>
    <row r="277" spans="1:8" ht="25.5" x14ac:dyDescent="0.35">
      <c r="A277" s="490" t="s">
        <v>465</v>
      </c>
      <c r="B277" s="491"/>
      <c r="C277" s="492">
        <v>1.35</v>
      </c>
    </row>
    <row r="278" spans="1:8" ht="25.5" x14ac:dyDescent="0.35">
      <c r="A278" s="490" t="s">
        <v>466</v>
      </c>
      <c r="B278" s="491"/>
      <c r="C278" s="492">
        <v>1.4</v>
      </c>
    </row>
    <row r="279" spans="1:8" ht="25.5" x14ac:dyDescent="0.35">
      <c r="A279" s="490" t="s">
        <v>467</v>
      </c>
      <c r="B279" s="491"/>
      <c r="C279" s="492">
        <v>1.45</v>
      </c>
    </row>
    <row r="280" spans="1:8" ht="25.5" x14ac:dyDescent="0.35">
      <c r="A280" s="490" t="s">
        <v>468</v>
      </c>
      <c r="B280" s="491"/>
      <c r="C280" s="492">
        <v>1.5</v>
      </c>
    </row>
    <row r="281" spans="1:8" ht="25.5" x14ac:dyDescent="0.35">
      <c r="A281" s="490" t="s">
        <v>469</v>
      </c>
      <c r="B281" s="491"/>
      <c r="C281" s="492">
        <v>2</v>
      </c>
    </row>
    <row r="282" spans="1:8" ht="23.25" x14ac:dyDescent="0.2">
      <c r="A282" s="250" t="s">
        <v>470</v>
      </c>
      <c r="B282" s="250"/>
      <c r="C282" s="250"/>
      <c r="D282" s="250"/>
      <c r="E282" s="250"/>
      <c r="F282" s="250"/>
      <c r="G282" s="250"/>
      <c r="H282" s="250"/>
    </row>
    <row r="285" spans="1:8" s="252" customFormat="1" ht="114.75" customHeight="1" x14ac:dyDescent="0.2">
      <c r="A285" s="225" t="s">
        <v>471</v>
      </c>
      <c r="B285" s="225"/>
      <c r="C285" s="225"/>
      <c r="D285" s="225"/>
      <c r="E285" s="225"/>
      <c r="F285" s="225"/>
      <c r="G285" s="225"/>
      <c r="H285" s="225"/>
    </row>
    <row r="291" spans="1:8" s="252" customFormat="1" ht="114.75" customHeight="1" x14ac:dyDescent="0.2">
      <c r="A291" s="202"/>
      <c r="B291" s="203"/>
      <c r="C291" s="204"/>
      <c r="D291" s="203"/>
      <c r="E291" s="203"/>
      <c r="F291" s="203"/>
      <c r="G291" s="203"/>
      <c r="H291" s="205"/>
    </row>
  </sheetData>
  <sheetProtection selectLockedCells="1" selectUnlockedCells="1"/>
  <mergeCells count="485">
    <mergeCell ref="A285:E285"/>
    <mergeCell ref="F285:H285"/>
    <mergeCell ref="A277:B277"/>
    <mergeCell ref="A278:B278"/>
    <mergeCell ref="A279:B279"/>
    <mergeCell ref="A280:B280"/>
    <mergeCell ref="A281:B281"/>
    <mergeCell ref="A282:H282"/>
    <mergeCell ref="A271:B271"/>
    <mergeCell ref="A272:B272"/>
    <mergeCell ref="A273:B273"/>
    <mergeCell ref="A274:B274"/>
    <mergeCell ref="A275:B275"/>
    <mergeCell ref="A276:B276"/>
    <mergeCell ref="A265:H265"/>
    <mergeCell ref="A266:H266"/>
    <mergeCell ref="A267:H267"/>
    <mergeCell ref="A268:H268"/>
    <mergeCell ref="A269:H269"/>
    <mergeCell ref="A270:H270"/>
    <mergeCell ref="A262:B262"/>
    <mergeCell ref="D262:E262"/>
    <mergeCell ref="A263:B263"/>
    <mergeCell ref="D263:E263"/>
    <mergeCell ref="A264:B264"/>
    <mergeCell ref="D264:E264"/>
    <mergeCell ref="A259:B259"/>
    <mergeCell ref="D259:E259"/>
    <mergeCell ref="A260:B260"/>
    <mergeCell ref="D260:E260"/>
    <mergeCell ref="A261:B261"/>
    <mergeCell ref="D261:E261"/>
    <mergeCell ref="A254:E254"/>
    <mergeCell ref="A255:B255"/>
    <mergeCell ref="D255:E255"/>
    <mergeCell ref="A256:B256"/>
    <mergeCell ref="C256:C259"/>
    <mergeCell ref="D256:E256"/>
    <mergeCell ref="A257:B257"/>
    <mergeCell ref="D257:E257"/>
    <mergeCell ref="A258:B258"/>
    <mergeCell ref="D258:E258"/>
    <mergeCell ref="A247:C247"/>
    <mergeCell ref="A248:C248"/>
    <mergeCell ref="A250:H250"/>
    <mergeCell ref="A251:H251"/>
    <mergeCell ref="A252:H252"/>
    <mergeCell ref="A253:E253"/>
    <mergeCell ref="A242:C242"/>
    <mergeCell ref="G242:H242"/>
    <mergeCell ref="A243:C243"/>
    <mergeCell ref="A244:C244"/>
    <mergeCell ref="A245:C245"/>
    <mergeCell ref="A246:C246"/>
    <mergeCell ref="A236:B236"/>
    <mergeCell ref="D236:H236"/>
    <mergeCell ref="C238:D238"/>
    <mergeCell ref="C239:D239"/>
    <mergeCell ref="C240:D240"/>
    <mergeCell ref="C241:D241"/>
    <mergeCell ref="A233:B233"/>
    <mergeCell ref="D233:H233"/>
    <mergeCell ref="A234:B234"/>
    <mergeCell ref="D234:H234"/>
    <mergeCell ref="A235:B235"/>
    <mergeCell ref="D235:H235"/>
    <mergeCell ref="D229:H229"/>
    <mergeCell ref="A230:B230"/>
    <mergeCell ref="D230:H230"/>
    <mergeCell ref="A231:B231"/>
    <mergeCell ref="D231:H231"/>
    <mergeCell ref="A232:B232"/>
    <mergeCell ref="D232:H232"/>
    <mergeCell ref="A225:B225"/>
    <mergeCell ref="C225:C229"/>
    <mergeCell ref="D225:H225"/>
    <mergeCell ref="A226:B226"/>
    <mergeCell ref="D226:H226"/>
    <mergeCell ref="A227:B227"/>
    <mergeCell ref="D227:H227"/>
    <mergeCell ref="A228:B228"/>
    <mergeCell ref="D228:H228"/>
    <mergeCell ref="A229:B229"/>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0"/>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4"/>
  <sheetViews>
    <sheetView view="pageBreakPreview" zoomScale="40" zoomScaleNormal="60" zoomScaleSheetLayoutView="40" workbookViewId="0">
      <pane ySplit="4" topLeftCell="A14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190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4.2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1">
        <f>F7*1.2</f>
        <v>6580.8</v>
      </c>
      <c r="E7" s="32">
        <f>F7*1.1</f>
        <v>6032.4000000000005</v>
      </c>
      <c r="F7" s="32">
        <v>5484</v>
      </c>
      <c r="G7" s="32">
        <f>F7*0.75</f>
        <v>4113</v>
      </c>
      <c r="H7" s="33">
        <f>F7*0.5</f>
        <v>2742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54">
        <f>F12*1.2</f>
        <v>7588.7999999999993</v>
      </c>
      <c r="E12" s="32">
        <f>F12*1.1</f>
        <v>6956.4000000000005</v>
      </c>
      <c r="F12" s="32">
        <v>6324</v>
      </c>
      <c r="G12" s="32">
        <f>F12*0.75</f>
        <v>4743</v>
      </c>
      <c r="H12" s="33">
        <f>F12*0.5</f>
        <v>3162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"2ГИС.АСТРАХАНЬ"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262">
        <v>102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1">
        <f>F27*1.2</f>
        <v>11851.199999999999</v>
      </c>
      <c r="E27" s="32">
        <f>F27*1.1</f>
        <v>10863.6</v>
      </c>
      <c r="F27" s="32">
        <v>9876</v>
      </c>
      <c r="G27" s="32">
        <f>F27*0.75</f>
        <v>7407</v>
      </c>
      <c r="H27" s="33">
        <f>F27*0.5</f>
        <v>4938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54">
        <f>F32*1.2</f>
        <v>13665.6</v>
      </c>
      <c r="E32" s="32">
        <f>F32*1.1</f>
        <v>12526.800000000001</v>
      </c>
      <c r="F32" s="32">
        <v>11388</v>
      </c>
      <c r="G32" s="32">
        <f>F32*0.75</f>
        <v>8541</v>
      </c>
      <c r="H32" s="33">
        <f>F32*0.5</f>
        <v>5694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"2ГИС.АСТРАХАНЬ"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90">
        <v>192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358">
        <f>F48*1.2</f>
        <v>576</v>
      </c>
      <c r="E48" s="358">
        <f>F48*1.1</f>
        <v>528</v>
      </c>
      <c r="F48" s="358">
        <v>480</v>
      </c>
      <c r="G48" s="358">
        <f>F48*0.75</f>
        <v>360</v>
      </c>
      <c r="H48" s="358">
        <f>F48*0.5</f>
        <v>240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359"/>
      <c r="E49" s="359"/>
      <c r="F49" s="359"/>
      <c r="G49" s="359"/>
      <c r="H49" s="359"/>
    </row>
    <row r="50" spans="1:8" ht="63.75" thickBot="1" x14ac:dyDescent="0.25">
      <c r="A50" s="357"/>
      <c r="B50" s="72" t="s">
        <v>12</v>
      </c>
      <c r="C50"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89">
        <v>960</v>
      </c>
      <c r="E52" s="90"/>
      <c r="F52" s="90"/>
      <c r="G52" s="90"/>
      <c r="H52" s="91"/>
    </row>
    <row r="53" spans="1:8" ht="63.75" thickBot="1" x14ac:dyDescent="0.25">
      <c r="A53" s="71"/>
      <c r="B53" s="72" t="s">
        <v>23</v>
      </c>
      <c r="C53" s="40"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99"/>
      <c r="E53" s="100"/>
      <c r="F53" s="100"/>
      <c r="G53" s="100"/>
      <c r="H53" s="101"/>
    </row>
    <row r="54" spans="1:8" ht="21.75" thickBot="1" x14ac:dyDescent="0.25">
      <c r="A54" s="81"/>
      <c r="B54" s="117"/>
      <c r="C54" s="118"/>
      <c r="D54" s="113"/>
      <c r="E54" s="114"/>
      <c r="F54" s="114"/>
      <c r="G54" s="114"/>
      <c r="H54" s="115"/>
    </row>
    <row r="55" spans="1:8" ht="37.5" customHeight="1" outlineLevel="1" x14ac:dyDescent="0.2">
      <c r="A55" s="124" t="s">
        <v>32</v>
      </c>
      <c r="B55" s="361"/>
      <c r="C55" s="30"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5" s="362">
        <v>798</v>
      </c>
      <c r="E55" s="128"/>
      <c r="F55" s="128"/>
      <c r="G55" s="128"/>
      <c r="H55" s="129"/>
    </row>
    <row r="56" spans="1:8" ht="37.5" customHeight="1" outlineLevel="1" x14ac:dyDescent="0.2">
      <c r="A56" s="130" t="s">
        <v>33</v>
      </c>
      <c r="B56" s="363"/>
      <c r="C56" s="364"/>
      <c r="D56" s="56">
        <v>1596</v>
      </c>
      <c r="E56" s="37"/>
      <c r="F56" s="37"/>
      <c r="G56" s="37"/>
      <c r="H56" s="38"/>
    </row>
    <row r="57" spans="1:8" ht="37.5" customHeight="1" outlineLevel="1" x14ac:dyDescent="0.2">
      <c r="A57" s="130" t="s">
        <v>34</v>
      </c>
      <c r="B57" s="363"/>
      <c r="C57" s="364"/>
      <c r="D57" s="56">
        <v>2394</v>
      </c>
      <c r="E57" s="37"/>
      <c r="F57" s="37"/>
      <c r="G57" s="37"/>
      <c r="H57" s="38"/>
    </row>
    <row r="58" spans="1:8" ht="37.5" customHeight="1" outlineLevel="1" x14ac:dyDescent="0.2">
      <c r="A58" s="130" t="s">
        <v>35</v>
      </c>
      <c r="B58" s="363"/>
      <c r="C58" s="364"/>
      <c r="D58" s="56">
        <v>3192</v>
      </c>
      <c r="E58" s="37"/>
      <c r="F58" s="37"/>
      <c r="G58" s="37"/>
      <c r="H58" s="38"/>
    </row>
    <row r="59" spans="1:8" ht="37.5" customHeight="1" outlineLevel="1" x14ac:dyDescent="0.2">
      <c r="A59" s="130" t="s">
        <v>36</v>
      </c>
      <c r="B59" s="363"/>
      <c r="C59" s="364"/>
      <c r="D59" s="56">
        <v>3990</v>
      </c>
      <c r="E59" s="37"/>
      <c r="F59" s="37"/>
      <c r="G59" s="37"/>
      <c r="H59" s="38"/>
    </row>
    <row r="60" spans="1:8" ht="37.5" customHeight="1" outlineLevel="1" x14ac:dyDescent="0.2">
      <c r="A60" s="130" t="s">
        <v>37</v>
      </c>
      <c r="B60" s="363"/>
      <c r="C60" s="364"/>
      <c r="D60" s="56">
        <v>4788</v>
      </c>
      <c r="E60" s="37"/>
      <c r="F60" s="37"/>
      <c r="G60" s="37"/>
      <c r="H60" s="38"/>
    </row>
    <row r="61" spans="1:8" ht="37.5" customHeight="1" outlineLevel="1" x14ac:dyDescent="0.2">
      <c r="A61" s="130" t="s">
        <v>38</v>
      </c>
      <c r="B61" s="363"/>
      <c r="C61" s="364"/>
      <c r="D61" s="56">
        <v>5586</v>
      </c>
      <c r="E61" s="37"/>
      <c r="F61" s="37"/>
      <c r="G61" s="37"/>
      <c r="H61" s="38"/>
    </row>
    <row r="62" spans="1:8" ht="37.5" customHeight="1" outlineLevel="1" x14ac:dyDescent="0.2">
      <c r="A62" s="130" t="s">
        <v>39</v>
      </c>
      <c r="B62" s="363"/>
      <c r="C62" s="364"/>
      <c r="D62" s="56">
        <v>6384</v>
      </c>
      <c r="E62" s="37"/>
      <c r="F62" s="37"/>
      <c r="G62" s="37"/>
      <c r="H62" s="38"/>
    </row>
    <row r="63" spans="1:8" ht="37.5" customHeight="1" outlineLevel="1" x14ac:dyDescent="0.2">
      <c r="A63" s="130" t="s">
        <v>40</v>
      </c>
      <c r="B63" s="363"/>
      <c r="C63" s="364"/>
      <c r="D63" s="56">
        <v>7182</v>
      </c>
      <c r="E63" s="37"/>
      <c r="F63" s="37"/>
      <c r="G63" s="37"/>
      <c r="H63" s="38"/>
    </row>
    <row r="64" spans="1:8" ht="37.5" customHeight="1" outlineLevel="1" x14ac:dyDescent="0.2">
      <c r="A64" s="130" t="s">
        <v>41</v>
      </c>
      <c r="B64" s="363"/>
      <c r="C64" s="364"/>
      <c r="D64" s="56">
        <v>7980</v>
      </c>
      <c r="E64" s="37"/>
      <c r="F64" s="37"/>
      <c r="G64" s="37"/>
      <c r="H64" s="38"/>
    </row>
    <row r="65" spans="1:8" ht="37.5" customHeight="1" outlineLevel="1" x14ac:dyDescent="0.2">
      <c r="A65" s="130" t="s">
        <v>42</v>
      </c>
      <c r="B65" s="363"/>
      <c r="C65" s="364"/>
      <c r="D65" s="56">
        <v>8778</v>
      </c>
      <c r="E65" s="37"/>
      <c r="F65" s="37"/>
      <c r="G65" s="37"/>
      <c r="H65" s="38"/>
    </row>
    <row r="66" spans="1:8" ht="37.5" customHeight="1" outlineLevel="1" x14ac:dyDescent="0.2">
      <c r="A66" s="130" t="s">
        <v>43</v>
      </c>
      <c r="B66" s="363"/>
      <c r="C66" s="364"/>
      <c r="D66" s="56">
        <v>9576</v>
      </c>
      <c r="E66" s="37"/>
      <c r="F66" s="37"/>
      <c r="G66" s="37"/>
      <c r="H66" s="38"/>
    </row>
    <row r="67" spans="1:8" ht="37.5" customHeight="1" outlineLevel="1" x14ac:dyDescent="0.2">
      <c r="A67" s="130" t="s">
        <v>44</v>
      </c>
      <c r="B67" s="363"/>
      <c r="C67" s="364"/>
      <c r="D67" s="56">
        <v>10374</v>
      </c>
      <c r="E67" s="37"/>
      <c r="F67" s="37"/>
      <c r="G67" s="37"/>
      <c r="H67" s="38"/>
    </row>
    <row r="68" spans="1:8" ht="37.5" customHeight="1" outlineLevel="1" x14ac:dyDescent="0.2">
      <c r="A68" s="130" t="s">
        <v>45</v>
      </c>
      <c r="B68" s="363"/>
      <c r="C68" s="364"/>
      <c r="D68" s="56">
        <v>11172</v>
      </c>
      <c r="E68" s="37"/>
      <c r="F68" s="37"/>
      <c r="G68" s="37"/>
      <c r="H68" s="38"/>
    </row>
    <row r="69" spans="1:8" ht="37.5" customHeight="1" outlineLevel="1" x14ac:dyDescent="0.2">
      <c r="A69" s="130" t="s">
        <v>46</v>
      </c>
      <c r="B69" s="363"/>
      <c r="C69" s="364"/>
      <c r="D69" s="56">
        <v>11970</v>
      </c>
      <c r="E69" s="37"/>
      <c r="F69" s="37"/>
      <c r="G69" s="37"/>
      <c r="H69" s="38"/>
    </row>
    <row r="70" spans="1:8" ht="37.5" customHeight="1" outlineLevel="1" x14ac:dyDescent="0.2">
      <c r="A70" s="130" t="s">
        <v>47</v>
      </c>
      <c r="B70" s="363"/>
      <c r="C70" s="364"/>
      <c r="D70" s="56">
        <v>12768</v>
      </c>
      <c r="E70" s="37"/>
      <c r="F70" s="37"/>
      <c r="G70" s="37"/>
      <c r="H70" s="38"/>
    </row>
    <row r="71" spans="1:8" ht="37.5" customHeight="1" outlineLevel="1" x14ac:dyDescent="0.2">
      <c r="A71" s="130" t="s">
        <v>48</v>
      </c>
      <c r="B71" s="363"/>
      <c r="C71" s="364"/>
      <c r="D71" s="56">
        <v>13566</v>
      </c>
      <c r="E71" s="37"/>
      <c r="F71" s="37"/>
      <c r="G71" s="37"/>
      <c r="H71" s="38"/>
    </row>
    <row r="72" spans="1:8" ht="37.5" customHeight="1" outlineLevel="1" x14ac:dyDescent="0.2">
      <c r="A72" s="130" t="s">
        <v>49</v>
      </c>
      <c r="B72" s="363"/>
      <c r="C72" s="364"/>
      <c r="D72" s="56">
        <v>14364</v>
      </c>
      <c r="E72" s="37"/>
      <c r="F72" s="37"/>
      <c r="G72" s="37"/>
      <c r="H72" s="38"/>
    </row>
    <row r="73" spans="1:8" ht="37.5" customHeight="1" outlineLevel="1" x14ac:dyDescent="0.2">
      <c r="A73" s="130" t="s">
        <v>50</v>
      </c>
      <c r="B73" s="363"/>
      <c r="C73" s="364"/>
      <c r="D73" s="56">
        <v>15162</v>
      </c>
      <c r="E73" s="37"/>
      <c r="F73" s="37"/>
      <c r="G73" s="37"/>
      <c r="H73" s="38"/>
    </row>
    <row r="74" spans="1:8" ht="37.5" customHeight="1" outlineLevel="1" x14ac:dyDescent="0.2">
      <c r="A74" s="130" t="s">
        <v>51</v>
      </c>
      <c r="B74" s="363"/>
      <c r="C74" s="364"/>
      <c r="D74" s="56">
        <v>15960</v>
      </c>
      <c r="E74" s="37"/>
      <c r="F74" s="37"/>
      <c r="G74" s="37"/>
      <c r="H74" s="38"/>
    </row>
    <row r="75" spans="1:8" ht="37.5" customHeight="1" outlineLevel="1" x14ac:dyDescent="0.2">
      <c r="A75" s="130" t="s">
        <v>196</v>
      </c>
      <c r="B75" s="363"/>
      <c r="C75" s="364"/>
      <c r="D75" s="56">
        <v>16758</v>
      </c>
      <c r="E75" s="37"/>
      <c r="F75" s="37"/>
      <c r="G75" s="37"/>
      <c r="H75" s="38"/>
    </row>
    <row r="76" spans="1:8" ht="37.5" customHeight="1" outlineLevel="1" x14ac:dyDescent="0.2">
      <c r="A76" s="130" t="s">
        <v>197</v>
      </c>
      <c r="B76" s="363"/>
      <c r="C76" s="364"/>
      <c r="D76" s="56">
        <v>17556</v>
      </c>
      <c r="E76" s="37"/>
      <c r="F76" s="37"/>
      <c r="G76" s="37"/>
      <c r="H76" s="38"/>
    </row>
    <row r="77" spans="1:8" ht="37.5" customHeight="1" outlineLevel="1" x14ac:dyDescent="0.2">
      <c r="A77" s="130" t="s">
        <v>198</v>
      </c>
      <c r="B77" s="363"/>
      <c r="C77" s="364"/>
      <c r="D77" s="56">
        <v>18354</v>
      </c>
      <c r="E77" s="37"/>
      <c r="F77" s="37"/>
      <c r="G77" s="37"/>
      <c r="H77" s="38"/>
    </row>
    <row r="78" spans="1:8" ht="37.5" customHeight="1" outlineLevel="1" x14ac:dyDescent="0.2">
      <c r="A78" s="130" t="s">
        <v>199</v>
      </c>
      <c r="B78" s="363"/>
      <c r="C78" s="364"/>
      <c r="D78" s="56">
        <v>19152</v>
      </c>
      <c r="E78" s="37"/>
      <c r="F78" s="37"/>
      <c r="G78" s="37"/>
      <c r="H78" s="38"/>
    </row>
    <row r="79" spans="1:8" ht="37.5" customHeight="1" outlineLevel="1" x14ac:dyDescent="0.2">
      <c r="A79" s="130" t="s">
        <v>200</v>
      </c>
      <c r="B79" s="363"/>
      <c r="C79" s="364"/>
      <c r="D79" s="56">
        <v>19950</v>
      </c>
      <c r="E79" s="37"/>
      <c r="F79" s="37"/>
      <c r="G79" s="37"/>
      <c r="H79" s="38"/>
    </row>
    <row r="80" spans="1:8" ht="37.5" customHeight="1" outlineLevel="1" x14ac:dyDescent="0.2">
      <c r="A80" s="130" t="s">
        <v>201</v>
      </c>
      <c r="B80" s="131"/>
      <c r="C80" s="364"/>
      <c r="D80" s="56">
        <v>20748</v>
      </c>
      <c r="E80" s="37"/>
      <c r="F80" s="37"/>
      <c r="G80" s="37"/>
      <c r="H80" s="38"/>
    </row>
    <row r="81" spans="1:8" ht="37.5" customHeight="1" outlineLevel="1" x14ac:dyDescent="0.2">
      <c r="A81" s="130" t="s">
        <v>202</v>
      </c>
      <c r="B81" s="131"/>
      <c r="C81" s="364"/>
      <c r="D81" s="56">
        <v>21546</v>
      </c>
      <c r="E81" s="37"/>
      <c r="F81" s="37"/>
      <c r="G81" s="37"/>
      <c r="H81" s="38"/>
    </row>
    <row r="82" spans="1:8" ht="37.5" customHeight="1" outlineLevel="1" x14ac:dyDescent="0.2">
      <c r="A82" s="130" t="s">
        <v>203</v>
      </c>
      <c r="B82" s="131"/>
      <c r="C82" s="364"/>
      <c r="D82" s="56">
        <v>22344</v>
      </c>
      <c r="E82" s="37"/>
      <c r="F82" s="37"/>
      <c r="G82" s="37"/>
      <c r="H82" s="38"/>
    </row>
    <row r="83" spans="1:8" ht="37.5" customHeight="1" outlineLevel="1" x14ac:dyDescent="0.2">
      <c r="A83" s="130" t="s">
        <v>204</v>
      </c>
      <c r="B83" s="131"/>
      <c r="C83" s="364"/>
      <c r="D83" s="56">
        <v>23142</v>
      </c>
      <c r="E83" s="37"/>
      <c r="F83" s="37"/>
      <c r="G83" s="37"/>
      <c r="H83" s="38"/>
    </row>
    <row r="84" spans="1:8" ht="37.5" customHeight="1" outlineLevel="1" thickBot="1" x14ac:dyDescent="0.25">
      <c r="A84" s="130" t="s">
        <v>205</v>
      </c>
      <c r="B84" s="131"/>
      <c r="C84" s="365"/>
      <c r="D84" s="56">
        <v>23940</v>
      </c>
      <c r="E84" s="37"/>
      <c r="F84" s="37"/>
      <c r="G84" s="37"/>
      <c r="H84" s="38"/>
    </row>
    <row r="85" spans="1:8" ht="50.1" customHeight="1" thickBot="1" x14ac:dyDescent="0.25">
      <c r="A85" s="339" t="s">
        <v>52</v>
      </c>
      <c r="B85" s="340"/>
      <c r="C85" s="340"/>
      <c r="D85" s="341" t="str">
        <f>"от "&amp;MIN(D86:D95)&amp;" до "&amp;MAX(D86:D95)</f>
        <v>от 420 до 7320</v>
      </c>
      <c r="E85" s="342"/>
      <c r="F85" s="342"/>
      <c r="G85" s="342"/>
      <c r="H85" s="343"/>
    </row>
    <row r="86" spans="1:8" s="16" customFormat="1" ht="159" customHeight="1" x14ac:dyDescent="0.2">
      <c r="A86" s="344" t="s">
        <v>53</v>
      </c>
      <c r="B86" s="345" t="s">
        <v>13</v>
      </c>
      <c r="C86" s="366"/>
      <c r="D86" s="32">
        <v>768</v>
      </c>
      <c r="E86" s="32"/>
      <c r="F86" s="32"/>
      <c r="G86" s="32"/>
      <c r="H86" s="33"/>
    </row>
    <row r="87" spans="1:8" ht="37.5" customHeight="1" x14ac:dyDescent="0.2">
      <c r="A87" s="347" t="s">
        <v>54</v>
      </c>
      <c r="B87" s="176"/>
      <c r="C87" s="34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87" s="37">
        <v>420</v>
      </c>
      <c r="E87" s="37"/>
      <c r="F87" s="37"/>
      <c r="G87" s="37"/>
      <c r="H87" s="38"/>
    </row>
    <row r="88" spans="1:8" ht="37.5" customHeight="1" x14ac:dyDescent="0.2">
      <c r="A88" s="347" t="s">
        <v>55</v>
      </c>
      <c r="B88" s="176"/>
      <c r="C88" s="348"/>
      <c r="D88" s="37">
        <v>7320</v>
      </c>
      <c r="E88" s="37"/>
      <c r="F88" s="37"/>
      <c r="G88" s="37"/>
      <c r="H88" s="38"/>
    </row>
    <row r="89" spans="1:8" ht="37.5" customHeight="1" x14ac:dyDescent="0.2">
      <c r="A89" s="347" t="s">
        <v>56</v>
      </c>
      <c r="B89" s="176"/>
      <c r="C89" s="348"/>
      <c r="D89" s="37">
        <v>1440</v>
      </c>
      <c r="E89" s="37"/>
      <c r="F89" s="37"/>
      <c r="G89" s="37"/>
      <c r="H89" s="38"/>
    </row>
    <row r="90" spans="1:8" ht="37.5" customHeight="1" x14ac:dyDescent="0.2">
      <c r="A90" s="347" t="s">
        <v>57</v>
      </c>
      <c r="B90" s="176"/>
      <c r="C90" s="348"/>
      <c r="D90" s="37">
        <v>4440</v>
      </c>
      <c r="E90" s="37"/>
      <c r="F90" s="37"/>
      <c r="G90" s="37"/>
      <c r="H90" s="38"/>
    </row>
    <row r="91" spans="1:8" ht="37.5" customHeight="1" x14ac:dyDescent="0.2">
      <c r="A91" s="347" t="s">
        <v>58</v>
      </c>
      <c r="B91" s="176"/>
      <c r="C91" s="348"/>
      <c r="D91" s="37">
        <v>480</v>
      </c>
      <c r="E91" s="37"/>
      <c r="F91" s="37"/>
      <c r="G91" s="37"/>
      <c r="H91" s="38"/>
    </row>
    <row r="92" spans="1:8" ht="37.5" customHeight="1" x14ac:dyDescent="0.2">
      <c r="A92" s="347" t="s">
        <v>59</v>
      </c>
      <c r="B92" s="176"/>
      <c r="C92" s="348"/>
      <c r="D92" s="37">
        <v>480</v>
      </c>
      <c r="E92" s="37"/>
      <c r="F92" s="37"/>
      <c r="G92" s="37"/>
      <c r="H92" s="38"/>
    </row>
    <row r="93" spans="1:8" ht="37.5" customHeight="1" x14ac:dyDescent="0.2">
      <c r="A93" s="347" t="s">
        <v>60</v>
      </c>
      <c r="B93" s="176"/>
      <c r="C93" s="348"/>
      <c r="D93" s="37">
        <v>960</v>
      </c>
      <c r="E93" s="37"/>
      <c r="F93" s="37"/>
      <c r="G93" s="37"/>
      <c r="H93" s="38"/>
    </row>
    <row r="94" spans="1:8" ht="37.5" customHeight="1" x14ac:dyDescent="0.2">
      <c r="A94" s="347" t="s">
        <v>61</v>
      </c>
      <c r="B94" s="176"/>
      <c r="C94" s="348"/>
      <c r="D94" s="37">
        <v>1440</v>
      </c>
      <c r="E94" s="37"/>
      <c r="F94" s="37"/>
      <c r="G94" s="37"/>
      <c r="H94" s="38"/>
    </row>
    <row r="95" spans="1:8" ht="37.5" customHeight="1" x14ac:dyDescent="0.2">
      <c r="A95" s="347" t="s">
        <v>62</v>
      </c>
      <c r="B95" s="176"/>
      <c r="C95" s="348"/>
      <c r="D95" s="37">
        <v>4800</v>
      </c>
      <c r="E95" s="37"/>
      <c r="F95" s="37"/>
      <c r="G95" s="37"/>
      <c r="H95" s="38"/>
    </row>
    <row r="96" spans="1:8" s="16" customFormat="1" ht="117.75" customHeight="1" thickBot="1" x14ac:dyDescent="0.25">
      <c r="A96" s="319" t="s">
        <v>64</v>
      </c>
      <c r="B96" s="320"/>
      <c r="C96"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6" s="45">
        <v>30</v>
      </c>
      <c r="E96" s="45"/>
      <c r="F96" s="45"/>
      <c r="G96" s="45"/>
      <c r="H96" s="46"/>
    </row>
    <row r="97" spans="1:8" ht="50.1" customHeight="1" thickBot="1" x14ac:dyDescent="0.25">
      <c r="A97" s="349" t="s">
        <v>65</v>
      </c>
      <c r="B97" s="350"/>
      <c r="C97" s="197"/>
      <c r="D97" s="351" t="str">
        <f>"от "&amp;MIN(D99,D110:H111,F149,D112:H126)&amp;" до "&amp;MAX(D99,D110:H111,F149,D112:H126)</f>
        <v>от 540 до 15000</v>
      </c>
      <c r="E97" s="351"/>
      <c r="F97" s="351"/>
      <c r="G97" s="351"/>
      <c r="H97" s="352"/>
    </row>
    <row r="98" spans="1:8" ht="21.75" thickBot="1" x14ac:dyDescent="0.25">
      <c r="A98" s="298"/>
      <c r="B98" s="299"/>
      <c r="C98" s="118"/>
      <c r="D98" s="322"/>
      <c r="E98" s="322"/>
      <c r="F98" s="322"/>
      <c r="G98" s="322"/>
      <c r="H98" s="323"/>
    </row>
    <row r="99" spans="1:8" ht="59.25" customHeight="1" thickBot="1" x14ac:dyDescent="0.25">
      <c r="A99" s="162" t="s">
        <v>66</v>
      </c>
      <c r="B99" s="163"/>
      <c r="C99"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99" s="165">
        <v>4200</v>
      </c>
      <c r="E99" s="165"/>
      <c r="F99" s="165"/>
      <c r="G99" s="165"/>
      <c r="H99" s="166"/>
    </row>
    <row r="100" spans="1:8" ht="59.25" customHeight="1" thickBot="1" x14ac:dyDescent="0.25">
      <c r="A100" s="167" t="s">
        <v>67</v>
      </c>
      <c r="B100" s="168"/>
      <c r="C100" s="169"/>
      <c r="D100" s="170" t="s">
        <v>68</v>
      </c>
      <c r="E100" s="171"/>
      <c r="F100" s="171"/>
      <c r="G100" s="171"/>
      <c r="H100" s="172"/>
    </row>
    <row r="101" spans="1:8" ht="59.25" customHeight="1" x14ac:dyDescent="0.2">
      <c r="A101" s="173" t="s">
        <v>69</v>
      </c>
      <c r="B101" s="174"/>
      <c r="C101" s="169"/>
      <c r="D101" s="140">
        <f>D99/4</f>
        <v>1050</v>
      </c>
      <c r="E101" s="140"/>
      <c r="F101" s="140"/>
      <c r="G101" s="140"/>
      <c r="H101" s="141"/>
    </row>
    <row r="102" spans="1:8" ht="59.25" customHeight="1" x14ac:dyDescent="0.2">
      <c r="A102" s="173" t="s">
        <v>70</v>
      </c>
      <c r="B102" s="174"/>
      <c r="C102" s="169"/>
      <c r="D102" s="140">
        <f>D99/5</f>
        <v>840</v>
      </c>
      <c r="E102" s="140"/>
      <c r="F102" s="140"/>
      <c r="G102" s="140"/>
      <c r="H102" s="141"/>
    </row>
    <row r="103" spans="1:8" ht="59.25" customHeight="1" x14ac:dyDescent="0.2">
      <c r="A103" s="173" t="s">
        <v>71</v>
      </c>
      <c r="B103" s="174"/>
      <c r="C103" s="169"/>
      <c r="D103" s="140">
        <f>D99/6</f>
        <v>700</v>
      </c>
      <c r="E103" s="140"/>
      <c r="F103" s="140"/>
      <c r="G103" s="140"/>
      <c r="H103" s="141"/>
    </row>
    <row r="104" spans="1:8" ht="59.25" customHeight="1" x14ac:dyDescent="0.2">
      <c r="A104" s="173" t="s">
        <v>72</v>
      </c>
      <c r="B104" s="174"/>
      <c r="C104" s="169"/>
      <c r="D104" s="140">
        <f>D99/7</f>
        <v>600</v>
      </c>
      <c r="E104" s="140"/>
      <c r="F104" s="140"/>
      <c r="G104" s="140"/>
      <c r="H104" s="141"/>
    </row>
    <row r="105" spans="1:8" ht="59.25" customHeight="1" x14ac:dyDescent="0.2">
      <c r="A105" s="173" t="s">
        <v>73</v>
      </c>
      <c r="B105" s="174"/>
      <c r="C105" s="169"/>
      <c r="D105" s="140">
        <f>D99/8</f>
        <v>525</v>
      </c>
      <c r="E105" s="140"/>
      <c r="F105" s="140"/>
      <c r="G105" s="140"/>
      <c r="H105" s="141"/>
    </row>
    <row r="106" spans="1:8" ht="59.25" customHeight="1" x14ac:dyDescent="0.2">
      <c r="A106" s="173" t="s">
        <v>74</v>
      </c>
      <c r="B106" s="174"/>
      <c r="C106" s="169"/>
      <c r="D106" s="140">
        <f>D99/9</f>
        <v>466.66666666666669</v>
      </c>
      <c r="E106" s="140"/>
      <c r="F106" s="140"/>
      <c r="G106" s="140"/>
      <c r="H106" s="141"/>
    </row>
    <row r="107" spans="1:8" ht="59.25" customHeight="1" thickBot="1" x14ac:dyDescent="0.25">
      <c r="A107" s="173" t="s">
        <v>75</v>
      </c>
      <c r="B107" s="174"/>
      <c r="C107" s="175"/>
      <c r="D107" s="140">
        <f>D99/10</f>
        <v>420</v>
      </c>
      <c r="E107" s="140"/>
      <c r="F107" s="140"/>
      <c r="G107" s="140"/>
      <c r="H107" s="141"/>
    </row>
    <row r="108" spans="1:8" s="16" customFormat="1" ht="62.45" customHeight="1" thickBot="1" x14ac:dyDescent="0.25">
      <c r="A108" s="176" t="s">
        <v>76</v>
      </c>
      <c r="B108" s="177"/>
      <c r="C108"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8" s="44">
        <v>10008</v>
      </c>
      <c r="E108" s="45"/>
      <c r="F108" s="45"/>
      <c r="G108" s="45"/>
      <c r="H108" s="46"/>
    </row>
    <row r="109" spans="1:8" ht="21.75" thickBot="1" x14ac:dyDescent="0.25">
      <c r="A109" s="298"/>
      <c r="B109" s="299"/>
      <c r="C109" s="180"/>
      <c r="D109" s="322"/>
      <c r="E109" s="322"/>
      <c r="F109" s="322"/>
      <c r="G109" s="322"/>
      <c r="H109" s="323"/>
    </row>
    <row r="110" spans="1:8" ht="50.1" customHeight="1" x14ac:dyDescent="0.2">
      <c r="A110" s="143" t="s">
        <v>77</v>
      </c>
      <c r="B110" s="144"/>
      <c r="C110" s="183" t="str">
        <f>"Интернет-площадка 2Fis.ru на основе Cправочника организаций "&amp;$C$2&amp;""</f>
        <v>Интернет-площадка 2Fis.ru на основе Cправочника организаций "2ГИС.АСТРАХАНЬ"</v>
      </c>
      <c r="D110" s="31">
        <v>4920</v>
      </c>
      <c r="E110" s="32"/>
      <c r="F110" s="32"/>
      <c r="G110" s="32"/>
      <c r="H110" s="33"/>
    </row>
    <row r="111" spans="1:8" ht="50.1" customHeight="1" x14ac:dyDescent="0.2">
      <c r="A111" s="143" t="s">
        <v>78</v>
      </c>
      <c r="B111" s="144"/>
      <c r="C111"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1" s="185">
        <v>5460</v>
      </c>
      <c r="E111" s="186"/>
      <c r="F111" s="186"/>
      <c r="G111" s="186"/>
      <c r="H111" s="187"/>
    </row>
    <row r="112" spans="1:8" ht="50.1" customHeight="1" x14ac:dyDescent="0.2">
      <c r="A112" s="143" t="s">
        <v>79</v>
      </c>
      <c r="B112" s="144"/>
      <c r="C112"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2" s="36">
        <v>9576</v>
      </c>
      <c r="E112" s="37"/>
      <c r="F112" s="37"/>
      <c r="G112" s="37"/>
      <c r="H112" s="38"/>
    </row>
    <row r="113" spans="1:8" ht="50.1" customHeight="1" x14ac:dyDescent="0.2">
      <c r="A113" s="143" t="s">
        <v>80</v>
      </c>
      <c r="B113" s="144"/>
      <c r="C113" s="184" t="str">
        <f>"Интернет-площадка 2Fis.ru на основе Cправочника организаций "&amp;$C$2&amp;""</f>
        <v>Интернет-площадка 2Fis.ru на основе Cправочника организаций "2ГИС.АСТРАХАНЬ"</v>
      </c>
      <c r="D113" s="36">
        <v>9960</v>
      </c>
      <c r="E113" s="37"/>
      <c r="F113" s="37"/>
      <c r="G113" s="37"/>
      <c r="H113" s="38"/>
    </row>
    <row r="114" spans="1:8" ht="50.1" customHeight="1" x14ac:dyDescent="0.2">
      <c r="A114" s="143" t="s">
        <v>81</v>
      </c>
      <c r="B114" s="144"/>
      <c r="C114" s="184" t="str">
        <f>"Интернет-площадка 2Fis.ru на основе Cправочника организаций "&amp;$C$2&amp;""</f>
        <v>Интернет-площадка 2Fis.ru на основе Cправочника организаций "2ГИС.АСТРАХАНЬ"</v>
      </c>
      <c r="D114" s="36">
        <v>11952</v>
      </c>
      <c r="E114" s="37"/>
      <c r="F114" s="37"/>
      <c r="G114" s="37"/>
      <c r="H114" s="38"/>
    </row>
    <row r="115" spans="1:8" ht="50.1" customHeight="1" x14ac:dyDescent="0.2">
      <c r="A115" s="143" t="s">
        <v>82</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5" s="36">
        <v>4788</v>
      </c>
      <c r="E115" s="37"/>
      <c r="F115" s="37"/>
      <c r="G115" s="37"/>
      <c r="H115" s="38"/>
    </row>
    <row r="116" spans="1:8" ht="50.1" customHeight="1" x14ac:dyDescent="0.2">
      <c r="A116" s="143" t="s">
        <v>83</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6" s="36">
        <v>5250</v>
      </c>
      <c r="E116" s="37"/>
      <c r="F116" s="37"/>
      <c r="G116" s="37"/>
      <c r="H116" s="38"/>
    </row>
    <row r="117" spans="1:8" ht="50.1" customHeight="1" x14ac:dyDescent="0.2">
      <c r="A117" s="143" t="s">
        <v>84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17" s="36">
        <v>10878</v>
      </c>
      <c r="E117" s="37"/>
      <c r="F117" s="37"/>
      <c r="G117" s="37"/>
      <c r="H117" s="38"/>
    </row>
    <row r="118" spans="1:8" ht="50.1" customHeight="1" x14ac:dyDescent="0.2">
      <c r="A118" s="143" t="s">
        <v>85</v>
      </c>
      <c r="B118" s="144"/>
      <c r="C118"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18" s="36">
        <v>7002</v>
      </c>
      <c r="E118" s="37"/>
      <c r="F118" s="37"/>
      <c r="G118" s="37"/>
      <c r="H118" s="38"/>
    </row>
    <row r="119" spans="1:8" ht="50.1" customHeight="1" x14ac:dyDescent="0.2">
      <c r="A119" s="143" t="s">
        <v>86</v>
      </c>
      <c r="B119" s="144"/>
      <c r="C119" s="184" t="s">
        <v>206</v>
      </c>
      <c r="D119" s="36">
        <v>540</v>
      </c>
      <c r="E119" s="37"/>
      <c r="F119" s="37"/>
      <c r="G119" s="37"/>
      <c r="H119" s="38"/>
    </row>
    <row r="120" spans="1:8" ht="66" customHeight="1" x14ac:dyDescent="0.2">
      <c r="A120" s="143" t="s">
        <v>88</v>
      </c>
      <c r="B120" s="144"/>
      <c r="C120" s="184"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0" s="36">
        <v>5400</v>
      </c>
      <c r="E120" s="37"/>
      <c r="F120" s="37"/>
      <c r="G120" s="37"/>
      <c r="H120" s="38"/>
    </row>
    <row r="121" spans="1:8" ht="66" customHeight="1" x14ac:dyDescent="0.2">
      <c r="A121" s="143" t="s">
        <v>89</v>
      </c>
      <c r="B121" s="144"/>
      <c r="C121" s="184" t="str">
        <f t="shared" ref="C121:C123"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1" s="36">
        <v>4320</v>
      </c>
      <c r="E121" s="37"/>
      <c r="F121" s="37"/>
      <c r="G121" s="37"/>
      <c r="H121" s="38"/>
    </row>
    <row r="122" spans="1:8" ht="66" customHeight="1" x14ac:dyDescent="0.2">
      <c r="A122" s="143" t="s">
        <v>90</v>
      </c>
      <c r="B122" s="144"/>
      <c r="C122" s="184"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2" s="36">
        <v>4560</v>
      </c>
      <c r="E122" s="37"/>
      <c r="F122" s="37"/>
      <c r="G122" s="37"/>
      <c r="H122" s="38"/>
    </row>
    <row r="123" spans="1:8" ht="66" customHeight="1" x14ac:dyDescent="0.2">
      <c r="A123" s="143" t="s">
        <v>91</v>
      </c>
      <c r="B123" s="144"/>
      <c r="C123" s="184"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3" s="36">
        <v>2160</v>
      </c>
      <c r="E123" s="37"/>
      <c r="F123" s="37"/>
      <c r="G123" s="37"/>
      <c r="H123" s="38"/>
    </row>
    <row r="124" spans="1:8" ht="66" customHeight="1" x14ac:dyDescent="0.2">
      <c r="A124" s="143" t="s">
        <v>92</v>
      </c>
      <c r="B124" s="144" t="s">
        <v>92</v>
      </c>
      <c r="C124" s="184"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4" s="36">
        <v>15000</v>
      </c>
      <c r="E124" s="37"/>
      <c r="F124" s="37"/>
      <c r="G124" s="37"/>
      <c r="H124" s="38"/>
    </row>
    <row r="125" spans="1:8" ht="66" customHeight="1" x14ac:dyDescent="0.2">
      <c r="A125" s="143" t="s">
        <v>93</v>
      </c>
      <c r="B125" s="144" t="s">
        <v>93</v>
      </c>
      <c r="C125" s="184"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25" s="36">
        <v>4500</v>
      </c>
      <c r="E125" s="37"/>
      <c r="F125" s="37"/>
      <c r="G125" s="37"/>
      <c r="H125" s="38"/>
    </row>
    <row r="126" spans="1:8" ht="50.1" customHeight="1" x14ac:dyDescent="0.2">
      <c r="A126" s="143" t="s">
        <v>94</v>
      </c>
      <c r="B126" s="144"/>
      <c r="C126"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26" s="36">
        <v>7320</v>
      </c>
      <c r="E126" s="37"/>
      <c r="F126" s="37"/>
      <c r="G126" s="37"/>
      <c r="H126" s="38"/>
    </row>
    <row r="127" spans="1:8" s="16" customFormat="1" ht="102" customHeight="1" x14ac:dyDescent="0.2">
      <c r="A127" s="143" t="s">
        <v>16</v>
      </c>
      <c r="B127" s="144"/>
      <c r="C127" s="184"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27" s="36">
        <v>840</v>
      </c>
      <c r="E127" s="37"/>
      <c r="F127" s="37"/>
      <c r="G127" s="37"/>
      <c r="H127" s="38"/>
    </row>
    <row r="128" spans="1:8" s="16" customFormat="1" ht="126" customHeight="1" x14ac:dyDescent="0.2">
      <c r="A128" s="143" t="s">
        <v>95</v>
      </c>
      <c r="B128" s="144"/>
      <c r="C128" s="40"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28" s="36">
        <v>10005</v>
      </c>
      <c r="E128" s="37"/>
      <c r="F128" s="37"/>
      <c r="G128" s="37"/>
      <c r="H128" s="38"/>
    </row>
    <row r="129" spans="1:8" s="16" customFormat="1" ht="126" customHeight="1" x14ac:dyDescent="0.2">
      <c r="A129" s="143" t="s">
        <v>96</v>
      </c>
      <c r="B129" s="144"/>
      <c r="C129" s="40"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29" s="36">
        <v>5505</v>
      </c>
      <c r="E129" s="37"/>
      <c r="F129" s="37"/>
      <c r="G129" s="37"/>
      <c r="H129" s="38"/>
    </row>
    <row r="130" spans="1:8" s="16" customFormat="1" ht="126" customHeight="1" x14ac:dyDescent="0.2">
      <c r="A130" s="137" t="s">
        <v>97</v>
      </c>
      <c r="B130" s="189"/>
      <c r="C13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30" s="36">
        <v>10002</v>
      </c>
      <c r="E130" s="37"/>
      <c r="F130" s="37"/>
      <c r="G130" s="37"/>
      <c r="H130" s="38"/>
    </row>
    <row r="131" spans="1:8" ht="50.1" customHeight="1" x14ac:dyDescent="0.2">
      <c r="A131" s="143" t="s">
        <v>98</v>
      </c>
      <c r="B131" s="144"/>
      <c r="C131" s="184" t="str">
        <f>"Интернет-площадка 2Fis.ru на основе Cправочника организаций "&amp;$C$2&amp;""</f>
        <v>Интернет-площадка 2Fis.ru на основе Cправочника организаций "2ГИС.АСТРАХАНЬ"</v>
      </c>
      <c r="D131" s="36">
        <v>8880</v>
      </c>
      <c r="E131" s="37"/>
      <c r="F131" s="37"/>
      <c r="G131" s="37"/>
      <c r="H131" s="38"/>
    </row>
    <row r="132" spans="1:8" ht="50.1" customHeight="1" x14ac:dyDescent="0.2">
      <c r="A132" s="143" t="s">
        <v>99</v>
      </c>
      <c r="B132" s="144"/>
      <c r="C132" s="184" t="str">
        <f t="shared" ref="C132:C141"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2" s="36">
        <v>9840</v>
      </c>
      <c r="E132" s="37"/>
      <c r="F132" s="37"/>
      <c r="G132" s="37"/>
      <c r="H132" s="38"/>
    </row>
    <row r="133" spans="1:8" ht="50.1" customHeight="1" x14ac:dyDescent="0.2">
      <c r="A133" s="143" t="s">
        <v>100</v>
      </c>
      <c r="B133" s="144"/>
      <c r="C133" s="184" t="str">
        <f t="shared" si="1"/>
        <v>Электронный справочник на основе Справочника организаций "2ГИС.АСТРАХАНЬ" (версия для ПК)</v>
      </c>
      <c r="D133" s="36">
        <v>17280</v>
      </c>
      <c r="E133" s="37"/>
      <c r="F133" s="37"/>
      <c r="G133" s="37"/>
      <c r="H133" s="38"/>
    </row>
    <row r="134" spans="1:8" ht="50.1" customHeight="1" x14ac:dyDescent="0.2">
      <c r="A134" s="143" t="s">
        <v>101</v>
      </c>
      <c r="B134" s="144"/>
      <c r="C134" s="184" t="str">
        <f>"Интернет-площадка 2Fis.ru на основе Cправочника организаций "&amp;$C$2&amp;""</f>
        <v>Интернет-площадка 2Fis.ru на основе Cправочника организаций "2ГИС.АСТРАХАНЬ"</v>
      </c>
      <c r="D134" s="36">
        <v>18000</v>
      </c>
      <c r="E134" s="37"/>
      <c r="F134" s="37"/>
      <c r="G134" s="37"/>
      <c r="H134" s="38"/>
    </row>
    <row r="135" spans="1:8" ht="50.1" customHeight="1" x14ac:dyDescent="0.2">
      <c r="A135" s="143" t="s">
        <v>102</v>
      </c>
      <c r="B135" s="144"/>
      <c r="C135" s="184" t="str">
        <f>"Интернет-площадка 2Fis.ru на основе Cправочника организаций "&amp;$C$2&amp;""</f>
        <v>Интернет-площадка 2Fis.ru на основе Cправочника организаций "2ГИС.АСТРАХАНЬ"</v>
      </c>
      <c r="D135" s="36">
        <v>21600</v>
      </c>
      <c r="E135" s="37"/>
      <c r="F135" s="37"/>
      <c r="G135" s="37"/>
      <c r="H135" s="38"/>
    </row>
    <row r="136" spans="1:8" ht="50.1" customHeight="1" x14ac:dyDescent="0.2">
      <c r="A136" s="143" t="s">
        <v>103</v>
      </c>
      <c r="B136" s="144"/>
      <c r="C136" s="184" t="str">
        <f t="shared" si="1"/>
        <v>Электронный справочник на основе Справочника организаций "2ГИС.АСТРАХАНЬ" (версия для ПК)</v>
      </c>
      <c r="D136" s="36">
        <v>8640</v>
      </c>
      <c r="E136" s="37"/>
      <c r="F136" s="37"/>
      <c r="G136" s="37"/>
      <c r="H136" s="38"/>
    </row>
    <row r="137" spans="1:8" ht="50.1" customHeight="1" x14ac:dyDescent="0.2">
      <c r="A137" s="143" t="s">
        <v>104</v>
      </c>
      <c r="B137" s="144"/>
      <c r="C137" s="184" t="str">
        <f t="shared" si="1"/>
        <v>Электронный справочник на основе Справочника организаций "2ГИС.АСТРАХАНЬ" (версия для ПК)</v>
      </c>
      <c r="D137" s="36">
        <v>9480</v>
      </c>
      <c r="E137" s="37"/>
      <c r="F137" s="37"/>
      <c r="G137" s="37"/>
      <c r="H137" s="38"/>
    </row>
    <row r="138" spans="1:8" ht="50.1" customHeight="1" x14ac:dyDescent="0.2">
      <c r="A138" s="143" t="s">
        <v>105</v>
      </c>
      <c r="B138" s="144"/>
      <c r="C138" s="184" t="str">
        <f t="shared" si="1"/>
        <v>Электронный справочник на основе Справочника организаций "2ГИС.АСТРАХАНЬ" (версия для ПК)</v>
      </c>
      <c r="D138" s="36">
        <v>19680</v>
      </c>
      <c r="E138" s="37"/>
      <c r="F138" s="37"/>
      <c r="G138" s="37"/>
      <c r="H138" s="38"/>
    </row>
    <row r="139" spans="1:8" ht="50.1" customHeight="1" x14ac:dyDescent="0.2">
      <c r="A139" s="143" t="s">
        <v>106</v>
      </c>
      <c r="B139" s="144"/>
      <c r="C139" s="184" t="s">
        <v>206</v>
      </c>
      <c r="D139" s="36">
        <v>1080</v>
      </c>
      <c r="E139" s="37"/>
      <c r="F139" s="37"/>
      <c r="G139" s="37"/>
      <c r="H139" s="38"/>
    </row>
    <row r="140" spans="1:8" ht="66" customHeight="1" x14ac:dyDescent="0.2">
      <c r="A140" s="143" t="s">
        <v>107</v>
      </c>
      <c r="B140" s="144"/>
      <c r="C140" s="184"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0" s="36">
        <v>27000</v>
      </c>
      <c r="E140" s="37"/>
      <c r="F140" s="37"/>
      <c r="G140" s="37"/>
      <c r="H140" s="38"/>
    </row>
    <row r="141" spans="1:8" ht="50.1" customHeight="1" thickBot="1" x14ac:dyDescent="0.25">
      <c r="A141" s="143" t="s">
        <v>108</v>
      </c>
      <c r="B141" s="144"/>
      <c r="C141" s="184" t="str">
        <f t="shared" si="1"/>
        <v>Электронный справочник на основе Справочника организаций "2ГИС.АСТРАХАНЬ" (версия для ПК)</v>
      </c>
      <c r="D141" s="44">
        <v>13200</v>
      </c>
      <c r="E141" s="45"/>
      <c r="F141" s="45"/>
      <c r="G141" s="45"/>
      <c r="H141" s="46"/>
    </row>
    <row r="142" spans="1:8" s="28" customFormat="1" ht="50.1" customHeight="1" thickBot="1" x14ac:dyDescent="0.25">
      <c r="A142" s="24" t="s">
        <v>109</v>
      </c>
      <c r="B142" s="25"/>
      <c r="C142" s="26"/>
      <c r="D142" s="156"/>
      <c r="E142" s="156"/>
      <c r="F142" s="156"/>
      <c r="G142" s="156"/>
      <c r="H142" s="157"/>
    </row>
    <row r="143" spans="1:8" s="16" customFormat="1" ht="50.1" customHeight="1" x14ac:dyDescent="0.2">
      <c r="A143" s="143" t="s">
        <v>110</v>
      </c>
      <c r="B143" s="144"/>
      <c r="C143" s="191"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43" s="36">
        <v>5004</v>
      </c>
      <c r="E143" s="37"/>
      <c r="F143" s="37"/>
      <c r="G143" s="37"/>
      <c r="H143" s="38"/>
    </row>
    <row r="144" spans="1:8" s="16" customFormat="1" ht="50.1" customHeight="1" x14ac:dyDescent="0.2">
      <c r="A144" s="143" t="s">
        <v>111</v>
      </c>
      <c r="B144" s="144"/>
      <c r="C144" s="194"/>
      <c r="D144" s="36">
        <v>5004</v>
      </c>
      <c r="E144" s="37"/>
      <c r="F144" s="37"/>
      <c r="G144" s="37"/>
      <c r="H144" s="38"/>
    </row>
    <row r="145" spans="1:8" s="16" customFormat="1" ht="50.1" customHeight="1" x14ac:dyDescent="0.2">
      <c r="A145" s="192" t="s">
        <v>112</v>
      </c>
      <c r="B145" s="193"/>
      <c r="C145" s="194"/>
      <c r="D145" s="325">
        <v>1500</v>
      </c>
      <c r="E145" s="140"/>
      <c r="F145" s="140"/>
      <c r="G145" s="140"/>
      <c r="H145" s="140"/>
    </row>
    <row r="146" spans="1:8" s="16" customFormat="1" ht="50.1" customHeight="1" x14ac:dyDescent="0.2">
      <c r="A146" s="192" t="s">
        <v>113</v>
      </c>
      <c r="B146" s="193"/>
      <c r="C146" s="194"/>
      <c r="D146" s="325">
        <v>150</v>
      </c>
      <c r="E146" s="140"/>
      <c r="F146" s="140"/>
      <c r="G146" s="140"/>
      <c r="H146" s="140"/>
    </row>
    <row r="147" spans="1:8" s="16" customFormat="1" ht="50.1" customHeight="1" thickBot="1" x14ac:dyDescent="0.25">
      <c r="A147" s="192" t="s">
        <v>114</v>
      </c>
      <c r="B147" s="193"/>
      <c r="C147" s="196"/>
      <c r="D147" s="78">
        <v>510</v>
      </c>
      <c r="E147" s="79"/>
      <c r="F147" s="79"/>
      <c r="G147" s="79"/>
      <c r="H147" s="79"/>
    </row>
    <row r="148" spans="1:8" s="16" customFormat="1" ht="50.1" customHeight="1" thickBot="1" x14ac:dyDescent="0.25">
      <c r="A148" s="24" t="s">
        <v>115</v>
      </c>
      <c r="B148" s="25"/>
      <c r="C148" s="26"/>
      <c r="D148" s="156"/>
      <c r="E148" s="156"/>
      <c r="F148" s="156"/>
      <c r="G148" s="156"/>
      <c r="H148" s="157"/>
    </row>
    <row r="149" spans="1:8" ht="55.5" customHeight="1" x14ac:dyDescent="0.2">
      <c r="A149" s="143" t="s">
        <v>116</v>
      </c>
      <c r="B149" s="144"/>
      <c r="C149"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9" s="198">
        <f>F149*1.2</f>
        <v>2736</v>
      </c>
      <c r="E149" s="199">
        <f>F149*1.1</f>
        <v>2508</v>
      </c>
      <c r="F149" s="199">
        <v>2280</v>
      </c>
      <c r="G149" s="199">
        <f>F149*0.75</f>
        <v>1710</v>
      </c>
      <c r="H149" s="200">
        <f>F149*0.5</f>
        <v>1140</v>
      </c>
    </row>
    <row r="150" spans="1:8" ht="55.5" customHeight="1" x14ac:dyDescent="0.2">
      <c r="A150" s="143" t="s">
        <v>117</v>
      </c>
      <c r="B150" s="144"/>
      <c r="C150" s="184" t="str">
        <f>"Интернет-площадка 2Fis.ru на основе Cправочника организаций "&amp;$C$2&amp;""</f>
        <v>Интернет-площадка 2Fis.ru на основе Cправочника организаций "2ГИС.АСТРАХАНЬ"</v>
      </c>
      <c r="D150" s="36">
        <v>2280</v>
      </c>
      <c r="E150" s="37"/>
      <c r="F150" s="37"/>
      <c r="G150" s="37"/>
      <c r="H150" s="38"/>
    </row>
    <row r="151" spans="1:8" ht="50.1" customHeight="1" x14ac:dyDescent="0.2">
      <c r="A151" s="143" t="s">
        <v>118</v>
      </c>
      <c r="B151" s="144"/>
      <c r="C151"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6">
        <v>1980</v>
      </c>
      <c r="E151" s="37"/>
      <c r="F151" s="37"/>
      <c r="G151" s="37"/>
      <c r="H151" s="38"/>
    </row>
    <row r="152" spans="1:8" ht="50.1" customHeight="1" x14ac:dyDescent="0.2">
      <c r="A152" s="143" t="s">
        <v>119</v>
      </c>
      <c r="B152" s="144"/>
      <c r="C15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2" s="198">
        <f>F152*1.2</f>
        <v>5040</v>
      </c>
      <c r="E152" s="199">
        <f>F152*1.1</f>
        <v>4620</v>
      </c>
      <c r="F152" s="199">
        <v>4200</v>
      </c>
      <c r="G152" s="199">
        <f>F152*0.75</f>
        <v>3150</v>
      </c>
      <c r="H152" s="200">
        <f>F152*0.5</f>
        <v>2100</v>
      </c>
    </row>
    <row r="153" spans="1:8" ht="50.1" customHeight="1" x14ac:dyDescent="0.2">
      <c r="A153" s="143" t="s">
        <v>163</v>
      </c>
      <c r="B153" s="144"/>
      <c r="C153" s="184" t="str">
        <f>"Интернет-площадка 2Fis.ru на основе Cправочника организаций "&amp;$C$2&amp;""</f>
        <v>Интернет-площадка 2Fis.ru на основе Cправочника организаций "2ГИС.АСТРАХАНЬ"</v>
      </c>
      <c r="D153" s="36">
        <v>4200</v>
      </c>
      <c r="E153" s="37"/>
      <c r="F153" s="37"/>
      <c r="G153" s="37"/>
      <c r="H153" s="38"/>
    </row>
    <row r="154" spans="1:8" ht="50.1" customHeight="1" x14ac:dyDescent="0.2">
      <c r="A154" s="143" t="s">
        <v>121</v>
      </c>
      <c r="B154" s="144"/>
      <c r="C154" s="18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4" s="36">
        <v>3600</v>
      </c>
      <c r="E154" s="37"/>
      <c r="F154" s="37"/>
      <c r="G154" s="37"/>
      <c r="H154" s="38"/>
    </row>
    <row r="155" spans="1:8" s="16" customFormat="1" ht="126" customHeight="1" thickBot="1" x14ac:dyDescent="0.25">
      <c r="A155" s="143" t="s">
        <v>122</v>
      </c>
      <c r="B155" s="144"/>
      <c r="C155" s="297" t="str">
        <f>C150</f>
        <v>Интернет-площадка 2Fis.ru на основе Cправочника организаций "2ГИС.АСТРАХАНЬ"</v>
      </c>
      <c r="D155" s="36">
        <v>2280</v>
      </c>
      <c r="E155" s="37"/>
      <c r="F155" s="37"/>
      <c r="G155" s="37"/>
      <c r="H155" s="38"/>
    </row>
    <row r="156" spans="1:8" ht="48" customHeight="1" thickBot="1" x14ac:dyDescent="0.25">
      <c r="A156" s="298"/>
      <c r="B156" s="299"/>
      <c r="C156" s="180"/>
      <c r="D156" s="322"/>
      <c r="E156" s="322"/>
      <c r="F156" s="322"/>
      <c r="G156" s="322"/>
      <c r="H156" s="323"/>
    </row>
    <row r="157" spans="1:8" s="23" customFormat="1" ht="26.25" x14ac:dyDescent="0.2">
      <c r="A157" s="202"/>
      <c r="B157" s="203"/>
      <c r="C157" s="204"/>
      <c r="D157" s="203"/>
      <c r="E157" s="203"/>
      <c r="F157" s="203"/>
      <c r="G157" s="203"/>
      <c r="H157" s="205"/>
    </row>
    <row r="158" spans="1:8" s="16" customFormat="1" ht="21" x14ac:dyDescent="0.2">
      <c r="A158" s="206"/>
      <c r="B158" s="207" t="s">
        <v>123</v>
      </c>
      <c r="C158" s="208" t="s">
        <v>207</v>
      </c>
      <c r="D158" s="208"/>
      <c r="E158" s="209"/>
      <c r="F158" s="209"/>
      <c r="G158" s="209"/>
      <c r="H158" s="209"/>
    </row>
    <row r="159" spans="1:8" s="16" customFormat="1" ht="21" x14ac:dyDescent="0.2">
      <c r="A159" s="206"/>
      <c r="B159" s="209"/>
      <c r="C159" s="210" t="s">
        <v>208</v>
      </c>
      <c r="D159" s="210"/>
      <c r="E159" s="209"/>
      <c r="F159" s="209"/>
      <c r="G159" s="209"/>
      <c r="H159" s="209"/>
    </row>
    <row r="160" spans="1:8" s="16" customFormat="1" ht="21" x14ac:dyDescent="0.2">
      <c r="A160" s="206"/>
      <c r="B160" s="209"/>
      <c r="C160" s="210" t="s">
        <v>209</v>
      </c>
      <c r="D160" s="210"/>
      <c r="E160" s="209"/>
      <c r="F160" s="209"/>
      <c r="G160" s="209"/>
      <c r="H160" s="209"/>
    </row>
    <row r="161" spans="1:8" s="16" customFormat="1" ht="21" x14ac:dyDescent="0.2">
      <c r="A161" s="202"/>
      <c r="B161" s="203"/>
      <c r="C161" s="210"/>
      <c r="D161" s="210"/>
      <c r="E161" s="209"/>
      <c r="F161" s="209"/>
      <c r="G161" s="209"/>
      <c r="H161" s="203"/>
    </row>
    <row r="162" spans="1:8" s="16" customFormat="1" ht="26.25" x14ac:dyDescent="0.2">
      <c r="A162" s="213" t="str">
        <f>Абакан_юр!A147</f>
        <v>По соглашению сторон в качестве валюты платежа могут выступать украинские гривны, в этом случае курс следующий: 1 руб. = 0,3909 гривен</v>
      </c>
      <c r="B162" s="213"/>
      <c r="C162" s="213"/>
      <c r="D162" s="214"/>
      <c r="E162" s="214"/>
      <c r="F162" s="215"/>
      <c r="G162" s="216"/>
      <c r="H162" s="216"/>
    </row>
    <row r="163" spans="1:8" ht="26.25" x14ac:dyDescent="0.2">
      <c r="A163" s="213" t="str">
        <f>Абакан_юр!A148</f>
        <v>По соглашению сторон в качестве валюты платежа могут выступать дирхамы ОАЭ, в этом случае курс следующий: 1 руб. = 0,0394 дирхам</v>
      </c>
      <c r="B163" s="213"/>
      <c r="C163" s="213"/>
      <c r="D163" s="214"/>
      <c r="E163" s="214"/>
      <c r="F163" s="215"/>
      <c r="G163" s="218"/>
      <c r="H163" s="218"/>
    </row>
    <row r="164" spans="1:8" ht="26.25" x14ac:dyDescent="0.2">
      <c r="A164" s="213" t="str">
        <f>Абакан_юр!A149</f>
        <v>По соглашению сторон в качестве валюты платежа могут выступать доллары США, в этом случае курс следующий: 1 руб. = 0,0107 доллара</v>
      </c>
      <c r="B164" s="213"/>
      <c r="C164" s="213"/>
      <c r="D164" s="214"/>
      <c r="E164" s="214"/>
      <c r="F164" s="215"/>
      <c r="G164" s="218"/>
      <c r="H164" s="218"/>
    </row>
    <row r="165" spans="1:8" ht="26.25" x14ac:dyDescent="0.2">
      <c r="A165" s="213" t="str">
        <f>Абакан_юр!A150</f>
        <v>По соглашению сторон в качестве валюты платежа могут выступать евро, в этом случае курс следующий: 1 руб. = 0,0101 евро</v>
      </c>
      <c r="B165" s="213"/>
      <c r="C165" s="213"/>
      <c r="D165" s="214"/>
      <c r="E165" s="215"/>
      <c r="F165" s="215"/>
      <c r="G165" s="218"/>
      <c r="H165" s="218"/>
    </row>
    <row r="166" spans="1:8" ht="26.25" x14ac:dyDescent="0.2">
      <c r="A166" s="213" t="str">
        <f>Абакан_юр!A151</f>
        <v>По соглашению сторон в качестве валюты платежа могут выступать чешские кроны, в этом случае курс следующий: 1 руб. = 0,2496 крона</v>
      </c>
      <c r="B166" s="213"/>
      <c r="C166" s="213"/>
      <c r="D166" s="214"/>
      <c r="E166" s="215"/>
      <c r="F166" s="215"/>
      <c r="G166" s="218"/>
      <c r="H166" s="218"/>
    </row>
    <row r="167" spans="1:8" ht="26.25" x14ac:dyDescent="0.2">
      <c r="A167" s="213" t="str">
        <f>Абакан_юр!A152</f>
        <v>По соглашению сторон в качестве валюты платежа могут выступать киргизские сомы, в этом случае курс следующий: 1 руб. = 0,9546 сом</v>
      </c>
      <c r="B167" s="213"/>
      <c r="C167" s="213"/>
      <c r="D167" s="214"/>
      <c r="E167" s="214"/>
      <c r="F167" s="215"/>
      <c r="G167" s="218"/>
      <c r="H167" s="218"/>
    </row>
    <row r="168" spans="1:8" ht="26.25" x14ac:dyDescent="0.2">
      <c r="A16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8" s="213"/>
      <c r="C168" s="213"/>
      <c r="D168" s="214"/>
      <c r="E168" s="214"/>
      <c r="F168" s="215"/>
      <c r="G168" s="218"/>
      <c r="H168" s="218"/>
    </row>
    <row r="169" spans="1:8" ht="26.25" customHeight="1" x14ac:dyDescent="0.2">
      <c r="A169" s="219"/>
      <c r="B169" s="219"/>
      <c r="C169" s="220"/>
      <c r="D169" s="221"/>
      <c r="E169" s="221"/>
      <c r="F169" s="222"/>
      <c r="G169" s="223"/>
      <c r="H169" s="223"/>
    </row>
    <row r="170" spans="1:8" ht="26.25" customHeight="1" x14ac:dyDescent="0.2">
      <c r="A170" s="225" t="s">
        <v>210</v>
      </c>
      <c r="B170" s="225"/>
      <c r="C170" s="225"/>
      <c r="D170" s="225"/>
      <c r="E170" s="225"/>
      <c r="F170" s="225"/>
      <c r="G170" s="225"/>
      <c r="H170" s="225"/>
    </row>
    <row r="171" spans="1:8" ht="26.25" customHeight="1" x14ac:dyDescent="0.2">
      <c r="A171" s="225" t="s">
        <v>211</v>
      </c>
      <c r="B171" s="225"/>
      <c r="C171" s="225"/>
      <c r="D171" s="225"/>
      <c r="E171" s="225"/>
      <c r="F171" s="225"/>
      <c r="G171" s="225"/>
      <c r="H171" s="225"/>
    </row>
    <row r="172" spans="1:8" ht="26.25" customHeight="1" x14ac:dyDescent="0.2">
      <c r="A172" s="219"/>
      <c r="B172" s="219"/>
      <c r="C172" s="220"/>
      <c r="D172" s="221"/>
      <c r="E172" s="221"/>
      <c r="F172" s="222"/>
      <c r="G172" s="223"/>
      <c r="H172" s="223"/>
    </row>
    <row r="173" spans="1:8" ht="26.25" customHeight="1" thickBot="1" x14ac:dyDescent="0.25">
      <c r="A173" s="226" t="s">
        <v>136</v>
      </c>
      <c r="B173" s="226"/>
      <c r="C173" s="226"/>
      <c r="D173" s="226"/>
      <c r="E173" s="226"/>
      <c r="F173" s="227"/>
      <c r="G173" s="217"/>
      <c r="H173" s="228"/>
    </row>
    <row r="174" spans="1:8" ht="26.25" customHeight="1" thickBot="1" x14ac:dyDescent="0.25">
      <c r="A174" s="229" t="s">
        <v>137</v>
      </c>
      <c r="B174" s="230"/>
      <c r="C174" s="230"/>
      <c r="D174" s="230"/>
      <c r="E174" s="231"/>
      <c r="F174" s="232"/>
      <c r="H174" s="233"/>
    </row>
    <row r="175" spans="1:8" ht="26.25" customHeight="1" thickBot="1" x14ac:dyDescent="0.25">
      <c r="A175" s="234" t="s">
        <v>138</v>
      </c>
      <c r="B175" s="235"/>
      <c r="C175" s="236" t="s">
        <v>139</v>
      </c>
      <c r="D175" s="235" t="s">
        <v>140</v>
      </c>
      <c r="E175" s="237"/>
      <c r="F175" s="238"/>
      <c r="G175" s="238"/>
      <c r="H175" s="238"/>
    </row>
    <row r="176" spans="1:8" ht="84" x14ac:dyDescent="0.2">
      <c r="A176" s="239" t="s">
        <v>141</v>
      </c>
      <c r="B176" s="240"/>
      <c r="C176" s="241" t="s">
        <v>142</v>
      </c>
      <c r="D176" s="242" t="s">
        <v>143</v>
      </c>
      <c r="E176" s="243"/>
      <c r="F176" s="238"/>
      <c r="G176" s="238"/>
      <c r="H176" s="238"/>
    </row>
    <row r="177" spans="1:8" ht="21" x14ac:dyDescent="0.2">
      <c r="A177" s="244" t="s">
        <v>144</v>
      </c>
      <c r="B177" s="245"/>
      <c r="C177" s="246" t="s">
        <v>145</v>
      </c>
      <c r="D177" s="247" t="s">
        <v>146</v>
      </c>
      <c r="E177" s="248"/>
      <c r="F177" s="238"/>
      <c r="G177" s="238"/>
      <c r="H177" s="238"/>
    </row>
    <row r="178" spans="1:8" ht="63.75" thickBot="1" x14ac:dyDescent="0.25">
      <c r="A178" s="328" t="s">
        <v>147</v>
      </c>
      <c r="B178" s="329"/>
      <c r="C178" s="330" t="s">
        <v>148</v>
      </c>
      <c r="D178" s="331" t="s">
        <v>146</v>
      </c>
      <c r="E178" s="332"/>
      <c r="F178" s="238"/>
      <c r="G178" s="238"/>
      <c r="H178" s="238"/>
    </row>
    <row r="179" spans="1:8" ht="42" x14ac:dyDescent="0.2">
      <c r="A179" s="244" t="s">
        <v>150</v>
      </c>
      <c r="B179" s="245"/>
      <c r="C179" s="333" t="s">
        <v>151</v>
      </c>
      <c r="D179" s="245" t="s">
        <v>146</v>
      </c>
      <c r="E179" s="334"/>
      <c r="F179" s="232"/>
      <c r="G179" s="232"/>
      <c r="H179" s="232"/>
    </row>
    <row r="180" spans="1:8" ht="36.75" customHeight="1" x14ac:dyDescent="0.2">
      <c r="A180" s="244" t="s">
        <v>152</v>
      </c>
      <c r="B180" s="245"/>
      <c r="C180" s="246" t="s">
        <v>153</v>
      </c>
      <c r="D180" s="247" t="s">
        <v>146</v>
      </c>
      <c r="E180" s="248"/>
      <c r="F180" s="222"/>
      <c r="G180" s="223"/>
      <c r="H180" s="223"/>
    </row>
    <row r="181" spans="1:8" ht="50.1" customHeight="1" x14ac:dyDescent="0.2">
      <c r="A181" s="250" t="s">
        <v>212</v>
      </c>
      <c r="B181" s="250"/>
      <c r="C181" s="250"/>
      <c r="D181" s="250"/>
      <c r="E181" s="250"/>
      <c r="F181" s="250"/>
      <c r="G181" s="250"/>
      <c r="H181" s="250"/>
    </row>
    <row r="182" spans="1:8" ht="88.5" customHeight="1" x14ac:dyDescent="0.2">
      <c r="A182" s="250" t="s">
        <v>213</v>
      </c>
      <c r="B182" s="250"/>
      <c r="C182" s="250"/>
      <c r="D182" s="250"/>
      <c r="E182" s="250"/>
      <c r="F182" s="250"/>
      <c r="G182" s="250"/>
      <c r="H182" s="250"/>
    </row>
    <row r="183" spans="1:8" ht="177.75" customHeight="1" x14ac:dyDescent="0.2">
      <c r="A18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5"/>
      <c r="C183" s="225"/>
      <c r="D183" s="225"/>
      <c r="E183" s="225"/>
      <c r="F183" s="225"/>
      <c r="G183" s="225"/>
      <c r="H183" s="225"/>
    </row>
    <row r="184" spans="1:8" ht="78.75" customHeight="1" x14ac:dyDescent="0.2">
      <c r="A184" s="225" t="s">
        <v>157</v>
      </c>
      <c r="B184" s="225"/>
      <c r="C184" s="225"/>
      <c r="D184" s="225"/>
      <c r="E184" s="225"/>
      <c r="F184" s="225"/>
      <c r="G184" s="225"/>
      <c r="H184" s="225"/>
    </row>
    <row r="185" spans="1:8" ht="116.25" customHeight="1" x14ac:dyDescent="0.2">
      <c r="A185" s="250" t="s">
        <v>158</v>
      </c>
      <c r="B185" s="250"/>
      <c r="C185" s="250"/>
      <c r="D185" s="250"/>
      <c r="E185" s="250"/>
      <c r="F185" s="250"/>
      <c r="G185" s="250"/>
      <c r="H185" s="250"/>
    </row>
    <row r="186" spans="1:8" s="203" customFormat="1" ht="125.25" customHeight="1" x14ac:dyDescent="0.2">
      <c r="A186" s="202"/>
      <c r="C186" s="204"/>
      <c r="H186" s="205"/>
    </row>
    <row r="187" spans="1:8" s="224" customFormat="1" ht="222.75" customHeight="1" x14ac:dyDescent="0.2">
      <c r="A187" s="225" t="s">
        <v>159</v>
      </c>
      <c r="B187" s="225"/>
      <c r="C187" s="225"/>
      <c r="D187" s="225"/>
      <c r="E187" s="225"/>
      <c r="F187" s="225"/>
      <c r="G187" s="225"/>
      <c r="H187" s="225"/>
    </row>
    <row r="188" spans="1:8" ht="24.95" customHeight="1" x14ac:dyDescent="0.2"/>
    <row r="190" spans="1:8" ht="197.25" customHeight="1" x14ac:dyDescent="0.2"/>
    <row r="191" spans="1:8" ht="72.75" customHeight="1" x14ac:dyDescent="0.2"/>
    <row r="194" spans="1:8" s="252" customFormat="1" ht="114.75" customHeight="1" x14ac:dyDescent="0.2">
      <c r="A194" s="202"/>
      <c r="B194" s="203"/>
      <c r="C194" s="204"/>
      <c r="D194" s="203"/>
      <c r="E194" s="203"/>
      <c r="F194" s="203"/>
      <c r="G194" s="203"/>
      <c r="H194" s="205"/>
    </row>
  </sheetData>
  <sheetProtection selectLockedCells="1" selectUnlockedCells="1"/>
  <mergeCells count="304">
    <mergeCell ref="A185:H185"/>
    <mergeCell ref="A187:E187"/>
    <mergeCell ref="F187:H187"/>
    <mergeCell ref="A180:B180"/>
    <mergeCell ref="D180:E180"/>
    <mergeCell ref="A181:H181"/>
    <mergeCell ref="A182:H182"/>
    <mergeCell ref="A183:H183"/>
    <mergeCell ref="A184:H184"/>
    <mergeCell ref="A177:B177"/>
    <mergeCell ref="D177:E177"/>
    <mergeCell ref="A178:B178"/>
    <mergeCell ref="D178:E178"/>
    <mergeCell ref="A179:B179"/>
    <mergeCell ref="D179:E179"/>
    <mergeCell ref="A173:E173"/>
    <mergeCell ref="A174:E174"/>
    <mergeCell ref="A175:B175"/>
    <mergeCell ref="D175:E175"/>
    <mergeCell ref="A176:B176"/>
    <mergeCell ref="D176:E176"/>
    <mergeCell ref="A165:C165"/>
    <mergeCell ref="A166:C166"/>
    <mergeCell ref="A167:C167"/>
    <mergeCell ref="A168:C168"/>
    <mergeCell ref="A170:H170"/>
    <mergeCell ref="A171:H171"/>
    <mergeCell ref="C160:D160"/>
    <mergeCell ref="C161:D161"/>
    <mergeCell ref="A162:C162"/>
    <mergeCell ref="G162:H162"/>
    <mergeCell ref="A163:C163"/>
    <mergeCell ref="A164:C164"/>
    <mergeCell ref="A155:B155"/>
    <mergeCell ref="D155:H155"/>
    <mergeCell ref="A156:B156"/>
    <mergeCell ref="D156:H156"/>
    <mergeCell ref="C158:D158"/>
    <mergeCell ref="C159:D159"/>
    <mergeCell ref="A151:B151"/>
    <mergeCell ref="D151:H151"/>
    <mergeCell ref="A152:B152"/>
    <mergeCell ref="A153:B153"/>
    <mergeCell ref="D153:H153"/>
    <mergeCell ref="A154:B154"/>
    <mergeCell ref="D154:H154"/>
    <mergeCell ref="D147:H147"/>
    <mergeCell ref="A148:B148"/>
    <mergeCell ref="D148:H148"/>
    <mergeCell ref="A149:B149"/>
    <mergeCell ref="A150:B150"/>
    <mergeCell ref="D150:H150"/>
    <mergeCell ref="A143:B143"/>
    <mergeCell ref="C143:C147"/>
    <mergeCell ref="D143:H143"/>
    <mergeCell ref="A144:B144"/>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C99:C107"/>
    <mergeCell ref="D99:H99"/>
    <mergeCell ref="A100:B100"/>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C85"/>
    <mergeCell ref="D85:H85"/>
    <mergeCell ref="D86:H86"/>
    <mergeCell ref="A87:B87"/>
    <mergeCell ref="C87:C95"/>
    <mergeCell ref="D87:H87"/>
    <mergeCell ref="A88:B88"/>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7:H57"/>
    <mergeCell ref="A58:B58"/>
    <mergeCell ref="D58:H58"/>
    <mergeCell ref="A59:B59"/>
    <mergeCell ref="D59:H59"/>
    <mergeCell ref="A60:B60"/>
    <mergeCell ref="D60:H60"/>
    <mergeCell ref="D51:H51"/>
    <mergeCell ref="A52:A53"/>
    <mergeCell ref="D52:H53"/>
    <mergeCell ref="D54:H54"/>
    <mergeCell ref="A55:B55"/>
    <mergeCell ref="C55:C84"/>
    <mergeCell ref="D55:H55"/>
    <mergeCell ref="A56:B56"/>
    <mergeCell ref="D56:H56"/>
    <mergeCell ref="A57:B57"/>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2"/>
  <sheetViews>
    <sheetView view="pageBreakPreview" zoomScale="40" zoomScaleNormal="60" zoomScaleSheetLayoutView="40" workbookViewId="0">
      <pane ySplit="4" topLeftCell="A7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562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54">
        <f>F12*1.2</f>
        <v>9360</v>
      </c>
      <c r="E12" s="32">
        <f>F12*1.1</f>
        <v>8580</v>
      </c>
      <c r="F12" s="32">
        <v>7800</v>
      </c>
      <c r="G12" s="32">
        <f>F12*0.75</f>
        <v>5850</v>
      </c>
      <c r="H12" s="33">
        <f>F12*0.5</f>
        <v>3900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"2ГИС.НИЖНИЙ ТАГИЛ"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54">
        <f>F32*1.2</f>
        <v>13104</v>
      </c>
      <c r="E32" s="32">
        <f>F32*1.1</f>
        <v>12012.000000000002</v>
      </c>
      <c r="F32" s="32">
        <v>10920</v>
      </c>
      <c r="G32" s="32">
        <f>F32*0.75</f>
        <v>8190</v>
      </c>
      <c r="H32" s="33">
        <f>F32*0.5</f>
        <v>5460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"2ГИС.НИЖНИЙ ТАГИЛ"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100"/>
      <c r="E46" s="100"/>
      <c r="F46" s="100"/>
      <c r="G46" s="100"/>
      <c r="H46" s="101"/>
    </row>
    <row r="47" spans="1:8" ht="21.75" thickBot="1" x14ac:dyDescent="0.25">
      <c r="A47" s="81"/>
      <c r="B47" s="117"/>
      <c r="C47" s="118"/>
      <c r="D47" s="322"/>
      <c r="E47" s="322"/>
      <c r="F47" s="322"/>
      <c r="G47" s="322"/>
      <c r="H47" s="323"/>
    </row>
    <row r="48" spans="1:8" ht="42"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358">
        <f>F48*1.2</f>
        <v>4608</v>
      </c>
      <c r="E48" s="358">
        <f>F48*1.1</f>
        <v>4224</v>
      </c>
      <c r="F48" s="358">
        <v>3840</v>
      </c>
      <c r="G48" s="358">
        <f>F48*0.75</f>
        <v>2880</v>
      </c>
      <c r="H48" s="358">
        <f>F48*0.5</f>
        <v>1920</v>
      </c>
    </row>
    <row r="49" spans="1:8" ht="84"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359"/>
      <c r="E49" s="359"/>
      <c r="F49" s="359"/>
      <c r="G49" s="359"/>
      <c r="H49" s="359"/>
    </row>
    <row r="50" spans="1:8" ht="63.75"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401"/>
      <c r="E50" s="401"/>
      <c r="F50" s="401"/>
      <c r="G50" s="401"/>
      <c r="H50" s="401"/>
    </row>
    <row r="51" spans="1:8" ht="21.75" thickBot="1" x14ac:dyDescent="0.25">
      <c r="A51" s="81"/>
      <c r="B51" s="117"/>
      <c r="C51" s="118"/>
      <c r="D51" s="322"/>
      <c r="E51" s="322"/>
      <c r="F51" s="322"/>
      <c r="G51" s="322"/>
      <c r="H51" s="323"/>
    </row>
    <row r="52" spans="1:8" ht="42"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89">
        <v>120</v>
      </c>
      <c r="E52" s="90"/>
      <c r="F52" s="90"/>
      <c r="G52" s="90"/>
      <c r="H52" s="91"/>
    </row>
    <row r="53" spans="1:8" ht="63.75"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99"/>
      <c r="E53" s="100"/>
      <c r="F53" s="100"/>
      <c r="G53" s="100"/>
      <c r="H53" s="101"/>
    </row>
    <row r="54" spans="1:8" ht="21.75" thickBot="1" x14ac:dyDescent="0.25">
      <c r="A54" s="81"/>
      <c r="B54" s="117"/>
      <c r="C54" s="118"/>
      <c r="D54" s="322"/>
      <c r="E54" s="322"/>
      <c r="F54" s="322"/>
      <c r="G54" s="322"/>
      <c r="H54" s="323"/>
    </row>
    <row r="55" spans="1:8" ht="50.1" customHeight="1" thickBot="1" x14ac:dyDescent="0.25">
      <c r="A55" s="119" t="s">
        <v>31</v>
      </c>
      <c r="B55" s="120"/>
      <c r="C55" s="120"/>
      <c r="D55" s="526" t="str">
        <f>"от "&amp;MIN(D56:D75)&amp;" до "&amp;MAX(D56:D75)</f>
        <v>от 414 до 8280</v>
      </c>
      <c r="E55" s="526"/>
      <c r="F55" s="526"/>
      <c r="G55" s="526"/>
      <c r="H55" s="527"/>
    </row>
    <row r="56" spans="1:8" ht="37.5" customHeight="1" x14ac:dyDescent="0.2">
      <c r="A56" s="528" t="s">
        <v>32</v>
      </c>
      <c r="B56" s="592"/>
      <c r="C56" s="45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56" s="508">
        <v>414</v>
      </c>
      <c r="E56" s="509"/>
      <c r="F56" s="509"/>
      <c r="G56" s="509"/>
      <c r="H56" s="415"/>
    </row>
    <row r="57" spans="1:8" ht="37.5" customHeight="1" x14ac:dyDescent="0.2">
      <c r="A57" s="499" t="s">
        <v>33</v>
      </c>
      <c r="B57" s="500"/>
      <c r="C57" s="455"/>
      <c r="D57" s="325">
        <v>828</v>
      </c>
      <c r="E57" s="140"/>
      <c r="F57" s="140"/>
      <c r="G57" s="140"/>
      <c r="H57" s="141"/>
    </row>
    <row r="58" spans="1:8" ht="37.5" customHeight="1" x14ac:dyDescent="0.2">
      <c r="A58" s="499" t="s">
        <v>34</v>
      </c>
      <c r="B58" s="500"/>
      <c r="C58" s="455"/>
      <c r="D58" s="325">
        <v>1242</v>
      </c>
      <c r="E58" s="140"/>
      <c r="F58" s="140"/>
      <c r="G58" s="140"/>
      <c r="H58" s="141"/>
    </row>
    <row r="59" spans="1:8" ht="37.5" customHeight="1" x14ac:dyDescent="0.2">
      <c r="A59" s="499" t="s">
        <v>35</v>
      </c>
      <c r="B59" s="500"/>
      <c r="C59" s="455"/>
      <c r="D59" s="325">
        <v>1656</v>
      </c>
      <c r="E59" s="140"/>
      <c r="F59" s="140"/>
      <c r="G59" s="140"/>
      <c r="H59" s="141"/>
    </row>
    <row r="60" spans="1:8" ht="37.5" customHeight="1" x14ac:dyDescent="0.2">
      <c r="A60" s="499" t="s">
        <v>36</v>
      </c>
      <c r="B60" s="500"/>
      <c r="C60" s="455"/>
      <c r="D60" s="325">
        <v>2070</v>
      </c>
      <c r="E60" s="140"/>
      <c r="F60" s="140"/>
      <c r="G60" s="140"/>
      <c r="H60" s="141"/>
    </row>
    <row r="61" spans="1:8" ht="37.5" customHeight="1" x14ac:dyDescent="0.2">
      <c r="A61" s="499" t="s">
        <v>37</v>
      </c>
      <c r="B61" s="500"/>
      <c r="C61" s="455"/>
      <c r="D61" s="325">
        <v>2484</v>
      </c>
      <c r="E61" s="140"/>
      <c r="F61" s="140"/>
      <c r="G61" s="140"/>
      <c r="H61" s="141"/>
    </row>
    <row r="62" spans="1:8" ht="37.5" customHeight="1" x14ac:dyDescent="0.2">
      <c r="A62" s="499" t="s">
        <v>38</v>
      </c>
      <c r="B62" s="500"/>
      <c r="C62" s="455"/>
      <c r="D62" s="325">
        <v>2898</v>
      </c>
      <c r="E62" s="140"/>
      <c r="F62" s="140"/>
      <c r="G62" s="140"/>
      <c r="H62" s="141"/>
    </row>
    <row r="63" spans="1:8" ht="37.5" customHeight="1" x14ac:dyDescent="0.2">
      <c r="A63" s="499" t="s">
        <v>39</v>
      </c>
      <c r="B63" s="500"/>
      <c r="C63" s="455"/>
      <c r="D63" s="325">
        <v>3312</v>
      </c>
      <c r="E63" s="140"/>
      <c r="F63" s="140"/>
      <c r="G63" s="140"/>
      <c r="H63" s="141"/>
    </row>
    <row r="64" spans="1:8" ht="37.5" customHeight="1" x14ac:dyDescent="0.2">
      <c r="A64" s="499" t="s">
        <v>40</v>
      </c>
      <c r="B64" s="500"/>
      <c r="C64" s="455"/>
      <c r="D64" s="325">
        <v>3726</v>
      </c>
      <c r="E64" s="140"/>
      <c r="F64" s="140"/>
      <c r="G64" s="140"/>
      <c r="H64" s="141"/>
    </row>
    <row r="65" spans="1:8" ht="37.5" customHeight="1" x14ac:dyDescent="0.2">
      <c r="A65" s="499" t="s">
        <v>41</v>
      </c>
      <c r="B65" s="500"/>
      <c r="C65" s="455"/>
      <c r="D65" s="325">
        <v>4140</v>
      </c>
      <c r="E65" s="140"/>
      <c r="F65" s="140"/>
      <c r="G65" s="140"/>
      <c r="H65" s="141"/>
    </row>
    <row r="66" spans="1:8" ht="37.5" customHeight="1" x14ac:dyDescent="0.2">
      <c r="A66" s="499" t="s">
        <v>42</v>
      </c>
      <c r="B66" s="500"/>
      <c r="C66" s="455"/>
      <c r="D66" s="325">
        <v>4554</v>
      </c>
      <c r="E66" s="140"/>
      <c r="F66" s="140"/>
      <c r="G66" s="140"/>
      <c r="H66" s="141"/>
    </row>
    <row r="67" spans="1:8" ht="37.5" customHeight="1" x14ac:dyDescent="0.2">
      <c r="A67" s="499" t="s">
        <v>43</v>
      </c>
      <c r="B67" s="500"/>
      <c r="C67" s="455"/>
      <c r="D67" s="325">
        <v>4968</v>
      </c>
      <c r="E67" s="140"/>
      <c r="F67" s="140"/>
      <c r="G67" s="140"/>
      <c r="H67" s="141"/>
    </row>
    <row r="68" spans="1:8" ht="37.5" customHeight="1" x14ac:dyDescent="0.2">
      <c r="A68" s="499" t="s">
        <v>44</v>
      </c>
      <c r="B68" s="500"/>
      <c r="C68" s="455"/>
      <c r="D68" s="325">
        <v>5382</v>
      </c>
      <c r="E68" s="140"/>
      <c r="F68" s="140"/>
      <c r="G68" s="140"/>
      <c r="H68" s="141"/>
    </row>
    <row r="69" spans="1:8" ht="37.5" customHeight="1" x14ac:dyDescent="0.2">
      <c r="A69" s="499" t="s">
        <v>45</v>
      </c>
      <c r="B69" s="500"/>
      <c r="C69" s="455"/>
      <c r="D69" s="325">
        <v>5796</v>
      </c>
      <c r="E69" s="140"/>
      <c r="F69" s="140"/>
      <c r="G69" s="140"/>
      <c r="H69" s="141"/>
    </row>
    <row r="70" spans="1:8" ht="37.5" customHeight="1" x14ac:dyDescent="0.2">
      <c r="A70" s="499" t="s">
        <v>46</v>
      </c>
      <c r="B70" s="500"/>
      <c r="C70" s="455"/>
      <c r="D70" s="325">
        <v>6210</v>
      </c>
      <c r="E70" s="140"/>
      <c r="F70" s="140"/>
      <c r="G70" s="140"/>
      <c r="H70" s="141"/>
    </row>
    <row r="71" spans="1:8" ht="37.5" customHeight="1" x14ac:dyDescent="0.2">
      <c r="A71" s="499" t="s">
        <v>47</v>
      </c>
      <c r="B71" s="500"/>
      <c r="C71" s="455"/>
      <c r="D71" s="325">
        <v>6624</v>
      </c>
      <c r="E71" s="140"/>
      <c r="F71" s="140"/>
      <c r="G71" s="140"/>
      <c r="H71" s="141"/>
    </row>
    <row r="72" spans="1:8" ht="37.5" customHeight="1" x14ac:dyDescent="0.2">
      <c r="A72" s="499" t="s">
        <v>48</v>
      </c>
      <c r="B72" s="500"/>
      <c r="C72" s="455"/>
      <c r="D72" s="325">
        <v>7038</v>
      </c>
      <c r="E72" s="140"/>
      <c r="F72" s="140"/>
      <c r="G72" s="140"/>
      <c r="H72" s="141"/>
    </row>
    <row r="73" spans="1:8" ht="37.5" customHeight="1" x14ac:dyDescent="0.2">
      <c r="A73" s="499" t="s">
        <v>49</v>
      </c>
      <c r="B73" s="500"/>
      <c r="C73" s="455"/>
      <c r="D73" s="325">
        <v>7452</v>
      </c>
      <c r="E73" s="140"/>
      <c r="F73" s="140"/>
      <c r="G73" s="140"/>
      <c r="H73" s="141"/>
    </row>
    <row r="74" spans="1:8" ht="37.5" customHeight="1" x14ac:dyDescent="0.2">
      <c r="A74" s="499" t="s">
        <v>50</v>
      </c>
      <c r="B74" s="500"/>
      <c r="C74" s="455"/>
      <c r="D74" s="325">
        <v>7866</v>
      </c>
      <c r="E74" s="140"/>
      <c r="F74" s="140"/>
      <c r="G74" s="140"/>
      <c r="H74" s="141"/>
    </row>
    <row r="75" spans="1:8" ht="37.5" customHeight="1" thickBot="1" x14ac:dyDescent="0.25">
      <c r="A75" s="499" t="s">
        <v>51</v>
      </c>
      <c r="B75" s="500"/>
      <c r="C75" s="455"/>
      <c r="D75" s="325">
        <v>8280</v>
      </c>
      <c r="E75" s="140"/>
      <c r="F75" s="140"/>
      <c r="G75" s="140"/>
      <c r="H75" s="141"/>
    </row>
    <row r="76" spans="1:8" ht="50.1" customHeight="1" thickBot="1" x14ac:dyDescent="0.25">
      <c r="A76" s="119" t="s">
        <v>52</v>
      </c>
      <c r="B76" s="593"/>
      <c r="C76" s="593"/>
      <c r="D76" s="526" t="str">
        <f>"от "&amp;MIN(D77:D86)&amp;" до "&amp;MAX(D77:D86)</f>
        <v>от 240 до 2478</v>
      </c>
      <c r="E76" s="526"/>
      <c r="F76" s="526"/>
      <c r="G76" s="526"/>
      <c r="H76" s="527"/>
    </row>
    <row r="77" spans="1:8" ht="151.5" x14ac:dyDescent="0.2">
      <c r="A77" s="132" t="s">
        <v>53</v>
      </c>
      <c r="B77" s="133" t="s">
        <v>13</v>
      </c>
      <c r="C77" s="318"/>
      <c r="D77" s="508">
        <v>561</v>
      </c>
      <c r="E77" s="509"/>
      <c r="F77" s="509"/>
      <c r="G77" s="509"/>
      <c r="H77" s="415"/>
    </row>
    <row r="78" spans="1:8" ht="37.5" customHeight="1" x14ac:dyDescent="0.2">
      <c r="A78" s="273" t="s">
        <v>54</v>
      </c>
      <c r="B78" s="274"/>
      <c r="C78" s="139"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8" s="325">
        <v>240</v>
      </c>
      <c r="E78" s="140"/>
      <c r="F78" s="140"/>
      <c r="G78" s="140"/>
      <c r="H78" s="141"/>
    </row>
    <row r="79" spans="1:8" ht="37.5" customHeight="1" x14ac:dyDescent="0.2">
      <c r="A79" s="137" t="s">
        <v>55</v>
      </c>
      <c r="B79" s="189"/>
      <c r="C79" s="142"/>
      <c r="D79" s="325">
        <v>2478</v>
      </c>
      <c r="E79" s="140"/>
      <c r="F79" s="140"/>
      <c r="G79" s="140"/>
      <c r="H79" s="141"/>
    </row>
    <row r="80" spans="1:8" ht="37.5" customHeight="1" x14ac:dyDescent="0.2">
      <c r="A80" s="137" t="s">
        <v>56</v>
      </c>
      <c r="B80" s="189"/>
      <c r="C80" s="142"/>
      <c r="D80" s="325">
        <v>474</v>
      </c>
      <c r="E80" s="140"/>
      <c r="F80" s="140"/>
      <c r="G80" s="140"/>
      <c r="H80" s="141"/>
    </row>
    <row r="81" spans="1:8" ht="37.5" customHeight="1" x14ac:dyDescent="0.2">
      <c r="A81" s="137" t="s">
        <v>57</v>
      </c>
      <c r="B81" s="189"/>
      <c r="C81" s="142"/>
      <c r="D81" s="325">
        <v>2010</v>
      </c>
      <c r="E81" s="140"/>
      <c r="F81" s="140"/>
      <c r="G81" s="140"/>
      <c r="H81" s="141"/>
    </row>
    <row r="82" spans="1:8" ht="37.5" customHeight="1" x14ac:dyDescent="0.2">
      <c r="A82" s="137" t="s">
        <v>58</v>
      </c>
      <c r="B82" s="189"/>
      <c r="C82" s="142"/>
      <c r="D82" s="325">
        <v>300</v>
      </c>
      <c r="E82" s="140"/>
      <c r="F82" s="140"/>
      <c r="G82" s="140"/>
      <c r="H82" s="141"/>
    </row>
    <row r="83" spans="1:8" ht="37.5" customHeight="1" x14ac:dyDescent="0.2">
      <c r="A83" s="137" t="s">
        <v>59</v>
      </c>
      <c r="B83" s="189"/>
      <c r="C83" s="142"/>
      <c r="D83" s="325">
        <v>300</v>
      </c>
      <c r="E83" s="140"/>
      <c r="F83" s="140"/>
      <c r="G83" s="140"/>
      <c r="H83" s="141"/>
    </row>
    <row r="84" spans="1:8" ht="37.5" customHeight="1" x14ac:dyDescent="0.2">
      <c r="A84" s="137" t="s">
        <v>60</v>
      </c>
      <c r="B84" s="189"/>
      <c r="C84" s="142"/>
      <c r="D84" s="325">
        <v>600</v>
      </c>
      <c r="E84" s="140"/>
      <c r="F84" s="140"/>
      <c r="G84" s="140"/>
      <c r="H84" s="141"/>
    </row>
    <row r="85" spans="1:8" ht="37.5" customHeight="1" x14ac:dyDescent="0.2">
      <c r="A85" s="137" t="s">
        <v>61</v>
      </c>
      <c r="B85" s="189"/>
      <c r="C85" s="142"/>
      <c r="D85" s="325">
        <v>900</v>
      </c>
      <c r="E85" s="140"/>
      <c r="F85" s="140"/>
      <c r="G85" s="140"/>
      <c r="H85" s="141"/>
    </row>
    <row r="86" spans="1:8" ht="37.5" customHeight="1" thickBot="1" x14ac:dyDescent="0.25">
      <c r="A86" s="145" t="s">
        <v>62</v>
      </c>
      <c r="B86" s="562"/>
      <c r="C86" s="147"/>
      <c r="D86" s="356">
        <v>2010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504 до 8028</v>
      </c>
      <c r="E88" s="156"/>
      <c r="F88" s="156"/>
      <c r="G88" s="156"/>
      <c r="H88" s="157"/>
    </row>
    <row r="89" spans="1:8" ht="21.75" thickBot="1" x14ac:dyDescent="0.25">
      <c r="A89" s="298"/>
      <c r="B89" s="299"/>
      <c r="C89" s="118"/>
      <c r="D89" s="322"/>
      <c r="E89" s="322"/>
      <c r="F89" s="322"/>
      <c r="G89" s="322"/>
      <c r="H89" s="323"/>
    </row>
    <row r="90" spans="1:8" ht="65.2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90" s="165">
        <v>3000</v>
      </c>
      <c r="E90" s="165"/>
      <c r="F90" s="165"/>
      <c r="G90" s="165"/>
      <c r="H90" s="166"/>
    </row>
    <row r="91" spans="1:8" ht="65.25" customHeight="1" thickBot="1" x14ac:dyDescent="0.25">
      <c r="A91" s="167" t="s">
        <v>67</v>
      </c>
      <c r="B91" s="168"/>
      <c r="C91" s="169"/>
      <c r="D91" s="170" t="s">
        <v>68</v>
      </c>
      <c r="E91" s="171"/>
      <c r="F91" s="171"/>
      <c r="G91" s="171"/>
      <c r="H91" s="172"/>
    </row>
    <row r="92" spans="1:8" ht="65.25" customHeight="1" x14ac:dyDescent="0.2">
      <c r="A92" s="173" t="s">
        <v>69</v>
      </c>
      <c r="B92" s="174"/>
      <c r="C92" s="169"/>
      <c r="D92" s="140">
        <f>D90/4</f>
        <v>750</v>
      </c>
      <c r="E92" s="140"/>
      <c r="F92" s="140"/>
      <c r="G92" s="140"/>
      <c r="H92" s="141"/>
    </row>
    <row r="93" spans="1:8" ht="65.25" customHeight="1" x14ac:dyDescent="0.2">
      <c r="A93" s="173" t="s">
        <v>70</v>
      </c>
      <c r="B93" s="174"/>
      <c r="C93" s="169"/>
      <c r="D93" s="140">
        <f>D90/5</f>
        <v>600</v>
      </c>
      <c r="E93" s="140"/>
      <c r="F93" s="140"/>
      <c r="G93" s="140"/>
      <c r="H93" s="141"/>
    </row>
    <row r="94" spans="1:8" ht="65.25" customHeight="1" x14ac:dyDescent="0.2">
      <c r="A94" s="173" t="s">
        <v>71</v>
      </c>
      <c r="B94" s="174"/>
      <c r="C94" s="169"/>
      <c r="D94" s="140">
        <f>D90/6</f>
        <v>500</v>
      </c>
      <c r="E94" s="140"/>
      <c r="F94" s="140"/>
      <c r="G94" s="140"/>
      <c r="H94" s="141"/>
    </row>
    <row r="95" spans="1:8" ht="65.25" customHeight="1" x14ac:dyDescent="0.2">
      <c r="A95" s="173" t="s">
        <v>72</v>
      </c>
      <c r="B95" s="174"/>
      <c r="C95" s="169"/>
      <c r="D95" s="140">
        <f>D90/7</f>
        <v>428.57142857142856</v>
      </c>
      <c r="E95" s="140"/>
      <c r="F95" s="140"/>
      <c r="G95" s="140"/>
      <c r="H95" s="141"/>
    </row>
    <row r="96" spans="1:8" ht="65.25" customHeight="1" x14ac:dyDescent="0.2">
      <c r="A96" s="173" t="s">
        <v>73</v>
      </c>
      <c r="B96" s="174"/>
      <c r="C96" s="169"/>
      <c r="D96" s="140">
        <f>D90/8</f>
        <v>375</v>
      </c>
      <c r="E96" s="140"/>
      <c r="F96" s="140"/>
      <c r="G96" s="140"/>
      <c r="H96" s="141"/>
    </row>
    <row r="97" spans="1:8" ht="65.25" customHeight="1" x14ac:dyDescent="0.2">
      <c r="A97" s="173" t="s">
        <v>74</v>
      </c>
      <c r="B97" s="174"/>
      <c r="C97" s="169"/>
      <c r="D97" s="140">
        <f>D90/9</f>
        <v>333.33333333333331</v>
      </c>
      <c r="E97" s="140"/>
      <c r="F97" s="140"/>
      <c r="G97" s="140"/>
      <c r="H97" s="141"/>
    </row>
    <row r="98" spans="1:8" ht="65.25" customHeight="1" thickBot="1" x14ac:dyDescent="0.25">
      <c r="A98" s="173" t="s">
        <v>75</v>
      </c>
      <c r="B98" s="174"/>
      <c r="C98" s="175"/>
      <c r="D98" s="140">
        <f>D90/10</f>
        <v>300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99" s="356">
        <v>10008</v>
      </c>
      <c r="E99" s="148"/>
      <c r="F99" s="148"/>
      <c r="G99" s="148"/>
      <c r="H99" s="149"/>
    </row>
    <row r="100" spans="1:8" ht="21.75" thickBot="1" x14ac:dyDescent="0.25">
      <c r="A100" s="298"/>
      <c r="B100" s="299"/>
      <c r="C100" s="180"/>
      <c r="D100" s="322"/>
      <c r="E100" s="322"/>
      <c r="F100" s="322"/>
      <c r="G100" s="322"/>
      <c r="H100" s="323"/>
    </row>
    <row r="101" spans="1:8" ht="50.1" customHeight="1" x14ac:dyDescent="0.2">
      <c r="A101" s="506" t="s">
        <v>77</v>
      </c>
      <c r="B101" s="507"/>
      <c r="C101" s="291" t="str">
        <f>"Интернет-площадка 2gis.ru на основе Cправочника организаций "&amp;$C$2&amp;""</f>
        <v>Интернет-площадка 2gis.ru на основе Cправочника организаций "2ГИС.НИЖНИЙ ТАГИЛ"</v>
      </c>
      <c r="D101" s="508">
        <v>3462</v>
      </c>
      <c r="E101" s="509"/>
      <c r="F101" s="509"/>
      <c r="G101" s="509"/>
      <c r="H101" s="415"/>
    </row>
    <row r="102" spans="1:8" ht="50.1" customHeight="1" x14ac:dyDescent="0.2">
      <c r="A102" s="137" t="s">
        <v>78</v>
      </c>
      <c r="B102" s="189"/>
      <c r="C102"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02" s="325">
        <v>6492</v>
      </c>
      <c r="E102" s="140"/>
      <c r="F102" s="140"/>
      <c r="G102" s="140"/>
      <c r="H102" s="141"/>
    </row>
    <row r="103" spans="1:8" ht="50.1" customHeight="1" x14ac:dyDescent="0.2">
      <c r="A103" s="137" t="s">
        <v>79</v>
      </c>
      <c r="B103" s="189"/>
      <c r="C103"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03" s="325">
        <v>7020</v>
      </c>
      <c r="E103" s="140"/>
      <c r="F103" s="140"/>
      <c r="G103" s="140"/>
      <c r="H103" s="141"/>
    </row>
    <row r="104" spans="1:8" ht="50.1" customHeight="1" x14ac:dyDescent="0.2">
      <c r="A104" s="137" t="s">
        <v>80</v>
      </c>
      <c r="B104" s="189"/>
      <c r="C104" s="188" t="str">
        <f>"Интернет-площадка 2gis.ru на основе Cправочника организаций "&amp;$C$2&amp;""</f>
        <v>Интернет-площадка 2gis.ru на основе Cправочника организаций "2ГИС.НИЖНИЙ ТАГИЛ"</v>
      </c>
      <c r="D104" s="325">
        <v>5160</v>
      </c>
      <c r="E104" s="140"/>
      <c r="F104" s="140"/>
      <c r="G104" s="140"/>
      <c r="H104" s="141"/>
    </row>
    <row r="105" spans="1:8" ht="50.1" customHeight="1" x14ac:dyDescent="0.2">
      <c r="A105" s="137" t="s">
        <v>81</v>
      </c>
      <c r="B105" s="189"/>
      <c r="C105" s="188" t="str">
        <f>"Интернет-площадка 2gis.ru на основе Cправочника организаций "&amp;$C$2&amp;""</f>
        <v>Интернет-площадка 2gis.ru на основе Cправочника организаций "2ГИС.НИЖНИЙ ТАГИЛ"</v>
      </c>
      <c r="D105" s="325">
        <v>6192</v>
      </c>
      <c r="E105" s="140"/>
      <c r="F105" s="140"/>
      <c r="G105" s="140"/>
      <c r="H105" s="141"/>
    </row>
    <row r="106" spans="1:8" ht="50.1" customHeight="1" x14ac:dyDescent="0.2">
      <c r="A106" s="137" t="s">
        <v>82</v>
      </c>
      <c r="B106" s="189"/>
      <c r="C106"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06" s="325">
        <v>4020</v>
      </c>
      <c r="E106" s="140"/>
      <c r="F106" s="140"/>
      <c r="G106" s="140"/>
      <c r="H106" s="141"/>
    </row>
    <row r="107" spans="1:8" ht="50.1" customHeight="1" x14ac:dyDescent="0.2">
      <c r="A107" s="137" t="s">
        <v>83</v>
      </c>
      <c r="B107" s="189"/>
      <c r="C107"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07" s="325">
        <v>5250</v>
      </c>
      <c r="E107" s="140"/>
      <c r="F107" s="140"/>
      <c r="G107" s="140"/>
      <c r="H107" s="141"/>
    </row>
    <row r="108" spans="1:8" ht="50.1" customHeight="1" x14ac:dyDescent="0.2">
      <c r="A108" s="137" t="s">
        <v>84</v>
      </c>
      <c r="B108" s="189"/>
      <c r="C108"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08" s="325">
        <v>8028</v>
      </c>
      <c r="E108" s="140"/>
      <c r="F108" s="140"/>
      <c r="G108" s="140"/>
      <c r="H108" s="141"/>
    </row>
    <row r="109" spans="1:8" ht="50.1" customHeight="1" x14ac:dyDescent="0.2">
      <c r="A109" s="143" t="s">
        <v>85</v>
      </c>
      <c r="B109" s="144"/>
      <c r="C109" s="188" t="str">
        <f>C140</f>
        <v>электронный справочник на основе Справочника организаций "2ГИС.НИЖНИЙ ТАГИЛ" (мобильная версия 2ГИС 4.0 и выше)</v>
      </c>
      <c r="D109" s="325">
        <v>8010</v>
      </c>
      <c r="E109" s="140"/>
      <c r="F109" s="140"/>
      <c r="G109" s="140"/>
      <c r="H109" s="141"/>
    </row>
    <row r="110" spans="1:8" ht="50.1" customHeight="1" x14ac:dyDescent="0.2">
      <c r="A110" s="137" t="s">
        <v>86</v>
      </c>
      <c r="B110" s="189"/>
      <c r="C110" s="188" t="s">
        <v>87</v>
      </c>
      <c r="D110" s="325">
        <v>504</v>
      </c>
      <c r="E110" s="140"/>
      <c r="F110" s="140"/>
      <c r="G110" s="140"/>
      <c r="H110" s="141"/>
    </row>
    <row r="111" spans="1:8" ht="50.1"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1" s="325">
        <v>1770</v>
      </c>
      <c r="E111" s="140"/>
      <c r="F111" s="140"/>
      <c r="G111" s="140"/>
      <c r="H111" s="141"/>
    </row>
    <row r="112" spans="1:8" ht="50.1"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2" s="325">
        <v>1416</v>
      </c>
      <c r="E112" s="140"/>
      <c r="F112" s="140"/>
      <c r="G112" s="140"/>
      <c r="H112" s="141"/>
    </row>
    <row r="113" spans="1:8" ht="50.1" customHeight="1" x14ac:dyDescent="0.2">
      <c r="A113" s="143" t="s">
        <v>90</v>
      </c>
      <c r="B113" s="144"/>
      <c r="C113" s="18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3" s="325">
        <v>1416</v>
      </c>
      <c r="E113" s="140"/>
      <c r="F113" s="140"/>
      <c r="G113" s="140"/>
      <c r="H113" s="141"/>
    </row>
    <row r="114" spans="1:8" ht="50.1" customHeight="1" x14ac:dyDescent="0.2">
      <c r="A114" s="143" t="s">
        <v>91</v>
      </c>
      <c r="B114" s="144"/>
      <c r="C114" s="188"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4" s="325">
        <v>708</v>
      </c>
      <c r="E114" s="140"/>
      <c r="F114" s="140"/>
      <c r="G114" s="140"/>
      <c r="H114" s="141"/>
    </row>
    <row r="115" spans="1:8" ht="50.1"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5" s="325">
        <v>6042</v>
      </c>
      <c r="E115" s="140"/>
      <c r="F115" s="140"/>
      <c r="G115" s="140"/>
      <c r="H115" s="141"/>
    </row>
    <row r="116" spans="1:8" ht="50.1"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16" s="325">
        <v>5004</v>
      </c>
      <c r="E116" s="140"/>
      <c r="F116" s="140"/>
      <c r="G116" s="140"/>
      <c r="H116" s="141"/>
    </row>
    <row r="117" spans="1:8" ht="50.1" customHeight="1" thickBot="1" x14ac:dyDescent="0.25">
      <c r="A117" s="137" t="s">
        <v>94</v>
      </c>
      <c r="B117" s="189"/>
      <c r="C117"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17" s="325">
        <v>6726</v>
      </c>
      <c r="E117" s="140"/>
      <c r="F117" s="140"/>
      <c r="G117" s="140"/>
      <c r="H117" s="141"/>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18" s="325">
        <v>1059</v>
      </c>
      <c r="E118" s="140"/>
      <c r="F118" s="140"/>
      <c r="G118" s="140"/>
      <c r="H118" s="141"/>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19" s="325">
        <v>7005</v>
      </c>
      <c r="E119" s="140"/>
      <c r="F119" s="140"/>
      <c r="G119" s="140"/>
      <c r="H119" s="141"/>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0" s="325">
        <v>5010</v>
      </c>
      <c r="E120" s="140"/>
      <c r="F120" s="140"/>
      <c r="G120" s="140"/>
      <c r="H120" s="141"/>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21" s="325">
        <v>3000</v>
      </c>
      <c r="E121" s="140"/>
      <c r="F121" s="140"/>
      <c r="G121" s="140"/>
      <c r="H121" s="141"/>
    </row>
    <row r="122" spans="1:8" ht="50.1" customHeight="1" x14ac:dyDescent="0.2">
      <c r="A122" s="137" t="s">
        <v>98</v>
      </c>
      <c r="B122" s="189"/>
      <c r="C122" s="188" t="str">
        <f>"Интернет-площадка 2gis.ru на основе Cправочника организаций "&amp;$C$2&amp;""</f>
        <v>Интернет-площадка 2gis.ru на основе Cправочника организаций "2ГИС.НИЖНИЙ ТАГИЛ"</v>
      </c>
      <c r="D122" s="325">
        <v>4920</v>
      </c>
      <c r="E122" s="140"/>
      <c r="F122" s="140"/>
      <c r="G122" s="140"/>
      <c r="H122" s="141"/>
    </row>
    <row r="123" spans="1:8" ht="50.1" customHeight="1" x14ac:dyDescent="0.2">
      <c r="A123" s="137" t="s">
        <v>99</v>
      </c>
      <c r="B123" s="189"/>
      <c r="C123"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3" s="325">
        <v>9120</v>
      </c>
      <c r="E123" s="140"/>
      <c r="F123" s="140"/>
      <c r="G123" s="140"/>
      <c r="H123" s="141"/>
    </row>
    <row r="124" spans="1:8" ht="50.1" customHeight="1" x14ac:dyDescent="0.2">
      <c r="A124" s="137" t="s">
        <v>100</v>
      </c>
      <c r="B124" s="189"/>
      <c r="C124"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4" s="325">
        <v>9840</v>
      </c>
      <c r="E124" s="140"/>
      <c r="F124" s="140"/>
      <c r="G124" s="140"/>
      <c r="H124" s="141"/>
    </row>
    <row r="125" spans="1:8" ht="50.1" customHeight="1" x14ac:dyDescent="0.2">
      <c r="A125" s="137" t="s">
        <v>101</v>
      </c>
      <c r="B125" s="189"/>
      <c r="C125" s="188" t="str">
        <f>"Интернет-площадка 2gis.ru на основе Cправочника организаций "&amp;$C$2&amp;""</f>
        <v>Интернет-площадка 2gis.ru на основе Cправочника организаций "2ГИС.НИЖНИЙ ТАГИЛ"</v>
      </c>
      <c r="D125" s="325">
        <v>7320</v>
      </c>
      <c r="E125" s="140"/>
      <c r="F125" s="140"/>
      <c r="G125" s="140"/>
      <c r="H125" s="141"/>
    </row>
    <row r="126" spans="1:8" ht="50.1" customHeight="1" x14ac:dyDescent="0.2">
      <c r="A126" s="137" t="s">
        <v>102</v>
      </c>
      <c r="B126" s="189"/>
      <c r="C126" s="188" t="str">
        <f>"Интернет-площадка 2gis.ru на основе Cправочника организаций "&amp;$C$2&amp;""</f>
        <v>Интернет-площадка 2gis.ru на основе Cправочника организаций "2ГИС.НИЖНИЙ ТАГИЛ"</v>
      </c>
      <c r="D126" s="325">
        <v>8784</v>
      </c>
      <c r="E126" s="140"/>
      <c r="F126" s="140"/>
      <c r="G126" s="140"/>
      <c r="H126" s="141"/>
    </row>
    <row r="127" spans="1:8" ht="50.1" customHeight="1" x14ac:dyDescent="0.2">
      <c r="A127" s="137" t="s">
        <v>103</v>
      </c>
      <c r="B127" s="189"/>
      <c r="C127"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325">
        <v>5640</v>
      </c>
      <c r="E127" s="140"/>
      <c r="F127" s="140"/>
      <c r="G127" s="140"/>
      <c r="H127" s="141"/>
    </row>
    <row r="128" spans="1:8" ht="50.1" customHeight="1" x14ac:dyDescent="0.2">
      <c r="A128" s="137" t="s">
        <v>104</v>
      </c>
      <c r="B128" s="189"/>
      <c r="C128"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325">
        <v>7440</v>
      </c>
      <c r="E128" s="140"/>
      <c r="F128" s="140"/>
      <c r="G128" s="140"/>
      <c r="H128" s="141"/>
    </row>
    <row r="129" spans="1:8" ht="50.1" customHeight="1" x14ac:dyDescent="0.2">
      <c r="A129" s="137" t="s">
        <v>105</v>
      </c>
      <c r="B129" s="189"/>
      <c r="C129"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9" s="325">
        <v>11280</v>
      </c>
      <c r="E129" s="140"/>
      <c r="F129" s="140"/>
      <c r="G129" s="140"/>
      <c r="H129" s="141"/>
    </row>
    <row r="130" spans="1:8" ht="50.1" customHeight="1" x14ac:dyDescent="0.2">
      <c r="A130" s="137" t="s">
        <v>106</v>
      </c>
      <c r="B130" s="189"/>
      <c r="C130" s="188" t="s">
        <v>87</v>
      </c>
      <c r="D130" s="325">
        <v>720</v>
      </c>
      <c r="E130" s="140"/>
      <c r="F130" s="140"/>
      <c r="G130" s="140"/>
      <c r="H130" s="141"/>
    </row>
    <row r="131" spans="1:8" ht="50.1" customHeight="1" x14ac:dyDescent="0.2">
      <c r="A131" s="137" t="s">
        <v>107</v>
      </c>
      <c r="B131" s="189"/>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1" s="325">
        <v>8520</v>
      </c>
      <c r="E131" s="140"/>
      <c r="F131" s="140"/>
      <c r="G131" s="140"/>
      <c r="H131" s="141"/>
    </row>
    <row r="132" spans="1:8" ht="50.1" customHeight="1" thickBot="1" x14ac:dyDescent="0.25">
      <c r="A132" s="145" t="s">
        <v>108</v>
      </c>
      <c r="B132" s="562"/>
      <c r="C132"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356">
        <v>9480</v>
      </c>
      <c r="E132" s="148"/>
      <c r="F132" s="148"/>
      <c r="G132" s="148"/>
      <c r="H132" s="149"/>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34" s="325">
        <v>3000</v>
      </c>
      <c r="E134" s="140"/>
      <c r="F134" s="140"/>
      <c r="G134" s="140"/>
      <c r="H134" s="141"/>
    </row>
    <row r="135" spans="1:8" s="16" customFormat="1" ht="50.1" customHeight="1" x14ac:dyDescent="0.2">
      <c r="A135" s="143" t="s">
        <v>111</v>
      </c>
      <c r="B135" s="144"/>
      <c r="C135" s="194"/>
      <c r="D135" s="325">
        <v>3000</v>
      </c>
      <c r="E135" s="140"/>
      <c r="F135" s="140"/>
      <c r="G135" s="140"/>
      <c r="H135" s="141"/>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600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37" t="s">
        <v>116</v>
      </c>
      <c r="B140" s="189"/>
      <c r="C14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0" s="198">
        <f>F140*1.2</f>
        <v>2340</v>
      </c>
      <c r="E140" s="199">
        <f>F140*1.1</f>
        <v>2145</v>
      </c>
      <c r="F140" s="199">
        <v>1950</v>
      </c>
      <c r="G140" s="199">
        <f>F140*0.75</f>
        <v>1462.5</v>
      </c>
      <c r="H140" s="200">
        <f>F140*0.5</f>
        <v>975</v>
      </c>
    </row>
    <row r="141" spans="1:8" ht="50.1" customHeight="1" x14ac:dyDescent="0.2">
      <c r="A141" s="137" t="s">
        <v>117</v>
      </c>
      <c r="B141" s="189"/>
      <c r="C141" s="188" t="str">
        <f>"Интернет-площадка 2gis.ru на основе Cправочника организаций "&amp;$C$2&amp;""</f>
        <v>Интернет-площадка 2gis.ru на основе Cправочника организаций "2ГИС.НИЖНИЙ ТАГИЛ"</v>
      </c>
      <c r="D141" s="325">
        <v>1536</v>
      </c>
      <c r="E141" s="140"/>
      <c r="F141" s="140"/>
      <c r="G141" s="140"/>
      <c r="H141" s="141"/>
    </row>
    <row r="142" spans="1:8" ht="50.1" customHeight="1" x14ac:dyDescent="0.2">
      <c r="A142" s="137" t="s">
        <v>118</v>
      </c>
      <c r="B142" s="189"/>
      <c r="C142"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325">
        <v>534</v>
      </c>
      <c r="E142" s="140"/>
      <c r="F142" s="140"/>
      <c r="G142" s="140"/>
      <c r="H142" s="141"/>
    </row>
    <row r="143" spans="1:8" ht="50.1" customHeight="1" x14ac:dyDescent="0.2">
      <c r="A143" s="137" t="s">
        <v>286</v>
      </c>
      <c r="B143" s="189"/>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3" s="198">
        <f>F143*1.2</f>
        <v>3312</v>
      </c>
      <c r="E143" s="199">
        <f>F143*1.1</f>
        <v>3036.0000000000005</v>
      </c>
      <c r="F143" s="199">
        <v>2760</v>
      </c>
      <c r="G143" s="199">
        <f>F143*0.75</f>
        <v>2070</v>
      </c>
      <c r="H143" s="200">
        <f>F143*0.5</f>
        <v>1380</v>
      </c>
    </row>
    <row r="144" spans="1:8" ht="50.1" customHeight="1" x14ac:dyDescent="0.2">
      <c r="A144" s="137" t="s">
        <v>163</v>
      </c>
      <c r="B144" s="189"/>
      <c r="C144" s="188" t="str">
        <f>"Интернет-площадка 2gis.ru на основе Cправочника организаций "&amp;$C$2&amp;""</f>
        <v>Интернет-площадка 2gis.ru на основе Cправочника организаций "2ГИС.НИЖНИЙ ТАГИЛ"</v>
      </c>
      <c r="D144" s="325">
        <v>2160</v>
      </c>
      <c r="E144" s="140"/>
      <c r="F144" s="140"/>
      <c r="G144" s="140"/>
      <c r="H144" s="141"/>
    </row>
    <row r="145" spans="1:8" ht="50.1" customHeight="1" x14ac:dyDescent="0.2">
      <c r="A145" s="137" t="s">
        <v>121</v>
      </c>
      <c r="B145" s="189"/>
      <c r="C145" s="188"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5" s="325">
        <v>840</v>
      </c>
      <c r="E145" s="140"/>
      <c r="F145" s="140"/>
      <c r="G145" s="140"/>
      <c r="H145" s="141"/>
    </row>
    <row r="146" spans="1:8" s="16" customFormat="1" ht="126" customHeight="1" thickBot="1" x14ac:dyDescent="0.25">
      <c r="A146" s="143" t="s">
        <v>122</v>
      </c>
      <c r="B146" s="144"/>
      <c r="C146" s="297" t="str">
        <f>C141</f>
        <v>Интернет-площадка 2gis.ru на основе Cправочника организаций "2ГИС.НИЖНИЙ ТАГИЛ"</v>
      </c>
      <c r="D146" s="325">
        <v>5010</v>
      </c>
      <c r="E146" s="140"/>
      <c r="F146" s="140"/>
      <c r="G146" s="140"/>
      <c r="H146" s="141"/>
    </row>
    <row r="147" spans="1:8" ht="50.1" customHeight="1" thickBot="1" x14ac:dyDescent="0.25">
      <c r="A147" s="24" t="s">
        <v>182</v>
      </c>
      <c r="B147" s="25"/>
      <c r="C147" s="26"/>
      <c r="D147" s="156"/>
      <c r="E147" s="156"/>
      <c r="F147" s="156"/>
      <c r="G147" s="156"/>
      <c r="H147" s="157"/>
    </row>
    <row r="148" spans="1:8" s="23" customFormat="1" ht="30" customHeight="1" thickBot="1" x14ac:dyDescent="0.25">
      <c r="A148" s="532"/>
      <c r="B148" s="353"/>
      <c r="C148" s="354"/>
      <c r="D148" s="353"/>
      <c r="E148" s="353"/>
      <c r="F148" s="353"/>
      <c r="G148" s="353"/>
      <c r="H148" s="355"/>
    </row>
    <row r="149" spans="1:8" s="16" customFormat="1" ht="185.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9" s="31">
        <v>7038</v>
      </c>
      <c r="E149" s="32"/>
      <c r="F149" s="32"/>
      <c r="G149" s="32"/>
      <c r="H149" s="33"/>
    </row>
    <row r="150" spans="1:8" s="16" customFormat="1" ht="83.25" customHeight="1" x14ac:dyDescent="0.2">
      <c r="A150" s="143" t="s">
        <v>184</v>
      </c>
      <c r="B150" s="144"/>
      <c r="C150" s="194"/>
      <c r="D150" s="36">
        <v>14076</v>
      </c>
      <c r="E150" s="37"/>
      <c r="F150" s="37"/>
      <c r="G150" s="37"/>
      <c r="H150" s="38"/>
    </row>
    <row r="151" spans="1:8" s="16" customFormat="1" ht="83.25" customHeight="1" x14ac:dyDescent="0.2">
      <c r="A151" s="143" t="s">
        <v>185</v>
      </c>
      <c r="B151" s="144"/>
      <c r="C151" s="194"/>
      <c r="D151" s="36">
        <v>7038</v>
      </c>
      <c r="E151" s="37"/>
      <c r="F151" s="37"/>
      <c r="G151" s="37"/>
      <c r="H151" s="38"/>
    </row>
    <row r="152" spans="1:8" s="16" customFormat="1" ht="83.25" customHeight="1" thickBot="1" x14ac:dyDescent="0.25">
      <c r="A152" s="143" t="s">
        <v>186</v>
      </c>
      <c r="B152" s="144"/>
      <c r="C152" s="194"/>
      <c r="D152" s="36">
        <v>14076</v>
      </c>
      <c r="E152" s="37"/>
      <c r="F152" s="37"/>
      <c r="G152" s="37"/>
      <c r="H152" s="38"/>
    </row>
    <row r="153" spans="1:8" ht="21.75" thickBot="1" x14ac:dyDescent="0.25">
      <c r="A153" s="298"/>
      <c r="B153" s="299"/>
      <c r="C153" s="180"/>
      <c r="D153" s="322"/>
      <c r="E153" s="322"/>
      <c r="F153" s="322"/>
      <c r="G153" s="322"/>
      <c r="H153" s="323"/>
    </row>
    <row r="155" spans="1:8" ht="21" x14ac:dyDescent="0.2">
      <c r="A155" s="206"/>
      <c r="B155" s="207" t="s">
        <v>123</v>
      </c>
      <c r="C155" s="208" t="s">
        <v>563</v>
      </c>
      <c r="D155" s="208"/>
      <c r="E155" s="209"/>
      <c r="F155" s="209"/>
      <c r="G155" s="209"/>
      <c r="H155" s="209"/>
    </row>
    <row r="156" spans="1:8" ht="21" x14ac:dyDescent="0.2">
      <c r="A156" s="206"/>
      <c r="B156" s="209"/>
      <c r="C156" s="301" t="s">
        <v>564</v>
      </c>
      <c r="D156" s="301"/>
      <c r="E156" s="209"/>
      <c r="F156" s="209"/>
      <c r="G156" s="209"/>
      <c r="H156" s="209"/>
    </row>
    <row r="157" spans="1:8" ht="21" x14ac:dyDescent="0.2">
      <c r="A157" s="206"/>
      <c r="B157" s="209"/>
      <c r="C157" s="301" t="s">
        <v>565</v>
      </c>
      <c r="D157" s="301"/>
      <c r="E157" s="209"/>
      <c r="F157" s="209"/>
      <c r="G157" s="209"/>
      <c r="H157" s="209"/>
    </row>
    <row r="158" spans="1:8" ht="21" x14ac:dyDescent="0.2">
      <c r="A158" s="206"/>
      <c r="B158" s="209"/>
      <c r="C158" s="583"/>
      <c r="D158" s="583"/>
      <c r="E158" s="209"/>
      <c r="F158" s="209"/>
      <c r="G158" s="209"/>
      <c r="H158" s="209"/>
    </row>
    <row r="159" spans="1:8" s="212" customFormat="1" ht="90.75" customHeight="1" x14ac:dyDescent="0.2">
      <c r="A159" s="211" t="s">
        <v>566</v>
      </c>
      <c r="B159" s="211"/>
      <c r="C159" s="211"/>
      <c r="D159" s="211"/>
      <c r="E159" s="211"/>
      <c r="F159" s="211"/>
      <c r="G159" s="211"/>
      <c r="H159" s="211"/>
    </row>
    <row r="160" spans="1:8" ht="26.25" customHeight="1" x14ac:dyDescent="0.2">
      <c r="A160" s="213" t="str">
        <f>Абакан_юр!A147</f>
        <v>По соглашению сторон в качестве валюты платежа могут выступать украинские гривны, в этом случае курс следующий: 1 руб. = 0,3909 гривен</v>
      </c>
      <c r="B160" s="213"/>
      <c r="C160" s="213"/>
      <c r="D160" s="214"/>
      <c r="E160" s="214"/>
      <c r="F160" s="215"/>
      <c r="G160" s="216"/>
      <c r="H160" s="216"/>
    </row>
    <row r="161" spans="1:8" ht="26.25" customHeight="1" x14ac:dyDescent="0.2">
      <c r="A161" s="213" t="str">
        <f>Абакан_юр!A148</f>
        <v>По соглашению сторон в качестве валюты платежа могут выступать дирхамы ОАЭ, в этом случае курс следующий: 1 руб. = 0,0394 дирхам</v>
      </c>
      <c r="B161" s="213"/>
      <c r="C161" s="213"/>
      <c r="D161" s="214"/>
      <c r="E161" s="214"/>
      <c r="F161" s="215"/>
      <c r="G161" s="218"/>
      <c r="H161" s="218"/>
    </row>
    <row r="162" spans="1:8" ht="26.25" customHeight="1" x14ac:dyDescent="0.2">
      <c r="A162" s="213" t="str">
        <f>Абакан_юр!A149</f>
        <v>По соглашению сторон в качестве валюты платежа могут выступать доллары США, в этом случае курс следующий: 1 руб. = 0,0107 доллара</v>
      </c>
      <c r="B162" s="213"/>
      <c r="C162" s="213"/>
      <c r="D162" s="214"/>
      <c r="E162" s="214"/>
      <c r="F162" s="215"/>
      <c r="G162" s="218"/>
      <c r="H162" s="218"/>
    </row>
    <row r="163" spans="1:8" ht="26.25" customHeight="1" x14ac:dyDescent="0.2">
      <c r="A163" s="213" t="str">
        <f>Абакан_юр!A150</f>
        <v>По соглашению сторон в качестве валюты платежа могут выступать евро, в этом случае курс следующий: 1 руб. = 0,0101 евро</v>
      </c>
      <c r="B163" s="213"/>
      <c r="C163" s="213"/>
      <c r="D163" s="214"/>
      <c r="E163" s="215"/>
      <c r="F163" s="215"/>
      <c r="G163" s="218"/>
      <c r="H163" s="218"/>
    </row>
    <row r="164" spans="1:8" ht="26.25" customHeight="1" x14ac:dyDescent="0.2">
      <c r="A164" s="213" t="str">
        <f>Абакан_юр!A151</f>
        <v>По соглашению сторон в качестве валюты платежа могут выступать чешские кроны, в этом случае курс следующий: 1 руб. = 0,2496 крона</v>
      </c>
      <c r="B164" s="213"/>
      <c r="C164" s="213"/>
      <c r="D164" s="214"/>
      <c r="E164" s="215"/>
      <c r="F164" s="215"/>
      <c r="G164" s="218"/>
      <c r="H164" s="218"/>
    </row>
    <row r="165" spans="1:8" ht="26.25" customHeight="1" x14ac:dyDescent="0.2">
      <c r="A165" s="213" t="str">
        <f>Абакан_юр!A152</f>
        <v>По соглашению сторон в качестве валюты платежа могут выступать киргизские сомы, в этом случае курс следующий: 1 руб. = 0,9546 сом</v>
      </c>
      <c r="B165" s="213"/>
      <c r="C165" s="213"/>
      <c r="D165" s="214"/>
      <c r="E165" s="214"/>
      <c r="F165" s="215"/>
      <c r="G165" s="218"/>
      <c r="H165" s="218"/>
    </row>
    <row r="166" spans="1:8" ht="26.25" customHeight="1" x14ac:dyDescent="0.2">
      <c r="A16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6" s="213"/>
      <c r="C166" s="213"/>
      <c r="D166" s="214"/>
      <c r="E166" s="214"/>
      <c r="F166" s="215"/>
      <c r="G166" s="218"/>
      <c r="H166" s="218"/>
    </row>
    <row r="167" spans="1:8" ht="26.25" x14ac:dyDescent="0.2">
      <c r="A167" s="219"/>
      <c r="B167" s="219"/>
      <c r="C167" s="220"/>
      <c r="D167" s="221"/>
      <c r="E167" s="221"/>
      <c r="F167" s="222"/>
      <c r="G167" s="223"/>
      <c r="H167" s="223"/>
    </row>
    <row r="168" spans="1:8" ht="21" customHeight="1" x14ac:dyDescent="0.2">
      <c r="A168" s="225" t="s">
        <v>134</v>
      </c>
      <c r="B168" s="225"/>
      <c r="C168" s="225"/>
      <c r="D168" s="225"/>
      <c r="E168" s="225"/>
      <c r="F168" s="225"/>
      <c r="G168" s="225"/>
      <c r="H168" s="225"/>
    </row>
    <row r="169" spans="1:8" ht="21" customHeight="1" x14ac:dyDescent="0.2">
      <c r="A169" s="225" t="s">
        <v>135</v>
      </c>
      <c r="B169" s="225"/>
      <c r="C169" s="225"/>
      <c r="D169" s="225"/>
      <c r="E169" s="225"/>
      <c r="F169" s="225"/>
      <c r="G169" s="225"/>
      <c r="H169" s="225"/>
    </row>
    <row r="170" spans="1:8" ht="27" thickBot="1" x14ac:dyDescent="0.25">
      <c r="A170" s="219"/>
      <c r="B170" s="219"/>
      <c r="C170" s="220"/>
      <c r="D170" s="221"/>
      <c r="E170" s="221"/>
      <c r="F170" s="222"/>
      <c r="G170" s="223"/>
      <c r="H170" s="223"/>
    </row>
    <row r="171" spans="1:8" ht="94.5" customHeight="1" thickBot="1" x14ac:dyDescent="0.25">
      <c r="A171" s="577" t="s">
        <v>138</v>
      </c>
      <c r="B171" s="578"/>
      <c r="C171" s="579" t="s">
        <v>139</v>
      </c>
      <c r="D171" s="594" t="s">
        <v>140</v>
      </c>
      <c r="E171" s="595"/>
      <c r="F171" s="238"/>
      <c r="G171" s="238"/>
      <c r="H171" s="238"/>
    </row>
    <row r="172" spans="1:8" ht="108.75" customHeight="1" x14ac:dyDescent="0.2">
      <c r="A172" s="239" t="s">
        <v>141</v>
      </c>
      <c r="B172" s="240"/>
      <c r="C172" s="241" t="s">
        <v>142</v>
      </c>
      <c r="D172" s="242" t="s">
        <v>143</v>
      </c>
      <c r="E172" s="243"/>
      <c r="F172" s="238"/>
      <c r="G172" s="238"/>
      <c r="H172" s="238"/>
    </row>
    <row r="173" spans="1:8" ht="68.25" customHeight="1" x14ac:dyDescent="0.2">
      <c r="A173" s="244" t="s">
        <v>144</v>
      </c>
      <c r="B173" s="245"/>
      <c r="C173" s="246" t="s">
        <v>145</v>
      </c>
      <c r="D173" s="247" t="s">
        <v>146</v>
      </c>
      <c r="E173" s="248"/>
      <c r="F173" s="238"/>
      <c r="G173" s="238"/>
      <c r="H173" s="238"/>
    </row>
    <row r="174" spans="1:8" ht="135.75" customHeight="1" x14ac:dyDescent="0.2">
      <c r="A174" s="244" t="s">
        <v>147</v>
      </c>
      <c r="B174" s="245"/>
      <c r="C174" s="246" t="s">
        <v>148</v>
      </c>
      <c r="D174" s="247" t="s">
        <v>146</v>
      </c>
      <c r="E174" s="248"/>
      <c r="F174" s="238"/>
      <c r="G174" s="238"/>
      <c r="H174" s="238"/>
    </row>
    <row r="175" spans="1:8" s="203" customFormat="1" ht="102.75" customHeight="1" x14ac:dyDescent="0.2">
      <c r="A175" s="244" t="s">
        <v>150</v>
      </c>
      <c r="B175" s="245"/>
      <c r="C175" s="333" t="s">
        <v>151</v>
      </c>
      <c r="D175" s="245" t="s">
        <v>146</v>
      </c>
      <c r="E175" s="334"/>
      <c r="F175" s="232"/>
      <c r="G175" s="232"/>
      <c r="H175" s="232"/>
    </row>
    <row r="176" spans="1:8" s="224" customFormat="1" ht="222.75" customHeight="1" thickBot="1" x14ac:dyDescent="0.25">
      <c r="A176" s="328" t="s">
        <v>152</v>
      </c>
      <c r="B176" s="329"/>
      <c r="C176" s="330" t="s">
        <v>153</v>
      </c>
      <c r="D176" s="331" t="s">
        <v>146</v>
      </c>
      <c r="E176" s="332"/>
      <c r="F176" s="222"/>
      <c r="G176" s="223"/>
      <c r="H176" s="223"/>
    </row>
    <row r="177" spans="1:8" ht="33" customHeight="1" x14ac:dyDescent="0.2">
      <c r="A177" s="250" t="s">
        <v>154</v>
      </c>
      <c r="B177" s="250"/>
      <c r="C177" s="250"/>
      <c r="D177" s="250"/>
      <c r="E177" s="250"/>
      <c r="F177" s="250"/>
      <c r="G177" s="250"/>
      <c r="H177" s="250"/>
    </row>
    <row r="178" spans="1:8" ht="30.75" customHeight="1" x14ac:dyDescent="0.2">
      <c r="A178" s="250" t="s">
        <v>155</v>
      </c>
      <c r="B178" s="250"/>
      <c r="C178" s="250"/>
      <c r="D178" s="250"/>
      <c r="E178" s="250"/>
      <c r="F178" s="250"/>
      <c r="G178" s="250"/>
      <c r="H178" s="250"/>
    </row>
    <row r="179" spans="1:8" ht="183" customHeight="1" x14ac:dyDescent="0.2">
      <c r="A17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9" s="308"/>
      <c r="C179" s="308"/>
      <c r="D179" s="308"/>
      <c r="E179" s="308"/>
      <c r="F179" s="308"/>
      <c r="G179" s="308"/>
      <c r="H179" s="308"/>
    </row>
    <row r="180" spans="1:8" ht="85.5" customHeight="1" x14ac:dyDescent="0.2">
      <c r="A180" s="225" t="s">
        <v>157</v>
      </c>
      <c r="B180" s="225"/>
      <c r="C180" s="225"/>
      <c r="D180" s="225"/>
      <c r="E180" s="225"/>
      <c r="F180" s="225"/>
      <c r="G180" s="225"/>
      <c r="H180" s="225"/>
    </row>
    <row r="181" spans="1:8" ht="31.5" customHeight="1" x14ac:dyDescent="0.2">
      <c r="A181" s="250" t="s">
        <v>158</v>
      </c>
      <c r="B181" s="250"/>
      <c r="C181" s="250"/>
      <c r="D181" s="250"/>
      <c r="E181" s="250"/>
      <c r="F181" s="250"/>
      <c r="G181" s="250"/>
      <c r="H181" s="250"/>
    </row>
    <row r="182" spans="1:8" s="252" customFormat="1" ht="114.75" customHeight="1" x14ac:dyDescent="0.2">
      <c r="A182" s="225" t="s">
        <v>159</v>
      </c>
      <c r="B182" s="225"/>
      <c r="C182" s="225"/>
      <c r="D182" s="225"/>
      <c r="E182" s="225"/>
      <c r="F182" s="225"/>
      <c r="G182" s="225"/>
      <c r="H182" s="225"/>
    </row>
  </sheetData>
  <sheetProtection selectLockedCells="1" selectUnlockedCells="1"/>
  <mergeCells count="297">
    <mergeCell ref="A179:H179"/>
    <mergeCell ref="A180:H180"/>
    <mergeCell ref="A181:H181"/>
    <mergeCell ref="A182:E182"/>
    <mergeCell ref="F182:H182"/>
    <mergeCell ref="A175:B175"/>
    <mergeCell ref="D175:E175"/>
    <mergeCell ref="A176:B176"/>
    <mergeCell ref="D176:E176"/>
    <mergeCell ref="A177:H177"/>
    <mergeCell ref="A178:H178"/>
    <mergeCell ref="A172:B172"/>
    <mergeCell ref="D172:E172"/>
    <mergeCell ref="A173:B173"/>
    <mergeCell ref="D173:E173"/>
    <mergeCell ref="A174:B174"/>
    <mergeCell ref="D174:E174"/>
    <mergeCell ref="A165:C165"/>
    <mergeCell ref="A166:C166"/>
    <mergeCell ref="A168:H168"/>
    <mergeCell ref="A169:H169"/>
    <mergeCell ref="A171:B171"/>
    <mergeCell ref="D171:E171"/>
    <mergeCell ref="A160:C160"/>
    <mergeCell ref="G160:H160"/>
    <mergeCell ref="A161:C161"/>
    <mergeCell ref="A162:C162"/>
    <mergeCell ref="A163:C163"/>
    <mergeCell ref="A164:C164"/>
    <mergeCell ref="A153:B153"/>
    <mergeCell ref="D153:H153"/>
    <mergeCell ref="C155:D155"/>
    <mergeCell ref="C156:D156"/>
    <mergeCell ref="C157:D157"/>
    <mergeCell ref="A159:H159"/>
    <mergeCell ref="A149:B149"/>
    <mergeCell ref="C149:C152"/>
    <mergeCell ref="D149:H149"/>
    <mergeCell ref="A150:B150"/>
    <mergeCell ref="D150:H150"/>
    <mergeCell ref="A151:B151"/>
    <mergeCell ref="D151:H151"/>
    <mergeCell ref="A152:B152"/>
    <mergeCell ref="D152:H152"/>
    <mergeCell ref="A146:B146"/>
    <mergeCell ref="D146:H146"/>
    <mergeCell ref="A147:B147"/>
    <mergeCell ref="D147:H147"/>
    <mergeCell ref="A148:C148"/>
    <mergeCell ref="D148:H148"/>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3"/>
  <sheetViews>
    <sheetView view="pageBreakPreview" zoomScale="40" zoomScaleNormal="60" zoomScaleSheetLayoutView="40" workbookViewId="0">
      <pane ySplit="4" topLeftCell="A137"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7" s="31">
        <f>F7*1.2</f>
        <v>9468</v>
      </c>
      <c r="E7" s="32">
        <f>F7*1.1</f>
        <v>8679</v>
      </c>
      <c r="F7" s="32">
        <v>7890</v>
      </c>
      <c r="G7" s="32">
        <f>F7*0.75</f>
        <v>5917.5</v>
      </c>
      <c r="H7" s="33">
        <f>F7*0.5</f>
        <v>3945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"2ГИС.НОВОКУЗНЕЦК"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3" s="262">
        <v>240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7" s="31">
        <f>F27*1.2</f>
        <v>13262.4</v>
      </c>
      <c r="E27" s="32">
        <f>F27*1.1</f>
        <v>12157.2</v>
      </c>
      <c r="F27" s="32">
        <v>11052</v>
      </c>
      <c r="G27" s="32">
        <f>F27*0.75</f>
        <v>8289</v>
      </c>
      <c r="H27" s="33">
        <f>F27*0.5</f>
        <v>5526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"2ГИС.НОВОКУЗНЕЦК"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3" s="89">
        <v>240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1830 до 36600</v>
      </c>
      <c r="E48" s="122"/>
      <c r="F48" s="122"/>
      <c r="G48" s="122"/>
      <c r="H48" s="123"/>
    </row>
    <row r="49" spans="1:8" ht="37.5" customHeight="1" x14ac:dyDescent="0.2">
      <c r="A49" s="124" t="s">
        <v>32</v>
      </c>
      <c r="B49" s="125"/>
      <c r="C49" s="36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49" s="127">
        <v>1830</v>
      </c>
      <c r="E49" s="128"/>
      <c r="F49" s="128"/>
      <c r="G49" s="128"/>
      <c r="H49" s="129"/>
    </row>
    <row r="50" spans="1:8" ht="37.5" customHeight="1" x14ac:dyDescent="0.2">
      <c r="A50" s="130" t="s">
        <v>33</v>
      </c>
      <c r="B50" s="131"/>
      <c r="C50" s="126"/>
      <c r="D50" s="36">
        <v>3660</v>
      </c>
      <c r="E50" s="37"/>
      <c r="F50" s="37"/>
      <c r="G50" s="37"/>
      <c r="H50" s="38"/>
    </row>
    <row r="51" spans="1:8" ht="37.5" customHeight="1" x14ac:dyDescent="0.2">
      <c r="A51" s="130" t="s">
        <v>34</v>
      </c>
      <c r="B51" s="131"/>
      <c r="C51" s="126"/>
      <c r="D51" s="36">
        <v>5490</v>
      </c>
      <c r="E51" s="37"/>
      <c r="F51" s="37"/>
      <c r="G51" s="37"/>
      <c r="H51" s="38"/>
    </row>
    <row r="52" spans="1:8" ht="37.5" customHeight="1" x14ac:dyDescent="0.2">
      <c r="A52" s="130" t="s">
        <v>35</v>
      </c>
      <c r="B52" s="131"/>
      <c r="C52" s="126"/>
      <c r="D52" s="36">
        <v>7320</v>
      </c>
      <c r="E52" s="37"/>
      <c r="F52" s="37"/>
      <c r="G52" s="37"/>
      <c r="H52" s="38"/>
    </row>
    <row r="53" spans="1:8" ht="37.5" customHeight="1" x14ac:dyDescent="0.2">
      <c r="A53" s="130" t="s">
        <v>36</v>
      </c>
      <c r="B53" s="131"/>
      <c r="C53" s="126"/>
      <c r="D53" s="36">
        <v>9150</v>
      </c>
      <c r="E53" s="37"/>
      <c r="F53" s="37"/>
      <c r="G53" s="37"/>
      <c r="H53" s="38"/>
    </row>
    <row r="54" spans="1:8" ht="37.5" customHeight="1" x14ac:dyDescent="0.2">
      <c r="A54" s="130" t="s">
        <v>37</v>
      </c>
      <c r="B54" s="131"/>
      <c r="C54" s="126"/>
      <c r="D54" s="36">
        <v>10980</v>
      </c>
      <c r="E54" s="37"/>
      <c r="F54" s="37"/>
      <c r="G54" s="37"/>
      <c r="H54" s="38"/>
    </row>
    <row r="55" spans="1:8" ht="37.5" customHeight="1" x14ac:dyDescent="0.2">
      <c r="A55" s="130" t="s">
        <v>38</v>
      </c>
      <c r="B55" s="131"/>
      <c r="C55" s="126"/>
      <c r="D55" s="36">
        <v>12810</v>
      </c>
      <c r="E55" s="37"/>
      <c r="F55" s="37"/>
      <c r="G55" s="37"/>
      <c r="H55" s="38"/>
    </row>
    <row r="56" spans="1:8" ht="37.5" customHeight="1" x14ac:dyDescent="0.2">
      <c r="A56" s="130" t="s">
        <v>39</v>
      </c>
      <c r="B56" s="131"/>
      <c r="C56" s="126"/>
      <c r="D56" s="36">
        <v>14640</v>
      </c>
      <c r="E56" s="37"/>
      <c r="F56" s="37"/>
      <c r="G56" s="37"/>
      <c r="H56" s="38"/>
    </row>
    <row r="57" spans="1:8" ht="37.5" customHeight="1" x14ac:dyDescent="0.2">
      <c r="A57" s="130" t="s">
        <v>40</v>
      </c>
      <c r="B57" s="131"/>
      <c r="C57" s="126"/>
      <c r="D57" s="36">
        <v>16470</v>
      </c>
      <c r="E57" s="37"/>
      <c r="F57" s="37"/>
      <c r="G57" s="37"/>
      <c r="H57" s="38"/>
    </row>
    <row r="58" spans="1:8" ht="37.5" customHeight="1" x14ac:dyDescent="0.2">
      <c r="A58" s="130" t="s">
        <v>41</v>
      </c>
      <c r="B58" s="131"/>
      <c r="C58" s="126"/>
      <c r="D58" s="36">
        <v>18300</v>
      </c>
      <c r="E58" s="37"/>
      <c r="F58" s="37"/>
      <c r="G58" s="37"/>
      <c r="H58" s="38"/>
    </row>
    <row r="59" spans="1:8" ht="37.5" customHeight="1" x14ac:dyDescent="0.2">
      <c r="A59" s="130" t="s">
        <v>42</v>
      </c>
      <c r="B59" s="131"/>
      <c r="C59" s="126"/>
      <c r="D59" s="36">
        <v>20130</v>
      </c>
      <c r="E59" s="37"/>
      <c r="F59" s="37"/>
      <c r="G59" s="37"/>
      <c r="H59" s="38"/>
    </row>
    <row r="60" spans="1:8" ht="37.5" customHeight="1" x14ac:dyDescent="0.2">
      <c r="A60" s="130" t="s">
        <v>43</v>
      </c>
      <c r="B60" s="131"/>
      <c r="C60" s="126"/>
      <c r="D60" s="36">
        <v>21960</v>
      </c>
      <c r="E60" s="37"/>
      <c r="F60" s="37"/>
      <c r="G60" s="37"/>
      <c r="H60" s="38"/>
    </row>
    <row r="61" spans="1:8" ht="37.5" customHeight="1" x14ac:dyDescent="0.2">
      <c r="A61" s="130" t="s">
        <v>44</v>
      </c>
      <c r="B61" s="131"/>
      <c r="C61" s="126"/>
      <c r="D61" s="36">
        <v>23790</v>
      </c>
      <c r="E61" s="37"/>
      <c r="F61" s="37"/>
      <c r="G61" s="37"/>
      <c r="H61" s="38"/>
    </row>
    <row r="62" spans="1:8" ht="37.5" customHeight="1" x14ac:dyDescent="0.2">
      <c r="A62" s="130" t="s">
        <v>45</v>
      </c>
      <c r="B62" s="131"/>
      <c r="C62" s="126"/>
      <c r="D62" s="36">
        <v>25620</v>
      </c>
      <c r="E62" s="37"/>
      <c r="F62" s="37"/>
      <c r="G62" s="37"/>
      <c r="H62" s="38"/>
    </row>
    <row r="63" spans="1:8" ht="37.5" customHeight="1" x14ac:dyDescent="0.2">
      <c r="A63" s="130" t="s">
        <v>46</v>
      </c>
      <c r="B63" s="131"/>
      <c r="C63" s="126"/>
      <c r="D63" s="36">
        <v>27450</v>
      </c>
      <c r="E63" s="37"/>
      <c r="F63" s="37"/>
      <c r="G63" s="37"/>
      <c r="H63" s="38"/>
    </row>
    <row r="64" spans="1:8" ht="37.5" customHeight="1" x14ac:dyDescent="0.2">
      <c r="A64" s="130" t="s">
        <v>47</v>
      </c>
      <c r="B64" s="131"/>
      <c r="C64" s="126"/>
      <c r="D64" s="36">
        <v>29280</v>
      </c>
      <c r="E64" s="37"/>
      <c r="F64" s="37"/>
      <c r="G64" s="37"/>
      <c r="H64" s="38"/>
    </row>
    <row r="65" spans="1:8" ht="37.5" customHeight="1" x14ac:dyDescent="0.2">
      <c r="A65" s="130" t="s">
        <v>48</v>
      </c>
      <c r="B65" s="131"/>
      <c r="C65" s="126"/>
      <c r="D65" s="36">
        <v>31110</v>
      </c>
      <c r="E65" s="37"/>
      <c r="F65" s="37"/>
      <c r="G65" s="37"/>
      <c r="H65" s="38"/>
    </row>
    <row r="66" spans="1:8" ht="37.5" customHeight="1" x14ac:dyDescent="0.2">
      <c r="A66" s="130" t="s">
        <v>49</v>
      </c>
      <c r="B66" s="131"/>
      <c r="C66" s="126"/>
      <c r="D66" s="36">
        <v>32940</v>
      </c>
      <c r="E66" s="37"/>
      <c r="F66" s="37"/>
      <c r="G66" s="37"/>
      <c r="H66" s="38"/>
    </row>
    <row r="67" spans="1:8" ht="37.5" customHeight="1" x14ac:dyDescent="0.2">
      <c r="A67" s="130" t="s">
        <v>50</v>
      </c>
      <c r="B67" s="131"/>
      <c r="C67" s="126"/>
      <c r="D67" s="36">
        <v>34770</v>
      </c>
      <c r="E67" s="37"/>
      <c r="F67" s="37"/>
      <c r="G67" s="37"/>
      <c r="H67" s="38"/>
    </row>
    <row r="68" spans="1:8" ht="37.5" customHeight="1" x14ac:dyDescent="0.2">
      <c r="A68" s="130" t="s">
        <v>51</v>
      </c>
      <c r="B68" s="131"/>
      <c r="C68" s="126"/>
      <c r="D68" s="36">
        <v>36600</v>
      </c>
      <c r="E68" s="37"/>
      <c r="F68" s="37"/>
      <c r="G68" s="37"/>
      <c r="H68" s="38"/>
    </row>
    <row r="69" spans="1:8" ht="37.5" customHeight="1" x14ac:dyDescent="0.2">
      <c r="A69" s="130" t="s">
        <v>196</v>
      </c>
      <c r="B69" s="131"/>
      <c r="C69" s="126"/>
      <c r="D69" s="36">
        <v>38430</v>
      </c>
      <c r="E69" s="37"/>
      <c r="F69" s="37"/>
      <c r="G69" s="37"/>
      <c r="H69" s="38"/>
    </row>
    <row r="70" spans="1:8" ht="37.5" customHeight="1" x14ac:dyDescent="0.2">
      <c r="A70" s="130" t="s">
        <v>197</v>
      </c>
      <c r="B70" s="131"/>
      <c r="C70" s="126"/>
      <c r="D70" s="36">
        <v>40260</v>
      </c>
      <c r="E70" s="37"/>
      <c r="F70" s="37"/>
      <c r="G70" s="37"/>
      <c r="H70" s="38"/>
    </row>
    <row r="71" spans="1:8" ht="37.5" customHeight="1" x14ac:dyDescent="0.2">
      <c r="A71" s="130" t="s">
        <v>198</v>
      </c>
      <c r="B71" s="131"/>
      <c r="C71" s="126"/>
      <c r="D71" s="36">
        <v>42090</v>
      </c>
      <c r="E71" s="37"/>
      <c r="F71" s="37"/>
      <c r="G71" s="37"/>
      <c r="H71" s="38"/>
    </row>
    <row r="72" spans="1:8" ht="37.5" customHeight="1" x14ac:dyDescent="0.2">
      <c r="A72" s="130" t="s">
        <v>199</v>
      </c>
      <c r="B72" s="131"/>
      <c r="C72" s="126"/>
      <c r="D72" s="36">
        <v>43920</v>
      </c>
      <c r="E72" s="37"/>
      <c r="F72" s="37"/>
      <c r="G72" s="37"/>
      <c r="H72" s="38"/>
    </row>
    <row r="73" spans="1:8" ht="37.5" customHeight="1" x14ac:dyDescent="0.2">
      <c r="A73" s="130" t="s">
        <v>200</v>
      </c>
      <c r="B73" s="131"/>
      <c r="C73" s="126"/>
      <c r="D73" s="36">
        <v>45750</v>
      </c>
      <c r="E73" s="37"/>
      <c r="F73" s="37"/>
      <c r="G73" s="37"/>
      <c r="H73" s="38"/>
    </row>
    <row r="74" spans="1:8" ht="37.5" customHeight="1" x14ac:dyDescent="0.2">
      <c r="A74" s="130" t="s">
        <v>201</v>
      </c>
      <c r="B74" s="131"/>
      <c r="C74" s="126"/>
      <c r="D74" s="36">
        <v>47580</v>
      </c>
      <c r="E74" s="37"/>
      <c r="F74" s="37"/>
      <c r="G74" s="37"/>
      <c r="H74" s="38"/>
    </row>
    <row r="75" spans="1:8" ht="37.5" customHeight="1" x14ac:dyDescent="0.2">
      <c r="A75" s="130" t="s">
        <v>202</v>
      </c>
      <c r="B75" s="131"/>
      <c r="C75" s="126"/>
      <c r="D75" s="36">
        <v>49410</v>
      </c>
      <c r="E75" s="37"/>
      <c r="F75" s="37"/>
      <c r="G75" s="37"/>
      <c r="H75" s="38"/>
    </row>
    <row r="76" spans="1:8" ht="37.5" customHeight="1" x14ac:dyDescent="0.2">
      <c r="A76" s="130" t="s">
        <v>203</v>
      </c>
      <c r="B76" s="131"/>
      <c r="C76" s="126"/>
      <c r="D76" s="36">
        <v>51240</v>
      </c>
      <c r="E76" s="37"/>
      <c r="F76" s="37"/>
      <c r="G76" s="37"/>
      <c r="H76" s="38"/>
    </row>
    <row r="77" spans="1:8" ht="37.5" customHeight="1" x14ac:dyDescent="0.2">
      <c r="A77" s="130" t="s">
        <v>204</v>
      </c>
      <c r="B77" s="131"/>
      <c r="C77" s="126"/>
      <c r="D77" s="36">
        <v>53070</v>
      </c>
      <c r="E77" s="37"/>
      <c r="F77" s="37"/>
      <c r="G77" s="37"/>
      <c r="H77" s="38"/>
    </row>
    <row r="78" spans="1:8" ht="37.5" customHeight="1" thickBot="1" x14ac:dyDescent="0.25">
      <c r="A78" s="130" t="s">
        <v>205</v>
      </c>
      <c r="B78" s="131"/>
      <c r="C78" s="571"/>
      <c r="D78" s="36">
        <v>54900</v>
      </c>
      <c r="E78" s="37"/>
      <c r="F78" s="37"/>
      <c r="G78" s="37"/>
      <c r="H78" s="38"/>
    </row>
    <row r="79" spans="1:8" ht="50.1" customHeight="1" thickBot="1" x14ac:dyDescent="0.25">
      <c r="A79" s="119" t="s">
        <v>52</v>
      </c>
      <c r="B79" s="120"/>
      <c r="C79" s="120"/>
      <c r="D79" s="121" t="str">
        <f>"от "&amp;MIN(D80:D89)&amp;" до "&amp;MAX(D80:D89)</f>
        <v>от 240 до 7494</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80" s="127">
        <v>1110</v>
      </c>
      <c r="E80" s="128"/>
      <c r="F80" s="128"/>
      <c r="G80" s="128"/>
      <c r="H80" s="129"/>
    </row>
    <row r="81" spans="1:8" ht="37.5" customHeight="1" x14ac:dyDescent="0.2">
      <c r="A81" s="143" t="s">
        <v>54</v>
      </c>
      <c r="B81" s="457"/>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81" s="36">
        <v>300</v>
      </c>
      <c r="E81" s="37"/>
      <c r="F81" s="37"/>
      <c r="G81" s="37"/>
      <c r="H81" s="38"/>
    </row>
    <row r="82" spans="1:8" ht="37.5" customHeight="1" x14ac:dyDescent="0.2">
      <c r="A82" s="143" t="s">
        <v>55</v>
      </c>
      <c r="B82" s="457"/>
      <c r="C82" s="142"/>
      <c r="D82" s="36">
        <v>7494</v>
      </c>
      <c r="E82" s="37"/>
      <c r="F82" s="37"/>
      <c r="G82" s="37"/>
      <c r="H82" s="38"/>
    </row>
    <row r="83" spans="1:8" ht="37.5" customHeight="1" x14ac:dyDescent="0.2">
      <c r="A83" s="143" t="s">
        <v>56</v>
      </c>
      <c r="B83" s="457"/>
      <c r="C83" s="142"/>
      <c r="D83" s="36">
        <v>1656</v>
      </c>
      <c r="E83" s="37"/>
      <c r="F83" s="37"/>
      <c r="G83" s="37"/>
      <c r="H83" s="38"/>
    </row>
    <row r="84" spans="1:8" ht="37.5" customHeight="1" x14ac:dyDescent="0.2">
      <c r="A84" s="143" t="s">
        <v>57</v>
      </c>
      <c r="B84" s="144"/>
      <c r="C84" s="142"/>
      <c r="D84" s="36">
        <v>4488</v>
      </c>
      <c r="E84" s="37"/>
      <c r="F84" s="37"/>
      <c r="G84" s="37"/>
      <c r="H84" s="38"/>
    </row>
    <row r="85" spans="1:8" ht="37.5" customHeight="1" x14ac:dyDescent="0.2">
      <c r="A85" s="143" t="s">
        <v>58</v>
      </c>
      <c r="B85" s="457"/>
      <c r="C85" s="142"/>
      <c r="D85" s="36">
        <v>240</v>
      </c>
      <c r="E85" s="37"/>
      <c r="F85" s="37"/>
      <c r="G85" s="37"/>
      <c r="H85" s="38"/>
    </row>
    <row r="86" spans="1:8" ht="37.5" customHeight="1" x14ac:dyDescent="0.2">
      <c r="A86" s="143" t="s">
        <v>59</v>
      </c>
      <c r="B86" s="457"/>
      <c r="C86" s="142"/>
      <c r="D86" s="36">
        <v>240</v>
      </c>
      <c r="E86" s="37"/>
      <c r="F86" s="37"/>
      <c r="G86" s="37"/>
      <c r="H86" s="38"/>
    </row>
    <row r="87" spans="1:8" ht="37.5" customHeight="1" x14ac:dyDescent="0.2">
      <c r="A87" s="143" t="s">
        <v>60</v>
      </c>
      <c r="B87" s="457"/>
      <c r="C87" s="142"/>
      <c r="D87" s="36">
        <v>480</v>
      </c>
      <c r="E87" s="37"/>
      <c r="F87" s="37"/>
      <c r="G87" s="37"/>
      <c r="H87" s="38"/>
    </row>
    <row r="88" spans="1:8" ht="37.5" customHeight="1" x14ac:dyDescent="0.2">
      <c r="A88" s="143" t="s">
        <v>61</v>
      </c>
      <c r="B88" s="457"/>
      <c r="C88" s="142"/>
      <c r="D88" s="36">
        <v>720</v>
      </c>
      <c r="E88" s="37"/>
      <c r="F88" s="37"/>
      <c r="G88" s="37"/>
      <c r="H88" s="38"/>
    </row>
    <row r="89" spans="1:8" ht="37.5" customHeight="1" thickBot="1" x14ac:dyDescent="0.25">
      <c r="A89" s="192" t="s">
        <v>62</v>
      </c>
      <c r="B89" s="458"/>
      <c r="C89" s="147"/>
      <c r="D89" s="185">
        <v>4896</v>
      </c>
      <c r="E89" s="186"/>
      <c r="F89" s="186"/>
      <c r="G89" s="186"/>
      <c r="H89" s="187"/>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0" s="45">
        <v>30</v>
      </c>
      <c r="E90" s="45"/>
      <c r="F90" s="45"/>
      <c r="G90" s="45"/>
      <c r="H90" s="46"/>
    </row>
    <row r="91" spans="1:8" ht="50.1" customHeight="1" thickBot="1" x14ac:dyDescent="0.25">
      <c r="A91" s="24" t="s">
        <v>65</v>
      </c>
      <c r="B91" s="25"/>
      <c r="C91" s="26"/>
      <c r="D91" s="156" t="str">
        <f>"от "&amp;MIN(D93,D104:H105,F143,D106:H120)&amp;" до "&amp;MAX(D93,D104:H105,F143,D106:H120)</f>
        <v>от 663 до 25200</v>
      </c>
      <c r="E91" s="156"/>
      <c r="F91" s="156"/>
      <c r="G91" s="156"/>
      <c r="H91" s="157"/>
    </row>
    <row r="92" spans="1:8" ht="21.75" thickBot="1" x14ac:dyDescent="0.25">
      <c r="A92" s="298"/>
      <c r="B92" s="299"/>
      <c r="C92" s="118"/>
      <c r="D92" s="322"/>
      <c r="E92" s="322"/>
      <c r="F92" s="322"/>
      <c r="G92" s="322"/>
      <c r="H92" s="323"/>
    </row>
    <row r="93" spans="1:8" ht="54.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93" s="165">
        <v>8160</v>
      </c>
      <c r="E93" s="165"/>
      <c r="F93" s="165"/>
      <c r="G93" s="165"/>
      <c r="H93" s="166"/>
    </row>
    <row r="94" spans="1:8" ht="54.75" customHeight="1" thickBot="1" x14ac:dyDescent="0.25">
      <c r="A94" s="167" t="s">
        <v>67</v>
      </c>
      <c r="B94" s="168"/>
      <c r="C94" s="169"/>
      <c r="D94" s="170" t="s">
        <v>68</v>
      </c>
      <c r="E94" s="171"/>
      <c r="F94" s="171"/>
      <c r="G94" s="171"/>
      <c r="H94" s="172"/>
    </row>
    <row r="95" spans="1:8" ht="54.75" customHeight="1" x14ac:dyDescent="0.2">
      <c r="A95" s="173" t="s">
        <v>69</v>
      </c>
      <c r="B95" s="174"/>
      <c r="C95" s="169"/>
      <c r="D95" s="140">
        <f>D93/4</f>
        <v>2040</v>
      </c>
      <c r="E95" s="140"/>
      <c r="F95" s="140"/>
      <c r="G95" s="140"/>
      <c r="H95" s="141"/>
    </row>
    <row r="96" spans="1:8" ht="54.75" customHeight="1" x14ac:dyDescent="0.2">
      <c r="A96" s="173" t="s">
        <v>70</v>
      </c>
      <c r="B96" s="174"/>
      <c r="C96" s="169"/>
      <c r="D96" s="140">
        <f>D93/5</f>
        <v>1632</v>
      </c>
      <c r="E96" s="140"/>
      <c r="F96" s="140"/>
      <c r="G96" s="140"/>
      <c r="H96" s="141"/>
    </row>
    <row r="97" spans="1:8" ht="54.75" customHeight="1" x14ac:dyDescent="0.2">
      <c r="A97" s="173" t="s">
        <v>71</v>
      </c>
      <c r="B97" s="174"/>
      <c r="C97" s="169"/>
      <c r="D97" s="140">
        <f>D93/6</f>
        <v>1360</v>
      </c>
      <c r="E97" s="140"/>
      <c r="F97" s="140"/>
      <c r="G97" s="140"/>
      <c r="H97" s="141"/>
    </row>
    <row r="98" spans="1:8" ht="54.75" customHeight="1" x14ac:dyDescent="0.2">
      <c r="A98" s="173" t="s">
        <v>72</v>
      </c>
      <c r="B98" s="174"/>
      <c r="C98" s="169"/>
      <c r="D98" s="140">
        <f>D93/7</f>
        <v>1165.7142857142858</v>
      </c>
      <c r="E98" s="140"/>
      <c r="F98" s="140"/>
      <c r="G98" s="140"/>
      <c r="H98" s="141"/>
    </row>
    <row r="99" spans="1:8" ht="54.75" customHeight="1" x14ac:dyDescent="0.2">
      <c r="A99" s="173" t="s">
        <v>73</v>
      </c>
      <c r="B99" s="174"/>
      <c r="C99" s="169"/>
      <c r="D99" s="140">
        <f>D93/8</f>
        <v>1020</v>
      </c>
      <c r="E99" s="140"/>
      <c r="F99" s="140"/>
      <c r="G99" s="140"/>
      <c r="H99" s="141"/>
    </row>
    <row r="100" spans="1:8" ht="54.75" customHeight="1" x14ac:dyDescent="0.2">
      <c r="A100" s="173" t="s">
        <v>74</v>
      </c>
      <c r="B100" s="174"/>
      <c r="C100" s="169"/>
      <c r="D100" s="140">
        <f>D93/9</f>
        <v>906.66666666666663</v>
      </c>
      <c r="E100" s="140"/>
      <c r="F100" s="140"/>
      <c r="G100" s="140"/>
      <c r="H100" s="141"/>
    </row>
    <row r="101" spans="1:8" ht="54.75" customHeight="1" thickBot="1" x14ac:dyDescent="0.25">
      <c r="A101" s="173" t="s">
        <v>75</v>
      </c>
      <c r="B101" s="174"/>
      <c r="C101" s="175"/>
      <c r="D101" s="140">
        <f>D93/10</f>
        <v>816</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2" s="44">
        <v>15012</v>
      </c>
      <c r="E102" s="45"/>
      <c r="F102" s="45"/>
      <c r="G102" s="45"/>
      <c r="H102" s="46"/>
    </row>
    <row r="103" spans="1:8" ht="21.75" thickBot="1" x14ac:dyDescent="0.25">
      <c r="A103" s="298"/>
      <c r="B103" s="299"/>
      <c r="C103" s="180"/>
      <c r="D103" s="322"/>
      <c r="E103" s="322"/>
      <c r="F103" s="322"/>
      <c r="G103" s="322"/>
      <c r="H103" s="323"/>
    </row>
    <row r="104" spans="1:8" ht="50.1" customHeight="1" x14ac:dyDescent="0.2">
      <c r="A104" s="143" t="s">
        <v>77</v>
      </c>
      <c r="B104" s="144"/>
      <c r="C104" s="291" t="str">
        <f>"Интернет-площадка 2gis.ru на основе Cправочника организаций "&amp;$C$2&amp;""</f>
        <v>Интернет-площадка 2gis.ru на основе Cправочника организаций "2ГИС.НОВОКУЗНЕЦК"</v>
      </c>
      <c r="D104" s="56">
        <v>3840</v>
      </c>
      <c r="E104" s="37"/>
      <c r="F104" s="37"/>
      <c r="G104" s="37"/>
      <c r="H104" s="38"/>
    </row>
    <row r="105" spans="1:8" ht="50.1" customHeight="1" x14ac:dyDescent="0.2">
      <c r="A105" s="143" t="s">
        <v>78</v>
      </c>
      <c r="B105" s="144"/>
      <c r="C105"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05" s="56">
        <v>5544</v>
      </c>
      <c r="E105" s="37"/>
      <c r="F105" s="37"/>
      <c r="G105" s="37"/>
      <c r="H105" s="38"/>
    </row>
    <row r="106" spans="1:8" ht="50.1" customHeight="1" x14ac:dyDescent="0.2">
      <c r="A106" s="143" t="s">
        <v>79</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06" s="56">
        <v>10974</v>
      </c>
      <c r="E106" s="37"/>
      <c r="F106" s="37"/>
      <c r="G106" s="37"/>
      <c r="H106" s="38"/>
    </row>
    <row r="107" spans="1:8" ht="50.1" customHeight="1" x14ac:dyDescent="0.2">
      <c r="A107" s="143" t="s">
        <v>80</v>
      </c>
      <c r="B107" s="144"/>
      <c r="C107" s="188" t="str">
        <f>"Интернет-площадка 2gis.ru на основе Cправочника организаций "&amp;$C$2&amp;""</f>
        <v>Интернет-площадка 2gis.ru на основе Cправочника организаций "2ГИС.НОВОКУЗНЕЦК"</v>
      </c>
      <c r="D107" s="56">
        <v>10974</v>
      </c>
      <c r="E107" s="37"/>
      <c r="F107" s="37"/>
      <c r="G107" s="37"/>
      <c r="H107" s="38"/>
    </row>
    <row r="108" spans="1:8" ht="50.1" customHeight="1" x14ac:dyDescent="0.2">
      <c r="A108" s="143" t="s">
        <v>81</v>
      </c>
      <c r="B108" s="144"/>
      <c r="C108" s="188" t="str">
        <f>"Интернет-площадка 2gis.ru на основе Cправочника организаций "&amp;$C$2&amp;""</f>
        <v>Интернет-площадка 2gis.ru на основе Cправочника организаций "2ГИС.НОВОКУЗНЕЦК"</v>
      </c>
      <c r="D108" s="56">
        <v>13168.8</v>
      </c>
      <c r="E108" s="37"/>
      <c r="F108" s="37"/>
      <c r="G108" s="37"/>
      <c r="H108" s="38"/>
    </row>
    <row r="109" spans="1:8" ht="50.1" customHeight="1" x14ac:dyDescent="0.2">
      <c r="A109" s="143" t="s">
        <v>82</v>
      </c>
      <c r="B109" s="144"/>
      <c r="C109"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09" s="56">
        <v>5544</v>
      </c>
      <c r="E109" s="37"/>
      <c r="F109" s="37"/>
      <c r="G109" s="37"/>
      <c r="H109" s="38"/>
    </row>
    <row r="110" spans="1:8" ht="50.1" customHeight="1" x14ac:dyDescent="0.2">
      <c r="A110" s="143" t="s">
        <v>83</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0" s="56">
        <v>6252</v>
      </c>
      <c r="E110" s="37"/>
      <c r="F110" s="37"/>
      <c r="G110" s="37"/>
      <c r="H110" s="38"/>
    </row>
    <row r="111" spans="1:8" ht="50.1" customHeight="1" x14ac:dyDescent="0.2">
      <c r="A111" s="143" t="s">
        <v>84</v>
      </c>
      <c r="B111" s="144"/>
      <c r="C111"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1" s="56">
        <v>10974</v>
      </c>
      <c r="E111" s="37"/>
      <c r="F111" s="37"/>
      <c r="G111" s="37"/>
      <c r="H111" s="38"/>
    </row>
    <row r="112" spans="1:8" ht="50.1" customHeight="1" x14ac:dyDescent="0.2">
      <c r="A112" s="143" t="s">
        <v>85</v>
      </c>
      <c r="B112" s="144"/>
      <c r="C1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12" s="56">
        <v>15000</v>
      </c>
      <c r="E112" s="37"/>
      <c r="F112" s="37"/>
      <c r="G112" s="37"/>
      <c r="H112" s="38"/>
    </row>
    <row r="113" spans="1:8" ht="50.1" customHeight="1" x14ac:dyDescent="0.2">
      <c r="A113" s="143" t="s">
        <v>86</v>
      </c>
      <c r="B113" s="144"/>
      <c r="C113" s="188" t="s">
        <v>87</v>
      </c>
      <c r="D113" s="56">
        <v>2010</v>
      </c>
      <c r="E113" s="37"/>
      <c r="F113" s="37"/>
      <c r="G113" s="37"/>
      <c r="H113" s="38"/>
    </row>
    <row r="114" spans="1:8" ht="69.75" customHeight="1" x14ac:dyDescent="0.2">
      <c r="A114" s="143" t="s">
        <v>88</v>
      </c>
      <c r="B114" s="144"/>
      <c r="C11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4" s="56">
        <v>1656</v>
      </c>
      <c r="E114" s="37"/>
      <c r="F114" s="37"/>
      <c r="G114" s="37"/>
      <c r="H114" s="38"/>
    </row>
    <row r="115" spans="1:8" ht="69.75" customHeight="1" x14ac:dyDescent="0.2">
      <c r="A115" s="143" t="s">
        <v>89</v>
      </c>
      <c r="B115" s="144"/>
      <c r="C115" s="188"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5" s="56">
        <v>1320</v>
      </c>
      <c r="E115" s="37"/>
      <c r="F115" s="37"/>
      <c r="G115" s="37"/>
      <c r="H115" s="38"/>
    </row>
    <row r="116" spans="1:8" ht="69.75" customHeight="1" x14ac:dyDescent="0.2">
      <c r="A116" s="143" t="s">
        <v>90</v>
      </c>
      <c r="B116" s="144"/>
      <c r="C116" s="18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6" s="56">
        <v>1656</v>
      </c>
      <c r="E116" s="37"/>
      <c r="F116" s="37"/>
      <c r="G116" s="37"/>
      <c r="H116" s="38"/>
    </row>
    <row r="117" spans="1:8" ht="69.75" customHeight="1" x14ac:dyDescent="0.2">
      <c r="A117" s="143" t="s">
        <v>91</v>
      </c>
      <c r="B117" s="144"/>
      <c r="C117" s="188"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7" s="56">
        <v>663</v>
      </c>
      <c r="E117" s="37"/>
      <c r="F117" s="37"/>
      <c r="G117" s="37"/>
      <c r="H117" s="38"/>
    </row>
    <row r="118" spans="1:8" ht="69.75" customHeight="1" x14ac:dyDescent="0.2">
      <c r="A118" s="143" t="s">
        <v>92</v>
      </c>
      <c r="B118" s="144" t="s">
        <v>92</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8" s="56">
        <v>25200</v>
      </c>
      <c r="E118" s="37"/>
      <c r="F118" s="37"/>
      <c r="G118" s="37"/>
      <c r="H118" s="38"/>
    </row>
    <row r="119" spans="1:8" ht="69.75" customHeight="1" x14ac:dyDescent="0.2">
      <c r="A119" s="143" t="s">
        <v>93</v>
      </c>
      <c r="B119" s="144" t="s">
        <v>93</v>
      </c>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19" s="56">
        <v>10008</v>
      </c>
      <c r="E119" s="37"/>
      <c r="F119" s="37"/>
      <c r="G119" s="37"/>
      <c r="H119" s="38"/>
    </row>
    <row r="120" spans="1:8" ht="50.1" customHeight="1" thickBot="1" x14ac:dyDescent="0.25">
      <c r="A120" s="143" t="s">
        <v>94</v>
      </c>
      <c r="B120" s="144"/>
      <c r="C120"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0" s="56">
        <v>14988</v>
      </c>
      <c r="E120" s="37"/>
      <c r="F120" s="37"/>
      <c r="G120" s="37"/>
      <c r="H120" s="38"/>
    </row>
    <row r="121" spans="1:8" s="16" customFormat="1" ht="102"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21" s="56">
        <v>1110</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2" s="56">
        <v>20100</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23" s="56">
        <v>4500</v>
      </c>
      <c r="E123" s="37"/>
      <c r="F123" s="37"/>
      <c r="G123" s="37"/>
      <c r="H123" s="38"/>
    </row>
    <row r="124" spans="1:8" s="16" customFormat="1" ht="9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24" s="56" t="e">
        <v>#VALUE!</v>
      </c>
      <c r="E124" s="37"/>
      <c r="F124" s="37"/>
      <c r="G124" s="37"/>
      <c r="H124" s="38"/>
    </row>
    <row r="125" spans="1:8" ht="50.1" customHeight="1" x14ac:dyDescent="0.2">
      <c r="A125" s="143" t="s">
        <v>98</v>
      </c>
      <c r="B125" s="144"/>
      <c r="C125" s="188" t="str">
        <f>"Интернет-площадка 2gis.ru на основе Cправочника организаций "&amp;$C$2&amp;""</f>
        <v>Интернет-площадка 2gis.ru на основе Cправочника организаций "2ГИС.НОВОКУЗНЕЦК"</v>
      </c>
      <c r="D125" s="56">
        <v>5400</v>
      </c>
      <c r="E125" s="37"/>
      <c r="F125" s="37"/>
      <c r="G125" s="37"/>
      <c r="H125" s="38"/>
    </row>
    <row r="126" spans="1:8" ht="50.1" customHeight="1" x14ac:dyDescent="0.2">
      <c r="A126" s="143" t="s">
        <v>99</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6" s="56">
        <v>7800</v>
      </c>
      <c r="E126" s="37"/>
      <c r="F126" s="37"/>
      <c r="G126" s="37"/>
      <c r="H126" s="38"/>
    </row>
    <row r="127" spans="1:8" ht="50.1" customHeight="1" x14ac:dyDescent="0.2">
      <c r="A127" s="143" t="s">
        <v>100</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27" s="56">
        <v>15480</v>
      </c>
      <c r="E127" s="37"/>
      <c r="F127" s="37"/>
      <c r="G127" s="37"/>
      <c r="H127" s="38"/>
    </row>
    <row r="128" spans="1:8" ht="50.1" customHeight="1" x14ac:dyDescent="0.2">
      <c r="A128" s="143" t="s">
        <v>101</v>
      </c>
      <c r="B128" s="144"/>
      <c r="C128" s="188" t="str">
        <f>"Интернет-площадка 2gis.ru на основе Cправочника организаций "&amp;$C$2&amp;""</f>
        <v>Интернет-площадка 2gis.ru на основе Cправочника организаций "2ГИС.НОВОКУЗНЕЦК"</v>
      </c>
      <c r="D128" s="56">
        <v>15480</v>
      </c>
      <c r="E128" s="37"/>
      <c r="F128" s="37"/>
      <c r="G128" s="37"/>
      <c r="H128" s="38"/>
    </row>
    <row r="129" spans="1:8" ht="50.1" customHeight="1" x14ac:dyDescent="0.2">
      <c r="A129" s="143" t="s">
        <v>102</v>
      </c>
      <c r="B129" s="144"/>
      <c r="C129" s="188" t="str">
        <f>"Интернет-площадка 2gis.ru на основе Cправочника организаций "&amp;$C$2&amp;""</f>
        <v>Интернет-площадка 2gis.ru на основе Cправочника организаций "2ГИС.НОВОКУЗНЕЦК"</v>
      </c>
      <c r="D129" s="56">
        <v>18576</v>
      </c>
      <c r="E129" s="37"/>
      <c r="F129" s="37"/>
      <c r="G129" s="37"/>
      <c r="H129" s="38"/>
    </row>
    <row r="130" spans="1:8" ht="50.1" customHeight="1" x14ac:dyDescent="0.2">
      <c r="A130" s="143" t="s">
        <v>103</v>
      </c>
      <c r="B130" s="144"/>
      <c r="C130"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0" s="56">
        <v>7800</v>
      </c>
      <c r="E130" s="37"/>
      <c r="F130" s="37"/>
      <c r="G130" s="37"/>
      <c r="H130" s="38"/>
    </row>
    <row r="131" spans="1:8" ht="50.1" customHeight="1" x14ac:dyDescent="0.2">
      <c r="A131" s="143" t="s">
        <v>104</v>
      </c>
      <c r="B131" s="144"/>
      <c r="C131"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1" s="56">
        <v>8760</v>
      </c>
      <c r="E131" s="37"/>
      <c r="F131" s="37"/>
      <c r="G131" s="37"/>
      <c r="H131" s="38"/>
    </row>
    <row r="132" spans="1:8" ht="50.1" customHeight="1" x14ac:dyDescent="0.2">
      <c r="A132" s="143" t="s">
        <v>105</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2" s="56">
        <v>15480</v>
      </c>
      <c r="E132" s="37"/>
      <c r="F132" s="37"/>
      <c r="G132" s="37"/>
      <c r="H132" s="38"/>
    </row>
    <row r="133" spans="1:8" ht="50.1" customHeight="1" x14ac:dyDescent="0.2">
      <c r="A133" s="143" t="s">
        <v>106</v>
      </c>
      <c r="B133" s="144"/>
      <c r="C133" s="188" t="s">
        <v>87</v>
      </c>
      <c r="D133" s="56">
        <v>2880</v>
      </c>
      <c r="E133" s="37"/>
      <c r="F133" s="37"/>
      <c r="G133" s="37"/>
      <c r="H133" s="38"/>
    </row>
    <row r="134" spans="1:8" ht="73.5" customHeight="1" x14ac:dyDescent="0.2">
      <c r="A134" s="143" t="s">
        <v>107</v>
      </c>
      <c r="B134" s="144"/>
      <c r="C13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34" s="56">
        <v>35280</v>
      </c>
      <c r="E134" s="37"/>
      <c r="F134" s="37"/>
      <c r="G134" s="37"/>
      <c r="H134" s="38"/>
    </row>
    <row r="135" spans="1:8" ht="50.1" customHeight="1" thickBot="1" x14ac:dyDescent="0.25">
      <c r="A135" s="143" t="s">
        <v>108</v>
      </c>
      <c r="B135" s="144"/>
      <c r="C135"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35" s="56">
        <v>21000</v>
      </c>
      <c r="E135" s="37"/>
      <c r="F135" s="37"/>
      <c r="G135" s="37"/>
      <c r="H135" s="38"/>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137" s="36">
        <v>10008</v>
      </c>
      <c r="E137" s="37"/>
      <c r="F137" s="37"/>
      <c r="G137" s="37"/>
      <c r="H137" s="38"/>
    </row>
    <row r="138" spans="1:8" s="16" customFormat="1" ht="50.1" customHeight="1" x14ac:dyDescent="0.2">
      <c r="A138" s="143" t="s">
        <v>111</v>
      </c>
      <c r="B138" s="144"/>
      <c r="C138" s="194"/>
      <c r="D138" s="36">
        <v>10008</v>
      </c>
      <c r="E138" s="37"/>
      <c r="F138" s="37"/>
      <c r="G138" s="37"/>
      <c r="H138" s="38"/>
    </row>
    <row r="139" spans="1:8" s="16" customFormat="1" ht="50.1" customHeight="1" x14ac:dyDescent="0.2">
      <c r="A139" s="192" t="s">
        <v>112</v>
      </c>
      <c r="B139" s="193"/>
      <c r="C139" s="194"/>
      <c r="D139" s="325">
        <v>3000</v>
      </c>
      <c r="E139" s="140"/>
      <c r="F139" s="140"/>
      <c r="G139" s="140"/>
      <c r="H139" s="140"/>
    </row>
    <row r="140" spans="1:8" s="16" customFormat="1" ht="50.1" customHeight="1" x14ac:dyDescent="0.2">
      <c r="A140" s="192" t="s">
        <v>113</v>
      </c>
      <c r="B140" s="193"/>
      <c r="C140" s="194"/>
      <c r="D140" s="325">
        <v>300</v>
      </c>
      <c r="E140" s="140"/>
      <c r="F140" s="140"/>
      <c r="G140" s="140"/>
      <c r="H140" s="140"/>
    </row>
    <row r="141" spans="1:8" s="16" customFormat="1" ht="50.1" customHeight="1" thickBot="1" x14ac:dyDescent="0.25">
      <c r="A141" s="192" t="s">
        <v>114</v>
      </c>
      <c r="B141" s="193"/>
      <c r="C141" s="196"/>
      <c r="D141" s="78">
        <v>1050</v>
      </c>
      <c r="E141" s="79"/>
      <c r="F141" s="79"/>
      <c r="G141" s="79"/>
      <c r="H141" s="79"/>
    </row>
    <row r="142" spans="1:8" s="16" customFormat="1" ht="50.1" customHeight="1" thickBot="1" x14ac:dyDescent="0.25">
      <c r="A142" s="24" t="s">
        <v>115</v>
      </c>
      <c r="B142" s="25"/>
      <c r="C142" s="26"/>
      <c r="D142" s="156"/>
      <c r="E142" s="156"/>
      <c r="F142" s="156"/>
      <c r="G142" s="156"/>
      <c r="H142" s="157"/>
    </row>
    <row r="143" spans="1:8" ht="50.1" customHeight="1" x14ac:dyDescent="0.2">
      <c r="A143" s="143" t="s">
        <v>116</v>
      </c>
      <c r="B143" s="144"/>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3" s="198">
        <f>F143*1.2</f>
        <v>4824</v>
      </c>
      <c r="E143" s="199">
        <f>F143*1.1</f>
        <v>4422</v>
      </c>
      <c r="F143" s="199">
        <v>4020</v>
      </c>
      <c r="G143" s="199">
        <f>F143*0.75</f>
        <v>3015</v>
      </c>
      <c r="H143" s="200">
        <f>F143*0.5</f>
        <v>2010</v>
      </c>
    </row>
    <row r="144" spans="1:8" ht="50.1" customHeight="1" x14ac:dyDescent="0.2">
      <c r="A144" s="143" t="s">
        <v>117</v>
      </c>
      <c r="B144" s="144"/>
      <c r="C144" s="188" t="str">
        <f>"Интернет-площадка 2gis.ru на основе Cправочника организаций "&amp;$C$2&amp;""</f>
        <v>Интернет-площадка 2gis.ru на основе Cправочника организаций "2ГИС.НОВОКУЗНЕЦК"</v>
      </c>
      <c r="D144" s="36">
        <v>3012</v>
      </c>
      <c r="E144" s="37"/>
      <c r="F144" s="37"/>
      <c r="G144" s="37"/>
      <c r="H144" s="38"/>
    </row>
    <row r="145" spans="1:8" ht="50.1" customHeight="1" x14ac:dyDescent="0.2">
      <c r="A145" s="143" t="s">
        <v>118</v>
      </c>
      <c r="B145" s="144"/>
      <c r="C145"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5" s="56">
        <v>2772</v>
      </c>
      <c r="E145" s="37"/>
      <c r="F145" s="37"/>
      <c r="G145" s="37"/>
      <c r="H145" s="38"/>
    </row>
    <row r="146" spans="1:8" ht="50.1" customHeight="1" x14ac:dyDescent="0.2">
      <c r="A146" s="143" t="s">
        <v>286</v>
      </c>
      <c r="B146" s="144"/>
      <c r="C14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46" s="198">
        <f>F146*1.2</f>
        <v>6768</v>
      </c>
      <c r="E146" s="199">
        <f>F146*1.1</f>
        <v>6204.0000000000009</v>
      </c>
      <c r="F146" s="199">
        <v>5640</v>
      </c>
      <c r="G146" s="199">
        <f>F146*0.75</f>
        <v>4230</v>
      </c>
      <c r="H146" s="200">
        <f>F146*0.5</f>
        <v>2820</v>
      </c>
    </row>
    <row r="147" spans="1:8" ht="50.1" customHeight="1" x14ac:dyDescent="0.2">
      <c r="A147" s="143" t="s">
        <v>163</v>
      </c>
      <c r="B147" s="144"/>
      <c r="C147" s="188" t="str">
        <f>"Интернет-площадка 2gis.ru на основе Cправочника организаций "&amp;$C$2&amp;""</f>
        <v>Интернет-площадка 2gis.ru на основе Cправочника организаций "2ГИС.НОВОКУЗНЕЦК"</v>
      </c>
      <c r="D147" s="36">
        <v>4320</v>
      </c>
      <c r="E147" s="37"/>
      <c r="F147" s="37"/>
      <c r="G147" s="37"/>
      <c r="H147" s="38"/>
    </row>
    <row r="148" spans="1:8" ht="50.1" customHeight="1" x14ac:dyDescent="0.2">
      <c r="A148" s="143" t="s">
        <v>121</v>
      </c>
      <c r="B148" s="144"/>
      <c r="C148" s="188"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8" s="36">
        <v>3960</v>
      </c>
      <c r="E148" s="37"/>
      <c r="F148" s="37"/>
      <c r="G148" s="37"/>
      <c r="H148" s="38"/>
    </row>
    <row r="149" spans="1:8" s="16" customFormat="1" ht="126" customHeight="1" thickBot="1" x14ac:dyDescent="0.25">
      <c r="A149" s="143" t="s">
        <v>122</v>
      </c>
      <c r="B149" s="144"/>
      <c r="C149" s="201" t="str">
        <f>C144</f>
        <v>Интернет-площадка 2gis.ru на основе Cправочника организаций "2ГИС.НОВОКУЗНЕЦК"</v>
      </c>
      <c r="D149" s="198">
        <f>F149*1.2</f>
        <v>5760</v>
      </c>
      <c r="E149" s="199">
        <f>F149*1.1</f>
        <v>5280</v>
      </c>
      <c r="F149" s="199">
        <v>4800</v>
      </c>
      <c r="G149" s="199">
        <f>F149*0.75</f>
        <v>3600</v>
      </c>
      <c r="H149" s="200">
        <f>F149*0.5</f>
        <v>2400</v>
      </c>
    </row>
    <row r="150" spans="1:8" ht="50.1" customHeight="1" thickBot="1" x14ac:dyDescent="0.25">
      <c r="A150" s="24" t="s">
        <v>182</v>
      </c>
      <c r="B150" s="25"/>
      <c r="C150" s="26"/>
      <c r="D150" s="156"/>
      <c r="E150" s="156"/>
      <c r="F150" s="156"/>
      <c r="G150" s="156"/>
      <c r="H150" s="157"/>
    </row>
    <row r="151" spans="1:8" s="23" customFormat="1" ht="30" customHeight="1" thickBot="1" x14ac:dyDescent="0.25">
      <c r="A151" s="353"/>
      <c r="B151" s="353"/>
      <c r="C151" s="353"/>
      <c r="D151" s="353"/>
      <c r="E151" s="353"/>
      <c r="F151" s="353"/>
      <c r="G151" s="353"/>
      <c r="H151" s="355"/>
    </row>
    <row r="152" spans="1:8" s="16" customFormat="1" ht="83.25" customHeight="1" x14ac:dyDescent="0.2">
      <c r="A152" s="493" t="s">
        <v>183</v>
      </c>
      <c r="B152" s="49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52" s="508">
        <v>14070</v>
      </c>
      <c r="E152" s="509"/>
      <c r="F152" s="509"/>
      <c r="G152" s="509"/>
      <c r="H152" s="415"/>
    </row>
    <row r="153" spans="1:8" s="16" customFormat="1" ht="83.25" customHeight="1" thickBot="1" x14ac:dyDescent="0.25">
      <c r="A153" s="495" t="s">
        <v>185</v>
      </c>
      <c r="B153" s="496"/>
      <c r="C153" s="196"/>
      <c r="D153" s="356">
        <v>14070</v>
      </c>
      <c r="E153" s="148"/>
      <c r="F153" s="148"/>
      <c r="G153" s="148"/>
      <c r="H153" s="149"/>
    </row>
    <row r="154" spans="1:8" ht="50.1" customHeight="1" thickBot="1" x14ac:dyDescent="0.25">
      <c r="A154" s="178"/>
      <c r="B154" s="179"/>
      <c r="C154" s="180"/>
      <c r="D154" s="181"/>
      <c r="E154" s="181"/>
      <c r="F154" s="181"/>
      <c r="G154" s="181"/>
      <c r="H154" s="182"/>
    </row>
    <row r="155" spans="1:8" s="23" customFormat="1" ht="26.25" x14ac:dyDescent="0.2">
      <c r="A155" s="202"/>
      <c r="B155" s="203"/>
      <c r="C155" s="204"/>
      <c r="D155" s="203"/>
      <c r="E155" s="203"/>
      <c r="F155" s="203"/>
      <c r="G155" s="203"/>
      <c r="H155" s="205"/>
    </row>
    <row r="156" spans="1:8" s="16" customFormat="1" ht="21" x14ac:dyDescent="0.2">
      <c r="A156" s="206"/>
      <c r="B156" s="207" t="s">
        <v>123</v>
      </c>
      <c r="C156" s="208" t="s">
        <v>568</v>
      </c>
      <c r="D156" s="208"/>
      <c r="E156" s="209"/>
      <c r="F156" s="209"/>
      <c r="G156" s="209"/>
      <c r="H156" s="209"/>
    </row>
    <row r="157" spans="1:8" s="16" customFormat="1" ht="21" x14ac:dyDescent="0.2">
      <c r="A157" s="206"/>
      <c r="B157" s="209"/>
      <c r="C157" s="210" t="s">
        <v>569</v>
      </c>
      <c r="D157" s="210"/>
      <c r="E157" s="209"/>
      <c r="F157" s="209"/>
      <c r="G157" s="209"/>
      <c r="H157" s="209"/>
    </row>
    <row r="158" spans="1:8" s="16" customFormat="1" ht="21" x14ac:dyDescent="0.2">
      <c r="A158" s="206"/>
      <c r="B158" s="209"/>
      <c r="C158" s="210" t="s">
        <v>570</v>
      </c>
      <c r="D158" s="210"/>
      <c r="E158" s="209"/>
      <c r="F158" s="209"/>
      <c r="G158" s="209"/>
      <c r="H158" s="209"/>
    </row>
    <row r="159" spans="1:8" s="16" customFormat="1" ht="21" x14ac:dyDescent="0.2">
      <c r="A159" s="202"/>
      <c r="B159" s="203"/>
      <c r="C159" s="210"/>
      <c r="D159" s="210"/>
      <c r="E159" s="209"/>
      <c r="F159" s="209"/>
      <c r="G159" s="209"/>
      <c r="H159" s="203"/>
    </row>
    <row r="160" spans="1:8" s="16" customFormat="1" ht="26.25" x14ac:dyDescent="0.2">
      <c r="A160" s="213" t="str">
        <f>Абакан_юр!A147</f>
        <v>По соглашению сторон в качестве валюты платежа могут выступать украинские гривны, в этом случае курс следующий: 1 руб. = 0,3909 гривен</v>
      </c>
      <c r="B160" s="213"/>
      <c r="C160" s="213"/>
      <c r="D160" s="214"/>
      <c r="E160" s="214"/>
      <c r="F160" s="215"/>
      <c r="G160" s="216"/>
      <c r="H160" s="216"/>
    </row>
    <row r="161" spans="1:8" ht="26.25" x14ac:dyDescent="0.2">
      <c r="A161" s="213" t="str">
        <f>Абакан_юр!A148</f>
        <v>По соглашению сторон в качестве валюты платежа могут выступать дирхамы ОАЭ, в этом случае курс следующий: 1 руб. = 0,0394 дирхам</v>
      </c>
      <c r="B161" s="213"/>
      <c r="C161" s="213"/>
      <c r="D161" s="214"/>
      <c r="E161" s="214"/>
      <c r="F161" s="215"/>
      <c r="G161" s="218"/>
      <c r="H161" s="218"/>
    </row>
    <row r="162" spans="1:8" ht="26.25" x14ac:dyDescent="0.2">
      <c r="A162" s="213" t="str">
        <f>Абакан_юр!A149</f>
        <v>По соглашению сторон в качестве валюты платежа могут выступать доллары США, в этом случае курс следующий: 1 руб. = 0,0107 доллара</v>
      </c>
      <c r="B162" s="213"/>
      <c r="C162" s="213"/>
      <c r="D162" s="214"/>
      <c r="E162" s="214"/>
      <c r="F162" s="215"/>
      <c r="G162" s="218"/>
      <c r="H162" s="218"/>
    </row>
    <row r="163" spans="1:8" ht="26.25" x14ac:dyDescent="0.2">
      <c r="A163" s="213" t="str">
        <f>Абакан_юр!A150</f>
        <v>По соглашению сторон в качестве валюты платежа могут выступать евро, в этом случае курс следующий: 1 руб. = 0,0101 евро</v>
      </c>
      <c r="B163" s="213"/>
      <c r="C163" s="213"/>
      <c r="D163" s="214"/>
      <c r="E163" s="215"/>
      <c r="F163" s="215"/>
      <c r="G163" s="218"/>
      <c r="H163" s="218"/>
    </row>
    <row r="164" spans="1:8" ht="26.25" x14ac:dyDescent="0.2">
      <c r="A164" s="213" t="str">
        <f>Абакан_юр!A151</f>
        <v>По соглашению сторон в качестве валюты платежа могут выступать чешские кроны, в этом случае курс следующий: 1 руб. = 0,2496 крона</v>
      </c>
      <c r="B164" s="213"/>
      <c r="C164" s="213"/>
      <c r="D164" s="214"/>
      <c r="E164" s="215"/>
      <c r="F164" s="215"/>
      <c r="G164" s="218"/>
      <c r="H164" s="218"/>
    </row>
    <row r="165" spans="1:8" ht="26.25" x14ac:dyDescent="0.2">
      <c r="A165" s="213" t="str">
        <f>Абакан_юр!A152</f>
        <v>По соглашению сторон в качестве валюты платежа могут выступать киргизские сомы, в этом случае курс следующий: 1 руб. = 0,9546 сом</v>
      </c>
      <c r="B165" s="213"/>
      <c r="C165" s="213"/>
      <c r="D165" s="214"/>
      <c r="E165" s="214"/>
      <c r="F165" s="215"/>
      <c r="G165" s="218"/>
      <c r="H165" s="218"/>
    </row>
    <row r="166" spans="1:8" ht="26.25" x14ac:dyDescent="0.2">
      <c r="A16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6" s="213"/>
      <c r="C166" s="213"/>
      <c r="D166" s="214"/>
      <c r="E166" s="214"/>
      <c r="F166" s="215"/>
      <c r="G166" s="218"/>
      <c r="H166" s="218"/>
    </row>
    <row r="167" spans="1:8" ht="26.25" x14ac:dyDescent="0.2">
      <c r="A167" s="219"/>
      <c r="B167" s="219"/>
      <c r="C167" s="220"/>
      <c r="D167" s="221"/>
      <c r="E167" s="221"/>
      <c r="F167" s="222"/>
      <c r="G167" s="223"/>
      <c r="H167" s="223"/>
    </row>
    <row r="168" spans="1:8" ht="21" x14ac:dyDescent="0.2">
      <c r="A168" s="225" t="s">
        <v>134</v>
      </c>
      <c r="B168" s="225"/>
      <c r="C168" s="225"/>
      <c r="D168" s="225"/>
      <c r="E168" s="225"/>
      <c r="F168" s="225"/>
      <c r="G168" s="225"/>
      <c r="H168" s="225"/>
    </row>
    <row r="169" spans="1:8" ht="21" x14ac:dyDescent="0.2">
      <c r="A169" s="225" t="s">
        <v>135</v>
      </c>
      <c r="B169" s="225"/>
      <c r="C169" s="225"/>
      <c r="D169" s="225"/>
      <c r="E169" s="225"/>
      <c r="F169" s="225"/>
      <c r="G169" s="225"/>
      <c r="H169" s="225"/>
    </row>
    <row r="170" spans="1:8" ht="27" thickBot="1" x14ac:dyDescent="0.25">
      <c r="A170" s="219"/>
      <c r="B170" s="219"/>
      <c r="C170" s="220"/>
      <c r="D170" s="221"/>
      <c r="E170" s="221"/>
      <c r="F170" s="222"/>
      <c r="G170" s="223"/>
      <c r="H170" s="223"/>
    </row>
    <row r="171" spans="1:8" ht="21.75" thickBot="1" x14ac:dyDescent="0.25">
      <c r="A171" s="302" t="s">
        <v>138</v>
      </c>
      <c r="B171" s="303"/>
      <c r="C171" s="236" t="s">
        <v>139</v>
      </c>
      <c r="D171" s="326" t="s">
        <v>140</v>
      </c>
      <c r="E171" s="327"/>
      <c r="F171" s="238"/>
      <c r="G171" s="238"/>
      <c r="H171" s="238"/>
    </row>
    <row r="172" spans="1:8" ht="21" x14ac:dyDescent="0.2">
      <c r="A172" s="239" t="s">
        <v>167</v>
      </c>
      <c r="B172" s="240"/>
      <c r="C172" s="242" t="s">
        <v>168</v>
      </c>
      <c r="D172" s="367">
        <v>2190</v>
      </c>
      <c r="E172" s="243"/>
      <c r="F172" s="238"/>
      <c r="G172" s="238"/>
      <c r="H172" s="238"/>
    </row>
    <row r="173" spans="1:8" ht="21" x14ac:dyDescent="0.2">
      <c r="A173" s="244" t="s">
        <v>169</v>
      </c>
      <c r="B173" s="245"/>
      <c r="C173" s="247"/>
      <c r="D173" s="368">
        <v>1590</v>
      </c>
      <c r="E173" s="248"/>
      <c r="F173" s="238"/>
      <c r="G173" s="238"/>
      <c r="H173" s="238"/>
    </row>
    <row r="174" spans="1:8" ht="21" x14ac:dyDescent="0.2">
      <c r="A174" s="244" t="s">
        <v>170</v>
      </c>
      <c r="B174" s="245"/>
      <c r="C174" s="247"/>
      <c r="D174" s="368">
        <v>1440</v>
      </c>
      <c r="E174" s="248"/>
      <c r="F174" s="238"/>
      <c r="G174" s="238"/>
      <c r="H174" s="238"/>
    </row>
    <row r="175" spans="1:8" ht="21.75" thickBot="1" x14ac:dyDescent="0.25">
      <c r="A175" s="244" t="s">
        <v>171</v>
      </c>
      <c r="B175" s="245"/>
      <c r="C175" s="247"/>
      <c r="D175" s="368">
        <v>1290</v>
      </c>
      <c r="E175" s="248"/>
      <c r="F175" s="238"/>
      <c r="G175" s="238"/>
      <c r="H175" s="238"/>
    </row>
    <row r="176" spans="1:8" ht="84" x14ac:dyDescent="0.2">
      <c r="A176" s="239" t="s">
        <v>141</v>
      </c>
      <c r="B176" s="240"/>
      <c r="C176" s="241" t="s">
        <v>142</v>
      </c>
      <c r="D176" s="242" t="s">
        <v>143</v>
      </c>
      <c r="E176" s="243"/>
      <c r="F176" s="238"/>
      <c r="G176" s="238"/>
      <c r="H176" s="238"/>
    </row>
    <row r="177" spans="1:8" ht="21" x14ac:dyDescent="0.2">
      <c r="A177" s="244" t="s">
        <v>144</v>
      </c>
      <c r="B177" s="245"/>
      <c r="C177" s="246" t="s">
        <v>145</v>
      </c>
      <c r="D177" s="247" t="s">
        <v>146</v>
      </c>
      <c r="E177" s="248"/>
      <c r="F177" s="238"/>
      <c r="G177" s="238"/>
      <c r="H177" s="238"/>
    </row>
    <row r="178" spans="1:8" ht="96" customHeight="1" x14ac:dyDescent="0.2">
      <c r="A178" s="244" t="s">
        <v>147</v>
      </c>
      <c r="B178" s="245"/>
      <c r="C178" s="246" t="s">
        <v>148</v>
      </c>
      <c r="D178" s="247" t="s">
        <v>146</v>
      </c>
      <c r="E178" s="248"/>
      <c r="F178" s="238"/>
      <c r="G178" s="238"/>
      <c r="H178" s="238"/>
    </row>
    <row r="179" spans="1:8" ht="50.1" customHeight="1" thickBot="1" x14ac:dyDescent="0.25">
      <c r="A179" s="328" t="s">
        <v>150</v>
      </c>
      <c r="B179" s="329"/>
      <c r="C179" s="544" t="s">
        <v>151</v>
      </c>
      <c r="D179" s="329" t="s">
        <v>146</v>
      </c>
      <c r="E179" s="545"/>
      <c r="F179" s="232"/>
      <c r="G179" s="232"/>
      <c r="H179" s="232"/>
    </row>
    <row r="180" spans="1:8" ht="50.1" customHeight="1" thickBot="1" x14ac:dyDescent="0.25">
      <c r="A180" s="328" t="s">
        <v>152</v>
      </c>
      <c r="B180" s="329"/>
      <c r="C180" s="330" t="s">
        <v>153</v>
      </c>
      <c r="D180" s="331" t="s">
        <v>146</v>
      </c>
      <c r="E180" s="332"/>
      <c r="F180" s="222"/>
      <c r="G180" s="223"/>
      <c r="H180" s="223"/>
    </row>
    <row r="181" spans="1:8" ht="50.1" customHeight="1" x14ac:dyDescent="0.2">
      <c r="A181" s="250" t="s">
        <v>154</v>
      </c>
      <c r="B181" s="250"/>
      <c r="C181" s="250"/>
      <c r="D181" s="250"/>
      <c r="E181" s="250"/>
      <c r="F181" s="250"/>
      <c r="G181" s="250"/>
      <c r="H181" s="250"/>
    </row>
    <row r="182" spans="1:8" ht="50.1" customHeight="1" x14ac:dyDescent="0.2">
      <c r="A182" s="250" t="s">
        <v>155</v>
      </c>
      <c r="B182" s="250"/>
      <c r="C182" s="250"/>
      <c r="D182" s="250"/>
      <c r="E182" s="250"/>
      <c r="F182" s="250"/>
      <c r="G182" s="250"/>
      <c r="H182" s="250"/>
    </row>
    <row r="183" spans="1:8" ht="192.75" customHeight="1" x14ac:dyDescent="0.2">
      <c r="A18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08"/>
      <c r="C183" s="308"/>
      <c r="D183" s="308"/>
      <c r="E183" s="308"/>
      <c r="F183" s="308"/>
      <c r="G183" s="308"/>
      <c r="H183" s="308"/>
    </row>
    <row r="184" spans="1:8" ht="97.5" customHeight="1" x14ac:dyDescent="0.2">
      <c r="A184" s="225" t="s">
        <v>157</v>
      </c>
      <c r="B184" s="225"/>
      <c r="C184" s="225"/>
      <c r="D184" s="225"/>
      <c r="E184" s="225"/>
      <c r="F184" s="225"/>
      <c r="G184" s="225"/>
      <c r="H184" s="225"/>
    </row>
    <row r="185" spans="1:8" ht="113.25" customHeight="1" x14ac:dyDescent="0.2">
      <c r="A185" s="250" t="s">
        <v>158</v>
      </c>
      <c r="B185" s="250"/>
      <c r="C185" s="250"/>
      <c r="D185" s="250"/>
      <c r="E185" s="250"/>
      <c r="F185" s="250"/>
      <c r="G185" s="250"/>
      <c r="H185" s="250"/>
    </row>
    <row r="186" spans="1:8" s="203" customFormat="1" ht="102.75" customHeight="1" x14ac:dyDescent="0.2">
      <c r="A186" s="225" t="s">
        <v>159</v>
      </c>
      <c r="B186" s="225"/>
      <c r="C186" s="225"/>
      <c r="D186" s="225"/>
      <c r="E186" s="225"/>
      <c r="F186" s="225"/>
      <c r="G186" s="225"/>
      <c r="H186" s="225"/>
    </row>
    <row r="187" spans="1:8" s="224" customFormat="1" ht="222.75" customHeight="1" x14ac:dyDescent="0.2">
      <c r="A187" s="202"/>
      <c r="B187" s="203"/>
      <c r="C187" s="204"/>
      <c r="D187" s="203"/>
      <c r="E187" s="203"/>
      <c r="F187" s="203"/>
      <c r="G187" s="203"/>
      <c r="H187" s="205"/>
    </row>
    <row r="188" spans="1:8" ht="38.25" customHeight="1" x14ac:dyDescent="0.2"/>
    <row r="189" spans="1:8" ht="34.5" customHeight="1" x14ac:dyDescent="0.2"/>
    <row r="190" spans="1:8" ht="188.25" customHeight="1" x14ac:dyDescent="0.2"/>
    <row r="191" spans="1:8" ht="91.5" customHeight="1" x14ac:dyDescent="0.2"/>
    <row r="193" spans="1:8" s="252" customFormat="1" ht="114.75" customHeight="1" x14ac:dyDescent="0.2">
      <c r="A193" s="202"/>
      <c r="B193" s="203"/>
      <c r="C193" s="204"/>
      <c r="D193" s="203"/>
      <c r="E193" s="203"/>
      <c r="F193" s="203"/>
      <c r="G193" s="203"/>
      <c r="H193" s="205"/>
    </row>
  </sheetData>
  <sheetProtection selectLockedCells="1" selectUnlockedCells="1"/>
  <mergeCells count="311">
    <mergeCell ref="A183:H183"/>
    <mergeCell ref="A184:H184"/>
    <mergeCell ref="A185:H185"/>
    <mergeCell ref="A186:E186"/>
    <mergeCell ref="F186:H186"/>
    <mergeCell ref="A179:B179"/>
    <mergeCell ref="D179:E179"/>
    <mergeCell ref="A180:B180"/>
    <mergeCell ref="D180:E180"/>
    <mergeCell ref="A181:H181"/>
    <mergeCell ref="A182:H182"/>
    <mergeCell ref="A176:B176"/>
    <mergeCell ref="D176:E176"/>
    <mergeCell ref="A177:B177"/>
    <mergeCell ref="D177:E177"/>
    <mergeCell ref="A178:B178"/>
    <mergeCell ref="D178:E178"/>
    <mergeCell ref="A172:B172"/>
    <mergeCell ref="C172:C175"/>
    <mergeCell ref="D172:E172"/>
    <mergeCell ref="A173:B173"/>
    <mergeCell ref="D173:E173"/>
    <mergeCell ref="A174:B174"/>
    <mergeCell ref="D174:E174"/>
    <mergeCell ref="A175:B175"/>
    <mergeCell ref="D175:E175"/>
    <mergeCell ref="A165:C165"/>
    <mergeCell ref="A166:C166"/>
    <mergeCell ref="A168:H168"/>
    <mergeCell ref="A169:H169"/>
    <mergeCell ref="A171:B171"/>
    <mergeCell ref="D171:E171"/>
    <mergeCell ref="A160:C160"/>
    <mergeCell ref="G160:H160"/>
    <mergeCell ref="A161:C161"/>
    <mergeCell ref="A162:C162"/>
    <mergeCell ref="A163:C163"/>
    <mergeCell ref="A164:C164"/>
    <mergeCell ref="A154:B154"/>
    <mergeCell ref="D154:H154"/>
    <mergeCell ref="C156:D156"/>
    <mergeCell ref="C157:D157"/>
    <mergeCell ref="C158:D158"/>
    <mergeCell ref="C159:D159"/>
    <mergeCell ref="A149:B149"/>
    <mergeCell ref="A150:B150"/>
    <mergeCell ref="D150:H150"/>
    <mergeCell ref="A151:C151"/>
    <mergeCell ref="D151:H151"/>
    <mergeCell ref="A152:B152"/>
    <mergeCell ref="C152:C153"/>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5"/>
  <sheetViews>
    <sheetView view="pageBreakPreview" zoomScale="40" zoomScaleNormal="60" zoomScaleSheetLayoutView="40" workbookViewId="0">
      <pane ySplit="4" topLeftCell="A88"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571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1">
        <f>F7*1.2</f>
        <v>10644.480000000001</v>
      </c>
      <c r="E7" s="32">
        <f>F7*1.1</f>
        <v>9757.4400000000023</v>
      </c>
      <c r="F7" s="32">
        <v>8870.4000000000015</v>
      </c>
      <c r="G7" s="32">
        <f>F7*0.75</f>
        <v>6652.8000000000011</v>
      </c>
      <c r="H7" s="33">
        <f>F7*0.5</f>
        <v>4435.2000000000007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54">
        <f>F12*1.2</f>
        <v>11436.480000000001</v>
      </c>
      <c r="E12" s="32">
        <f>F12*1.1</f>
        <v>10483.440000000002</v>
      </c>
      <c r="F12" s="32">
        <v>9530.4000000000015</v>
      </c>
      <c r="G12" s="32">
        <f>F12*0.75</f>
        <v>7147.8000000000011</v>
      </c>
      <c r="H12" s="33">
        <f>F12*0.5</f>
        <v>4765.2000000000007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"2ГИС.НОВОРОССИЙСК"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262">
        <v>330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1">
        <f>F27*1.2</f>
        <v>14904</v>
      </c>
      <c r="E27" s="32">
        <f>F27*1.1</f>
        <v>13662.000000000002</v>
      </c>
      <c r="F27" s="32">
        <v>12420</v>
      </c>
      <c r="G27" s="32">
        <f>F27*0.75</f>
        <v>9315</v>
      </c>
      <c r="H27" s="33">
        <f>F27*0.5</f>
        <v>6210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54">
        <f>F32*1.2</f>
        <v>16012.8</v>
      </c>
      <c r="E32" s="32">
        <f>F32*1.1</f>
        <v>14678.400000000001</v>
      </c>
      <c r="F32" s="32">
        <v>13344</v>
      </c>
      <c r="G32" s="32">
        <f>F32*0.75</f>
        <v>10008</v>
      </c>
      <c r="H32" s="33">
        <f>F32*0.5</f>
        <v>6672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"2ГИС.НОВОРОССИЙСК"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90">
        <v>468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2010 до 60300</v>
      </c>
      <c r="E48" s="122"/>
      <c r="F48" s="122"/>
      <c r="G48" s="122"/>
      <c r="H48" s="123"/>
    </row>
    <row r="49" spans="1:8" ht="37.5" customHeight="1" x14ac:dyDescent="0.2">
      <c r="A49" s="124" t="s">
        <v>32</v>
      </c>
      <c r="B49" s="125"/>
      <c r="C49" s="45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49" s="127">
        <v>2010</v>
      </c>
      <c r="E49" s="128"/>
      <c r="F49" s="128"/>
      <c r="G49" s="128"/>
      <c r="H49" s="129"/>
    </row>
    <row r="50" spans="1:8" ht="37.5" customHeight="1" x14ac:dyDescent="0.2">
      <c r="A50" s="130" t="s">
        <v>33</v>
      </c>
      <c r="B50" s="131"/>
      <c r="C50" s="455"/>
      <c r="D50" s="36">
        <v>4020</v>
      </c>
      <c r="E50" s="37"/>
      <c r="F50" s="37"/>
      <c r="G50" s="37"/>
      <c r="H50" s="38"/>
    </row>
    <row r="51" spans="1:8" ht="37.5" customHeight="1" x14ac:dyDescent="0.2">
      <c r="A51" s="130" t="s">
        <v>34</v>
      </c>
      <c r="B51" s="131"/>
      <c r="C51" s="455"/>
      <c r="D51" s="36">
        <v>6030</v>
      </c>
      <c r="E51" s="37"/>
      <c r="F51" s="37"/>
      <c r="G51" s="37"/>
      <c r="H51" s="38"/>
    </row>
    <row r="52" spans="1:8" ht="37.5" customHeight="1" x14ac:dyDescent="0.2">
      <c r="A52" s="130" t="s">
        <v>35</v>
      </c>
      <c r="B52" s="131"/>
      <c r="C52" s="455"/>
      <c r="D52" s="36">
        <v>8040</v>
      </c>
      <c r="E52" s="37"/>
      <c r="F52" s="37"/>
      <c r="G52" s="37"/>
      <c r="H52" s="38"/>
    </row>
    <row r="53" spans="1:8" ht="37.5" customHeight="1" x14ac:dyDescent="0.2">
      <c r="A53" s="130" t="s">
        <v>36</v>
      </c>
      <c r="B53" s="131"/>
      <c r="C53" s="455"/>
      <c r="D53" s="36">
        <v>10050</v>
      </c>
      <c r="E53" s="37"/>
      <c r="F53" s="37"/>
      <c r="G53" s="37"/>
      <c r="H53" s="38"/>
    </row>
    <row r="54" spans="1:8" ht="37.5" customHeight="1" x14ac:dyDescent="0.2">
      <c r="A54" s="130" t="s">
        <v>37</v>
      </c>
      <c r="B54" s="131"/>
      <c r="C54" s="455"/>
      <c r="D54" s="36">
        <v>12060</v>
      </c>
      <c r="E54" s="37"/>
      <c r="F54" s="37"/>
      <c r="G54" s="37"/>
      <c r="H54" s="38"/>
    </row>
    <row r="55" spans="1:8" ht="37.5" customHeight="1" x14ac:dyDescent="0.2">
      <c r="A55" s="130" t="s">
        <v>38</v>
      </c>
      <c r="B55" s="131"/>
      <c r="C55" s="455"/>
      <c r="D55" s="36">
        <v>14070</v>
      </c>
      <c r="E55" s="37"/>
      <c r="F55" s="37"/>
      <c r="G55" s="37"/>
      <c r="H55" s="38"/>
    </row>
    <row r="56" spans="1:8" ht="37.5" customHeight="1" x14ac:dyDescent="0.2">
      <c r="A56" s="130" t="s">
        <v>39</v>
      </c>
      <c r="B56" s="131"/>
      <c r="C56" s="455"/>
      <c r="D56" s="36">
        <v>16080</v>
      </c>
      <c r="E56" s="37"/>
      <c r="F56" s="37"/>
      <c r="G56" s="37"/>
      <c r="H56" s="38"/>
    </row>
    <row r="57" spans="1:8" ht="37.5" customHeight="1" x14ac:dyDescent="0.2">
      <c r="A57" s="130" t="s">
        <v>40</v>
      </c>
      <c r="B57" s="131"/>
      <c r="C57" s="455"/>
      <c r="D57" s="36">
        <v>18090</v>
      </c>
      <c r="E57" s="37"/>
      <c r="F57" s="37"/>
      <c r="G57" s="37"/>
      <c r="H57" s="38"/>
    </row>
    <row r="58" spans="1:8" ht="37.5" customHeight="1" x14ac:dyDescent="0.2">
      <c r="A58" s="130" t="s">
        <v>41</v>
      </c>
      <c r="B58" s="131"/>
      <c r="C58" s="455"/>
      <c r="D58" s="36">
        <v>20100</v>
      </c>
      <c r="E58" s="37"/>
      <c r="F58" s="37"/>
      <c r="G58" s="37"/>
      <c r="H58" s="38"/>
    </row>
    <row r="59" spans="1:8" ht="37.5" customHeight="1" x14ac:dyDescent="0.2">
      <c r="A59" s="130" t="s">
        <v>42</v>
      </c>
      <c r="B59" s="131"/>
      <c r="C59" s="455"/>
      <c r="D59" s="36">
        <v>22110</v>
      </c>
      <c r="E59" s="37"/>
      <c r="F59" s="37"/>
      <c r="G59" s="37"/>
      <c r="H59" s="38"/>
    </row>
    <row r="60" spans="1:8" ht="37.5" customHeight="1" x14ac:dyDescent="0.2">
      <c r="A60" s="130" t="s">
        <v>43</v>
      </c>
      <c r="B60" s="131"/>
      <c r="C60" s="455"/>
      <c r="D60" s="36">
        <v>24120</v>
      </c>
      <c r="E60" s="37"/>
      <c r="F60" s="37"/>
      <c r="G60" s="37"/>
      <c r="H60" s="38"/>
    </row>
    <row r="61" spans="1:8" ht="37.5" customHeight="1" x14ac:dyDescent="0.2">
      <c r="A61" s="130" t="s">
        <v>44</v>
      </c>
      <c r="B61" s="131"/>
      <c r="C61" s="455"/>
      <c r="D61" s="36">
        <v>26130</v>
      </c>
      <c r="E61" s="37"/>
      <c r="F61" s="37"/>
      <c r="G61" s="37"/>
      <c r="H61" s="38"/>
    </row>
    <row r="62" spans="1:8" ht="37.5" customHeight="1" x14ac:dyDescent="0.2">
      <c r="A62" s="130" t="s">
        <v>45</v>
      </c>
      <c r="B62" s="131"/>
      <c r="C62" s="455"/>
      <c r="D62" s="36">
        <v>28140</v>
      </c>
      <c r="E62" s="37"/>
      <c r="F62" s="37"/>
      <c r="G62" s="37"/>
      <c r="H62" s="38"/>
    </row>
    <row r="63" spans="1:8" ht="37.5" customHeight="1" x14ac:dyDescent="0.2">
      <c r="A63" s="130" t="s">
        <v>46</v>
      </c>
      <c r="B63" s="131"/>
      <c r="C63" s="455"/>
      <c r="D63" s="36">
        <v>30150</v>
      </c>
      <c r="E63" s="37"/>
      <c r="F63" s="37"/>
      <c r="G63" s="37"/>
      <c r="H63" s="38"/>
    </row>
    <row r="64" spans="1:8" ht="37.5" customHeight="1" x14ac:dyDescent="0.2">
      <c r="A64" s="130" t="s">
        <v>47</v>
      </c>
      <c r="B64" s="131"/>
      <c r="C64" s="455"/>
      <c r="D64" s="36">
        <v>32160</v>
      </c>
      <c r="E64" s="37"/>
      <c r="F64" s="37"/>
      <c r="G64" s="37"/>
      <c r="H64" s="38"/>
    </row>
    <row r="65" spans="1:8" ht="37.5" customHeight="1" x14ac:dyDescent="0.2">
      <c r="A65" s="130" t="s">
        <v>48</v>
      </c>
      <c r="B65" s="131"/>
      <c r="C65" s="455"/>
      <c r="D65" s="36">
        <v>34170</v>
      </c>
      <c r="E65" s="37"/>
      <c r="F65" s="37"/>
      <c r="G65" s="37"/>
      <c r="H65" s="38"/>
    </row>
    <row r="66" spans="1:8" ht="37.5" customHeight="1" x14ac:dyDescent="0.2">
      <c r="A66" s="130" t="s">
        <v>49</v>
      </c>
      <c r="B66" s="131"/>
      <c r="C66" s="455"/>
      <c r="D66" s="36">
        <v>36180</v>
      </c>
      <c r="E66" s="37"/>
      <c r="F66" s="37"/>
      <c r="G66" s="37"/>
      <c r="H66" s="38"/>
    </row>
    <row r="67" spans="1:8" ht="37.5" customHeight="1" x14ac:dyDescent="0.2">
      <c r="A67" s="130" t="s">
        <v>50</v>
      </c>
      <c r="B67" s="131"/>
      <c r="C67" s="455"/>
      <c r="D67" s="36">
        <v>38190</v>
      </c>
      <c r="E67" s="37"/>
      <c r="F67" s="37"/>
      <c r="G67" s="37"/>
      <c r="H67" s="38"/>
    </row>
    <row r="68" spans="1:8" ht="37.5" customHeight="1" x14ac:dyDescent="0.2">
      <c r="A68" s="130" t="s">
        <v>51</v>
      </c>
      <c r="B68" s="131"/>
      <c r="C68" s="455"/>
      <c r="D68" s="36">
        <v>40200</v>
      </c>
      <c r="E68" s="37"/>
      <c r="F68" s="37"/>
      <c r="G68" s="37"/>
      <c r="H68" s="38"/>
    </row>
    <row r="69" spans="1:8" ht="37.5" customHeight="1" x14ac:dyDescent="0.2">
      <c r="A69" s="130" t="s">
        <v>196</v>
      </c>
      <c r="B69" s="131"/>
      <c r="C69" s="455"/>
      <c r="D69" s="36">
        <v>42210</v>
      </c>
      <c r="E69" s="37"/>
      <c r="F69" s="37"/>
      <c r="G69" s="37"/>
      <c r="H69" s="38"/>
    </row>
    <row r="70" spans="1:8" ht="37.5" customHeight="1" x14ac:dyDescent="0.2">
      <c r="A70" s="130" t="s">
        <v>197</v>
      </c>
      <c r="B70" s="131"/>
      <c r="C70" s="455"/>
      <c r="D70" s="36">
        <v>44220</v>
      </c>
      <c r="E70" s="37"/>
      <c r="F70" s="37"/>
      <c r="G70" s="37"/>
      <c r="H70" s="38"/>
    </row>
    <row r="71" spans="1:8" ht="37.5" customHeight="1" x14ac:dyDescent="0.2">
      <c r="A71" s="130" t="s">
        <v>198</v>
      </c>
      <c r="B71" s="131"/>
      <c r="C71" s="455"/>
      <c r="D71" s="36">
        <v>46230</v>
      </c>
      <c r="E71" s="37"/>
      <c r="F71" s="37"/>
      <c r="G71" s="37"/>
      <c r="H71" s="38"/>
    </row>
    <row r="72" spans="1:8" ht="37.5" customHeight="1" x14ac:dyDescent="0.2">
      <c r="A72" s="130" t="s">
        <v>199</v>
      </c>
      <c r="B72" s="131"/>
      <c r="C72" s="455"/>
      <c r="D72" s="36">
        <v>48240</v>
      </c>
      <c r="E72" s="37"/>
      <c r="F72" s="37"/>
      <c r="G72" s="37"/>
      <c r="H72" s="38"/>
    </row>
    <row r="73" spans="1:8" ht="37.5" customHeight="1" x14ac:dyDescent="0.2">
      <c r="A73" s="130" t="s">
        <v>200</v>
      </c>
      <c r="B73" s="131"/>
      <c r="C73" s="455"/>
      <c r="D73" s="36">
        <v>50250</v>
      </c>
      <c r="E73" s="37"/>
      <c r="F73" s="37"/>
      <c r="G73" s="37"/>
      <c r="H73" s="38"/>
    </row>
    <row r="74" spans="1:8" ht="37.5" customHeight="1" x14ac:dyDescent="0.2">
      <c r="A74" s="130" t="s">
        <v>201</v>
      </c>
      <c r="B74" s="131"/>
      <c r="C74" s="455"/>
      <c r="D74" s="36">
        <v>52260</v>
      </c>
      <c r="E74" s="37"/>
      <c r="F74" s="37"/>
      <c r="G74" s="37"/>
      <c r="H74" s="38"/>
    </row>
    <row r="75" spans="1:8" ht="37.5" customHeight="1" x14ac:dyDescent="0.2">
      <c r="A75" s="130" t="s">
        <v>202</v>
      </c>
      <c r="B75" s="131"/>
      <c r="C75" s="455"/>
      <c r="D75" s="36">
        <v>54270</v>
      </c>
      <c r="E75" s="37"/>
      <c r="F75" s="37"/>
      <c r="G75" s="37"/>
      <c r="H75" s="38"/>
    </row>
    <row r="76" spans="1:8" ht="37.5" customHeight="1" x14ac:dyDescent="0.2">
      <c r="A76" s="130" t="s">
        <v>203</v>
      </c>
      <c r="B76" s="131"/>
      <c r="C76" s="455"/>
      <c r="D76" s="36">
        <v>56280</v>
      </c>
      <c r="E76" s="37"/>
      <c r="F76" s="37"/>
      <c r="G76" s="37"/>
      <c r="H76" s="38"/>
    </row>
    <row r="77" spans="1:8" ht="37.5" customHeight="1" x14ac:dyDescent="0.2">
      <c r="A77" s="130" t="s">
        <v>204</v>
      </c>
      <c r="B77" s="131"/>
      <c r="C77" s="455"/>
      <c r="D77" s="36">
        <v>58290</v>
      </c>
      <c r="E77" s="37"/>
      <c r="F77" s="37"/>
      <c r="G77" s="37"/>
      <c r="H77" s="38"/>
    </row>
    <row r="78" spans="1:8" ht="37.5" customHeight="1" thickBot="1" x14ac:dyDescent="0.25">
      <c r="A78" s="130" t="s">
        <v>205</v>
      </c>
      <c r="B78" s="131"/>
      <c r="C78" s="455"/>
      <c r="D78" s="36">
        <v>60300</v>
      </c>
      <c r="E78" s="37"/>
      <c r="F78" s="37"/>
      <c r="G78" s="37"/>
      <c r="H78" s="38"/>
    </row>
    <row r="79" spans="1:8" ht="50.1" customHeight="1" thickBot="1" x14ac:dyDescent="0.25">
      <c r="A79" s="119" t="s">
        <v>52</v>
      </c>
      <c r="B79" s="120"/>
      <c r="C79" s="120"/>
      <c r="D79" s="121" t="str">
        <f>"от "&amp;MIN(D80:D89)&amp;" до "&amp;MAX(D80:D89)</f>
        <v>от 270 до 1662</v>
      </c>
      <c r="E79" s="122"/>
      <c r="F79" s="122"/>
      <c r="G79" s="122"/>
      <c r="H79" s="123"/>
    </row>
    <row r="80" spans="1:8" ht="151.5" x14ac:dyDescent="0.2">
      <c r="A80" s="132" t="s">
        <v>53</v>
      </c>
      <c r="B80" s="133" t="s">
        <v>13</v>
      </c>
      <c r="C80" s="318"/>
      <c r="D80" s="127">
        <v>1500</v>
      </c>
      <c r="E80" s="128"/>
      <c r="F80" s="128"/>
      <c r="G80" s="128"/>
      <c r="H80" s="129"/>
    </row>
    <row r="81" spans="1:8" ht="37.5" customHeight="1" x14ac:dyDescent="0.2">
      <c r="A81" s="143" t="s">
        <v>54</v>
      </c>
      <c r="B81" s="457"/>
      <c r="C81" s="139"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81" s="36">
        <v>576</v>
      </c>
      <c r="E81" s="37"/>
      <c r="F81" s="37"/>
      <c r="G81" s="37"/>
      <c r="H81" s="38"/>
    </row>
    <row r="82" spans="1:8" ht="37.5" customHeight="1" x14ac:dyDescent="0.2">
      <c r="A82" s="143" t="s">
        <v>55</v>
      </c>
      <c r="B82" s="457"/>
      <c r="C82" s="142"/>
      <c r="D82" s="36">
        <v>702</v>
      </c>
      <c r="E82" s="37"/>
      <c r="F82" s="37"/>
      <c r="G82" s="37"/>
      <c r="H82" s="38"/>
    </row>
    <row r="83" spans="1:8" ht="37.5" customHeight="1" x14ac:dyDescent="0.2">
      <c r="A83" s="143" t="s">
        <v>56</v>
      </c>
      <c r="B83" s="457"/>
      <c r="C83" s="142"/>
      <c r="D83" s="36">
        <v>330</v>
      </c>
      <c r="E83" s="37"/>
      <c r="F83" s="37"/>
      <c r="G83" s="37"/>
      <c r="H83" s="38"/>
    </row>
    <row r="84" spans="1:8" ht="37.5" customHeight="1" x14ac:dyDescent="0.2">
      <c r="A84" s="143" t="s">
        <v>57</v>
      </c>
      <c r="B84" s="144"/>
      <c r="C84" s="142"/>
      <c r="D84" s="36">
        <v>600</v>
      </c>
      <c r="E84" s="37"/>
      <c r="F84" s="37"/>
      <c r="G84" s="37"/>
      <c r="H84" s="38"/>
    </row>
    <row r="85" spans="1:8" ht="37.5" customHeight="1" x14ac:dyDescent="0.2">
      <c r="A85" s="143" t="s">
        <v>58</v>
      </c>
      <c r="B85" s="457"/>
      <c r="C85" s="142"/>
      <c r="D85" s="36">
        <v>270</v>
      </c>
      <c r="E85" s="37"/>
      <c r="F85" s="37"/>
      <c r="G85" s="37"/>
      <c r="H85" s="38"/>
    </row>
    <row r="86" spans="1:8" ht="37.5" customHeight="1" x14ac:dyDescent="0.2">
      <c r="A86" s="143" t="s">
        <v>59</v>
      </c>
      <c r="B86" s="457"/>
      <c r="C86" s="142"/>
      <c r="D86" s="36">
        <v>270</v>
      </c>
      <c r="E86" s="37"/>
      <c r="F86" s="37"/>
      <c r="G86" s="37"/>
      <c r="H86" s="38"/>
    </row>
    <row r="87" spans="1:8" ht="37.5" customHeight="1" x14ac:dyDescent="0.2">
      <c r="A87" s="143" t="s">
        <v>60</v>
      </c>
      <c r="B87" s="457"/>
      <c r="C87" s="142"/>
      <c r="D87" s="36">
        <v>540</v>
      </c>
      <c r="E87" s="37"/>
      <c r="F87" s="37"/>
      <c r="G87" s="37"/>
      <c r="H87" s="38"/>
    </row>
    <row r="88" spans="1:8" ht="37.5" customHeight="1" x14ac:dyDescent="0.2">
      <c r="A88" s="143" t="s">
        <v>61</v>
      </c>
      <c r="B88" s="457"/>
      <c r="C88" s="142"/>
      <c r="D88" s="36">
        <v>810</v>
      </c>
      <c r="E88" s="37"/>
      <c r="F88" s="37"/>
      <c r="G88" s="37"/>
      <c r="H88" s="38"/>
    </row>
    <row r="89" spans="1:8" ht="37.5" customHeight="1" thickBot="1" x14ac:dyDescent="0.25">
      <c r="A89" s="192" t="s">
        <v>62</v>
      </c>
      <c r="B89" s="458"/>
      <c r="C89" s="147"/>
      <c r="D89" s="185">
        <v>1662</v>
      </c>
      <c r="E89" s="186"/>
      <c r="F89" s="186"/>
      <c r="G89" s="186"/>
      <c r="H89" s="187"/>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0" s="45">
        <v>30</v>
      </c>
      <c r="E90" s="45"/>
      <c r="F90" s="45"/>
      <c r="G90" s="45"/>
      <c r="H90" s="46"/>
    </row>
    <row r="91" spans="1:8" ht="50.1" customHeight="1" thickBot="1" x14ac:dyDescent="0.25">
      <c r="A91" s="24" t="s">
        <v>65</v>
      </c>
      <c r="B91" s="25"/>
      <c r="C91" s="26"/>
      <c r="D91" s="156" t="str">
        <f>"от "&amp;MIN(D93,D104:H105,F141,D106:H120)&amp;" до "&amp;MAX(D93,D104:H105,F141,D106:H120)</f>
        <v>от 612 до 10266</v>
      </c>
      <c r="E91" s="156"/>
      <c r="F91" s="156"/>
      <c r="G91" s="156"/>
      <c r="H91" s="157"/>
    </row>
    <row r="92" spans="1:8" ht="21.75" thickBot="1" x14ac:dyDescent="0.25">
      <c r="A92" s="298"/>
      <c r="B92" s="299"/>
      <c r="C92" s="118"/>
      <c r="D92" s="160"/>
      <c r="E92" s="160"/>
      <c r="F92" s="160"/>
      <c r="G92" s="160"/>
      <c r="H92" s="161"/>
    </row>
    <row r="93" spans="1:8" ht="74.2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93" s="165">
        <v>2670</v>
      </c>
      <c r="E93" s="165"/>
      <c r="F93" s="165"/>
      <c r="G93" s="165"/>
      <c r="H93" s="166"/>
    </row>
    <row r="94" spans="1:8" ht="74.25" customHeight="1" thickBot="1" x14ac:dyDescent="0.25">
      <c r="A94" s="167" t="s">
        <v>67</v>
      </c>
      <c r="B94" s="168"/>
      <c r="C94" s="169"/>
      <c r="D94" s="170" t="s">
        <v>68</v>
      </c>
      <c r="E94" s="171"/>
      <c r="F94" s="171"/>
      <c r="G94" s="171"/>
      <c r="H94" s="172"/>
    </row>
    <row r="95" spans="1:8" ht="74.25" customHeight="1" x14ac:dyDescent="0.2">
      <c r="A95" s="173" t="s">
        <v>69</v>
      </c>
      <c r="B95" s="174"/>
      <c r="C95" s="169"/>
      <c r="D95" s="140">
        <f>D93/4</f>
        <v>667.5</v>
      </c>
      <c r="E95" s="140"/>
      <c r="F95" s="140"/>
      <c r="G95" s="140"/>
      <c r="H95" s="141"/>
    </row>
    <row r="96" spans="1:8" ht="74.25" customHeight="1" x14ac:dyDescent="0.2">
      <c r="A96" s="173" t="s">
        <v>70</v>
      </c>
      <c r="B96" s="174"/>
      <c r="C96" s="169"/>
      <c r="D96" s="140">
        <f>D93/5</f>
        <v>534</v>
      </c>
      <c r="E96" s="140"/>
      <c r="F96" s="140"/>
      <c r="G96" s="140"/>
      <c r="H96" s="141"/>
    </row>
    <row r="97" spans="1:8" ht="74.25" customHeight="1" x14ac:dyDescent="0.2">
      <c r="A97" s="173" t="s">
        <v>71</v>
      </c>
      <c r="B97" s="174"/>
      <c r="C97" s="169"/>
      <c r="D97" s="140">
        <f>D93/6</f>
        <v>445</v>
      </c>
      <c r="E97" s="140"/>
      <c r="F97" s="140"/>
      <c r="G97" s="140"/>
      <c r="H97" s="141"/>
    </row>
    <row r="98" spans="1:8" ht="74.25" customHeight="1" x14ac:dyDescent="0.2">
      <c r="A98" s="173" t="s">
        <v>72</v>
      </c>
      <c r="B98" s="174"/>
      <c r="C98" s="169"/>
      <c r="D98" s="140">
        <f>D93/7</f>
        <v>381.42857142857144</v>
      </c>
      <c r="E98" s="140"/>
      <c r="F98" s="140"/>
      <c r="G98" s="140"/>
      <c r="H98" s="141"/>
    </row>
    <row r="99" spans="1:8" ht="74.25" customHeight="1" x14ac:dyDescent="0.2">
      <c r="A99" s="173" t="s">
        <v>73</v>
      </c>
      <c r="B99" s="174"/>
      <c r="C99" s="169"/>
      <c r="D99" s="140">
        <f>D93/8</f>
        <v>333.75</v>
      </c>
      <c r="E99" s="140"/>
      <c r="F99" s="140"/>
      <c r="G99" s="140"/>
      <c r="H99" s="141"/>
    </row>
    <row r="100" spans="1:8" ht="74.25" customHeight="1" x14ac:dyDescent="0.2">
      <c r="A100" s="173" t="s">
        <v>74</v>
      </c>
      <c r="B100" s="174"/>
      <c r="C100" s="169"/>
      <c r="D100" s="140">
        <f>D93/9</f>
        <v>296.66666666666669</v>
      </c>
      <c r="E100" s="140"/>
      <c r="F100" s="140"/>
      <c r="G100" s="140"/>
      <c r="H100" s="141"/>
    </row>
    <row r="101" spans="1:8" ht="74.25" customHeight="1" thickBot="1" x14ac:dyDescent="0.25">
      <c r="A101" s="173" t="s">
        <v>75</v>
      </c>
      <c r="B101" s="174"/>
      <c r="C101" s="175"/>
      <c r="D101" s="140">
        <f>D93/10</f>
        <v>267</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2" s="44">
        <v>13890</v>
      </c>
      <c r="E102" s="45"/>
      <c r="F102" s="45"/>
      <c r="G102" s="45"/>
      <c r="H102" s="46"/>
    </row>
    <row r="103" spans="1:8" ht="21.75" thickBot="1" x14ac:dyDescent="0.25">
      <c r="A103" s="298"/>
      <c r="B103" s="299"/>
      <c r="C103" s="180"/>
      <c r="D103" s="181"/>
      <c r="E103" s="181"/>
      <c r="F103" s="181"/>
      <c r="G103" s="181"/>
      <c r="H103" s="182"/>
    </row>
    <row r="104" spans="1:8" ht="50.1" customHeight="1" x14ac:dyDescent="0.2">
      <c r="A104" s="143" t="s">
        <v>77</v>
      </c>
      <c r="B104" s="144"/>
      <c r="C104" s="291" t="str">
        <f>"Интернет-площадка 2gis.ru на основе Cправочника организаций "&amp;$C$2&amp;""</f>
        <v>Интернет-площадка 2gis.ru на основе Cправочника организаций "2ГИС.НОВОРОССИЙСК"</v>
      </c>
      <c r="D104" s="56">
        <v>7482</v>
      </c>
      <c r="E104" s="37"/>
      <c r="F104" s="37"/>
      <c r="G104" s="37"/>
      <c r="H104" s="38"/>
    </row>
    <row r="105" spans="1:8" ht="50.1" customHeight="1" x14ac:dyDescent="0.2">
      <c r="A105" s="143" t="s">
        <v>78</v>
      </c>
      <c r="B105" s="144"/>
      <c r="C105"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05" s="56">
        <v>1170</v>
      </c>
      <c r="E105" s="37"/>
      <c r="F105" s="37"/>
      <c r="G105" s="37"/>
      <c r="H105" s="38"/>
    </row>
    <row r="106" spans="1:8" ht="50.1" customHeight="1" x14ac:dyDescent="0.2">
      <c r="A106" s="143" t="s">
        <v>79</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06" s="56">
        <v>762</v>
      </c>
      <c r="E106" s="37"/>
      <c r="F106" s="37"/>
      <c r="G106" s="37"/>
      <c r="H106" s="38"/>
    </row>
    <row r="107" spans="1:8" ht="50.1" customHeight="1" x14ac:dyDescent="0.2">
      <c r="A107" s="143" t="s">
        <v>80</v>
      </c>
      <c r="B107" s="144"/>
      <c r="C107" s="188" t="str">
        <f>"Интернет-площадка 2gis.ru на основе Cправочника организаций "&amp;$C$2&amp;""</f>
        <v>Интернет-площадка 2gis.ru на основе Cправочника организаций "2ГИС.НОВОРОССИЙСК"</v>
      </c>
      <c r="D107" s="56">
        <v>8262</v>
      </c>
      <c r="E107" s="37"/>
      <c r="F107" s="37"/>
      <c r="G107" s="37"/>
      <c r="H107" s="38"/>
    </row>
    <row r="108" spans="1:8" ht="50.1" customHeight="1" x14ac:dyDescent="0.2">
      <c r="A108" s="143" t="s">
        <v>81</v>
      </c>
      <c r="B108" s="144"/>
      <c r="C108" s="188" t="str">
        <f>"Интернет-площадка 2gis.ru на основе Cправочника организаций "&amp;$C$2&amp;""</f>
        <v>Интернет-площадка 2gis.ru на основе Cправочника организаций "2ГИС.НОВОРОССИЙСК"</v>
      </c>
      <c r="D108" s="56">
        <v>9918</v>
      </c>
      <c r="E108" s="37"/>
      <c r="F108" s="37"/>
      <c r="G108" s="37"/>
      <c r="H108" s="38"/>
    </row>
    <row r="109" spans="1:8" ht="50.1" customHeight="1" x14ac:dyDescent="0.2">
      <c r="A109" s="143" t="s">
        <v>82</v>
      </c>
      <c r="B109" s="144"/>
      <c r="C109"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09" s="56">
        <v>762</v>
      </c>
      <c r="E109" s="37"/>
      <c r="F109" s="37"/>
      <c r="G109" s="37"/>
      <c r="H109" s="38"/>
    </row>
    <row r="110" spans="1:8" ht="50.1" customHeight="1" x14ac:dyDescent="0.2">
      <c r="A110" s="143" t="s">
        <v>83</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0" s="56">
        <v>762</v>
      </c>
      <c r="E110" s="37"/>
      <c r="F110" s="37"/>
      <c r="G110" s="37"/>
      <c r="H110" s="38"/>
    </row>
    <row r="111" spans="1:8" ht="50.1" customHeight="1" x14ac:dyDescent="0.2">
      <c r="A111" s="143" t="s">
        <v>84</v>
      </c>
      <c r="B111" s="144"/>
      <c r="C111"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11" s="56">
        <v>1380</v>
      </c>
      <c r="E111" s="37"/>
      <c r="F111" s="37"/>
      <c r="G111" s="37"/>
      <c r="H111" s="38"/>
    </row>
    <row r="112" spans="1:8" ht="50.1" customHeight="1" x14ac:dyDescent="0.2">
      <c r="A112" s="143" t="s">
        <v>85</v>
      </c>
      <c r="B112" s="144"/>
      <c r="C112" s="188" t="str">
        <f>C141</f>
        <v>электронный справочник на основе Справочника организаций "2ГИС.НОВОРОССИЙСК" (мобильная версия 2ГИС 4.0 и выше)</v>
      </c>
      <c r="D112" s="56">
        <v>9000</v>
      </c>
      <c r="E112" s="37"/>
      <c r="F112" s="37"/>
      <c r="G112" s="37"/>
      <c r="H112" s="38"/>
    </row>
    <row r="113" spans="1:8" ht="50.1" customHeight="1" x14ac:dyDescent="0.2">
      <c r="A113" s="143" t="s">
        <v>86</v>
      </c>
      <c r="B113" s="144"/>
      <c r="C113" s="188" t="s">
        <v>87</v>
      </c>
      <c r="D113" s="56">
        <v>642</v>
      </c>
      <c r="E113" s="37"/>
      <c r="F113" s="37"/>
      <c r="G113" s="37"/>
      <c r="H113" s="38"/>
    </row>
    <row r="114" spans="1:8" ht="66.75" customHeight="1" x14ac:dyDescent="0.2">
      <c r="A114" s="143" t="s">
        <v>88</v>
      </c>
      <c r="B114" s="144"/>
      <c r="C11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4" s="56">
        <v>2634</v>
      </c>
      <c r="E114" s="37"/>
      <c r="F114" s="37"/>
      <c r="G114" s="37"/>
      <c r="H114" s="38"/>
    </row>
    <row r="115" spans="1:8" ht="66.75" customHeight="1" x14ac:dyDescent="0.2">
      <c r="A115" s="143" t="s">
        <v>89</v>
      </c>
      <c r="B115" s="144"/>
      <c r="C115" s="188" t="str">
        <f t="shared" ref="C115:C11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5" s="56">
        <v>1896</v>
      </c>
      <c r="E115" s="37"/>
      <c r="F115" s="37"/>
      <c r="G115" s="37"/>
      <c r="H115" s="38"/>
    </row>
    <row r="116" spans="1:8" ht="66.75" customHeight="1" x14ac:dyDescent="0.2">
      <c r="A116" s="143" t="s">
        <v>90</v>
      </c>
      <c r="B116" s="144"/>
      <c r="C116" s="18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6" s="56">
        <v>1650</v>
      </c>
      <c r="E116" s="37"/>
      <c r="F116" s="37"/>
      <c r="G116" s="37"/>
      <c r="H116" s="38"/>
    </row>
    <row r="117" spans="1:8" ht="66.75" customHeight="1" x14ac:dyDescent="0.2">
      <c r="A117" s="143" t="s">
        <v>91</v>
      </c>
      <c r="B117" s="144"/>
      <c r="C117" s="188"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7" s="56">
        <v>948</v>
      </c>
      <c r="E117" s="37"/>
      <c r="F117" s="37"/>
      <c r="G117" s="37"/>
      <c r="H117" s="38"/>
    </row>
    <row r="118" spans="1:8" ht="66.75" customHeight="1" x14ac:dyDescent="0.2">
      <c r="A118" s="143" t="s">
        <v>92</v>
      </c>
      <c r="B118" s="144" t="s">
        <v>92</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8" s="56">
        <v>10266</v>
      </c>
      <c r="E118" s="37"/>
      <c r="F118" s="37"/>
      <c r="G118" s="37"/>
      <c r="H118" s="38"/>
    </row>
    <row r="119" spans="1:8" ht="66.75" customHeight="1" x14ac:dyDescent="0.2">
      <c r="A119" s="143" t="s">
        <v>93</v>
      </c>
      <c r="B119" s="144" t="s">
        <v>93</v>
      </c>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19" s="56">
        <v>4002</v>
      </c>
      <c r="E119" s="37"/>
      <c r="F119" s="37"/>
      <c r="G119" s="37"/>
      <c r="H119" s="38"/>
    </row>
    <row r="120" spans="1:8" ht="50.1" customHeight="1" thickBot="1" x14ac:dyDescent="0.25">
      <c r="A120" s="143" t="s">
        <v>94</v>
      </c>
      <c r="B120" s="144"/>
      <c r="C120"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0" s="56">
        <v>612</v>
      </c>
      <c r="E120" s="37"/>
      <c r="F120" s="37"/>
      <c r="G120" s="37"/>
      <c r="H120" s="38"/>
    </row>
    <row r="121" spans="1:8" s="16" customFormat="1" ht="102"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1" s="56">
        <v>462</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2" s="56">
        <v>6534</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3" s="56">
        <v>4500</v>
      </c>
      <c r="E123" s="37"/>
      <c r="F123" s="37"/>
      <c r="G123" s="37"/>
      <c r="H123" s="38"/>
    </row>
    <row r="124" spans="1:8" s="16" customFormat="1" ht="9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24" s="56">
        <v>5562</v>
      </c>
      <c r="E124" s="37"/>
      <c r="F124" s="37"/>
      <c r="G124" s="37"/>
      <c r="H124" s="38"/>
    </row>
    <row r="125" spans="1:8" ht="50.1" customHeight="1" x14ac:dyDescent="0.2">
      <c r="A125" s="143" t="s">
        <v>98</v>
      </c>
      <c r="B125" s="144"/>
      <c r="C125" s="188" t="str">
        <f>"Интернет-площадка 2gis.ru на основе Cправочника организаций "&amp;$C$2&amp;""</f>
        <v>Интернет-площадка 2gis.ru на основе Cправочника организаций "2ГИС.НОВОРОССИЙСК"</v>
      </c>
      <c r="D125" s="56">
        <v>10560</v>
      </c>
      <c r="E125" s="37"/>
      <c r="F125" s="37"/>
      <c r="G125" s="37"/>
      <c r="H125" s="38"/>
    </row>
    <row r="126" spans="1:8" ht="50.1" customHeight="1" x14ac:dyDescent="0.2">
      <c r="A126" s="143" t="s">
        <v>99</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6" s="56">
        <v>1680</v>
      </c>
      <c r="E126" s="37"/>
      <c r="F126" s="37"/>
      <c r="G126" s="37"/>
      <c r="H126" s="38"/>
    </row>
    <row r="127" spans="1:8" ht="50.1" customHeight="1" x14ac:dyDescent="0.2">
      <c r="A127" s="143" t="s">
        <v>100</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27" s="56">
        <v>1080</v>
      </c>
      <c r="E127" s="37"/>
      <c r="F127" s="37"/>
      <c r="G127" s="37"/>
      <c r="H127" s="38"/>
    </row>
    <row r="128" spans="1:8" ht="50.1" customHeight="1" x14ac:dyDescent="0.2">
      <c r="A128" s="143" t="s">
        <v>101</v>
      </c>
      <c r="B128" s="144"/>
      <c r="C128" s="188" t="str">
        <f>"Интернет-площадка 2gis.ru на основе Cправочника организаций "&amp;$C$2&amp;""</f>
        <v>Интернет-площадка 2gis.ru на основе Cправочника организаций "2ГИС.НОВОРОССИЙСК"</v>
      </c>
      <c r="D128" s="56">
        <v>11640</v>
      </c>
      <c r="E128" s="37"/>
      <c r="F128" s="37"/>
      <c r="G128" s="37"/>
      <c r="H128" s="38"/>
    </row>
    <row r="129" spans="1:8" ht="50.1" customHeight="1" x14ac:dyDescent="0.2">
      <c r="A129" s="143" t="s">
        <v>102</v>
      </c>
      <c r="B129" s="144"/>
      <c r="C129" s="188" t="str">
        <f>"Интернет-площадка 2gis.ru на основе Cправочника организаций "&amp;$C$2&amp;""</f>
        <v>Интернет-площадка 2gis.ru на основе Cправочника организаций "2ГИС.НОВОРОССИЙСК"</v>
      </c>
      <c r="D129" s="56">
        <v>13968</v>
      </c>
      <c r="E129" s="37"/>
      <c r="F129" s="37"/>
      <c r="G129" s="37"/>
      <c r="H129" s="38"/>
    </row>
    <row r="130" spans="1:8" ht="50.1" customHeight="1" x14ac:dyDescent="0.2">
      <c r="A130" s="143" t="s">
        <v>103</v>
      </c>
      <c r="B130" s="144"/>
      <c r="C130"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56">
        <v>1080</v>
      </c>
      <c r="E130" s="37"/>
      <c r="F130" s="37"/>
      <c r="G130" s="37"/>
      <c r="H130" s="38"/>
    </row>
    <row r="131" spans="1:8" ht="50.1" customHeight="1" x14ac:dyDescent="0.2">
      <c r="A131" s="143" t="s">
        <v>106</v>
      </c>
      <c r="B131" s="144"/>
      <c r="C131" s="188" t="s">
        <v>87</v>
      </c>
      <c r="D131" s="56">
        <v>960</v>
      </c>
      <c r="E131" s="37"/>
      <c r="F131" s="37"/>
      <c r="G131" s="37"/>
      <c r="H131" s="38"/>
    </row>
    <row r="132" spans="1:8" ht="70.5" customHeight="1" x14ac:dyDescent="0.2">
      <c r="A132" s="143" t="s">
        <v>107</v>
      </c>
      <c r="B132" s="144"/>
      <c r="C13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2" s="56">
        <v>14400</v>
      </c>
      <c r="E132" s="37"/>
      <c r="F132" s="37"/>
      <c r="G132" s="37"/>
      <c r="H132" s="38"/>
    </row>
    <row r="133" spans="1:8" ht="50.1" customHeight="1" thickBot="1" x14ac:dyDescent="0.25">
      <c r="A133" s="143" t="s">
        <v>108</v>
      </c>
      <c r="B133" s="144"/>
      <c r="C133"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3" s="56">
        <v>960</v>
      </c>
      <c r="E133" s="37"/>
      <c r="F133" s="37"/>
      <c r="G133" s="37"/>
      <c r="H133" s="38"/>
    </row>
    <row r="134" spans="1:8" s="28" customFormat="1" ht="50.1" customHeight="1" thickBot="1" x14ac:dyDescent="0.25">
      <c r="A134" s="24" t="s">
        <v>109</v>
      </c>
      <c r="B134" s="25"/>
      <c r="C134" s="26"/>
      <c r="D134" s="156"/>
      <c r="E134" s="156"/>
      <c r="F134" s="156"/>
      <c r="G134" s="156"/>
      <c r="H134" s="157"/>
    </row>
    <row r="135" spans="1:8" s="16" customFormat="1" ht="50.1" customHeight="1" x14ac:dyDescent="0.2">
      <c r="A135" s="143" t="s">
        <v>110</v>
      </c>
      <c r="B135" s="144"/>
      <c r="C13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35" s="36">
        <v>12000</v>
      </c>
      <c r="E135" s="37"/>
      <c r="F135" s="37"/>
      <c r="G135" s="37"/>
      <c r="H135" s="38"/>
    </row>
    <row r="136" spans="1:8" s="16" customFormat="1" ht="50.1" customHeight="1" x14ac:dyDescent="0.2">
      <c r="A136" s="143" t="s">
        <v>111</v>
      </c>
      <c r="B136" s="144"/>
      <c r="C136" s="194"/>
      <c r="D136" s="36">
        <v>12000</v>
      </c>
      <c r="E136" s="37"/>
      <c r="F136" s="37"/>
      <c r="G136" s="37"/>
      <c r="H136" s="38"/>
    </row>
    <row r="137" spans="1:8" s="16" customFormat="1" ht="50.1" customHeight="1" x14ac:dyDescent="0.2">
      <c r="A137" s="192" t="s">
        <v>112</v>
      </c>
      <c r="B137" s="193"/>
      <c r="C137" s="194"/>
      <c r="D137" s="325">
        <v>1620</v>
      </c>
      <c r="E137" s="140"/>
      <c r="F137" s="140"/>
      <c r="G137" s="140"/>
      <c r="H137" s="140"/>
    </row>
    <row r="138" spans="1:8" s="16" customFormat="1" ht="50.1" customHeight="1" x14ac:dyDescent="0.2">
      <c r="A138" s="192" t="s">
        <v>113</v>
      </c>
      <c r="B138" s="193"/>
      <c r="C138" s="194"/>
      <c r="D138" s="325">
        <v>162</v>
      </c>
      <c r="E138" s="140"/>
      <c r="F138" s="140"/>
      <c r="G138" s="140"/>
      <c r="H138" s="140"/>
    </row>
    <row r="139" spans="1:8" s="16" customFormat="1" ht="50.1" customHeight="1" thickBot="1" x14ac:dyDescent="0.25">
      <c r="A139" s="192" t="s">
        <v>114</v>
      </c>
      <c r="B139" s="193"/>
      <c r="C139" s="196"/>
      <c r="D139" s="78">
        <v>570</v>
      </c>
      <c r="E139" s="79"/>
      <c r="F139" s="79"/>
      <c r="G139" s="79"/>
      <c r="H139" s="79"/>
    </row>
    <row r="140" spans="1:8" s="16" customFormat="1" ht="50.1" customHeight="1" thickBot="1" x14ac:dyDescent="0.25">
      <c r="A140" s="24" t="s">
        <v>115</v>
      </c>
      <c r="B140" s="25"/>
      <c r="C140" s="26"/>
      <c r="D140" s="156"/>
      <c r="E140" s="156"/>
      <c r="F140" s="156"/>
      <c r="G140" s="156"/>
      <c r="H140" s="157"/>
    </row>
    <row r="141" spans="1:8" ht="50.1" customHeight="1" x14ac:dyDescent="0.2">
      <c r="A141" s="143" t="s">
        <v>116</v>
      </c>
      <c r="B141" s="144"/>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1" s="198">
        <f>F141*1.2</f>
        <v>3823.2</v>
      </c>
      <c r="E141" s="199">
        <f>F141*1.1</f>
        <v>3504.6000000000004</v>
      </c>
      <c r="F141" s="199">
        <v>3186</v>
      </c>
      <c r="G141" s="199">
        <f>F141*0.75</f>
        <v>2389.5</v>
      </c>
      <c r="H141" s="200">
        <f>F141*0.5</f>
        <v>1593</v>
      </c>
    </row>
    <row r="142" spans="1:8" ht="50.1" customHeight="1" x14ac:dyDescent="0.2">
      <c r="A142" s="143" t="s">
        <v>117</v>
      </c>
      <c r="B142" s="144"/>
      <c r="C142" s="188" t="str">
        <f>"Интернет-площадка 2gis.ru на основе Cправочника организаций "&amp;$C$2&amp;""</f>
        <v>Интернет-площадка 2gis.ru на основе Cправочника организаций "2ГИС.НОВОРОССИЙСК"</v>
      </c>
      <c r="D142" s="36">
        <v>3246</v>
      </c>
      <c r="E142" s="37"/>
      <c r="F142" s="37"/>
      <c r="G142" s="37"/>
      <c r="H142" s="38"/>
    </row>
    <row r="143" spans="1:8" ht="50.1" customHeight="1" x14ac:dyDescent="0.2">
      <c r="A143" s="143" t="s">
        <v>118</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3" s="56">
        <v>762</v>
      </c>
      <c r="E143" s="37"/>
      <c r="F143" s="37"/>
      <c r="G143" s="37"/>
      <c r="H143" s="38"/>
    </row>
    <row r="144" spans="1:8" ht="50.1" customHeight="1" x14ac:dyDescent="0.2">
      <c r="A144" s="143" t="s">
        <v>286</v>
      </c>
      <c r="B144" s="144"/>
      <c r="C14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44" s="198">
        <f>F144*1.2</f>
        <v>5472</v>
      </c>
      <c r="E144" s="199">
        <f>F144*1.1</f>
        <v>5016</v>
      </c>
      <c r="F144" s="199">
        <v>4560</v>
      </c>
      <c r="G144" s="199">
        <f>F144*0.75</f>
        <v>3420</v>
      </c>
      <c r="H144" s="200">
        <f>F144*0.5</f>
        <v>2280</v>
      </c>
    </row>
    <row r="145" spans="1:8" ht="50.1" customHeight="1" x14ac:dyDescent="0.2">
      <c r="A145" s="143" t="s">
        <v>163</v>
      </c>
      <c r="B145" s="144"/>
      <c r="C145" s="188" t="str">
        <f>"Интернет-площадка 2gis.ru на основе Cправочника организаций "&amp;$C$2&amp;""</f>
        <v>Интернет-площадка 2gis.ru на основе Cправочника организаций "2ГИС.НОВОРОССИЙСК"</v>
      </c>
      <c r="D145" s="36">
        <v>4560</v>
      </c>
      <c r="E145" s="37"/>
      <c r="F145" s="37"/>
      <c r="G145" s="37"/>
      <c r="H145" s="38"/>
    </row>
    <row r="146" spans="1:8" ht="50.1" customHeight="1" x14ac:dyDescent="0.2">
      <c r="A146" s="143" t="s">
        <v>121</v>
      </c>
      <c r="B146" s="144"/>
      <c r="C146" s="188"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6" s="36">
        <v>1080</v>
      </c>
      <c r="E146" s="37"/>
      <c r="F146" s="37"/>
      <c r="G146" s="37"/>
      <c r="H146" s="38"/>
    </row>
    <row r="147" spans="1:8" s="16" customFormat="1" ht="126" customHeight="1" thickBot="1" x14ac:dyDescent="0.25">
      <c r="A147" s="143" t="s">
        <v>122</v>
      </c>
      <c r="B147" s="144"/>
      <c r="C147" s="297" t="str">
        <f>C142</f>
        <v>Интернет-площадка 2gis.ru на основе Cправочника организаций "2ГИС.НОВОРОССИЙСК"</v>
      </c>
      <c r="D147" s="56">
        <v>3186</v>
      </c>
      <c r="E147" s="37"/>
      <c r="F147" s="37"/>
      <c r="G147" s="37"/>
      <c r="H147" s="38"/>
    </row>
    <row r="148" spans="1:8" ht="50.1" customHeight="1" thickBot="1" x14ac:dyDescent="0.25">
      <c r="A148" s="24" t="s">
        <v>182</v>
      </c>
      <c r="B148" s="25"/>
      <c r="C148" s="26"/>
      <c r="D148" s="156"/>
      <c r="E148" s="156"/>
      <c r="F148" s="156"/>
      <c r="G148" s="156"/>
      <c r="H148" s="157"/>
    </row>
    <row r="149" spans="1:8" s="23" customFormat="1" ht="30" customHeight="1" thickBot="1" x14ac:dyDescent="0.25">
      <c r="A149" s="532"/>
      <c r="B149" s="353"/>
      <c r="C149" s="354"/>
      <c r="D149" s="353"/>
      <c r="E149" s="353"/>
      <c r="F149" s="353"/>
      <c r="G149" s="353"/>
      <c r="H149" s="355"/>
    </row>
    <row r="150" spans="1:8" s="16" customFormat="1" ht="185.25" customHeight="1" x14ac:dyDescent="0.2">
      <c r="A150" s="143" t="s">
        <v>183</v>
      </c>
      <c r="B150" s="144"/>
      <c r="C15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0" s="31">
        <v>7800</v>
      </c>
      <c r="E150" s="32"/>
      <c r="F150" s="32"/>
      <c r="G150" s="32"/>
      <c r="H150" s="33"/>
    </row>
    <row r="151" spans="1:8" s="16" customFormat="1" ht="83.25" customHeight="1" x14ac:dyDescent="0.2">
      <c r="A151" s="143" t="s">
        <v>184</v>
      </c>
      <c r="B151" s="144"/>
      <c r="C151" s="194"/>
      <c r="D151" s="36">
        <v>15600</v>
      </c>
      <c r="E151" s="37"/>
      <c r="F151" s="37"/>
      <c r="G151" s="37"/>
      <c r="H151" s="38"/>
    </row>
    <row r="152" spans="1:8" s="16" customFormat="1" ht="83.25" customHeight="1" x14ac:dyDescent="0.2">
      <c r="A152" s="143" t="s">
        <v>185</v>
      </c>
      <c r="B152" s="144"/>
      <c r="C152" s="194"/>
      <c r="D152" s="36">
        <v>7800</v>
      </c>
      <c r="E152" s="37"/>
      <c r="F152" s="37"/>
      <c r="G152" s="37"/>
      <c r="H152" s="38"/>
    </row>
    <row r="153" spans="1:8" s="16" customFormat="1" ht="83.25" customHeight="1" thickBot="1" x14ac:dyDescent="0.25">
      <c r="A153" s="143" t="s">
        <v>186</v>
      </c>
      <c r="B153" s="144"/>
      <c r="C153" s="194"/>
      <c r="D153" s="36">
        <v>15600</v>
      </c>
      <c r="E153" s="37"/>
      <c r="F153" s="37"/>
      <c r="G153" s="37"/>
      <c r="H153" s="38"/>
    </row>
    <row r="154" spans="1:8" ht="21.75" thickBot="1" x14ac:dyDescent="0.25">
      <c r="A154" s="298"/>
      <c r="B154" s="299"/>
      <c r="C154" s="180"/>
      <c r="D154" s="322"/>
      <c r="E154" s="322"/>
      <c r="F154" s="322"/>
      <c r="G154" s="322"/>
      <c r="H154" s="323"/>
    </row>
    <row r="156" spans="1:8" ht="21" x14ac:dyDescent="0.2">
      <c r="A156" s="206"/>
      <c r="B156" s="207" t="s">
        <v>123</v>
      </c>
      <c r="C156" s="208" t="s">
        <v>572</v>
      </c>
      <c r="D156" s="208"/>
      <c r="E156" s="209"/>
      <c r="F156" s="209"/>
      <c r="G156" s="209"/>
      <c r="H156" s="209"/>
    </row>
    <row r="157" spans="1:8" ht="21" x14ac:dyDescent="0.2">
      <c r="A157" s="206"/>
      <c r="B157" s="209"/>
      <c r="C157" s="301" t="s">
        <v>573</v>
      </c>
      <c r="D157" s="210"/>
      <c r="E157" s="209"/>
      <c r="F157" s="209"/>
      <c r="G157" s="209"/>
      <c r="H157" s="209"/>
    </row>
    <row r="158" spans="1:8" ht="21" x14ac:dyDescent="0.2">
      <c r="A158" s="206"/>
      <c r="B158" s="209"/>
      <c r="C158" s="301" t="s">
        <v>574</v>
      </c>
      <c r="D158" s="210"/>
      <c r="E158" s="209"/>
      <c r="F158" s="209"/>
      <c r="G158" s="209"/>
      <c r="H158" s="209"/>
    </row>
    <row r="159" spans="1:8" ht="21" x14ac:dyDescent="0.2">
      <c r="A159" s="206"/>
      <c r="B159" s="209"/>
      <c r="C159" s="583"/>
      <c r="D159" s="392"/>
      <c r="E159" s="209"/>
      <c r="F159" s="209"/>
      <c r="G159" s="209"/>
      <c r="H159" s="209"/>
    </row>
    <row r="160" spans="1:8" s="212" customFormat="1" ht="11.25" customHeight="1" x14ac:dyDescent="0.2">
      <c r="A160" s="211"/>
      <c r="B160" s="211"/>
      <c r="C160" s="211"/>
      <c r="D160" s="211"/>
      <c r="E160" s="211"/>
      <c r="F160" s="211"/>
      <c r="G160" s="211"/>
      <c r="H160" s="211"/>
    </row>
    <row r="161" spans="1:8" ht="26.25" x14ac:dyDescent="0.2">
      <c r="A161" s="213" t="str">
        <f>Абакан_юр!A147</f>
        <v>По соглашению сторон в качестве валюты платежа могут выступать украинские гривны, в этом случае курс следующий: 1 руб. = 0,3909 гривен</v>
      </c>
      <c r="B161" s="213"/>
      <c r="C161" s="213"/>
      <c r="D161" s="214"/>
      <c r="E161" s="214"/>
      <c r="F161" s="215"/>
      <c r="G161" s="216"/>
      <c r="H161" s="216"/>
    </row>
    <row r="162" spans="1:8" ht="26.25" x14ac:dyDescent="0.2">
      <c r="A162" s="213" t="str">
        <f>Абакан_юр!A148</f>
        <v>По соглашению сторон в качестве валюты платежа могут выступать дирхамы ОАЭ, в этом случае курс следующий: 1 руб. = 0,0394 дирхам</v>
      </c>
      <c r="B162" s="213"/>
      <c r="C162" s="213"/>
      <c r="D162" s="214"/>
      <c r="E162" s="214"/>
      <c r="F162" s="215"/>
      <c r="G162" s="218"/>
      <c r="H162" s="218"/>
    </row>
    <row r="163" spans="1:8" ht="26.25" x14ac:dyDescent="0.2">
      <c r="A163" s="213" t="str">
        <f>Абакан_юр!A149</f>
        <v>По соглашению сторон в качестве валюты платежа могут выступать доллары США, в этом случае курс следующий: 1 руб. = 0,0107 доллара</v>
      </c>
      <c r="B163" s="213"/>
      <c r="C163" s="213"/>
      <c r="D163" s="214"/>
      <c r="E163" s="214"/>
      <c r="F163" s="215"/>
      <c r="G163" s="218"/>
      <c r="H163" s="218"/>
    </row>
    <row r="164" spans="1:8" ht="26.25" x14ac:dyDescent="0.2">
      <c r="A164" s="213" t="str">
        <f>Абакан_юр!A150</f>
        <v>По соглашению сторон в качестве валюты платежа могут выступать евро, в этом случае курс следующий: 1 руб. = 0,0101 евро</v>
      </c>
      <c r="B164" s="213"/>
      <c r="C164" s="213"/>
      <c r="D164" s="214"/>
      <c r="E164" s="215"/>
      <c r="F164" s="215"/>
      <c r="G164" s="218"/>
      <c r="H164" s="218"/>
    </row>
    <row r="165" spans="1:8" ht="26.25" x14ac:dyDescent="0.2">
      <c r="A165" s="213" t="str">
        <f>Абакан_юр!A151</f>
        <v>По соглашению сторон в качестве валюты платежа могут выступать чешские кроны, в этом случае курс следующий: 1 руб. = 0,2496 крона</v>
      </c>
      <c r="B165" s="213"/>
      <c r="C165" s="213"/>
      <c r="D165" s="214"/>
      <c r="E165" s="215"/>
      <c r="F165" s="215"/>
      <c r="G165" s="218"/>
      <c r="H165" s="218"/>
    </row>
    <row r="166" spans="1:8" ht="26.25" x14ac:dyDescent="0.2">
      <c r="A166" s="213" t="str">
        <f>Абакан_юр!A152</f>
        <v>По соглашению сторон в качестве валюты платежа могут выступать киргизские сомы, в этом случае курс следующий: 1 руб. = 0,9546 сом</v>
      </c>
      <c r="B166" s="213"/>
      <c r="C166" s="213"/>
      <c r="D166" s="214"/>
      <c r="E166" s="214"/>
      <c r="F166" s="215"/>
      <c r="G166" s="218"/>
      <c r="H166" s="218"/>
    </row>
    <row r="167" spans="1:8" ht="26.25" x14ac:dyDescent="0.2">
      <c r="A16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7" s="213"/>
      <c r="C167" s="213"/>
      <c r="D167" s="214"/>
      <c r="E167" s="214"/>
      <c r="F167" s="215"/>
      <c r="G167" s="218"/>
      <c r="H167" s="218"/>
    </row>
    <row r="168" spans="1:8" ht="26.25" x14ac:dyDescent="0.2">
      <c r="A168" s="219"/>
      <c r="B168" s="219"/>
      <c r="C168" s="220"/>
      <c r="D168" s="221"/>
      <c r="E168" s="221"/>
      <c r="F168" s="222"/>
      <c r="G168" s="223"/>
      <c r="H168" s="223"/>
    </row>
    <row r="169" spans="1:8" ht="21" x14ac:dyDescent="0.2">
      <c r="A169" s="225" t="s">
        <v>134</v>
      </c>
      <c r="B169" s="225"/>
      <c r="C169" s="225"/>
      <c r="D169" s="225"/>
      <c r="E169" s="225"/>
      <c r="F169" s="225"/>
      <c r="G169" s="225"/>
      <c r="H169" s="225"/>
    </row>
    <row r="170" spans="1:8" ht="21" x14ac:dyDescent="0.2">
      <c r="A170" s="225" t="s">
        <v>135</v>
      </c>
      <c r="B170" s="225"/>
      <c r="C170" s="225"/>
      <c r="D170" s="225"/>
      <c r="E170" s="225"/>
      <c r="F170" s="225"/>
      <c r="G170" s="225"/>
      <c r="H170" s="225"/>
    </row>
    <row r="171" spans="1:8" ht="26.25" x14ac:dyDescent="0.2">
      <c r="A171" s="219"/>
      <c r="B171" s="219"/>
      <c r="C171" s="220"/>
      <c r="D171" s="221"/>
      <c r="E171" s="221"/>
      <c r="F171" s="222"/>
      <c r="G171" s="223"/>
      <c r="H171" s="223"/>
    </row>
    <row r="172" spans="1:8" ht="50.1" customHeight="1" thickBot="1" x14ac:dyDescent="0.25">
      <c r="A172" s="226" t="s">
        <v>136</v>
      </c>
      <c r="B172" s="226"/>
      <c r="C172" s="226"/>
      <c r="D172" s="226"/>
      <c r="E172" s="226"/>
      <c r="F172" s="227"/>
      <c r="G172" s="217"/>
      <c r="H172" s="228"/>
    </row>
    <row r="173" spans="1:8" ht="50.1" customHeight="1" thickBot="1" x14ac:dyDescent="0.25">
      <c r="A173" s="229" t="s">
        <v>137</v>
      </c>
      <c r="B173" s="230"/>
      <c r="C173" s="230"/>
      <c r="D173" s="230"/>
      <c r="E173" s="231"/>
      <c r="F173" s="232"/>
      <c r="H173" s="233"/>
    </row>
    <row r="174" spans="1:8" ht="96" customHeight="1" thickBot="1" x14ac:dyDescent="0.25">
      <c r="A174" s="302" t="s">
        <v>138</v>
      </c>
      <c r="B174" s="303"/>
      <c r="C174" s="236" t="s">
        <v>139</v>
      </c>
      <c r="D174" s="326" t="s">
        <v>140</v>
      </c>
      <c r="E174" s="327"/>
      <c r="F174" s="238"/>
      <c r="G174" s="238"/>
      <c r="H174" s="238"/>
    </row>
    <row r="175" spans="1:8" ht="115.5" customHeight="1" x14ac:dyDescent="0.2">
      <c r="A175" s="239" t="s">
        <v>141</v>
      </c>
      <c r="B175" s="240"/>
      <c r="C175" s="241" t="s">
        <v>142</v>
      </c>
      <c r="D175" s="242" t="s">
        <v>143</v>
      </c>
      <c r="E175" s="243"/>
      <c r="F175" s="238"/>
      <c r="G175" s="238"/>
      <c r="H175" s="238"/>
    </row>
    <row r="176" spans="1:8" ht="115.5" customHeight="1" x14ac:dyDescent="0.2">
      <c r="A176" s="244" t="s">
        <v>144</v>
      </c>
      <c r="B176" s="245"/>
      <c r="C176" s="246" t="s">
        <v>145</v>
      </c>
      <c r="D176" s="247" t="s">
        <v>146</v>
      </c>
      <c r="E176" s="248"/>
      <c r="F176" s="238"/>
      <c r="G176" s="238"/>
      <c r="H176" s="238"/>
    </row>
    <row r="177" spans="1:8" ht="141.75" customHeight="1" thickBot="1" x14ac:dyDescent="0.25">
      <c r="A177" s="328" t="s">
        <v>147</v>
      </c>
      <c r="B177" s="329"/>
      <c r="C177" s="330" t="s">
        <v>148</v>
      </c>
      <c r="D177" s="331" t="s">
        <v>146</v>
      </c>
      <c r="E177" s="332"/>
      <c r="F177" s="238"/>
      <c r="G177" s="238"/>
      <c r="H177" s="238"/>
    </row>
    <row r="178" spans="1:8" s="203" customFormat="1" ht="102.75" customHeight="1" thickBot="1" x14ac:dyDescent="0.25">
      <c r="A178" s="328" t="s">
        <v>150</v>
      </c>
      <c r="B178" s="329"/>
      <c r="C178" s="544" t="s">
        <v>151</v>
      </c>
      <c r="D178" s="329" t="s">
        <v>146</v>
      </c>
      <c r="E178" s="545"/>
      <c r="F178" s="232"/>
      <c r="G178" s="232"/>
      <c r="H178" s="232"/>
    </row>
    <row r="179" spans="1:8" s="224" customFormat="1" ht="222.75" customHeight="1" thickBot="1" x14ac:dyDescent="0.25">
      <c r="A179" s="328" t="s">
        <v>152</v>
      </c>
      <c r="B179" s="329"/>
      <c r="C179" s="330" t="s">
        <v>153</v>
      </c>
      <c r="D179" s="331" t="s">
        <v>146</v>
      </c>
      <c r="E179" s="332"/>
      <c r="F179" s="222"/>
      <c r="G179" s="223"/>
      <c r="H179" s="223"/>
    </row>
    <row r="180" spans="1:8" ht="23.25" x14ac:dyDescent="0.2">
      <c r="A180" s="250" t="s">
        <v>154</v>
      </c>
      <c r="B180" s="250"/>
      <c r="C180" s="250"/>
      <c r="D180" s="250"/>
      <c r="E180" s="250"/>
      <c r="F180" s="250"/>
      <c r="G180" s="250"/>
      <c r="H180" s="250"/>
    </row>
    <row r="181" spans="1:8" ht="23.25" x14ac:dyDescent="0.2">
      <c r="A181" s="250" t="s">
        <v>155</v>
      </c>
      <c r="B181" s="250"/>
      <c r="C181" s="250"/>
      <c r="D181" s="250"/>
      <c r="E181" s="250"/>
      <c r="F181" s="250"/>
      <c r="G181" s="250"/>
      <c r="H181" s="250"/>
    </row>
    <row r="182" spans="1:8" ht="189.75" customHeight="1" x14ac:dyDescent="0.2">
      <c r="A18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2" s="308"/>
      <c r="C182" s="308"/>
      <c r="D182" s="308"/>
      <c r="E182" s="308"/>
      <c r="F182" s="308"/>
      <c r="G182" s="308"/>
      <c r="H182" s="308"/>
    </row>
    <row r="183" spans="1:8" ht="70.5" customHeight="1" x14ac:dyDescent="0.2">
      <c r="A183" s="225" t="s">
        <v>157</v>
      </c>
      <c r="B183" s="225"/>
      <c r="C183" s="225"/>
      <c r="D183" s="225"/>
      <c r="E183" s="225"/>
      <c r="F183" s="225"/>
      <c r="G183" s="225"/>
      <c r="H183" s="225"/>
    </row>
    <row r="184" spans="1:8" ht="23.25" x14ac:dyDescent="0.2">
      <c r="A184" s="250" t="s">
        <v>158</v>
      </c>
      <c r="B184" s="250"/>
      <c r="C184" s="250"/>
      <c r="D184" s="250"/>
      <c r="E184" s="250"/>
      <c r="F184" s="250"/>
      <c r="G184" s="250"/>
      <c r="H184" s="250"/>
    </row>
    <row r="185" spans="1:8" s="252" customFormat="1" ht="114.75" customHeight="1" x14ac:dyDescent="0.2">
      <c r="A185" s="225" t="s">
        <v>159</v>
      </c>
      <c r="B185" s="225"/>
      <c r="C185" s="225"/>
      <c r="D185" s="225"/>
      <c r="E185" s="225"/>
      <c r="F185" s="225"/>
      <c r="G185" s="225"/>
      <c r="H185" s="225"/>
    </row>
  </sheetData>
  <sheetProtection selectLockedCells="1" selectUnlockedCells="1"/>
  <mergeCells count="305">
    <mergeCell ref="A180:H180"/>
    <mergeCell ref="A181:H181"/>
    <mergeCell ref="A182:H182"/>
    <mergeCell ref="A183:H183"/>
    <mergeCell ref="A184:H184"/>
    <mergeCell ref="A185:E185"/>
    <mergeCell ref="F185:H185"/>
    <mergeCell ref="A177:B177"/>
    <mergeCell ref="D177:E177"/>
    <mergeCell ref="A178:B178"/>
    <mergeCell ref="D178:E178"/>
    <mergeCell ref="A179:B179"/>
    <mergeCell ref="D179:E179"/>
    <mergeCell ref="A173:E173"/>
    <mergeCell ref="A174:B174"/>
    <mergeCell ref="D174:E174"/>
    <mergeCell ref="A175:B175"/>
    <mergeCell ref="D175:E175"/>
    <mergeCell ref="A176:B176"/>
    <mergeCell ref="D176:E176"/>
    <mergeCell ref="A165:C165"/>
    <mergeCell ref="A166:C166"/>
    <mergeCell ref="A167:C167"/>
    <mergeCell ref="A169:H169"/>
    <mergeCell ref="A170:H170"/>
    <mergeCell ref="A172:E172"/>
    <mergeCell ref="A160:H160"/>
    <mergeCell ref="A161:C161"/>
    <mergeCell ref="G161:H161"/>
    <mergeCell ref="A162:C162"/>
    <mergeCell ref="A163:C163"/>
    <mergeCell ref="A164:C164"/>
    <mergeCell ref="D153:H153"/>
    <mergeCell ref="A154:B154"/>
    <mergeCell ref="D154:H154"/>
    <mergeCell ref="C156:D156"/>
    <mergeCell ref="C157:D157"/>
    <mergeCell ref="C158:D158"/>
    <mergeCell ref="A149:C149"/>
    <mergeCell ref="D149:H149"/>
    <mergeCell ref="A150:B150"/>
    <mergeCell ref="C150:C153"/>
    <mergeCell ref="D150:H150"/>
    <mergeCell ref="A151:B151"/>
    <mergeCell ref="D151:H151"/>
    <mergeCell ref="A152:B152"/>
    <mergeCell ref="D152:H152"/>
    <mergeCell ref="A153:B153"/>
    <mergeCell ref="A146:B146"/>
    <mergeCell ref="D146:H146"/>
    <mergeCell ref="A147:B147"/>
    <mergeCell ref="D147:H147"/>
    <mergeCell ref="A148:B148"/>
    <mergeCell ref="D148:H148"/>
    <mergeCell ref="A142:B142"/>
    <mergeCell ref="D142:H142"/>
    <mergeCell ref="A143:B143"/>
    <mergeCell ref="D143:H143"/>
    <mergeCell ref="A144:B144"/>
    <mergeCell ref="A145:B145"/>
    <mergeCell ref="D145:H145"/>
    <mergeCell ref="D138:H138"/>
    <mergeCell ref="A139:B139"/>
    <mergeCell ref="D139:H139"/>
    <mergeCell ref="A140:B140"/>
    <mergeCell ref="D140:H140"/>
    <mergeCell ref="A141:B141"/>
    <mergeCell ref="A134:B134"/>
    <mergeCell ref="D134:H134"/>
    <mergeCell ref="A135:B135"/>
    <mergeCell ref="C135:C139"/>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XFD316"/>
  <sheetViews>
    <sheetView view="pageBreakPreview" zoomScale="40" zoomScaleNormal="60" zoomScaleSheetLayoutView="40" workbookViewId="0">
      <pane ySplit="3" topLeftCell="A160"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596" t="s">
        <v>0</v>
      </c>
      <c r="D1" s="462"/>
      <c r="E1" s="462"/>
      <c r="F1" s="462"/>
      <c r="G1" s="463"/>
      <c r="H1" s="463"/>
    </row>
    <row r="2" spans="1:8" s="10" customFormat="1" ht="50.1" customHeight="1" x14ac:dyDescent="0.2">
      <c r="A2" s="5" t="str">
        <f>Абакан_юр!A2</f>
        <v>Введен в действие с "01" ноября 2023 г.</v>
      </c>
      <c r="B2" s="6" t="s">
        <v>2</v>
      </c>
      <c r="C2" s="7" t="s">
        <v>575</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597" t="s">
        <v>5</v>
      </c>
      <c r="B4" s="385" t="s">
        <v>6</v>
      </c>
      <c r="C4" s="385" t="s">
        <v>7</v>
      </c>
      <c r="D4" s="598" t="s">
        <v>576</v>
      </c>
      <c r="E4" s="380"/>
      <c r="F4" s="380"/>
      <c r="G4" s="380"/>
      <c r="H4" s="384"/>
    </row>
    <row r="5" spans="1:8" s="28" customFormat="1" ht="49.5" customHeight="1" thickBot="1" x14ac:dyDescent="0.25">
      <c r="A5" s="349" t="s">
        <v>9</v>
      </c>
      <c r="B5" s="350"/>
      <c r="C5" s="197"/>
      <c r="D5" s="197"/>
      <c r="E5" s="197"/>
      <c r="F5" s="197"/>
      <c r="G5" s="197"/>
      <c r="H5" s="517"/>
    </row>
    <row r="6" spans="1:8" s="16" customFormat="1" ht="24.95" customHeight="1" thickBot="1" x14ac:dyDescent="0.25">
      <c r="A6" s="81"/>
      <c r="B6" s="117"/>
      <c r="C6" s="118"/>
      <c r="D6" s="299" t="s">
        <v>290</v>
      </c>
      <c r="E6" s="299"/>
      <c r="F6" s="299"/>
      <c r="G6" s="299"/>
      <c r="H6" s="428"/>
    </row>
    <row r="7" spans="1:8" s="16" customFormat="1" ht="24.95" customHeight="1" thickBot="1" x14ac:dyDescent="0.25">
      <c r="A7" s="112"/>
      <c r="B7" s="82"/>
      <c r="C7" s="83"/>
      <c r="D7" s="584" t="s">
        <v>173</v>
      </c>
      <c r="E7" s="585" t="s">
        <v>174</v>
      </c>
      <c r="F7" s="586" t="s">
        <v>175</v>
      </c>
      <c r="G7" s="585" t="s">
        <v>176</v>
      </c>
      <c r="H7" s="587" t="s">
        <v>177</v>
      </c>
    </row>
    <row r="8" spans="1:8" s="16" customFormat="1" ht="48" customHeight="1" x14ac:dyDescent="0.2">
      <c r="A8" s="29" t="s">
        <v>577</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1">
        <f>F8*1.2</f>
        <v>14212.8</v>
      </c>
      <c r="E8" s="32">
        <f>F8*1.1</f>
        <v>13028.400000000001</v>
      </c>
      <c r="F8" s="32">
        <v>11844</v>
      </c>
      <c r="G8" s="32">
        <f>F8*0.75</f>
        <v>8883</v>
      </c>
      <c r="H8" s="33">
        <f>F8*0.5</f>
        <v>5922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54">
        <f>F13*1.2</f>
        <v>16858.8</v>
      </c>
      <c r="E13" s="32">
        <f>F13*1.1</f>
        <v>15453.900000000001</v>
      </c>
      <c r="F13" s="32">
        <v>14049</v>
      </c>
      <c r="G13" s="32">
        <f>F13*0.75</f>
        <v>10536.75</v>
      </c>
      <c r="H13" s="33">
        <f>F13*0.5</f>
        <v>7024.5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92.25" customHeight="1" x14ac:dyDescent="0.2">
      <c r="A19" s="53" t="s">
        <v>578</v>
      </c>
      <c r="B19" s="599" t="s">
        <v>579</v>
      </c>
      <c r="C19" s="60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199">
        <f>F19*1.2</f>
        <v>16858.8</v>
      </c>
      <c r="E19" s="199">
        <f>F19*1.1</f>
        <v>15453.900000000001</v>
      </c>
      <c r="F19" s="199">
        <v>14049</v>
      </c>
      <c r="G19" s="199">
        <f>F19*0.75</f>
        <v>10536.75</v>
      </c>
      <c r="H19" s="199">
        <f>F19*0.5</f>
        <v>7024.5</v>
      </c>
    </row>
    <row r="20" spans="1:8" s="16" customFormat="1" ht="92.25" customHeight="1" thickBot="1" x14ac:dyDescent="0.25">
      <c r="A20" s="59"/>
      <c r="B20" s="42" t="s">
        <v>580</v>
      </c>
      <c r="C20" s="365"/>
      <c r="D20" s="601"/>
      <c r="E20" s="601"/>
      <c r="F20" s="601">
        <v>1596</v>
      </c>
      <c r="G20" s="601"/>
      <c r="H20" s="602"/>
    </row>
    <row r="21" spans="1:8" s="16" customFormat="1" ht="24.95" customHeight="1" thickBot="1" x14ac:dyDescent="0.25">
      <c r="A21" s="47"/>
      <c r="B21" s="62"/>
      <c r="C21" s="49"/>
      <c r="D21" s="63"/>
      <c r="E21" s="63"/>
      <c r="F21" s="63"/>
      <c r="G21" s="63"/>
      <c r="H21" s="64"/>
    </row>
    <row r="22" spans="1:8" s="16" customFormat="1" ht="92.25" customHeight="1" x14ac:dyDescent="0.2">
      <c r="A22" s="53" t="s">
        <v>581</v>
      </c>
      <c r="B22" s="599" t="s">
        <v>579</v>
      </c>
      <c r="C2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199">
        <f>F22*1.2</f>
        <v>16858.8</v>
      </c>
      <c r="E22" s="199">
        <f>F22*1.1</f>
        <v>15453.900000000001</v>
      </c>
      <c r="F22" s="199">
        <v>14049</v>
      </c>
      <c r="G22" s="199">
        <f>F22*0.75</f>
        <v>10536.75</v>
      </c>
      <c r="H22" s="199">
        <f>F22*0.5</f>
        <v>7024.5</v>
      </c>
    </row>
    <row r="23" spans="1:8" s="16" customFormat="1" ht="20.25" customHeight="1" x14ac:dyDescent="0.2">
      <c r="A23" s="55"/>
      <c r="B23" s="603" t="s">
        <v>582</v>
      </c>
      <c r="C23" s="364"/>
      <c r="D23" s="63"/>
      <c r="E23" s="63"/>
      <c r="F23" s="63"/>
      <c r="G23" s="604" t="s">
        <v>583</v>
      </c>
      <c r="H23" s="605"/>
    </row>
    <row r="24" spans="1:8" s="16" customFormat="1" ht="92.25" customHeight="1" thickBot="1" x14ac:dyDescent="0.25">
      <c r="A24" s="59"/>
      <c r="B24" s="606"/>
      <c r="C24" s="365"/>
      <c r="D24" s="601"/>
      <c r="E24" s="601"/>
      <c r="F24" s="601">
        <v>3300</v>
      </c>
      <c r="G24" s="601"/>
      <c r="H24" s="602"/>
    </row>
    <row r="25" spans="1:8" s="16" customFormat="1" ht="24.95" customHeight="1" thickBot="1" x14ac:dyDescent="0.25">
      <c r="A25" s="47"/>
      <c r="B25" s="62"/>
      <c r="C25" s="49"/>
      <c r="D25" s="63"/>
      <c r="E25" s="63"/>
      <c r="F25" s="63"/>
      <c r="G25" s="63"/>
      <c r="H25" s="64"/>
    </row>
    <row r="26" spans="1:8" s="16" customFormat="1" ht="92.25" customHeight="1" thickBot="1" x14ac:dyDescent="0.25">
      <c r="A26" s="65" t="s">
        <v>584</v>
      </c>
      <c r="B26" s="599" t="s">
        <v>579</v>
      </c>
      <c r="C26" s="60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608">
        <f>F26*1.2</f>
        <v>16858.8</v>
      </c>
      <c r="E26" s="608">
        <f>F26*1.1</f>
        <v>15453.900000000001</v>
      </c>
      <c r="F26" s="608">
        <v>14049</v>
      </c>
      <c r="G26" s="608">
        <f>F26*0.75</f>
        <v>10536.75</v>
      </c>
      <c r="H26" s="608">
        <f>F26*0.5</f>
        <v>7024.5</v>
      </c>
    </row>
    <row r="27" spans="1:8" s="16" customFormat="1" ht="92.25" customHeight="1" thickBot="1" x14ac:dyDescent="0.25">
      <c r="A27" s="71"/>
      <c r="B27" s="609" t="s">
        <v>582</v>
      </c>
      <c r="C27" s="610"/>
      <c r="D27" s="611"/>
      <c r="E27" s="612"/>
      <c r="F27" s="612"/>
      <c r="G27" s="160" t="s">
        <v>583</v>
      </c>
      <c r="H27" s="161"/>
    </row>
    <row r="28" spans="1:8" s="16" customFormat="1" ht="89.25" customHeight="1" thickBot="1" x14ac:dyDescent="0.25">
      <c r="A28" s="71"/>
      <c r="B28" s="613"/>
      <c r="C28" s="610"/>
      <c r="D28" s="614">
        <v>3300</v>
      </c>
      <c r="E28" s="560"/>
      <c r="F28" s="560"/>
      <c r="G28" s="560"/>
      <c r="H28" s="561"/>
    </row>
    <row r="29" spans="1:8" s="16" customFormat="1" ht="92.25" customHeight="1" thickBot="1" x14ac:dyDescent="0.25">
      <c r="A29" s="77"/>
      <c r="B29" s="42" t="s">
        <v>580</v>
      </c>
      <c r="C29" s="615"/>
      <c r="D29" s="616"/>
      <c r="E29" s="617"/>
      <c r="F29" s="617">
        <v>1596</v>
      </c>
      <c r="G29" s="617"/>
      <c r="H29" s="618"/>
    </row>
    <row r="30" spans="1:8" s="16" customFormat="1" ht="24.95" customHeight="1" thickBot="1" x14ac:dyDescent="0.25">
      <c r="A30" s="47"/>
      <c r="B30" s="62"/>
      <c r="C30" s="49"/>
      <c r="D30" s="63"/>
      <c r="E30" s="63"/>
      <c r="F30" s="63"/>
      <c r="G30" s="63"/>
      <c r="H30" s="64"/>
    </row>
    <row r="31" spans="1:8" s="16" customFormat="1" ht="112.5" customHeight="1" x14ac:dyDescent="0.2">
      <c r="A31" s="65" t="s">
        <v>17</v>
      </c>
      <c r="B31" s="66" t="s">
        <v>18</v>
      </c>
      <c r="C31" s="67"/>
      <c r="D31" s="68">
        <v>2610</v>
      </c>
      <c r="E31" s="69"/>
      <c r="F31" s="69"/>
      <c r="G31" s="69"/>
      <c r="H31" s="70"/>
    </row>
    <row r="32" spans="1:8" s="16" customFormat="1" ht="50.1" customHeight="1" x14ac:dyDescent="0.2">
      <c r="A32" s="71"/>
      <c r="B32" s="72" t="s">
        <v>19</v>
      </c>
      <c r="C32" s="73" t="str">
        <f>"Электронный справочник "&amp;$C$2&amp;" (версия для ПК)"</f>
        <v>Электронный справочник "2ГИС.НОВОСИБИРСК" (версия для ПК)</v>
      </c>
      <c r="D32" s="74"/>
      <c r="E32" s="75"/>
      <c r="F32" s="75"/>
      <c r="G32" s="75"/>
      <c r="H32" s="76"/>
    </row>
    <row r="33" spans="1:8" s="16" customFormat="1" ht="40.5" customHeight="1" x14ac:dyDescent="0.2">
      <c r="A33" s="71"/>
      <c r="B33" s="72" t="s">
        <v>20</v>
      </c>
      <c r="C33" s="35"/>
      <c r="D33" s="74"/>
      <c r="E33" s="75"/>
      <c r="F33" s="75"/>
      <c r="G33" s="75"/>
      <c r="H33" s="76"/>
    </row>
    <row r="34" spans="1:8" s="16" customFormat="1" ht="75" customHeight="1" thickBot="1" x14ac:dyDescent="0.25">
      <c r="A34" s="77"/>
      <c r="B34" s="72" t="s">
        <v>21</v>
      </c>
      <c r="C3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78"/>
      <c r="E34" s="79"/>
      <c r="F34" s="79"/>
      <c r="G34" s="79"/>
      <c r="H34" s="80"/>
    </row>
    <row r="35" spans="1:8" s="16" customFormat="1" ht="24.95" customHeight="1" thickBot="1" x14ac:dyDescent="0.25">
      <c r="A35" s="81"/>
      <c r="B35" s="82"/>
      <c r="C35" s="83"/>
      <c r="D35" s="299" t="s">
        <v>290</v>
      </c>
      <c r="E35" s="299"/>
      <c r="F35" s="299"/>
      <c r="G35" s="299"/>
      <c r="H35" s="428"/>
    </row>
    <row r="36" spans="1:8" s="16" customFormat="1" ht="50.1" customHeight="1" x14ac:dyDescent="0.2">
      <c r="A36" s="65" t="s">
        <v>22</v>
      </c>
      <c r="B36" s="87" t="s">
        <v>23</v>
      </c>
      <c r="C36"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262">
        <v>282</v>
      </c>
      <c r="E36" s="313"/>
      <c r="F36" s="313"/>
      <c r="G36" s="313"/>
      <c r="H36" s="314"/>
    </row>
    <row r="37" spans="1:8" s="16" customFormat="1" ht="94.5" customHeight="1" x14ac:dyDescent="0.2">
      <c r="A37" s="71"/>
      <c r="B37" s="92"/>
      <c r="C37" s="93"/>
      <c r="D37" s="94"/>
      <c r="E37" s="95"/>
      <c r="F37" s="95"/>
      <c r="G37" s="95"/>
      <c r="H37" s="315"/>
    </row>
    <row r="38" spans="1:8" s="16" customFormat="1" ht="163.5" customHeight="1" thickBot="1" x14ac:dyDescent="0.25">
      <c r="A38" s="77"/>
      <c r="B38" s="97" t="s">
        <v>13</v>
      </c>
      <c r="C38"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263"/>
      <c r="E38" s="316"/>
      <c r="F38" s="316"/>
      <c r="G38" s="316"/>
      <c r="H38" s="317"/>
    </row>
    <row r="39" spans="1:8" s="16" customFormat="1" ht="24.95" customHeight="1" thickBot="1" x14ac:dyDescent="0.25">
      <c r="A39" s="81"/>
      <c r="B39" s="48"/>
      <c r="C39" s="49"/>
      <c r="D39" s="299" t="s">
        <v>290</v>
      </c>
      <c r="E39" s="299"/>
      <c r="F39" s="299"/>
      <c r="G39" s="299"/>
      <c r="H39" s="428"/>
    </row>
    <row r="40" spans="1:8" s="16" customFormat="1" ht="50.1" customHeight="1" x14ac:dyDescent="0.2">
      <c r="A40" s="65" t="s">
        <v>24</v>
      </c>
      <c r="B40" s="30" t="s">
        <v>27</v>
      </c>
      <c r="C4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1">
        <f>F40*1.2</f>
        <v>19900.8</v>
      </c>
      <c r="E40" s="32">
        <f>F40*1.1</f>
        <v>18242.400000000001</v>
      </c>
      <c r="F40" s="32">
        <v>16584</v>
      </c>
      <c r="G40" s="32">
        <f>F40*0.75</f>
        <v>12438</v>
      </c>
      <c r="H40" s="33">
        <f>F40*0.5</f>
        <v>8292</v>
      </c>
    </row>
    <row r="41" spans="1:8" s="16" customFormat="1" ht="99.95" customHeight="1" x14ac:dyDescent="0.2">
      <c r="A41" s="71"/>
      <c r="B41" s="35"/>
      <c r="C41" s="35"/>
      <c r="D41" s="36"/>
      <c r="E41" s="37"/>
      <c r="F41" s="37"/>
      <c r="G41" s="37"/>
      <c r="H41" s="38"/>
    </row>
    <row r="42" spans="1:8" s="16" customFormat="1" ht="99.95" customHeight="1" x14ac:dyDescent="0.2">
      <c r="A42" s="71"/>
      <c r="B42" s="105" t="s">
        <v>12</v>
      </c>
      <c r="C42"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6"/>
      <c r="E42" s="37"/>
      <c r="F42" s="37"/>
      <c r="G42" s="37"/>
      <c r="H42" s="38"/>
    </row>
    <row r="43" spans="1:8" s="16" customFormat="1" ht="156.75" customHeight="1" thickBot="1" x14ac:dyDescent="0.25">
      <c r="A43" s="77"/>
      <c r="B43" s="107" t="s">
        <v>13</v>
      </c>
      <c r="C43"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44"/>
      <c r="E43" s="45"/>
      <c r="F43" s="45"/>
      <c r="G43" s="45"/>
      <c r="H43" s="46"/>
    </row>
    <row r="44" spans="1:8" s="16" customFormat="1" ht="24.95" customHeight="1" thickBot="1" x14ac:dyDescent="0.25">
      <c r="A44" s="81"/>
      <c r="B44" s="48"/>
      <c r="C44" s="49"/>
      <c r="D44" s="299" t="s">
        <v>290</v>
      </c>
      <c r="E44" s="299"/>
      <c r="F44" s="299"/>
      <c r="G44" s="299"/>
      <c r="H44" s="428"/>
    </row>
    <row r="45" spans="1:8" s="16" customFormat="1" ht="50.1" customHeight="1" x14ac:dyDescent="0.2">
      <c r="A45" s="65" t="s">
        <v>26</v>
      </c>
      <c r="B45" s="30" t="s">
        <v>27</v>
      </c>
      <c r="C4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54">
        <f>F45*1.2</f>
        <v>23616</v>
      </c>
      <c r="E45" s="32">
        <f>F45*1.1</f>
        <v>21648</v>
      </c>
      <c r="F45" s="32">
        <v>19680</v>
      </c>
      <c r="G45" s="32">
        <f>F45*0.75</f>
        <v>14760</v>
      </c>
      <c r="H45" s="33">
        <f>F45*0.5</f>
        <v>9840</v>
      </c>
    </row>
    <row r="46" spans="1:8" s="16" customFormat="1" ht="99.95" customHeight="1" x14ac:dyDescent="0.2">
      <c r="A46" s="71"/>
      <c r="B46" s="35"/>
      <c r="C46" s="35"/>
      <c r="D46" s="56"/>
      <c r="E46" s="37"/>
      <c r="F46" s="37"/>
      <c r="G46" s="37"/>
      <c r="H46" s="38"/>
    </row>
    <row r="47" spans="1:8" s="16" customFormat="1" ht="99.95" customHeight="1" x14ac:dyDescent="0.2">
      <c r="A47" s="71"/>
      <c r="B47" s="39" t="s">
        <v>12</v>
      </c>
      <c r="C47"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56"/>
      <c r="E47" s="37"/>
      <c r="F47" s="37"/>
      <c r="G47" s="37"/>
      <c r="H47" s="38"/>
    </row>
    <row r="48" spans="1:8" s="16" customFormat="1" ht="156.75" customHeight="1" x14ac:dyDescent="0.2">
      <c r="A48" s="71"/>
      <c r="B48" s="57" t="s">
        <v>13</v>
      </c>
      <c r="C48"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56"/>
      <c r="E48" s="37"/>
      <c r="F48" s="37"/>
      <c r="G48" s="37"/>
      <c r="H48" s="38"/>
    </row>
    <row r="49" spans="1:8" s="16" customFormat="1" ht="92.25" customHeight="1" thickBot="1" x14ac:dyDescent="0.25">
      <c r="A49" s="77"/>
      <c r="B49" s="42" t="s">
        <v>16</v>
      </c>
      <c r="C49"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61"/>
      <c r="E49" s="45"/>
      <c r="F49" s="45"/>
      <c r="G49" s="45"/>
      <c r="H49" s="46"/>
    </row>
    <row r="50" spans="1:8" s="16" customFormat="1" ht="24.95" customHeight="1" thickBot="1" x14ac:dyDescent="0.25">
      <c r="A50" s="112"/>
      <c r="B50" s="62"/>
      <c r="C50" s="49"/>
      <c r="D50" s="63"/>
      <c r="E50" s="63"/>
      <c r="F50" s="63"/>
      <c r="G50" s="63"/>
      <c r="H50" s="64"/>
    </row>
    <row r="51" spans="1:8" s="16" customFormat="1" ht="125.1" customHeight="1" x14ac:dyDescent="0.2">
      <c r="A51" s="65" t="s">
        <v>28</v>
      </c>
      <c r="B51" s="66" t="s">
        <v>29</v>
      </c>
      <c r="C51" s="67"/>
      <c r="D51" s="68">
        <v>3720</v>
      </c>
      <c r="E51" s="69"/>
      <c r="F51" s="69"/>
      <c r="G51" s="69"/>
      <c r="H51" s="70"/>
    </row>
    <row r="52" spans="1:8" s="16" customFormat="1" ht="50.1" customHeight="1" x14ac:dyDescent="0.2">
      <c r="A52" s="71"/>
      <c r="B52" s="72" t="s">
        <v>19</v>
      </c>
      <c r="C52" s="73" t="str">
        <f>"Электронный справочник "&amp;$C$2&amp;" (версия для ПК)"</f>
        <v>Электронный справочник "2ГИС.НОВОСИБИРСК" (версия для ПК)</v>
      </c>
      <c r="D52" s="74"/>
      <c r="E52" s="75"/>
      <c r="F52" s="75"/>
      <c r="G52" s="75"/>
      <c r="H52" s="76"/>
    </row>
    <row r="53" spans="1:8" s="16" customFormat="1" ht="50.1" customHeight="1" x14ac:dyDescent="0.2">
      <c r="A53" s="71"/>
      <c r="B53" s="72" t="s">
        <v>20</v>
      </c>
      <c r="C53" s="35"/>
      <c r="D53" s="74"/>
      <c r="E53" s="75"/>
      <c r="F53" s="75"/>
      <c r="G53" s="75"/>
      <c r="H53" s="76"/>
    </row>
    <row r="54" spans="1:8" s="16" customFormat="1" ht="75" customHeight="1" thickBot="1" x14ac:dyDescent="0.25">
      <c r="A54" s="77"/>
      <c r="B54" s="72" t="s">
        <v>21</v>
      </c>
      <c r="C54"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78"/>
      <c r="E54" s="79"/>
      <c r="F54" s="79"/>
      <c r="G54" s="79"/>
      <c r="H54" s="80"/>
    </row>
    <row r="55" spans="1:8" s="16" customFormat="1" ht="24.95" customHeight="1" thickBot="1" x14ac:dyDescent="0.25">
      <c r="A55" s="81"/>
      <c r="B55" s="82"/>
      <c r="C55" s="83"/>
      <c r="D55" s="299" t="s">
        <v>290</v>
      </c>
      <c r="E55" s="299"/>
      <c r="F55" s="299"/>
      <c r="G55" s="299"/>
      <c r="H55" s="428"/>
    </row>
    <row r="56" spans="1:8" s="16" customFormat="1" ht="50.1" customHeight="1" x14ac:dyDescent="0.2">
      <c r="A56" s="65" t="s">
        <v>30</v>
      </c>
      <c r="B56" s="87" t="s">
        <v>23</v>
      </c>
      <c r="C56"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90">
        <v>396</v>
      </c>
      <c r="E56" s="90"/>
      <c r="F56" s="90"/>
      <c r="G56" s="90"/>
      <c r="H56" s="91"/>
    </row>
    <row r="57" spans="1:8" s="16" customFormat="1" ht="69.75" customHeight="1" x14ac:dyDescent="0.2">
      <c r="A57" s="71"/>
      <c r="B57" s="92"/>
      <c r="C57" s="93"/>
      <c r="D57" s="95"/>
      <c r="E57" s="95"/>
      <c r="F57" s="95"/>
      <c r="G57" s="95"/>
      <c r="H57" s="96"/>
    </row>
    <row r="58" spans="1:8" s="16" customFormat="1" ht="155.25" customHeight="1" x14ac:dyDescent="0.2">
      <c r="A58" s="71"/>
      <c r="B58" s="105" t="s">
        <v>13</v>
      </c>
      <c r="C58"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95"/>
      <c r="E58" s="95"/>
      <c r="F58" s="95"/>
      <c r="G58" s="95"/>
      <c r="H58" s="96"/>
    </row>
    <row r="59" spans="1:8" s="16" customFormat="1" ht="168.75" customHeight="1" thickBot="1" x14ac:dyDescent="0.25">
      <c r="A59" s="77"/>
      <c r="B59" s="107" t="s">
        <v>13</v>
      </c>
      <c r="C59"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100"/>
      <c r="E59" s="100"/>
      <c r="F59" s="100"/>
      <c r="G59" s="100"/>
      <c r="H59" s="101"/>
    </row>
    <row r="60" spans="1:8" s="16" customFormat="1" ht="24.95" customHeight="1" thickBot="1" x14ac:dyDescent="0.25">
      <c r="A60" s="81"/>
      <c r="B60" s="117"/>
      <c r="C60" s="118"/>
      <c r="D60" s="299" t="s">
        <v>290</v>
      </c>
      <c r="E60" s="299"/>
      <c r="F60" s="299"/>
      <c r="G60" s="299"/>
      <c r="H60" s="428"/>
    </row>
    <row r="61" spans="1:8" s="16" customFormat="1" ht="50.1" customHeight="1" thickBot="1" x14ac:dyDescent="0.25">
      <c r="A61" s="119" t="s">
        <v>31</v>
      </c>
      <c r="B61" s="120"/>
      <c r="C61" s="120"/>
      <c r="D61" s="121" t="str">
        <f>"от "&amp;MIN(D62:D81)&amp;" до "&amp;MAX(D62:D81)</f>
        <v>от 2520 до 246960</v>
      </c>
      <c r="E61" s="122"/>
      <c r="F61" s="122"/>
      <c r="G61" s="122"/>
      <c r="H61" s="123"/>
    </row>
    <row r="62" spans="1:8" s="16" customFormat="1" ht="37.5" customHeight="1" outlineLevel="1" x14ac:dyDescent="0.2">
      <c r="A62" s="124" t="s">
        <v>32</v>
      </c>
      <c r="B62" s="361"/>
      <c r="C62"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62" s="362">
        <v>2520</v>
      </c>
      <c r="E62" s="128"/>
      <c r="F62" s="128"/>
      <c r="G62" s="128"/>
      <c r="H62" s="129"/>
    </row>
    <row r="63" spans="1:8" s="16" customFormat="1" ht="37.5" customHeight="1" outlineLevel="1" x14ac:dyDescent="0.2">
      <c r="A63" s="130" t="s">
        <v>33</v>
      </c>
      <c r="B63" s="363"/>
      <c r="C63" s="364"/>
      <c r="D63" s="56">
        <v>5040</v>
      </c>
      <c r="E63" s="37"/>
      <c r="F63" s="37"/>
      <c r="G63" s="37"/>
      <c r="H63" s="38"/>
    </row>
    <row r="64" spans="1:8" s="16" customFormat="1" ht="37.5" customHeight="1" outlineLevel="1" x14ac:dyDescent="0.2">
      <c r="A64" s="130" t="s">
        <v>34</v>
      </c>
      <c r="B64" s="363"/>
      <c r="C64" s="364"/>
      <c r="D64" s="56">
        <v>10080</v>
      </c>
      <c r="E64" s="37"/>
      <c r="F64" s="37"/>
      <c r="G64" s="37"/>
      <c r="H64" s="38"/>
    </row>
    <row r="65" spans="1:8" s="16" customFormat="1" ht="37.5" customHeight="1" outlineLevel="1" x14ac:dyDescent="0.2">
      <c r="A65" s="130" t="s">
        <v>35</v>
      </c>
      <c r="B65" s="363"/>
      <c r="C65" s="364"/>
      <c r="D65" s="56">
        <v>15120</v>
      </c>
      <c r="E65" s="37"/>
      <c r="F65" s="37"/>
      <c r="G65" s="37"/>
      <c r="H65" s="38"/>
    </row>
    <row r="66" spans="1:8" s="16" customFormat="1" ht="37.5" customHeight="1" outlineLevel="1" x14ac:dyDescent="0.2">
      <c r="A66" s="130" t="s">
        <v>36</v>
      </c>
      <c r="B66" s="363"/>
      <c r="C66" s="364"/>
      <c r="D66" s="56">
        <v>20160</v>
      </c>
      <c r="E66" s="37"/>
      <c r="F66" s="37"/>
      <c r="G66" s="37"/>
      <c r="H66" s="38"/>
    </row>
    <row r="67" spans="1:8" s="16" customFormat="1" ht="37.5" customHeight="1" outlineLevel="1" x14ac:dyDescent="0.2">
      <c r="A67" s="130" t="s">
        <v>37</v>
      </c>
      <c r="B67" s="363"/>
      <c r="C67" s="364"/>
      <c r="D67" s="56">
        <v>30240</v>
      </c>
      <c r="E67" s="37"/>
      <c r="F67" s="37"/>
      <c r="G67" s="37"/>
      <c r="H67" s="38"/>
    </row>
    <row r="68" spans="1:8" s="16" customFormat="1" ht="37.5" customHeight="1" outlineLevel="1" x14ac:dyDescent="0.2">
      <c r="A68" s="130" t="s">
        <v>38</v>
      </c>
      <c r="B68" s="363"/>
      <c r="C68" s="364"/>
      <c r="D68" s="56">
        <v>45360</v>
      </c>
      <c r="E68" s="37"/>
      <c r="F68" s="37"/>
      <c r="G68" s="37"/>
      <c r="H68" s="38"/>
    </row>
    <row r="69" spans="1:8" s="16" customFormat="1" ht="37.5" customHeight="1" outlineLevel="1" x14ac:dyDescent="0.2">
      <c r="A69" s="130" t="s">
        <v>39</v>
      </c>
      <c r="B69" s="363"/>
      <c r="C69" s="364"/>
      <c r="D69" s="56">
        <v>60480</v>
      </c>
      <c r="E69" s="37"/>
      <c r="F69" s="37"/>
      <c r="G69" s="37"/>
      <c r="H69" s="38"/>
    </row>
    <row r="70" spans="1:8" s="16" customFormat="1" ht="37.5" customHeight="1" outlineLevel="1" x14ac:dyDescent="0.2">
      <c r="A70" s="130" t="s">
        <v>40</v>
      </c>
      <c r="B70" s="363"/>
      <c r="C70" s="364"/>
      <c r="D70" s="56">
        <v>75600</v>
      </c>
      <c r="E70" s="37"/>
      <c r="F70" s="37"/>
      <c r="G70" s="37"/>
      <c r="H70" s="38"/>
    </row>
    <row r="71" spans="1:8" s="16" customFormat="1" ht="37.5" customHeight="1" outlineLevel="1" x14ac:dyDescent="0.2">
      <c r="A71" s="130" t="s">
        <v>41</v>
      </c>
      <c r="B71" s="363"/>
      <c r="C71" s="364"/>
      <c r="D71" s="56">
        <v>90720</v>
      </c>
      <c r="E71" s="37"/>
      <c r="F71" s="37"/>
      <c r="G71" s="37"/>
      <c r="H71" s="38"/>
    </row>
    <row r="72" spans="1:8" s="16" customFormat="1" ht="37.5" customHeight="1" outlineLevel="1" x14ac:dyDescent="0.2">
      <c r="A72" s="130" t="s">
        <v>42</v>
      </c>
      <c r="B72" s="363"/>
      <c r="C72" s="364"/>
      <c r="D72" s="56">
        <v>105840</v>
      </c>
      <c r="E72" s="37"/>
      <c r="F72" s="37"/>
      <c r="G72" s="37"/>
      <c r="H72" s="38"/>
    </row>
    <row r="73" spans="1:8" s="16" customFormat="1" ht="37.5" customHeight="1" outlineLevel="1" x14ac:dyDescent="0.2">
      <c r="A73" s="130" t="s">
        <v>43</v>
      </c>
      <c r="B73" s="363"/>
      <c r="C73" s="364"/>
      <c r="D73" s="56">
        <v>120960</v>
      </c>
      <c r="E73" s="37"/>
      <c r="F73" s="37"/>
      <c r="G73" s="37"/>
      <c r="H73" s="38"/>
    </row>
    <row r="74" spans="1:8" s="16" customFormat="1" ht="37.5" customHeight="1" outlineLevel="1" x14ac:dyDescent="0.2">
      <c r="A74" s="130" t="s">
        <v>44</v>
      </c>
      <c r="B74" s="363"/>
      <c r="C74" s="364"/>
      <c r="D74" s="56">
        <v>136080</v>
      </c>
      <c r="E74" s="37"/>
      <c r="F74" s="37"/>
      <c r="G74" s="37"/>
      <c r="H74" s="38"/>
    </row>
    <row r="75" spans="1:8" s="16" customFormat="1" ht="37.5" customHeight="1" outlineLevel="1" x14ac:dyDescent="0.2">
      <c r="A75" s="130" t="s">
        <v>45</v>
      </c>
      <c r="B75" s="363"/>
      <c r="C75" s="364"/>
      <c r="D75" s="56">
        <v>151200</v>
      </c>
      <c r="E75" s="37"/>
      <c r="F75" s="37"/>
      <c r="G75" s="37"/>
      <c r="H75" s="38"/>
    </row>
    <row r="76" spans="1:8" s="16" customFormat="1" ht="37.5" customHeight="1" outlineLevel="1" x14ac:dyDescent="0.2">
      <c r="A76" s="130" t="s">
        <v>46</v>
      </c>
      <c r="B76" s="363"/>
      <c r="C76" s="364"/>
      <c r="D76" s="56">
        <v>166320</v>
      </c>
      <c r="E76" s="37"/>
      <c r="F76" s="37"/>
      <c r="G76" s="37"/>
      <c r="H76" s="38"/>
    </row>
    <row r="77" spans="1:8" s="16" customFormat="1" ht="37.5" customHeight="1" outlineLevel="1" x14ac:dyDescent="0.2">
      <c r="A77" s="130" t="s">
        <v>47</v>
      </c>
      <c r="B77" s="363"/>
      <c r="C77" s="364"/>
      <c r="D77" s="56">
        <v>181440</v>
      </c>
      <c r="E77" s="37"/>
      <c r="F77" s="37"/>
      <c r="G77" s="37"/>
      <c r="H77" s="38"/>
    </row>
    <row r="78" spans="1:8" s="16" customFormat="1" ht="37.5" customHeight="1" outlineLevel="1" x14ac:dyDescent="0.2">
      <c r="A78" s="130" t="s">
        <v>48</v>
      </c>
      <c r="B78" s="363"/>
      <c r="C78" s="364"/>
      <c r="D78" s="56">
        <v>196560</v>
      </c>
      <c r="E78" s="37"/>
      <c r="F78" s="37"/>
      <c r="G78" s="37"/>
      <c r="H78" s="38"/>
    </row>
    <row r="79" spans="1:8" s="16" customFormat="1" ht="37.5" customHeight="1" outlineLevel="1" x14ac:dyDescent="0.2">
      <c r="A79" s="130" t="s">
        <v>49</v>
      </c>
      <c r="B79" s="363"/>
      <c r="C79" s="364"/>
      <c r="D79" s="56">
        <v>216720</v>
      </c>
      <c r="E79" s="37"/>
      <c r="F79" s="37"/>
      <c r="G79" s="37"/>
      <c r="H79" s="38"/>
    </row>
    <row r="80" spans="1:8" s="16" customFormat="1" ht="37.5" customHeight="1" outlineLevel="1" x14ac:dyDescent="0.2">
      <c r="A80" s="130" t="s">
        <v>50</v>
      </c>
      <c r="B80" s="363"/>
      <c r="C80" s="364"/>
      <c r="D80" s="56">
        <v>231840</v>
      </c>
      <c r="E80" s="37"/>
      <c r="F80" s="37"/>
      <c r="G80" s="37"/>
      <c r="H80" s="38"/>
    </row>
    <row r="81" spans="1:8" s="16" customFormat="1" ht="37.5" customHeight="1" outlineLevel="1" x14ac:dyDescent="0.2">
      <c r="A81" s="130" t="s">
        <v>51</v>
      </c>
      <c r="B81" s="363"/>
      <c r="C81" s="364"/>
      <c r="D81" s="56">
        <v>246960</v>
      </c>
      <c r="E81" s="37"/>
      <c r="F81" s="37"/>
      <c r="G81" s="37"/>
      <c r="H81" s="38"/>
    </row>
    <row r="82" spans="1:8" s="16" customFormat="1" ht="37.5" customHeight="1" outlineLevel="1" x14ac:dyDescent="0.2">
      <c r="A82" s="130" t="s">
        <v>196</v>
      </c>
      <c r="B82" s="131"/>
      <c r="C82" s="364"/>
      <c r="D82" s="56">
        <v>262080</v>
      </c>
      <c r="E82" s="37"/>
      <c r="F82" s="37"/>
      <c r="G82" s="37"/>
      <c r="H82" s="38"/>
    </row>
    <row r="83" spans="1:8" s="16" customFormat="1" ht="37.5" customHeight="1" outlineLevel="1" x14ac:dyDescent="0.2">
      <c r="A83" s="130" t="s">
        <v>197</v>
      </c>
      <c r="B83" s="131"/>
      <c r="C83" s="364"/>
      <c r="D83" s="56">
        <v>277200</v>
      </c>
      <c r="E83" s="37"/>
      <c r="F83" s="37"/>
      <c r="G83" s="37"/>
      <c r="H83" s="38"/>
    </row>
    <row r="84" spans="1:8" s="16" customFormat="1" ht="37.5" customHeight="1" outlineLevel="1" x14ac:dyDescent="0.2">
      <c r="A84" s="130" t="s">
        <v>198</v>
      </c>
      <c r="B84" s="131"/>
      <c r="C84" s="364"/>
      <c r="D84" s="56">
        <v>292320</v>
      </c>
      <c r="E84" s="37"/>
      <c r="F84" s="37"/>
      <c r="G84" s="37"/>
      <c r="H84" s="38"/>
    </row>
    <row r="85" spans="1:8" s="16" customFormat="1" ht="37.5" customHeight="1" outlineLevel="1" x14ac:dyDescent="0.2">
      <c r="A85" s="130" t="s">
        <v>199</v>
      </c>
      <c r="B85" s="131"/>
      <c r="C85" s="364"/>
      <c r="D85" s="56">
        <v>307440</v>
      </c>
      <c r="E85" s="37"/>
      <c r="F85" s="37"/>
      <c r="G85" s="37"/>
      <c r="H85" s="38"/>
    </row>
    <row r="86" spans="1:8" s="16" customFormat="1" ht="37.5" customHeight="1" outlineLevel="1" x14ac:dyDescent="0.2">
      <c r="A86" s="130" t="s">
        <v>200</v>
      </c>
      <c r="B86" s="131"/>
      <c r="C86" s="364"/>
      <c r="D86" s="56">
        <v>322560</v>
      </c>
      <c r="E86" s="37"/>
      <c r="F86" s="37"/>
      <c r="G86" s="37"/>
      <c r="H86" s="38"/>
    </row>
    <row r="87" spans="1:8" s="16" customFormat="1" ht="37.5" customHeight="1" outlineLevel="1" x14ac:dyDescent="0.2">
      <c r="A87" s="130" t="s">
        <v>201</v>
      </c>
      <c r="B87" s="131"/>
      <c r="C87" s="364"/>
      <c r="D87" s="56">
        <v>337680</v>
      </c>
      <c r="E87" s="37"/>
      <c r="F87" s="37"/>
      <c r="G87" s="37"/>
      <c r="H87" s="38"/>
    </row>
    <row r="88" spans="1:8" s="16" customFormat="1" ht="37.5" customHeight="1" outlineLevel="1" x14ac:dyDescent="0.2">
      <c r="A88" s="130" t="s">
        <v>202</v>
      </c>
      <c r="B88" s="131"/>
      <c r="C88" s="364"/>
      <c r="D88" s="56">
        <v>352800</v>
      </c>
      <c r="E88" s="37"/>
      <c r="F88" s="37"/>
      <c r="G88" s="37"/>
      <c r="H88" s="38"/>
    </row>
    <row r="89" spans="1:8" s="16" customFormat="1" ht="37.5" customHeight="1" outlineLevel="1" x14ac:dyDescent="0.2">
      <c r="A89" s="130" t="s">
        <v>203</v>
      </c>
      <c r="B89" s="131"/>
      <c r="C89" s="364"/>
      <c r="D89" s="56">
        <v>367920</v>
      </c>
      <c r="E89" s="37"/>
      <c r="F89" s="37"/>
      <c r="G89" s="37"/>
      <c r="H89" s="38"/>
    </row>
    <row r="90" spans="1:8" s="16" customFormat="1" ht="37.5" customHeight="1" outlineLevel="1" x14ac:dyDescent="0.2">
      <c r="A90" s="130" t="s">
        <v>204</v>
      </c>
      <c r="B90" s="131"/>
      <c r="C90" s="364"/>
      <c r="D90" s="56">
        <v>383040</v>
      </c>
      <c r="E90" s="37"/>
      <c r="F90" s="37"/>
      <c r="G90" s="37"/>
      <c r="H90" s="38"/>
    </row>
    <row r="91" spans="1:8" s="16" customFormat="1" ht="37.5" customHeight="1" outlineLevel="1" x14ac:dyDescent="0.2">
      <c r="A91" s="130" t="s">
        <v>205</v>
      </c>
      <c r="B91" s="131"/>
      <c r="C91" s="364"/>
      <c r="D91" s="56">
        <v>398160</v>
      </c>
      <c r="E91" s="37"/>
      <c r="F91" s="37"/>
      <c r="G91" s="37"/>
      <c r="H91" s="38"/>
    </row>
    <row r="92" spans="1:8" s="16" customFormat="1" ht="37.5" customHeight="1" outlineLevel="1" x14ac:dyDescent="0.2">
      <c r="A92" s="130" t="s">
        <v>215</v>
      </c>
      <c r="B92" s="131"/>
      <c r="C92" s="364"/>
      <c r="D92" s="56">
        <v>413280</v>
      </c>
      <c r="E92" s="37"/>
      <c r="F92" s="37"/>
      <c r="G92" s="37"/>
      <c r="H92" s="38"/>
    </row>
    <row r="93" spans="1:8" s="16" customFormat="1" ht="37.5" customHeight="1" outlineLevel="1" x14ac:dyDescent="0.2">
      <c r="A93" s="130" t="s">
        <v>216</v>
      </c>
      <c r="B93" s="131"/>
      <c r="C93" s="364"/>
      <c r="D93" s="56">
        <v>428400</v>
      </c>
      <c r="E93" s="37"/>
      <c r="F93" s="37"/>
      <c r="G93" s="37"/>
      <c r="H93" s="38"/>
    </row>
    <row r="94" spans="1:8" s="16" customFormat="1" ht="37.5" customHeight="1" outlineLevel="1" x14ac:dyDescent="0.2">
      <c r="A94" s="130" t="s">
        <v>217</v>
      </c>
      <c r="B94" s="131"/>
      <c r="C94" s="364"/>
      <c r="D94" s="56">
        <v>443520</v>
      </c>
      <c r="E94" s="37"/>
      <c r="F94" s="37"/>
      <c r="G94" s="37"/>
      <c r="H94" s="38"/>
    </row>
    <row r="95" spans="1:8" s="16" customFormat="1" ht="37.5" customHeight="1" outlineLevel="1" x14ac:dyDescent="0.2">
      <c r="A95" s="130" t="s">
        <v>218</v>
      </c>
      <c r="B95" s="131"/>
      <c r="C95" s="364"/>
      <c r="D95" s="56">
        <v>458640</v>
      </c>
      <c r="E95" s="37"/>
      <c r="F95" s="37"/>
      <c r="G95" s="37"/>
      <c r="H95" s="38"/>
    </row>
    <row r="96" spans="1:8" s="16" customFormat="1" ht="37.5" customHeight="1" outlineLevel="1" x14ac:dyDescent="0.2">
      <c r="A96" s="130" t="s">
        <v>219</v>
      </c>
      <c r="B96" s="131"/>
      <c r="C96" s="364"/>
      <c r="D96" s="56">
        <v>473760</v>
      </c>
      <c r="E96" s="37"/>
      <c r="F96" s="37"/>
      <c r="G96" s="37"/>
      <c r="H96" s="38"/>
    </row>
    <row r="97" spans="1:8" s="16" customFormat="1" ht="37.5" customHeight="1" outlineLevel="1" x14ac:dyDescent="0.2">
      <c r="A97" s="130" t="s">
        <v>220</v>
      </c>
      <c r="B97" s="131"/>
      <c r="C97" s="364"/>
      <c r="D97" s="56">
        <v>488880</v>
      </c>
      <c r="E97" s="37"/>
      <c r="F97" s="37"/>
      <c r="G97" s="37"/>
      <c r="H97" s="38"/>
    </row>
    <row r="98" spans="1:8" s="16" customFormat="1" ht="37.5" customHeight="1" outlineLevel="1" x14ac:dyDescent="0.2">
      <c r="A98" s="130" t="s">
        <v>221</v>
      </c>
      <c r="B98" s="131"/>
      <c r="C98" s="364"/>
      <c r="D98" s="56">
        <v>504000</v>
      </c>
      <c r="E98" s="37"/>
      <c r="F98" s="37"/>
      <c r="G98" s="37"/>
      <c r="H98" s="38"/>
    </row>
    <row r="99" spans="1:8" s="16" customFormat="1" ht="37.5" customHeight="1" outlineLevel="1" x14ac:dyDescent="0.2">
      <c r="A99" s="130" t="s">
        <v>222</v>
      </c>
      <c r="B99" s="131"/>
      <c r="C99" s="364"/>
      <c r="D99" s="56">
        <v>519120</v>
      </c>
      <c r="E99" s="37"/>
      <c r="F99" s="37"/>
      <c r="G99" s="37"/>
      <c r="H99" s="38"/>
    </row>
    <row r="100" spans="1:8" s="16" customFormat="1" ht="37.5" customHeight="1" outlineLevel="1" x14ac:dyDescent="0.2">
      <c r="A100" s="130" t="s">
        <v>223</v>
      </c>
      <c r="B100" s="131"/>
      <c r="C100" s="364"/>
      <c r="D100" s="56">
        <v>534240</v>
      </c>
      <c r="E100" s="37"/>
      <c r="F100" s="37"/>
      <c r="G100" s="37"/>
      <c r="H100" s="38"/>
    </row>
    <row r="101" spans="1:8" s="16" customFormat="1" ht="37.5" customHeight="1" outlineLevel="1" x14ac:dyDescent="0.2">
      <c r="A101" s="130" t="s">
        <v>224</v>
      </c>
      <c r="B101" s="131"/>
      <c r="C101" s="364"/>
      <c r="D101" s="56">
        <v>549360</v>
      </c>
      <c r="E101" s="37"/>
      <c r="F101" s="37"/>
      <c r="G101" s="37"/>
      <c r="H101" s="38"/>
    </row>
    <row r="102" spans="1:8" s="16" customFormat="1" ht="37.5" customHeight="1" outlineLevel="1" x14ac:dyDescent="0.2">
      <c r="A102" s="130" t="s">
        <v>291</v>
      </c>
      <c r="B102" s="131"/>
      <c r="C102" s="364"/>
      <c r="D102" s="56">
        <v>564480</v>
      </c>
      <c r="E102" s="37"/>
      <c r="F102" s="37"/>
      <c r="G102" s="37"/>
      <c r="H102" s="38"/>
    </row>
    <row r="103" spans="1:8" s="16" customFormat="1" ht="37.5" customHeight="1" outlineLevel="1" x14ac:dyDescent="0.2">
      <c r="A103" s="130" t="s">
        <v>292</v>
      </c>
      <c r="B103" s="131"/>
      <c r="C103" s="364"/>
      <c r="D103" s="56">
        <v>579600</v>
      </c>
      <c r="E103" s="37"/>
      <c r="F103" s="37"/>
      <c r="G103" s="37"/>
      <c r="H103" s="38"/>
    </row>
    <row r="104" spans="1:8" s="16" customFormat="1" ht="37.5" customHeight="1" outlineLevel="1" x14ac:dyDescent="0.2">
      <c r="A104" s="130" t="s">
        <v>293</v>
      </c>
      <c r="B104" s="131"/>
      <c r="C104" s="364"/>
      <c r="D104" s="56">
        <v>594720</v>
      </c>
      <c r="E104" s="37"/>
      <c r="F104" s="37"/>
      <c r="G104" s="37"/>
      <c r="H104" s="38"/>
    </row>
    <row r="105" spans="1:8" s="16" customFormat="1" ht="37.5" customHeight="1" outlineLevel="1" x14ac:dyDescent="0.2">
      <c r="A105" s="130" t="s">
        <v>294</v>
      </c>
      <c r="B105" s="131"/>
      <c r="C105" s="364"/>
      <c r="D105" s="56">
        <v>609840</v>
      </c>
      <c r="E105" s="37"/>
      <c r="F105" s="37"/>
      <c r="G105" s="37"/>
      <c r="H105" s="38"/>
    </row>
    <row r="106" spans="1:8" s="16" customFormat="1" ht="37.5" customHeight="1" outlineLevel="1" x14ac:dyDescent="0.2">
      <c r="A106" s="130" t="s">
        <v>295</v>
      </c>
      <c r="B106" s="131"/>
      <c r="C106" s="364"/>
      <c r="D106" s="56">
        <v>624960</v>
      </c>
      <c r="E106" s="37"/>
      <c r="F106" s="37"/>
      <c r="G106" s="37"/>
      <c r="H106" s="38"/>
    </row>
    <row r="107" spans="1:8" s="16" customFormat="1" ht="37.5" customHeight="1" outlineLevel="1" x14ac:dyDescent="0.2">
      <c r="A107" s="130" t="s">
        <v>296</v>
      </c>
      <c r="B107" s="131"/>
      <c r="C107" s="364"/>
      <c r="D107" s="56">
        <v>640080</v>
      </c>
      <c r="E107" s="37"/>
      <c r="F107" s="37"/>
      <c r="G107" s="37"/>
      <c r="H107" s="38"/>
    </row>
    <row r="108" spans="1:8" s="16" customFormat="1" ht="37.5" customHeight="1" outlineLevel="1" x14ac:dyDescent="0.2">
      <c r="A108" s="130" t="s">
        <v>297</v>
      </c>
      <c r="B108" s="131"/>
      <c r="C108" s="364"/>
      <c r="D108" s="56">
        <v>655200</v>
      </c>
      <c r="E108" s="37"/>
      <c r="F108" s="37"/>
      <c r="G108" s="37"/>
      <c r="H108" s="38"/>
    </row>
    <row r="109" spans="1:8" s="16" customFormat="1" ht="37.5" customHeight="1" outlineLevel="1" x14ac:dyDescent="0.2">
      <c r="A109" s="130" t="s">
        <v>298</v>
      </c>
      <c r="B109" s="131"/>
      <c r="C109" s="364"/>
      <c r="D109" s="56">
        <v>670320</v>
      </c>
      <c r="E109" s="37"/>
      <c r="F109" s="37"/>
      <c r="G109" s="37"/>
      <c r="H109" s="38"/>
    </row>
    <row r="110" spans="1:8" s="16" customFormat="1" ht="37.5" customHeight="1" outlineLevel="1" x14ac:dyDescent="0.2">
      <c r="A110" s="130" t="s">
        <v>299</v>
      </c>
      <c r="B110" s="131"/>
      <c r="C110" s="364"/>
      <c r="D110" s="56">
        <v>685440</v>
      </c>
      <c r="E110" s="37"/>
      <c r="F110" s="37"/>
      <c r="G110" s="37"/>
      <c r="H110" s="38"/>
    </row>
    <row r="111" spans="1:8" s="16" customFormat="1" ht="37.5" customHeight="1" outlineLevel="1" thickBot="1" x14ac:dyDescent="0.25">
      <c r="A111" s="130" t="s">
        <v>300</v>
      </c>
      <c r="B111" s="131"/>
      <c r="C111" s="365"/>
      <c r="D111" s="56">
        <v>700560</v>
      </c>
      <c r="E111" s="37"/>
      <c r="F111" s="37"/>
      <c r="G111" s="37"/>
      <c r="H111" s="38"/>
    </row>
    <row r="112" spans="1:8" s="16" customFormat="1" ht="24.95" customHeight="1" thickBot="1" x14ac:dyDescent="0.25">
      <c r="A112" s="81"/>
      <c r="B112" s="466"/>
      <c r="C112" s="118"/>
      <c r="D112" s="467" t="s">
        <v>351</v>
      </c>
      <c r="E112" s="467"/>
      <c r="F112" s="467"/>
      <c r="G112" s="467"/>
      <c r="H112" s="468"/>
    </row>
    <row r="113" spans="1:8" s="16" customFormat="1" ht="24.95" customHeight="1" thickBot="1" x14ac:dyDescent="0.25">
      <c r="A113" s="469"/>
      <c r="B113" s="470"/>
      <c r="C113" s="180"/>
      <c r="D113" s="471" t="s">
        <v>173</v>
      </c>
      <c r="E113" s="472" t="s">
        <v>174</v>
      </c>
      <c r="F113" s="473" t="s">
        <v>175</v>
      </c>
      <c r="G113" s="472" t="s">
        <v>176</v>
      </c>
      <c r="H113" s="474" t="s">
        <v>177</v>
      </c>
    </row>
    <row r="114" spans="1:8" s="16" customFormat="1" ht="48" customHeight="1" x14ac:dyDescent="0.2">
      <c r="A114" s="29" t="s">
        <v>352</v>
      </c>
      <c r="B114" s="30" t="s">
        <v>27</v>
      </c>
      <c r="C11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4" s="31">
        <f>F114*1.2</f>
        <v>14212.8</v>
      </c>
      <c r="E114" s="32">
        <f>F114*1.1</f>
        <v>13028.400000000001</v>
      </c>
      <c r="F114" s="32">
        <v>11844</v>
      </c>
      <c r="G114" s="32">
        <f>F114*0.75</f>
        <v>8883</v>
      </c>
      <c r="H114" s="33">
        <f>F114*0.5</f>
        <v>5922</v>
      </c>
    </row>
    <row r="115" spans="1:8" s="16" customFormat="1" ht="132" customHeight="1" x14ac:dyDescent="0.2">
      <c r="A115" s="34"/>
      <c r="B115" s="35"/>
      <c r="C115" s="35"/>
      <c r="D115" s="36"/>
      <c r="E115" s="37"/>
      <c r="F115" s="37"/>
      <c r="G115" s="37"/>
      <c r="H115" s="38"/>
    </row>
    <row r="116" spans="1:8" s="16" customFormat="1" ht="97.5" customHeight="1" x14ac:dyDescent="0.2">
      <c r="A116" s="34"/>
      <c r="B116" s="39" t="s">
        <v>12</v>
      </c>
      <c r="C11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6" s="36"/>
      <c r="E116" s="37"/>
      <c r="F116" s="37"/>
      <c r="G116" s="37"/>
      <c r="H116" s="38"/>
    </row>
    <row r="117" spans="1:8" s="16" customFormat="1" ht="166.5" customHeight="1" thickBot="1" x14ac:dyDescent="0.25">
      <c r="A117" s="41"/>
      <c r="B117" s="42" t="s">
        <v>13</v>
      </c>
      <c r="C11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7" s="44"/>
      <c r="E117" s="45"/>
      <c r="F117" s="45"/>
      <c r="G117" s="45"/>
      <c r="H117" s="46"/>
    </row>
    <row r="118" spans="1:8" s="16" customFormat="1" ht="24.95" customHeight="1" thickBot="1" x14ac:dyDescent="0.25">
      <c r="A118" s="47"/>
      <c r="B118" s="48"/>
      <c r="C118" s="49"/>
      <c r="D118" s="299"/>
      <c r="E118" s="299"/>
      <c r="F118" s="299"/>
      <c r="G118" s="299"/>
      <c r="H118" s="428"/>
    </row>
    <row r="119" spans="1:8" s="16" customFormat="1" ht="48" customHeight="1" x14ac:dyDescent="0.2">
      <c r="A119" s="53" t="s">
        <v>353</v>
      </c>
      <c r="B119" s="30" t="s">
        <v>27</v>
      </c>
      <c r="C11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19" s="54">
        <f>F119*1.2</f>
        <v>16858.8</v>
      </c>
      <c r="E119" s="32">
        <f>F119*1.1</f>
        <v>15453.900000000001</v>
      </c>
      <c r="F119" s="32">
        <v>14049</v>
      </c>
      <c r="G119" s="32">
        <f>F119*0.75</f>
        <v>10536.75</v>
      </c>
      <c r="H119" s="33">
        <f>F119*0.5</f>
        <v>7024.5</v>
      </c>
    </row>
    <row r="120" spans="1:8" s="16" customFormat="1" ht="132" customHeight="1" x14ac:dyDescent="0.2">
      <c r="A120" s="55"/>
      <c r="B120" s="35"/>
      <c r="C120" s="35"/>
      <c r="D120" s="56"/>
      <c r="E120" s="37"/>
      <c r="F120" s="37"/>
      <c r="G120" s="37"/>
      <c r="H120" s="38"/>
    </row>
    <row r="121" spans="1:8" s="16" customFormat="1" ht="97.5" customHeight="1" x14ac:dyDescent="0.2">
      <c r="A121" s="55"/>
      <c r="B121" s="39" t="s">
        <v>12</v>
      </c>
      <c r="C12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1" s="56"/>
      <c r="E121" s="37"/>
      <c r="F121" s="37"/>
      <c r="G121" s="37"/>
      <c r="H121" s="38"/>
    </row>
    <row r="122" spans="1:8" s="16" customFormat="1" ht="166.5" customHeight="1" x14ac:dyDescent="0.2">
      <c r="A122" s="55"/>
      <c r="B122" s="57" t="s">
        <v>13</v>
      </c>
      <c r="C122"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2" s="56"/>
      <c r="E122" s="37"/>
      <c r="F122" s="37"/>
      <c r="G122" s="37"/>
      <c r="H122" s="38"/>
    </row>
    <row r="123" spans="1:8" s="16" customFormat="1" ht="92.25" customHeight="1" thickBot="1" x14ac:dyDescent="0.25">
      <c r="A123" s="59"/>
      <c r="B123" s="42" t="s">
        <v>16</v>
      </c>
      <c r="C123"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3" s="61"/>
      <c r="E123" s="45"/>
      <c r="F123" s="45"/>
      <c r="G123" s="45"/>
      <c r="H123" s="46"/>
    </row>
    <row r="124" spans="1:8" s="16" customFormat="1" ht="24.95" customHeight="1" thickBot="1" x14ac:dyDescent="0.25">
      <c r="A124" s="81"/>
      <c r="B124" s="82"/>
      <c r="C124" s="83"/>
      <c r="D124" s="299"/>
      <c r="E124" s="299"/>
      <c r="F124" s="299"/>
      <c r="G124" s="299"/>
      <c r="H124" s="428"/>
    </row>
    <row r="125" spans="1:8" s="16" customFormat="1" ht="50.1" customHeight="1" x14ac:dyDescent="0.2">
      <c r="A125" s="65" t="s">
        <v>354</v>
      </c>
      <c r="B125" s="87" t="s">
        <v>23</v>
      </c>
      <c r="C125"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25" s="262">
        <v>282</v>
      </c>
      <c r="E125" s="313"/>
      <c r="F125" s="313"/>
      <c r="G125" s="313"/>
      <c r="H125" s="314"/>
    </row>
    <row r="126" spans="1:8" s="16" customFormat="1" ht="94.5" customHeight="1" x14ac:dyDescent="0.2">
      <c r="A126" s="71"/>
      <c r="B126" s="92"/>
      <c r="C126" s="93"/>
      <c r="D126" s="94"/>
      <c r="E126" s="95"/>
      <c r="F126" s="95"/>
      <c r="G126" s="95"/>
      <c r="H126" s="315"/>
    </row>
    <row r="127" spans="1:8" s="16" customFormat="1" ht="163.5" customHeight="1" thickBot="1" x14ac:dyDescent="0.25">
      <c r="A127" s="77"/>
      <c r="B127" s="97" t="s">
        <v>13</v>
      </c>
      <c r="C12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7" s="263"/>
      <c r="E127" s="316"/>
      <c r="F127" s="316"/>
      <c r="G127" s="316"/>
      <c r="H127" s="317"/>
    </row>
    <row r="128" spans="1:8" s="16" customFormat="1" ht="24.95" customHeight="1" thickBot="1" x14ac:dyDescent="0.25">
      <c r="A128" s="81"/>
      <c r="B128" s="117"/>
      <c r="C128" s="118"/>
      <c r="D128" s="467" t="s">
        <v>351</v>
      </c>
      <c r="E128" s="467"/>
      <c r="F128" s="467"/>
      <c r="G128" s="467"/>
      <c r="H128" s="468"/>
    </row>
    <row r="129" spans="1:8" s="16" customFormat="1" ht="50.1" customHeight="1" thickBot="1" x14ac:dyDescent="0.25">
      <c r="A129" s="119" t="s">
        <v>31</v>
      </c>
      <c r="B129" s="120"/>
      <c r="C129" s="120"/>
      <c r="D129" s="451" t="str">
        <f>"от "&amp;MIN(D130:D148)&amp;" до "&amp;MAX(D130:D148)</f>
        <v>от 2520 до 231840</v>
      </c>
      <c r="E129" s="452"/>
      <c r="F129" s="452"/>
      <c r="G129" s="452"/>
      <c r="H129" s="453"/>
    </row>
    <row r="130" spans="1:8" s="16" customFormat="1" ht="37.5" customHeight="1" outlineLevel="1" x14ac:dyDescent="0.2">
      <c r="A130" s="124" t="s">
        <v>355</v>
      </c>
      <c r="B130" s="361"/>
      <c r="C130" s="3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62">
        <v>2520</v>
      </c>
      <c r="E130" s="128"/>
      <c r="F130" s="128"/>
      <c r="G130" s="128"/>
      <c r="H130" s="129"/>
    </row>
    <row r="131" spans="1:8" s="16" customFormat="1" ht="37.5" customHeight="1" outlineLevel="1" x14ac:dyDescent="0.2">
      <c r="A131" s="499" t="s">
        <v>356</v>
      </c>
      <c r="B131" s="511"/>
      <c r="C131" s="364"/>
      <c r="D131" s="362">
        <v>5040</v>
      </c>
      <c r="E131" s="128"/>
      <c r="F131" s="128"/>
      <c r="G131" s="128"/>
      <c r="H131" s="129"/>
    </row>
    <row r="132" spans="1:8" s="16" customFormat="1" ht="37.5" customHeight="1" outlineLevel="1" x14ac:dyDescent="0.2">
      <c r="A132" s="499" t="s">
        <v>357</v>
      </c>
      <c r="B132" s="511"/>
      <c r="C132" s="364"/>
      <c r="D132" s="362">
        <v>10080</v>
      </c>
      <c r="E132" s="128"/>
      <c r="F132" s="128"/>
      <c r="G132" s="128"/>
      <c r="H132" s="129"/>
    </row>
    <row r="133" spans="1:8" s="16" customFormat="1" ht="37.5" customHeight="1" outlineLevel="1" x14ac:dyDescent="0.2">
      <c r="A133" s="499" t="s">
        <v>358</v>
      </c>
      <c r="B133" s="511"/>
      <c r="C133" s="364"/>
      <c r="D133" s="362">
        <v>15120</v>
      </c>
      <c r="E133" s="128"/>
      <c r="F133" s="128"/>
      <c r="G133" s="128"/>
      <c r="H133" s="129"/>
    </row>
    <row r="134" spans="1:8" s="16" customFormat="1" ht="37.5" customHeight="1" outlineLevel="1" x14ac:dyDescent="0.2">
      <c r="A134" s="499" t="s">
        <v>359</v>
      </c>
      <c r="B134" s="511"/>
      <c r="C134" s="364"/>
      <c r="D134" s="362">
        <v>20160</v>
      </c>
      <c r="E134" s="128"/>
      <c r="F134" s="128"/>
      <c r="G134" s="128"/>
      <c r="H134" s="129"/>
    </row>
    <row r="135" spans="1:8" s="16" customFormat="1" ht="37.5" customHeight="1" outlineLevel="1" x14ac:dyDescent="0.2">
      <c r="A135" s="499" t="s">
        <v>360</v>
      </c>
      <c r="B135" s="511"/>
      <c r="C135" s="364"/>
      <c r="D135" s="362">
        <v>30240</v>
      </c>
      <c r="E135" s="128"/>
      <c r="F135" s="128"/>
      <c r="G135" s="128"/>
      <c r="H135" s="129"/>
    </row>
    <row r="136" spans="1:8" s="16" customFormat="1" ht="37.5" customHeight="1" outlineLevel="1" x14ac:dyDescent="0.2">
      <c r="A136" s="499" t="s">
        <v>361</v>
      </c>
      <c r="B136" s="511"/>
      <c r="C136" s="364"/>
      <c r="D136" s="362">
        <v>45360</v>
      </c>
      <c r="E136" s="128"/>
      <c r="F136" s="128"/>
      <c r="G136" s="128"/>
      <c r="H136" s="129"/>
    </row>
    <row r="137" spans="1:8" s="16" customFormat="1" ht="37.5" customHeight="1" outlineLevel="1" x14ac:dyDescent="0.2">
      <c r="A137" s="499" t="s">
        <v>362</v>
      </c>
      <c r="B137" s="511"/>
      <c r="C137" s="364"/>
      <c r="D137" s="362">
        <v>60480</v>
      </c>
      <c r="E137" s="128"/>
      <c r="F137" s="128"/>
      <c r="G137" s="128"/>
      <c r="H137" s="129"/>
    </row>
    <row r="138" spans="1:8" s="16" customFormat="1" ht="37.5" customHeight="1" outlineLevel="1" x14ac:dyDescent="0.2">
      <c r="A138" s="499" t="s">
        <v>363</v>
      </c>
      <c r="B138" s="511"/>
      <c r="C138" s="364"/>
      <c r="D138" s="362">
        <v>75600</v>
      </c>
      <c r="E138" s="128"/>
      <c r="F138" s="128"/>
      <c r="G138" s="128"/>
      <c r="H138" s="129"/>
    </row>
    <row r="139" spans="1:8" s="16" customFormat="1" ht="37.5" customHeight="1" outlineLevel="1" x14ac:dyDescent="0.2">
      <c r="A139" s="499" t="s">
        <v>364</v>
      </c>
      <c r="B139" s="511"/>
      <c r="C139" s="364"/>
      <c r="D139" s="362">
        <v>90720</v>
      </c>
      <c r="E139" s="128"/>
      <c r="F139" s="128"/>
      <c r="G139" s="128"/>
      <c r="H139" s="129"/>
    </row>
    <row r="140" spans="1:8" s="16" customFormat="1" ht="37.5" customHeight="1" outlineLevel="1" x14ac:dyDescent="0.2">
      <c r="A140" s="499" t="s">
        <v>365</v>
      </c>
      <c r="B140" s="511"/>
      <c r="C140" s="364"/>
      <c r="D140" s="362">
        <v>105840</v>
      </c>
      <c r="E140" s="128"/>
      <c r="F140" s="128"/>
      <c r="G140" s="128"/>
      <c r="H140" s="129"/>
    </row>
    <row r="141" spans="1:8" s="16" customFormat="1" ht="37.5" customHeight="1" outlineLevel="1" x14ac:dyDescent="0.2">
      <c r="A141" s="499" t="s">
        <v>366</v>
      </c>
      <c r="B141" s="511"/>
      <c r="C141" s="364"/>
      <c r="D141" s="362">
        <v>120960</v>
      </c>
      <c r="E141" s="128"/>
      <c r="F141" s="128"/>
      <c r="G141" s="128"/>
      <c r="H141" s="129"/>
    </row>
    <row r="142" spans="1:8" s="16" customFormat="1" ht="37.5" customHeight="1" outlineLevel="1" x14ac:dyDescent="0.2">
      <c r="A142" s="499" t="s">
        <v>367</v>
      </c>
      <c r="B142" s="511"/>
      <c r="C142" s="364"/>
      <c r="D142" s="362">
        <v>136080</v>
      </c>
      <c r="E142" s="128"/>
      <c r="F142" s="128"/>
      <c r="G142" s="128"/>
      <c r="H142" s="129"/>
    </row>
    <row r="143" spans="1:8" s="16" customFormat="1" ht="37.5" customHeight="1" outlineLevel="1" x14ac:dyDescent="0.2">
      <c r="A143" s="499" t="s">
        <v>368</v>
      </c>
      <c r="B143" s="511"/>
      <c r="C143" s="364"/>
      <c r="D143" s="362">
        <v>151200</v>
      </c>
      <c r="E143" s="128"/>
      <c r="F143" s="128"/>
      <c r="G143" s="128"/>
      <c r="H143" s="129"/>
    </row>
    <row r="144" spans="1:8" s="16" customFormat="1" ht="37.5" customHeight="1" outlineLevel="1" x14ac:dyDescent="0.2">
      <c r="A144" s="499" t="s">
        <v>369</v>
      </c>
      <c r="B144" s="511"/>
      <c r="C144" s="364"/>
      <c r="D144" s="362">
        <v>166320</v>
      </c>
      <c r="E144" s="128"/>
      <c r="F144" s="128"/>
      <c r="G144" s="128"/>
      <c r="H144" s="129"/>
    </row>
    <row r="145" spans="1:8" s="16" customFormat="1" ht="37.5" customHeight="1" outlineLevel="1" x14ac:dyDescent="0.2">
      <c r="A145" s="499" t="s">
        <v>370</v>
      </c>
      <c r="B145" s="511"/>
      <c r="C145" s="364"/>
      <c r="D145" s="362">
        <v>181440</v>
      </c>
      <c r="E145" s="128"/>
      <c r="F145" s="128"/>
      <c r="G145" s="128"/>
      <c r="H145" s="129"/>
    </row>
    <row r="146" spans="1:8" s="16" customFormat="1" ht="37.5" customHeight="1" outlineLevel="1" x14ac:dyDescent="0.2">
      <c r="A146" s="499" t="s">
        <v>371</v>
      </c>
      <c r="B146" s="511"/>
      <c r="C146" s="364"/>
      <c r="D146" s="362">
        <v>196560</v>
      </c>
      <c r="E146" s="128"/>
      <c r="F146" s="128"/>
      <c r="G146" s="128"/>
      <c r="H146" s="129"/>
    </row>
    <row r="147" spans="1:8" s="16" customFormat="1" ht="37.5" customHeight="1" outlineLevel="1" x14ac:dyDescent="0.2">
      <c r="A147" s="499" t="s">
        <v>372</v>
      </c>
      <c r="B147" s="511"/>
      <c r="C147" s="364"/>
      <c r="D147" s="362">
        <v>216720</v>
      </c>
      <c r="E147" s="128"/>
      <c r="F147" s="128"/>
      <c r="G147" s="128"/>
      <c r="H147" s="129"/>
    </row>
    <row r="148" spans="1:8" s="16" customFormat="1" ht="37.5" customHeight="1" outlineLevel="1" x14ac:dyDescent="0.2">
      <c r="A148" s="499" t="s">
        <v>373</v>
      </c>
      <c r="B148" s="511"/>
      <c r="C148" s="364"/>
      <c r="D148" s="362">
        <v>231840</v>
      </c>
      <c r="E148" s="128"/>
      <c r="F148" s="128"/>
      <c r="G148" s="128"/>
      <c r="H148" s="129"/>
    </row>
    <row r="149" spans="1:8" s="16" customFormat="1" ht="37.5" customHeight="1" outlineLevel="1" x14ac:dyDescent="0.2">
      <c r="A149" s="130" t="s">
        <v>374</v>
      </c>
      <c r="B149" s="363"/>
      <c r="C149" s="364"/>
      <c r="D149" s="362">
        <v>246960</v>
      </c>
      <c r="E149" s="128"/>
      <c r="F149" s="128"/>
      <c r="G149" s="128"/>
      <c r="H149" s="129"/>
    </row>
    <row r="150" spans="1:8" s="16" customFormat="1" ht="37.5" customHeight="1" outlineLevel="1" x14ac:dyDescent="0.2">
      <c r="A150" s="499" t="s">
        <v>375</v>
      </c>
      <c r="B150" s="619"/>
      <c r="C150" s="364"/>
      <c r="D150" s="362">
        <v>262080</v>
      </c>
      <c r="E150" s="128"/>
      <c r="F150" s="128"/>
      <c r="G150" s="128"/>
      <c r="H150" s="129"/>
    </row>
    <row r="151" spans="1:8" s="16" customFormat="1" ht="37.5" customHeight="1" outlineLevel="1" x14ac:dyDescent="0.2">
      <c r="A151" s="130" t="s">
        <v>376</v>
      </c>
      <c r="B151" s="131"/>
      <c r="C151" s="364"/>
      <c r="D151" s="362">
        <v>277200</v>
      </c>
      <c r="E151" s="128"/>
      <c r="F151" s="128"/>
      <c r="G151" s="128"/>
      <c r="H151" s="129"/>
    </row>
    <row r="152" spans="1:8" s="16" customFormat="1" ht="37.5" customHeight="1" outlineLevel="1" x14ac:dyDescent="0.2">
      <c r="A152" s="130" t="s">
        <v>377</v>
      </c>
      <c r="B152" s="131"/>
      <c r="C152" s="364"/>
      <c r="D152" s="362">
        <v>292320</v>
      </c>
      <c r="E152" s="128"/>
      <c r="F152" s="128"/>
      <c r="G152" s="128"/>
      <c r="H152" s="129"/>
    </row>
    <row r="153" spans="1:8" s="16" customFormat="1" ht="37.5" customHeight="1" outlineLevel="1" x14ac:dyDescent="0.2">
      <c r="A153" s="130" t="s">
        <v>378</v>
      </c>
      <c r="B153" s="131"/>
      <c r="C153" s="364"/>
      <c r="D153" s="362">
        <v>307440</v>
      </c>
      <c r="E153" s="128"/>
      <c r="F153" s="128"/>
      <c r="G153" s="128"/>
      <c r="H153" s="129"/>
    </row>
    <row r="154" spans="1:8" s="16" customFormat="1" ht="37.5" customHeight="1" outlineLevel="1" x14ac:dyDescent="0.2">
      <c r="A154" s="130" t="s">
        <v>379</v>
      </c>
      <c r="B154" s="131"/>
      <c r="C154" s="364"/>
      <c r="D154" s="362">
        <v>322560</v>
      </c>
      <c r="E154" s="128"/>
      <c r="F154" s="128"/>
      <c r="G154" s="128"/>
      <c r="H154" s="129"/>
    </row>
    <row r="155" spans="1:8" s="16" customFormat="1" ht="37.5" customHeight="1" outlineLevel="1" x14ac:dyDescent="0.2">
      <c r="A155" s="130" t="s">
        <v>380</v>
      </c>
      <c r="B155" s="131"/>
      <c r="C155" s="364"/>
      <c r="D155" s="362">
        <v>337680</v>
      </c>
      <c r="E155" s="128"/>
      <c r="F155" s="128"/>
      <c r="G155" s="128"/>
      <c r="H155" s="129"/>
    </row>
    <row r="156" spans="1:8" s="16" customFormat="1" ht="37.5" customHeight="1" outlineLevel="1" x14ac:dyDescent="0.2">
      <c r="A156" s="130" t="s">
        <v>381</v>
      </c>
      <c r="B156" s="131"/>
      <c r="C156" s="364"/>
      <c r="D156" s="362">
        <v>352800</v>
      </c>
      <c r="E156" s="128"/>
      <c r="F156" s="128"/>
      <c r="G156" s="128"/>
      <c r="H156" s="129"/>
    </row>
    <row r="157" spans="1:8" s="16" customFormat="1" ht="37.5" customHeight="1" outlineLevel="1" x14ac:dyDescent="0.2">
      <c r="A157" s="130" t="s">
        <v>382</v>
      </c>
      <c r="B157" s="131"/>
      <c r="C157" s="364"/>
      <c r="D157" s="362">
        <v>367920</v>
      </c>
      <c r="E157" s="128"/>
      <c r="F157" s="128"/>
      <c r="G157" s="128"/>
      <c r="H157" s="129"/>
    </row>
    <row r="158" spans="1:8" s="16" customFormat="1" ht="37.5" customHeight="1" outlineLevel="1" x14ac:dyDescent="0.2">
      <c r="A158" s="130" t="s">
        <v>383</v>
      </c>
      <c r="B158" s="131"/>
      <c r="C158" s="364"/>
      <c r="D158" s="362">
        <v>383040</v>
      </c>
      <c r="E158" s="128"/>
      <c r="F158" s="128"/>
      <c r="G158" s="128"/>
      <c r="H158" s="129"/>
    </row>
    <row r="159" spans="1:8" s="16" customFormat="1" ht="37.5" customHeight="1" outlineLevel="1" x14ac:dyDescent="0.2">
      <c r="A159" s="130" t="s">
        <v>384</v>
      </c>
      <c r="B159" s="131"/>
      <c r="C159" s="364"/>
      <c r="D159" s="362">
        <v>398160</v>
      </c>
      <c r="E159" s="128"/>
      <c r="F159" s="128"/>
      <c r="G159" s="128"/>
      <c r="H159" s="129"/>
    </row>
    <row r="160" spans="1:8" s="16" customFormat="1" ht="37.5" customHeight="1" outlineLevel="1" x14ac:dyDescent="0.2">
      <c r="A160" s="130" t="s">
        <v>385</v>
      </c>
      <c r="B160" s="131"/>
      <c r="C160" s="364"/>
      <c r="D160" s="362">
        <v>413280</v>
      </c>
      <c r="E160" s="128"/>
      <c r="F160" s="128"/>
      <c r="G160" s="128"/>
      <c r="H160" s="129"/>
    </row>
    <row r="161" spans="1:8" s="16" customFormat="1" ht="37.5" customHeight="1" outlineLevel="1" x14ac:dyDescent="0.2">
      <c r="A161" s="130" t="s">
        <v>386</v>
      </c>
      <c r="B161" s="131"/>
      <c r="C161" s="364"/>
      <c r="D161" s="362">
        <v>428400</v>
      </c>
      <c r="E161" s="128"/>
      <c r="F161" s="128"/>
      <c r="G161" s="128"/>
      <c r="H161" s="129"/>
    </row>
    <row r="162" spans="1:8" s="16" customFormat="1" ht="37.5" customHeight="1" outlineLevel="1" x14ac:dyDescent="0.2">
      <c r="A162" s="130" t="s">
        <v>387</v>
      </c>
      <c r="B162" s="131"/>
      <c r="C162" s="364"/>
      <c r="D162" s="362">
        <v>443520</v>
      </c>
      <c r="E162" s="128"/>
      <c r="F162" s="128"/>
      <c r="G162" s="128"/>
      <c r="H162" s="129"/>
    </row>
    <row r="163" spans="1:8" s="16" customFormat="1" ht="37.5" customHeight="1" outlineLevel="1" x14ac:dyDescent="0.2">
      <c r="A163" s="130" t="s">
        <v>388</v>
      </c>
      <c r="B163" s="131"/>
      <c r="C163" s="364"/>
      <c r="D163" s="362">
        <v>458640</v>
      </c>
      <c r="E163" s="128"/>
      <c r="F163" s="128"/>
      <c r="G163" s="128"/>
      <c r="H163" s="129"/>
    </row>
    <row r="164" spans="1:8" s="16" customFormat="1" ht="37.5" customHeight="1" outlineLevel="1" x14ac:dyDescent="0.2">
      <c r="A164" s="130" t="s">
        <v>389</v>
      </c>
      <c r="B164" s="131"/>
      <c r="C164" s="364"/>
      <c r="D164" s="362">
        <v>473760</v>
      </c>
      <c r="E164" s="128"/>
      <c r="F164" s="128"/>
      <c r="G164" s="128"/>
      <c r="H164" s="129"/>
    </row>
    <row r="165" spans="1:8" s="16" customFormat="1" ht="37.5" customHeight="1" outlineLevel="1" x14ac:dyDescent="0.2">
      <c r="A165" s="130" t="s">
        <v>390</v>
      </c>
      <c r="B165" s="131"/>
      <c r="C165" s="364"/>
      <c r="D165" s="362">
        <v>488880</v>
      </c>
      <c r="E165" s="128"/>
      <c r="F165" s="128"/>
      <c r="G165" s="128"/>
      <c r="H165" s="129"/>
    </row>
    <row r="166" spans="1:8" s="16" customFormat="1" ht="37.5" customHeight="1" outlineLevel="1" x14ac:dyDescent="0.2">
      <c r="A166" s="130" t="s">
        <v>391</v>
      </c>
      <c r="B166" s="131"/>
      <c r="C166" s="364"/>
      <c r="D166" s="362">
        <v>504000</v>
      </c>
      <c r="E166" s="128"/>
      <c r="F166" s="128"/>
      <c r="G166" s="128"/>
      <c r="H166" s="129"/>
    </row>
    <row r="167" spans="1:8" s="16" customFormat="1" ht="37.5" customHeight="1" outlineLevel="1" x14ac:dyDescent="0.2">
      <c r="A167" s="130" t="s">
        <v>392</v>
      </c>
      <c r="B167" s="131"/>
      <c r="C167" s="364"/>
      <c r="D167" s="362">
        <v>519120</v>
      </c>
      <c r="E167" s="128"/>
      <c r="F167" s="128"/>
      <c r="G167" s="128"/>
      <c r="H167" s="129"/>
    </row>
    <row r="168" spans="1:8" s="16" customFormat="1" ht="37.5" customHeight="1" outlineLevel="1" x14ac:dyDescent="0.2">
      <c r="A168" s="130" t="s">
        <v>393</v>
      </c>
      <c r="B168" s="131"/>
      <c r="C168" s="364"/>
      <c r="D168" s="362">
        <v>534240</v>
      </c>
      <c r="E168" s="128"/>
      <c r="F168" s="128"/>
      <c r="G168" s="128"/>
      <c r="H168" s="129"/>
    </row>
    <row r="169" spans="1:8" s="16" customFormat="1" ht="37.5" customHeight="1" outlineLevel="1" x14ac:dyDescent="0.2">
      <c r="A169" s="130" t="s">
        <v>394</v>
      </c>
      <c r="B169" s="131"/>
      <c r="C169" s="364"/>
      <c r="D169" s="362">
        <v>549360</v>
      </c>
      <c r="E169" s="128"/>
      <c r="F169" s="128"/>
      <c r="G169" s="128"/>
      <c r="H169" s="129"/>
    </row>
    <row r="170" spans="1:8" s="16" customFormat="1" ht="37.5" customHeight="1" outlineLevel="1" x14ac:dyDescent="0.2">
      <c r="A170" s="130" t="s">
        <v>395</v>
      </c>
      <c r="B170" s="131"/>
      <c r="C170" s="364"/>
      <c r="D170" s="362">
        <v>564480</v>
      </c>
      <c r="E170" s="128"/>
      <c r="F170" s="128"/>
      <c r="G170" s="128"/>
      <c r="H170" s="129"/>
    </row>
    <row r="171" spans="1:8" s="16" customFormat="1" ht="37.5" customHeight="1" outlineLevel="1" x14ac:dyDescent="0.2">
      <c r="A171" s="130" t="s">
        <v>396</v>
      </c>
      <c r="B171" s="131"/>
      <c r="C171" s="364"/>
      <c r="D171" s="362">
        <v>579600</v>
      </c>
      <c r="E171" s="128"/>
      <c r="F171" s="128"/>
      <c r="G171" s="128"/>
      <c r="H171" s="129"/>
    </row>
    <row r="172" spans="1:8" s="16" customFormat="1" ht="37.5" customHeight="1" outlineLevel="1" x14ac:dyDescent="0.2">
      <c r="A172" s="130" t="s">
        <v>397</v>
      </c>
      <c r="B172" s="131"/>
      <c r="C172" s="364"/>
      <c r="D172" s="362">
        <v>594720</v>
      </c>
      <c r="E172" s="128"/>
      <c r="F172" s="128"/>
      <c r="G172" s="128"/>
      <c r="H172" s="129"/>
    </row>
    <row r="173" spans="1:8" s="16" customFormat="1" ht="37.5" customHeight="1" outlineLevel="1" x14ac:dyDescent="0.2">
      <c r="A173" s="130" t="s">
        <v>398</v>
      </c>
      <c r="B173" s="131"/>
      <c r="C173" s="364"/>
      <c r="D173" s="362">
        <v>609840</v>
      </c>
      <c r="E173" s="128"/>
      <c r="F173" s="128"/>
      <c r="G173" s="128"/>
      <c r="H173" s="129"/>
    </row>
    <row r="174" spans="1:8" s="16" customFormat="1" ht="37.5" customHeight="1" outlineLevel="1" x14ac:dyDescent="0.2">
      <c r="A174" s="130" t="s">
        <v>399</v>
      </c>
      <c r="B174" s="131"/>
      <c r="C174" s="364"/>
      <c r="D174" s="362">
        <v>624960</v>
      </c>
      <c r="E174" s="128"/>
      <c r="F174" s="128"/>
      <c r="G174" s="128"/>
      <c r="H174" s="129"/>
    </row>
    <row r="175" spans="1:8" s="16" customFormat="1" ht="37.5" customHeight="1" outlineLevel="1" x14ac:dyDescent="0.2">
      <c r="A175" s="130" t="s">
        <v>400</v>
      </c>
      <c r="B175" s="131"/>
      <c r="C175" s="364"/>
      <c r="D175" s="362">
        <v>640080</v>
      </c>
      <c r="E175" s="128"/>
      <c r="F175" s="128"/>
      <c r="G175" s="128"/>
      <c r="H175" s="129"/>
    </row>
    <row r="176" spans="1:8" s="16" customFormat="1" ht="37.5" customHeight="1" outlineLevel="1" x14ac:dyDescent="0.2">
      <c r="A176" s="130" t="s">
        <v>401</v>
      </c>
      <c r="B176" s="131"/>
      <c r="C176" s="364"/>
      <c r="D176" s="362">
        <v>655200</v>
      </c>
      <c r="E176" s="128"/>
      <c r="F176" s="128"/>
      <c r="G176" s="128"/>
      <c r="H176" s="129"/>
    </row>
    <row r="177" spans="1:8" s="16" customFormat="1" ht="37.5" customHeight="1" outlineLevel="1" x14ac:dyDescent="0.2">
      <c r="A177" s="130" t="s">
        <v>402</v>
      </c>
      <c r="B177" s="131"/>
      <c r="C177" s="364"/>
      <c r="D177" s="362">
        <v>670320</v>
      </c>
      <c r="E177" s="128"/>
      <c r="F177" s="128"/>
      <c r="G177" s="128"/>
      <c r="H177" s="129"/>
    </row>
    <row r="178" spans="1:8" s="16" customFormat="1" ht="37.5" customHeight="1" outlineLevel="1" x14ac:dyDescent="0.2">
      <c r="A178" s="130" t="s">
        <v>403</v>
      </c>
      <c r="B178" s="131"/>
      <c r="C178" s="364"/>
      <c r="D178" s="362">
        <v>685440</v>
      </c>
      <c r="E178" s="128"/>
      <c r="F178" s="128"/>
      <c r="G178" s="128"/>
      <c r="H178" s="129"/>
    </row>
    <row r="179" spans="1:8" s="16" customFormat="1" ht="37.5" customHeight="1" outlineLevel="1" thickBot="1" x14ac:dyDescent="0.25">
      <c r="A179" s="130" t="s">
        <v>404</v>
      </c>
      <c r="B179" s="131"/>
      <c r="C179" s="365"/>
      <c r="D179" s="362">
        <v>700560</v>
      </c>
      <c r="E179" s="128"/>
      <c r="F179" s="128"/>
      <c r="G179" s="128"/>
      <c r="H179" s="129"/>
    </row>
    <row r="180" spans="1:8" s="16" customFormat="1" ht="50.1" customHeight="1" thickBot="1" x14ac:dyDescent="0.25">
      <c r="A180" s="119" t="s">
        <v>52</v>
      </c>
      <c r="B180" s="120"/>
      <c r="C180" s="120"/>
      <c r="D180" s="121" t="str">
        <f>"от "&amp;MIN(D182:D190)&amp;" до "&amp;MAX(D182:D190)</f>
        <v>от 390 до 18990</v>
      </c>
      <c r="E180" s="122"/>
      <c r="F180" s="122"/>
      <c r="G180" s="122"/>
      <c r="H180" s="123"/>
    </row>
    <row r="181" spans="1:8" s="16" customFormat="1" ht="151.5" customHeight="1" x14ac:dyDescent="0.2">
      <c r="A181" s="588" t="s">
        <v>271</v>
      </c>
      <c r="B181" s="133" t="s">
        <v>272</v>
      </c>
      <c r="C18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81" s="56">
        <v>2205</v>
      </c>
      <c r="E181" s="37"/>
      <c r="F181" s="37"/>
      <c r="G181" s="37"/>
      <c r="H181" s="38"/>
    </row>
    <row r="182" spans="1:8" s="16" customFormat="1" ht="37.5" customHeight="1" x14ac:dyDescent="0.2">
      <c r="A182" s="143" t="s">
        <v>54</v>
      </c>
      <c r="B182" s="144"/>
      <c r="C182" s="620"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2" s="56">
        <v>990</v>
      </c>
      <c r="E182" s="37"/>
      <c r="F182" s="37"/>
      <c r="G182" s="37"/>
      <c r="H182" s="38"/>
    </row>
    <row r="183" spans="1:8" s="16" customFormat="1" ht="37.5" customHeight="1" x14ac:dyDescent="0.2">
      <c r="A183" s="143" t="s">
        <v>55</v>
      </c>
      <c r="B183" s="144"/>
      <c r="C183" s="194"/>
      <c r="D183" s="56">
        <v>18990</v>
      </c>
      <c r="E183" s="37"/>
      <c r="F183" s="37"/>
      <c r="G183" s="37"/>
      <c r="H183" s="38"/>
    </row>
    <row r="184" spans="1:8" s="16" customFormat="1" ht="37.5" customHeight="1" x14ac:dyDescent="0.2">
      <c r="A184" s="143" t="s">
        <v>56</v>
      </c>
      <c r="B184" s="144"/>
      <c r="C184" s="194"/>
      <c r="D184" s="56">
        <v>3690</v>
      </c>
      <c r="E184" s="37"/>
      <c r="F184" s="37"/>
      <c r="G184" s="37"/>
      <c r="H184" s="38"/>
    </row>
    <row r="185" spans="1:8" s="16" customFormat="1" ht="37.5" customHeight="1" x14ac:dyDescent="0.2">
      <c r="A185" s="143" t="s">
        <v>57</v>
      </c>
      <c r="B185" s="144"/>
      <c r="C185" s="194"/>
      <c r="D185" s="56">
        <v>11490</v>
      </c>
      <c r="E185" s="37"/>
      <c r="F185" s="37"/>
      <c r="G185" s="37"/>
      <c r="H185" s="38"/>
    </row>
    <row r="186" spans="1:8" s="16" customFormat="1" ht="37.5" customHeight="1" x14ac:dyDescent="0.2">
      <c r="A186" s="143" t="s">
        <v>58</v>
      </c>
      <c r="B186" s="144"/>
      <c r="C186" s="194"/>
      <c r="D186" s="56">
        <v>390</v>
      </c>
      <c r="E186" s="37"/>
      <c r="F186" s="37"/>
      <c r="G186" s="37"/>
      <c r="H186" s="38"/>
    </row>
    <row r="187" spans="1:8" s="16" customFormat="1" ht="37.5" customHeight="1" x14ac:dyDescent="0.2">
      <c r="A187" s="143" t="s">
        <v>59</v>
      </c>
      <c r="B187" s="144"/>
      <c r="C187" s="194"/>
      <c r="D187" s="56">
        <v>390</v>
      </c>
      <c r="E187" s="37"/>
      <c r="F187" s="37"/>
      <c r="G187" s="37"/>
      <c r="H187" s="38"/>
    </row>
    <row r="188" spans="1:8" s="16" customFormat="1" ht="37.5" customHeight="1" x14ac:dyDescent="0.2">
      <c r="A188" s="143" t="s">
        <v>60</v>
      </c>
      <c r="B188" s="144"/>
      <c r="C188" s="194"/>
      <c r="D188" s="56">
        <v>780</v>
      </c>
      <c r="E188" s="37"/>
      <c r="F188" s="37"/>
      <c r="G188" s="37"/>
      <c r="H188" s="38"/>
    </row>
    <row r="189" spans="1:8" s="16" customFormat="1" ht="37.5" customHeight="1" x14ac:dyDescent="0.2">
      <c r="A189" s="143" t="s">
        <v>61</v>
      </c>
      <c r="B189" s="144"/>
      <c r="C189" s="194"/>
      <c r="D189" s="56">
        <v>1170</v>
      </c>
      <c r="E189" s="37"/>
      <c r="F189" s="37"/>
      <c r="G189" s="37"/>
      <c r="H189" s="38"/>
    </row>
    <row r="190" spans="1:8" s="16" customFormat="1" ht="37.5" customHeight="1" thickBot="1" x14ac:dyDescent="0.25">
      <c r="A190" s="192" t="s">
        <v>62</v>
      </c>
      <c r="B190" s="193"/>
      <c r="C190" s="196"/>
      <c r="D190" s="56">
        <v>8790</v>
      </c>
      <c r="E190" s="37"/>
      <c r="F190" s="37"/>
      <c r="G190" s="37"/>
      <c r="H190" s="38"/>
    </row>
    <row r="191" spans="1:8" s="16" customFormat="1" ht="117.75" customHeight="1" thickBot="1" x14ac:dyDescent="0.25">
      <c r="A191" s="319" t="s">
        <v>64</v>
      </c>
      <c r="B191" s="320"/>
      <c r="C19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1" s="45">
        <v>30</v>
      </c>
      <c r="E191" s="45"/>
      <c r="F191" s="45"/>
      <c r="G191" s="45"/>
      <c r="H191" s="46"/>
    </row>
    <row r="192" spans="1:8" s="28" customFormat="1" ht="50.1" customHeight="1" thickBot="1" x14ac:dyDescent="0.25">
      <c r="A192" s="24" t="s">
        <v>65</v>
      </c>
      <c r="B192" s="25"/>
      <c r="C192" s="26"/>
      <c r="D192" s="156" t="str">
        <f>"от "&amp;MIN(D194,D205:D219)&amp;" до "&amp;MAX(,D194,D205:D219)</f>
        <v>от 540 до 95790</v>
      </c>
      <c r="E192" s="156"/>
      <c r="F192" s="156"/>
      <c r="G192" s="156"/>
      <c r="H192" s="157"/>
    </row>
    <row r="193" spans="1:8" s="16" customFormat="1" ht="24.95" customHeight="1" thickBot="1" x14ac:dyDescent="0.25">
      <c r="A193" s="158"/>
      <c r="B193" s="159"/>
      <c r="C193" s="83"/>
      <c r="D193" s="160"/>
      <c r="E193" s="160"/>
      <c r="F193" s="160"/>
      <c r="G193" s="160"/>
      <c r="H193" s="161"/>
    </row>
    <row r="194" spans="1:8" s="16" customFormat="1" ht="67.5"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94" s="165">
        <v>13200</v>
      </c>
      <c r="E194" s="165"/>
      <c r="F194" s="165"/>
      <c r="G194" s="165"/>
      <c r="H194" s="166"/>
    </row>
    <row r="195" spans="1:8" s="16" customFormat="1" ht="67.5" customHeight="1" thickBot="1" x14ac:dyDescent="0.25">
      <c r="A195" s="167" t="s">
        <v>67</v>
      </c>
      <c r="B195" s="168"/>
      <c r="C195" s="169"/>
      <c r="D195" s="170" t="s">
        <v>68</v>
      </c>
      <c r="E195" s="171"/>
      <c r="F195" s="171"/>
      <c r="G195" s="171"/>
      <c r="H195" s="172"/>
    </row>
    <row r="196" spans="1:8" s="16" customFormat="1" ht="67.5" customHeight="1" x14ac:dyDescent="0.2">
      <c r="A196" s="173" t="s">
        <v>69</v>
      </c>
      <c r="B196" s="174"/>
      <c r="C196" s="169"/>
      <c r="D196" s="140">
        <f>D194/4</f>
        <v>3300</v>
      </c>
      <c r="E196" s="140"/>
      <c r="F196" s="140"/>
      <c r="G196" s="140"/>
      <c r="H196" s="141"/>
    </row>
    <row r="197" spans="1:8" s="16" customFormat="1" ht="67.5" customHeight="1" x14ac:dyDescent="0.2">
      <c r="A197" s="173" t="s">
        <v>70</v>
      </c>
      <c r="B197" s="174"/>
      <c r="C197" s="169"/>
      <c r="D197" s="140">
        <f>D194/5</f>
        <v>2640</v>
      </c>
      <c r="E197" s="140"/>
      <c r="F197" s="140"/>
      <c r="G197" s="140"/>
      <c r="H197" s="141"/>
    </row>
    <row r="198" spans="1:8" s="16" customFormat="1" ht="67.5" customHeight="1" x14ac:dyDescent="0.2">
      <c r="A198" s="173" t="s">
        <v>71</v>
      </c>
      <c r="B198" s="174"/>
      <c r="C198" s="169"/>
      <c r="D198" s="140">
        <f>D194/6</f>
        <v>2200</v>
      </c>
      <c r="E198" s="140"/>
      <c r="F198" s="140"/>
      <c r="G198" s="140"/>
      <c r="H198" s="141"/>
    </row>
    <row r="199" spans="1:8" s="16" customFormat="1" ht="67.5" customHeight="1" x14ac:dyDescent="0.2">
      <c r="A199" s="173" t="s">
        <v>72</v>
      </c>
      <c r="B199" s="174"/>
      <c r="C199" s="169"/>
      <c r="D199" s="140">
        <f>D194/7</f>
        <v>1885.7142857142858</v>
      </c>
      <c r="E199" s="140"/>
      <c r="F199" s="140"/>
      <c r="G199" s="140"/>
      <c r="H199" s="141"/>
    </row>
    <row r="200" spans="1:8" s="16" customFormat="1" ht="67.5" customHeight="1" x14ac:dyDescent="0.2">
      <c r="A200" s="173" t="s">
        <v>73</v>
      </c>
      <c r="B200" s="174"/>
      <c r="C200" s="169"/>
      <c r="D200" s="140">
        <f>D194/8</f>
        <v>1650</v>
      </c>
      <c r="E200" s="140"/>
      <c r="F200" s="140"/>
      <c r="G200" s="140"/>
      <c r="H200" s="141"/>
    </row>
    <row r="201" spans="1:8" s="16" customFormat="1" ht="67.5" customHeight="1" x14ac:dyDescent="0.2">
      <c r="A201" s="173" t="s">
        <v>74</v>
      </c>
      <c r="B201" s="174"/>
      <c r="C201" s="169"/>
      <c r="D201" s="140">
        <f>D194/9</f>
        <v>1466.6666666666667</v>
      </c>
      <c r="E201" s="140"/>
      <c r="F201" s="140"/>
      <c r="G201" s="140"/>
      <c r="H201" s="141"/>
    </row>
    <row r="202" spans="1:8" s="16" customFormat="1" ht="67.5" customHeight="1" thickBot="1" x14ac:dyDescent="0.25">
      <c r="A202" s="173" t="s">
        <v>75</v>
      </c>
      <c r="B202" s="174"/>
      <c r="C202" s="175"/>
      <c r="D202" s="140">
        <f>D194/10</f>
        <v>1320</v>
      </c>
      <c r="E202" s="140"/>
      <c r="F202" s="140"/>
      <c r="G202" s="140"/>
      <c r="H202" s="141"/>
    </row>
    <row r="203" spans="1:8" s="16" customFormat="1" ht="62.45" customHeight="1" thickBot="1" x14ac:dyDescent="0.25">
      <c r="A203" s="176" t="s">
        <v>76</v>
      </c>
      <c r="B203" s="177"/>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3" s="325">
        <v>20004</v>
      </c>
      <c r="E203" s="140"/>
      <c r="F203" s="140"/>
      <c r="G203" s="140"/>
      <c r="H203" s="141"/>
    </row>
    <row r="204" spans="1:8" s="16" customFormat="1" ht="24.95" customHeight="1" thickBot="1" x14ac:dyDescent="0.25">
      <c r="A204" s="298"/>
      <c r="B204" s="299"/>
      <c r="C204" s="180"/>
      <c r="D204" s="322"/>
      <c r="E204" s="322"/>
      <c r="F204" s="322"/>
      <c r="G204" s="322"/>
      <c r="H204" s="323"/>
    </row>
    <row r="205" spans="1:8" s="16" customFormat="1" ht="50.1" customHeight="1" x14ac:dyDescent="0.2">
      <c r="A205" s="143" t="s">
        <v>77</v>
      </c>
      <c r="B205" s="144"/>
      <c r="C205" s="291" t="str">
        <f>"Интернет-площадка 2gis.ru на основе Cправочника организаций "&amp;$C$2&amp;""</f>
        <v>Интернет-площадка 2gis.ru на основе Cправочника организаций "2ГИС.НОВОСИБИРСК"</v>
      </c>
      <c r="D205" s="56">
        <v>44190</v>
      </c>
      <c r="E205" s="37"/>
      <c r="F205" s="37"/>
      <c r="G205" s="37"/>
      <c r="H205" s="38"/>
    </row>
    <row r="206" spans="1:8" s="16" customFormat="1" ht="50.1" customHeight="1" x14ac:dyDescent="0.2">
      <c r="A206" s="143" t="s">
        <v>78</v>
      </c>
      <c r="B206" s="144"/>
      <c r="C206" s="479"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06" s="56">
        <v>31290</v>
      </c>
      <c r="E206" s="37"/>
      <c r="F206" s="37"/>
      <c r="G206" s="37"/>
      <c r="H206" s="38"/>
    </row>
    <row r="207" spans="1:8" s="16" customFormat="1" ht="50.1" customHeight="1" x14ac:dyDescent="0.2">
      <c r="A207" s="143" t="s">
        <v>79</v>
      </c>
      <c r="B207" s="144"/>
      <c r="C207" s="18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07" s="56">
        <v>79890</v>
      </c>
      <c r="E207" s="37"/>
      <c r="F207" s="37"/>
      <c r="G207" s="37"/>
      <c r="H207" s="38"/>
    </row>
    <row r="208" spans="1:8" s="16" customFormat="1" ht="50.1" customHeight="1" x14ac:dyDescent="0.2">
      <c r="A208" s="143" t="s">
        <v>80</v>
      </c>
      <c r="B208" s="144"/>
      <c r="C208" s="188" t="str">
        <f>"Интернет-площадка 2gis.ru на основе Cправочника организаций "&amp;$C$2&amp;""</f>
        <v>Интернет-площадка 2gis.ru на основе Cправочника организаций "2ГИС.НОВОСИБИРСК"</v>
      </c>
      <c r="D208" s="56">
        <v>20490</v>
      </c>
      <c r="E208" s="37"/>
      <c r="F208" s="37"/>
      <c r="G208" s="37"/>
      <c r="H208" s="38"/>
    </row>
    <row r="209" spans="1:8" s="16" customFormat="1" ht="50.1" customHeight="1" x14ac:dyDescent="0.2">
      <c r="A209" s="143" t="s">
        <v>81</v>
      </c>
      <c r="B209" s="144"/>
      <c r="C209" s="188" t="str">
        <f>"Интернет-площадка 2gis.ru на основе Cправочника организаций "&amp;$C$2&amp;""</f>
        <v>Интернет-площадка 2gis.ru на основе Cправочника организаций "2ГИС.НОВОСИБИРСК"</v>
      </c>
      <c r="D209" s="56">
        <v>24588</v>
      </c>
      <c r="E209" s="37"/>
      <c r="F209" s="37"/>
      <c r="G209" s="37"/>
      <c r="H209" s="38"/>
    </row>
    <row r="210" spans="1:8" s="16" customFormat="1" ht="50.1" customHeight="1" x14ac:dyDescent="0.2">
      <c r="A210" s="143" t="s">
        <v>82</v>
      </c>
      <c r="B210" s="144"/>
      <c r="C210" s="18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0" s="56">
        <v>30990</v>
      </c>
      <c r="E210" s="37"/>
      <c r="F210" s="37"/>
      <c r="G210" s="37"/>
      <c r="H210" s="38"/>
    </row>
    <row r="211" spans="1:8" s="16" customFormat="1" ht="50.1" customHeight="1" x14ac:dyDescent="0.2">
      <c r="A211" s="143" t="s">
        <v>83</v>
      </c>
      <c r="B211" s="144"/>
      <c r="C211" s="18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1" s="56">
        <v>43290</v>
      </c>
      <c r="E211" s="37"/>
      <c r="F211" s="37"/>
      <c r="G211" s="37"/>
      <c r="H211" s="38"/>
    </row>
    <row r="212" spans="1:8" s="16" customFormat="1" ht="50.1" customHeight="1" x14ac:dyDescent="0.2">
      <c r="A212" s="143" t="s">
        <v>84</v>
      </c>
      <c r="B212" s="144"/>
      <c r="C212" s="18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2" s="56">
        <v>95790</v>
      </c>
      <c r="E212" s="37"/>
      <c r="F212" s="37"/>
      <c r="G212" s="37"/>
      <c r="H212" s="38"/>
    </row>
    <row r="213" spans="1:8" s="16" customFormat="1" ht="50.1" customHeight="1" x14ac:dyDescent="0.2">
      <c r="A213" s="143" t="s">
        <v>85</v>
      </c>
      <c r="B213" s="144"/>
      <c r="C2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13" s="56">
        <v>30780</v>
      </c>
      <c r="E213" s="37"/>
      <c r="F213" s="37"/>
      <c r="G213" s="37"/>
      <c r="H213" s="38"/>
    </row>
    <row r="214" spans="1:8" s="16" customFormat="1" ht="50.1" customHeight="1" x14ac:dyDescent="0.2">
      <c r="A214" s="143" t="s">
        <v>86</v>
      </c>
      <c r="B214" s="144"/>
      <c r="C214" s="188" t="s">
        <v>87</v>
      </c>
      <c r="D214" s="56">
        <v>540</v>
      </c>
      <c r="E214" s="37"/>
      <c r="F214" s="37"/>
      <c r="G214" s="37"/>
      <c r="H214" s="38"/>
    </row>
    <row r="215" spans="1:8" s="16" customFormat="1" ht="75" customHeight="1" x14ac:dyDescent="0.2">
      <c r="A215" s="143" t="s">
        <v>88</v>
      </c>
      <c r="B215" s="144"/>
      <c r="C2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15" s="56">
        <v>19590</v>
      </c>
      <c r="E215" s="37"/>
      <c r="F215" s="37"/>
      <c r="G215" s="37"/>
      <c r="H215" s="38"/>
    </row>
    <row r="216" spans="1:8" s="16" customFormat="1" ht="75" customHeight="1" x14ac:dyDescent="0.2">
      <c r="A216" s="143" t="s">
        <v>89</v>
      </c>
      <c r="B216" s="144"/>
      <c r="C216" s="188" t="str">
        <f t="shared" ref="C216:C21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16" s="56">
        <v>15672</v>
      </c>
      <c r="E216" s="37"/>
      <c r="F216" s="37"/>
      <c r="G216" s="37"/>
      <c r="H216" s="38"/>
    </row>
    <row r="217" spans="1:8" s="16" customFormat="1" ht="75" customHeight="1" x14ac:dyDescent="0.2">
      <c r="A217" s="143" t="s">
        <v>90</v>
      </c>
      <c r="B217" s="144"/>
      <c r="C217" s="18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17" s="56">
        <v>16590</v>
      </c>
      <c r="E217" s="37"/>
      <c r="F217" s="37"/>
      <c r="G217" s="37"/>
      <c r="H217" s="38"/>
    </row>
    <row r="218" spans="1:8" s="16" customFormat="1" ht="75" customHeight="1" x14ac:dyDescent="0.2">
      <c r="A218" s="143" t="s">
        <v>91</v>
      </c>
      <c r="B218" s="144"/>
      <c r="C218" s="188"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218" s="56">
        <v>7836</v>
      </c>
      <c r="E218" s="37"/>
      <c r="F218" s="37"/>
      <c r="G218" s="37"/>
      <c r="H218" s="38"/>
    </row>
    <row r="219" spans="1:8" s="16" customFormat="1" ht="50.1" customHeight="1" thickBot="1" x14ac:dyDescent="0.25">
      <c r="A219" s="143" t="s">
        <v>94</v>
      </c>
      <c r="B219" s="144"/>
      <c r="C219" s="18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19" s="56">
        <v>61290</v>
      </c>
      <c r="E219" s="37"/>
      <c r="F219" s="37"/>
      <c r="G219" s="37"/>
      <c r="H219" s="38"/>
    </row>
    <row r="220" spans="1:8" s="16" customFormat="1" ht="102" customHeight="1" thickBot="1" x14ac:dyDescent="0.25">
      <c r="A220" s="143" t="s">
        <v>16</v>
      </c>
      <c r="B220" s="144"/>
      <c r="C22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20" s="56">
        <v>2205</v>
      </c>
      <c r="E220" s="37"/>
      <c r="F220" s="37"/>
      <c r="G220" s="37"/>
      <c r="H220" s="38"/>
    </row>
    <row r="221" spans="1:8" s="16" customFormat="1" ht="126" customHeight="1" x14ac:dyDescent="0.2">
      <c r="A221" s="143" t="s">
        <v>95</v>
      </c>
      <c r="B221" s="144"/>
      <c r="C22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1" s="56">
        <v>25050</v>
      </c>
      <c r="E221" s="37"/>
      <c r="F221" s="37"/>
      <c r="G221" s="37"/>
      <c r="H221" s="38"/>
    </row>
    <row r="222" spans="1:8" s="16" customFormat="1" ht="96" customHeight="1" x14ac:dyDescent="0.2">
      <c r="A222" s="137" t="s">
        <v>96</v>
      </c>
      <c r="B222" s="189"/>
      <c r="C2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2" s="56">
        <v>10005</v>
      </c>
      <c r="E222" s="37"/>
      <c r="F222" s="37"/>
      <c r="G222" s="37"/>
      <c r="H222" s="38"/>
    </row>
    <row r="223" spans="1:8" s="16" customFormat="1" ht="96" customHeight="1" thickBot="1" x14ac:dyDescent="0.25">
      <c r="A223" s="137" t="s">
        <v>97</v>
      </c>
      <c r="B223" s="189"/>
      <c r="C22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3" s="56">
        <v>20004</v>
      </c>
      <c r="E223" s="37"/>
      <c r="F223" s="37"/>
      <c r="G223" s="37"/>
      <c r="H223" s="38"/>
    </row>
    <row r="224" spans="1:8" s="16" customFormat="1" ht="93" customHeight="1" thickBot="1" x14ac:dyDescent="0.25">
      <c r="A224" s="143" t="s">
        <v>92</v>
      </c>
      <c r="B224" s="144" t="s">
        <v>92</v>
      </c>
      <c r="C224" s="62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4" s="56">
        <v>20004</v>
      </c>
      <c r="E224" s="37"/>
      <c r="F224" s="37"/>
      <c r="G224" s="37"/>
      <c r="H224" s="38"/>
    </row>
    <row r="225" spans="1:8" s="16" customFormat="1" ht="93" customHeight="1" x14ac:dyDescent="0.2">
      <c r="A225" s="143" t="s">
        <v>93</v>
      </c>
      <c r="B225" s="144" t="s">
        <v>93</v>
      </c>
      <c r="C225" s="62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25" s="56">
        <v>15000</v>
      </c>
      <c r="E225" s="37"/>
      <c r="F225" s="37"/>
      <c r="G225" s="37"/>
      <c r="H225" s="38"/>
    </row>
    <row r="226" spans="1:8" s="16" customFormat="1" ht="50.1" customHeight="1" x14ac:dyDescent="0.2">
      <c r="A226" s="143" t="s">
        <v>98</v>
      </c>
      <c r="B226" s="144"/>
      <c r="C226" s="188" t="str">
        <f>"Интернет-площадка 2gis.ru на основе Cправочника организаций "&amp;$C$2&amp;""</f>
        <v>Интернет-площадка 2gis.ru на основе Cправочника организаций "2ГИС.НОВОСИБИРСК"</v>
      </c>
      <c r="D226" s="56">
        <v>61920</v>
      </c>
      <c r="E226" s="37"/>
      <c r="F226" s="37"/>
      <c r="G226" s="37"/>
      <c r="H226" s="38"/>
    </row>
    <row r="227" spans="1:8" s="16" customFormat="1" ht="50.1" customHeight="1" x14ac:dyDescent="0.2">
      <c r="A227" s="143" t="s">
        <v>99</v>
      </c>
      <c r="B227" s="144"/>
      <c r="C227" s="188" t="str">
        <f t="shared" ref="C227:C235"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227" s="56">
        <v>43920</v>
      </c>
      <c r="E227" s="37"/>
      <c r="F227" s="37"/>
      <c r="G227" s="37"/>
      <c r="H227" s="38"/>
    </row>
    <row r="228" spans="1:8" s="16" customFormat="1" ht="50.1" customHeight="1" x14ac:dyDescent="0.2">
      <c r="A228" s="143" t="s">
        <v>100</v>
      </c>
      <c r="B228" s="144"/>
      <c r="C228" s="188" t="str">
        <f t="shared" si="1"/>
        <v>Электронный справочник на основе Справочника организаций "2ГИС.НОВОСИБИРСК" (версия для ПК)</v>
      </c>
      <c r="D228" s="56">
        <v>111960</v>
      </c>
      <c r="E228" s="37"/>
      <c r="F228" s="37"/>
      <c r="G228" s="37"/>
      <c r="H228" s="38"/>
    </row>
    <row r="229" spans="1:8" s="16" customFormat="1" ht="50.1" customHeight="1" x14ac:dyDescent="0.2">
      <c r="A229" s="143" t="s">
        <v>101</v>
      </c>
      <c r="B229" s="144"/>
      <c r="C229" s="188" t="str">
        <f>"Интернет-площадка 2gis.ru на основе Cправочника организаций "&amp;$C$2&amp;""</f>
        <v>Интернет-площадка 2gis.ru на основе Cправочника организаций "2ГИС.НОВОСИБИРСК"</v>
      </c>
      <c r="D229" s="56">
        <v>28800</v>
      </c>
      <c r="E229" s="37"/>
      <c r="F229" s="37"/>
      <c r="G229" s="37"/>
      <c r="H229" s="38"/>
    </row>
    <row r="230" spans="1:8" s="16" customFormat="1" ht="50.1" customHeight="1" x14ac:dyDescent="0.2">
      <c r="A230" s="143" t="s">
        <v>102</v>
      </c>
      <c r="B230" s="144"/>
      <c r="C230" s="188" t="str">
        <f>"Интернет-площадка 2gis.ru на основе Cправочника организаций "&amp;$C$2&amp;""</f>
        <v>Интернет-площадка 2gis.ru на основе Cправочника организаций "2ГИС.НОВОСИБИРСК"</v>
      </c>
      <c r="D230" s="56">
        <v>34560</v>
      </c>
      <c r="E230" s="37"/>
      <c r="F230" s="37"/>
      <c r="G230" s="37"/>
      <c r="H230" s="38"/>
    </row>
    <row r="231" spans="1:8" s="16" customFormat="1" ht="50.1" customHeight="1" x14ac:dyDescent="0.2">
      <c r="A231" s="143" t="s">
        <v>103</v>
      </c>
      <c r="B231" s="144"/>
      <c r="C231" s="188" t="str">
        <f t="shared" si="1"/>
        <v>Электронный справочник на основе Справочника организаций "2ГИС.НОВОСИБИРСК" (версия для ПК)</v>
      </c>
      <c r="D231" s="56">
        <v>43440</v>
      </c>
      <c r="E231" s="37"/>
      <c r="F231" s="37"/>
      <c r="G231" s="37"/>
      <c r="H231" s="38"/>
    </row>
    <row r="232" spans="1:8" s="16" customFormat="1" ht="50.1" customHeight="1" x14ac:dyDescent="0.2">
      <c r="A232" s="143" t="s">
        <v>104</v>
      </c>
      <c r="B232" s="144"/>
      <c r="C232" s="188" t="str">
        <f t="shared" si="1"/>
        <v>Электронный справочник на основе Справочника организаций "2ГИС.НОВОСИБИРСК" (версия для ПК)</v>
      </c>
      <c r="D232" s="56">
        <v>60720</v>
      </c>
      <c r="E232" s="37"/>
      <c r="F232" s="37"/>
      <c r="G232" s="37"/>
      <c r="H232" s="38"/>
    </row>
    <row r="233" spans="1:8" s="16" customFormat="1" ht="50.1" customHeight="1" x14ac:dyDescent="0.2">
      <c r="A233" s="143" t="s">
        <v>105</v>
      </c>
      <c r="B233" s="144"/>
      <c r="C233" s="188" t="str">
        <f t="shared" si="1"/>
        <v>Электронный справочник на основе Справочника организаций "2ГИС.НОВОСИБИРСК" (версия для ПК)</v>
      </c>
      <c r="D233" s="56">
        <v>134160</v>
      </c>
      <c r="E233" s="37"/>
      <c r="F233" s="37"/>
      <c r="G233" s="37"/>
      <c r="H233" s="38"/>
    </row>
    <row r="234" spans="1:8" s="16" customFormat="1" ht="50.1" customHeight="1" x14ac:dyDescent="0.2">
      <c r="A234" s="143" t="s">
        <v>273</v>
      </c>
      <c r="B234" s="144"/>
      <c r="C234" s="188" t="s">
        <v>87</v>
      </c>
      <c r="D234" s="56">
        <v>840</v>
      </c>
      <c r="E234" s="37"/>
      <c r="F234" s="37"/>
      <c r="G234" s="37"/>
      <c r="H234" s="38"/>
    </row>
    <row r="235" spans="1:8" s="16" customFormat="1" ht="50.1" customHeight="1" thickBot="1" x14ac:dyDescent="0.25">
      <c r="A235" s="143" t="s">
        <v>108</v>
      </c>
      <c r="B235" s="144"/>
      <c r="C235" s="188" t="str">
        <f t="shared" si="1"/>
        <v>Электронный справочник на основе Справочника организаций "2ГИС.НОВОСИБИРСК" (версия для ПК)</v>
      </c>
      <c r="D235" s="56">
        <v>85920</v>
      </c>
      <c r="E235" s="37"/>
      <c r="F235" s="37"/>
      <c r="G235" s="37"/>
      <c r="H235" s="38"/>
    </row>
    <row r="236" spans="1:8" s="16" customFormat="1" ht="24.95" customHeight="1" thickBot="1" x14ac:dyDescent="0.25">
      <c r="A236" s="298"/>
      <c r="B236" s="299"/>
      <c r="C236" s="118"/>
      <c r="D236" s="322"/>
      <c r="E236" s="322"/>
      <c r="F236" s="322"/>
      <c r="G236" s="322"/>
      <c r="H236" s="323"/>
    </row>
    <row r="237" spans="1:8" s="23" customFormat="1" ht="50.1" customHeight="1" thickBot="1" x14ac:dyDescent="0.25">
      <c r="A237" s="597" t="s">
        <v>5</v>
      </c>
      <c r="B237" s="385" t="s">
        <v>6</v>
      </c>
      <c r="C237" s="385" t="s">
        <v>7</v>
      </c>
      <c r="D237" s="354"/>
      <c r="E237" s="354"/>
      <c r="F237" s="354"/>
      <c r="G237" s="354"/>
      <c r="H237" s="622"/>
    </row>
    <row r="238" spans="1:8" ht="50.1" customHeight="1" x14ac:dyDescent="0.2">
      <c r="A238" s="623" t="s">
        <v>585</v>
      </c>
      <c r="B238" s="624" t="s">
        <v>80</v>
      </c>
      <c r="C238" s="625" t="s">
        <v>586</v>
      </c>
      <c r="D238" s="127" t="e">
        <v>#REF!</v>
      </c>
      <c r="E238" s="128"/>
      <c r="F238" s="128"/>
      <c r="G238" s="128"/>
      <c r="H238" s="129"/>
    </row>
    <row r="239" spans="1:8" ht="50.1" customHeight="1" x14ac:dyDescent="0.2">
      <c r="A239" s="626" t="s">
        <v>587</v>
      </c>
      <c r="B239" s="627"/>
      <c r="C239" s="628"/>
      <c r="D239" s="36" t="e">
        <v>#REF!</v>
      </c>
      <c r="E239" s="37"/>
      <c r="F239" s="37"/>
      <c r="G239" s="37"/>
      <c r="H239" s="38"/>
    </row>
    <row r="240" spans="1:8" ht="50.1" customHeight="1" x14ac:dyDescent="0.2">
      <c r="A240" s="626" t="s">
        <v>588</v>
      </c>
      <c r="B240" s="627"/>
      <c r="C240" s="628"/>
      <c r="D240" s="36" t="e">
        <v>#REF!</v>
      </c>
      <c r="E240" s="37"/>
      <c r="F240" s="37"/>
      <c r="G240" s="37"/>
      <c r="H240" s="38"/>
    </row>
    <row r="241" spans="1:8" ht="75" customHeight="1" x14ac:dyDescent="0.2">
      <c r="A241" s="626" t="s">
        <v>589</v>
      </c>
      <c r="B241" s="627"/>
      <c r="C241" s="628"/>
      <c r="D241" s="36" t="e">
        <v>#REF!</v>
      </c>
      <c r="E241" s="37"/>
      <c r="F241" s="37"/>
      <c r="G241" s="37"/>
      <c r="H241" s="38"/>
    </row>
    <row r="242" spans="1:8" ht="75" customHeight="1" x14ac:dyDescent="0.2">
      <c r="A242" s="626" t="s">
        <v>590</v>
      </c>
      <c r="B242" s="627"/>
      <c r="C242" s="628"/>
      <c r="D242" s="36" t="e">
        <v>#REF!</v>
      </c>
      <c r="E242" s="37"/>
      <c r="F242" s="37"/>
      <c r="G242" s="37"/>
      <c r="H242" s="38"/>
    </row>
    <row r="243" spans="1:8" ht="75" customHeight="1" thickBot="1" x14ac:dyDescent="0.25">
      <c r="A243" s="629" t="s">
        <v>591</v>
      </c>
      <c r="B243" s="630"/>
      <c r="C243" s="631"/>
      <c r="D243" s="185" t="e">
        <v>#REF!</v>
      </c>
      <c r="E243" s="186"/>
      <c r="F243" s="186"/>
      <c r="G243" s="186"/>
      <c r="H243" s="187"/>
    </row>
    <row r="244" spans="1:8" s="28" customFormat="1" ht="50.1" customHeight="1" thickBot="1" x14ac:dyDescent="0.25">
      <c r="A244" s="24" t="s">
        <v>109</v>
      </c>
      <c r="B244" s="25"/>
      <c r="C244" s="26"/>
      <c r="D244" s="156"/>
      <c r="E244" s="156"/>
      <c r="F244" s="156"/>
      <c r="G244" s="156"/>
      <c r="H244" s="157"/>
    </row>
    <row r="245" spans="1:8" s="16" customFormat="1" ht="50.1" customHeight="1" x14ac:dyDescent="0.2">
      <c r="A245" s="143" t="s">
        <v>110</v>
      </c>
      <c r="B245" s="144"/>
      <c r="C245"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245" s="31">
        <v>15000</v>
      </c>
      <c r="E245" s="32"/>
      <c r="F245" s="32"/>
      <c r="G245" s="32"/>
      <c r="H245" s="33"/>
    </row>
    <row r="246" spans="1:8" s="16" customFormat="1" ht="50.1" customHeight="1" x14ac:dyDescent="0.2">
      <c r="A246" s="143" t="s">
        <v>111</v>
      </c>
      <c r="B246" s="144"/>
      <c r="C246" s="194"/>
      <c r="D246" s="36">
        <v>20004</v>
      </c>
      <c r="E246" s="37"/>
      <c r="F246" s="37"/>
      <c r="G246" s="37"/>
      <c r="H246" s="38"/>
    </row>
    <row r="247" spans="1:8" s="16" customFormat="1" ht="50.1" customHeight="1" x14ac:dyDescent="0.2">
      <c r="A247" s="192" t="s">
        <v>112</v>
      </c>
      <c r="B247" s="193"/>
      <c r="C247" s="194"/>
      <c r="D247" s="325">
        <v>3000</v>
      </c>
      <c r="E247" s="140"/>
      <c r="F247" s="140"/>
      <c r="G247" s="140"/>
      <c r="H247" s="141"/>
    </row>
    <row r="248" spans="1:8" s="16" customFormat="1" ht="50.1" customHeight="1" x14ac:dyDescent="0.2">
      <c r="A248" s="192" t="s">
        <v>113</v>
      </c>
      <c r="B248" s="193"/>
      <c r="C248" s="194"/>
      <c r="D248" s="325">
        <v>300</v>
      </c>
      <c r="E248" s="140"/>
      <c r="F248" s="140"/>
      <c r="G248" s="140"/>
      <c r="H248" s="141"/>
    </row>
    <row r="249" spans="1:8" s="16" customFormat="1" ht="50.1" customHeight="1" thickBot="1" x14ac:dyDescent="0.25">
      <c r="A249" s="192" t="s">
        <v>114</v>
      </c>
      <c r="B249" s="193"/>
      <c r="C249" s="196"/>
      <c r="D249" s="78">
        <v>1050</v>
      </c>
      <c r="E249" s="79"/>
      <c r="F249" s="79"/>
      <c r="G249" s="79"/>
      <c r="H249" s="80"/>
    </row>
    <row r="250" spans="1:8" s="16" customFormat="1" ht="50.1" customHeight="1" thickBot="1" x14ac:dyDescent="0.25">
      <c r="A250" s="24" t="s">
        <v>115</v>
      </c>
      <c r="B250" s="25"/>
      <c r="C250" s="26"/>
      <c r="D250" s="156"/>
      <c r="E250" s="156"/>
      <c r="F250" s="156"/>
      <c r="G250" s="156"/>
      <c r="H250" s="157"/>
    </row>
    <row r="251" spans="1:8" s="16" customFormat="1" ht="50.1" customHeight="1" x14ac:dyDescent="0.2">
      <c r="A251" s="143" t="s">
        <v>161</v>
      </c>
      <c r="B251" s="144"/>
      <c r="C25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51" s="56">
        <v>9390</v>
      </c>
      <c r="E251" s="37"/>
      <c r="F251" s="37"/>
      <c r="G251" s="37"/>
      <c r="H251" s="38"/>
    </row>
    <row r="252" spans="1:8" s="16" customFormat="1" ht="50.1" customHeight="1" x14ac:dyDescent="0.2">
      <c r="A252" s="143" t="s">
        <v>117</v>
      </c>
      <c r="B252" s="144"/>
      <c r="C252" s="479" t="str">
        <f>"Интернет-площадка 2gis.ru на основе Cправочника организаций "&amp;$C$2&amp;""</f>
        <v>Интернет-площадка 2gis.ru на основе Cправочника организаций "2ГИС.НОВОСИБИРСК"</v>
      </c>
      <c r="D252" s="56">
        <v>7290</v>
      </c>
      <c r="E252" s="37"/>
      <c r="F252" s="37"/>
      <c r="G252" s="37"/>
      <c r="H252" s="38"/>
    </row>
    <row r="253" spans="1:8" s="16" customFormat="1" ht="50.1" customHeight="1" x14ac:dyDescent="0.2">
      <c r="A253" s="143" t="s">
        <v>162</v>
      </c>
      <c r="B253" s="144"/>
      <c r="C2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53" s="56">
        <v>13200</v>
      </c>
      <c r="E253" s="37"/>
      <c r="F253" s="37"/>
      <c r="G253" s="37"/>
      <c r="H253" s="38"/>
    </row>
    <row r="254" spans="1:8" s="16" customFormat="1" ht="50.1" customHeight="1" x14ac:dyDescent="0.2">
      <c r="A254" s="143" t="s">
        <v>163</v>
      </c>
      <c r="B254" s="144"/>
      <c r="C254" s="188" t="str">
        <f>"Интернет-площадка 2gis.ru на основе Cправочника организаций "&amp;$C$2&amp;""</f>
        <v>Интернет-площадка 2gis.ru на основе Cправочника организаций "2ГИС.НОВОСИБИРСК"</v>
      </c>
      <c r="D254" s="56">
        <v>10320</v>
      </c>
      <c r="E254" s="37"/>
      <c r="F254" s="37"/>
      <c r="G254" s="37"/>
      <c r="H254" s="38"/>
    </row>
    <row r="255" spans="1:8" s="16" customFormat="1" ht="126" customHeight="1" thickBot="1" x14ac:dyDescent="0.25">
      <c r="A255" s="143" t="s">
        <v>122</v>
      </c>
      <c r="B255" s="144"/>
      <c r="C255" s="297" t="str">
        <f>C252</f>
        <v>Интернет-площадка 2gis.ru на основе Cправочника организаций "2ГИС.НОВОСИБИРСК"</v>
      </c>
      <c r="D255" s="56">
        <v>7290</v>
      </c>
      <c r="E255" s="37"/>
      <c r="F255" s="37"/>
      <c r="G255" s="37"/>
      <c r="H255" s="38"/>
    </row>
    <row r="256" spans="1:8" s="28" customFormat="1" ht="50.1" customHeight="1" thickBot="1" x14ac:dyDescent="0.25">
      <c r="A256" s="298"/>
      <c r="B256" s="299"/>
      <c r="C256" s="118"/>
      <c r="D256" s="322"/>
      <c r="E256" s="322"/>
      <c r="F256" s="322"/>
      <c r="G256" s="322"/>
      <c r="H256" s="323"/>
    </row>
    <row r="257" spans="1:8" s="23" customFormat="1" ht="26.25" x14ac:dyDescent="0.2">
      <c r="A257" s="202"/>
      <c r="B257" s="203"/>
      <c r="C257" s="204"/>
      <c r="D257" s="203"/>
      <c r="E257" s="203"/>
      <c r="F257" s="203"/>
      <c r="G257" s="203"/>
      <c r="H257" s="205"/>
    </row>
    <row r="258" spans="1:8" s="16" customFormat="1" ht="21" x14ac:dyDescent="0.2">
      <c r="A258" s="206"/>
      <c r="B258" s="207" t="s">
        <v>123</v>
      </c>
      <c r="C258" s="208" t="s">
        <v>178</v>
      </c>
      <c r="D258" s="208"/>
      <c r="E258" s="209"/>
      <c r="F258" s="209"/>
      <c r="G258" s="209"/>
      <c r="H258" s="209"/>
    </row>
    <row r="259" spans="1:8" s="16" customFormat="1" ht="21" x14ac:dyDescent="0.2">
      <c r="A259" s="206"/>
      <c r="B259" s="209"/>
      <c r="C259" s="210" t="s">
        <v>179</v>
      </c>
      <c r="D259" s="210"/>
      <c r="E259" s="209"/>
      <c r="F259" s="209"/>
      <c r="G259" s="209"/>
      <c r="H259" s="209"/>
    </row>
    <row r="260" spans="1:8" s="16" customFormat="1" ht="21" x14ac:dyDescent="0.2">
      <c r="A260" s="206"/>
      <c r="B260" s="209"/>
      <c r="C260" s="208" t="s">
        <v>180</v>
      </c>
      <c r="D260" s="210"/>
      <c r="E260" s="209"/>
      <c r="F260" s="209"/>
      <c r="G260" s="209"/>
      <c r="H260" s="209"/>
    </row>
    <row r="261" spans="1:8" s="16" customFormat="1" ht="26.25" x14ac:dyDescent="0.2">
      <c r="A261" s="213" t="str">
        <f>Абакан_юр!A147</f>
        <v>По соглашению сторон в качестве валюты платежа могут выступать украинские гривны, в этом случае курс следующий: 1 руб. = 0,3909 гривен</v>
      </c>
      <c r="B261" s="213"/>
      <c r="C261" s="213"/>
      <c r="D261" s="214"/>
      <c r="E261" s="214"/>
      <c r="F261" s="215"/>
      <c r="G261" s="216"/>
      <c r="H261" s="216"/>
    </row>
    <row r="262" spans="1:8" s="16" customFormat="1" ht="26.25" x14ac:dyDescent="0.2">
      <c r="A262" s="213" t="str">
        <f>Абакан_юр!A148</f>
        <v>По соглашению сторон в качестве валюты платежа могут выступать дирхамы ОАЭ, в этом случае курс следующий: 1 руб. = 0,0394 дирхам</v>
      </c>
      <c r="B262" s="213"/>
      <c r="C262" s="213"/>
      <c r="D262" s="214"/>
      <c r="E262" s="214"/>
      <c r="F262" s="215"/>
      <c r="G262" s="218"/>
      <c r="H262" s="218"/>
    </row>
    <row r="263" spans="1:8" s="16" customFormat="1" ht="24.95" customHeight="1" x14ac:dyDescent="0.2">
      <c r="A263" s="213" t="str">
        <f>Абакан_юр!A149</f>
        <v>По соглашению сторон в качестве валюты платежа могут выступать доллары США, в этом случае курс следующий: 1 руб. = 0,0107 доллара</v>
      </c>
      <c r="B263" s="213"/>
      <c r="C263" s="213"/>
      <c r="D263" s="214"/>
      <c r="E263" s="214"/>
      <c r="F263" s="215"/>
      <c r="G263" s="218"/>
      <c r="H263" s="218"/>
    </row>
    <row r="264" spans="1:8" ht="12.6" customHeight="1" x14ac:dyDescent="0.2">
      <c r="A264" s="213" t="str">
        <f>Абакан_юр!A150</f>
        <v>По соглашению сторон в качестве валюты платежа могут выступать евро, в этом случае курс следующий: 1 руб. = 0,0101 евро</v>
      </c>
      <c r="B264" s="213"/>
      <c r="C264" s="213"/>
      <c r="D264" s="214"/>
      <c r="E264" s="215"/>
      <c r="F264" s="215"/>
      <c r="G264" s="218"/>
      <c r="H264" s="218"/>
    </row>
    <row r="265" spans="1:8" s="209" customFormat="1" ht="24.95" customHeight="1" x14ac:dyDescent="0.2">
      <c r="A265" s="213" t="str">
        <f>Абакан_юр!A151</f>
        <v>По соглашению сторон в качестве валюты платежа могут выступать чешские кроны, в этом случае курс следующий: 1 руб. = 0,2496 крона</v>
      </c>
      <c r="B265" s="213"/>
      <c r="C265" s="213"/>
      <c r="D265" s="214"/>
      <c r="E265" s="215"/>
      <c r="F265" s="215"/>
      <c r="G265" s="218"/>
      <c r="H265" s="218"/>
    </row>
    <row r="266" spans="1:8" s="209" customFormat="1" ht="24.95" customHeight="1" x14ac:dyDescent="0.2">
      <c r="A266" s="213" t="str">
        <f>Абакан_юр!A152</f>
        <v>По соглашению сторон в качестве валюты платежа могут выступать киргизские сомы, в этом случае курс следующий: 1 руб. = 0,9546 сом</v>
      </c>
      <c r="B266" s="213"/>
      <c r="C266" s="213"/>
      <c r="D266" s="214"/>
      <c r="E266" s="214"/>
      <c r="F266" s="215"/>
      <c r="G266" s="218"/>
      <c r="H266" s="218"/>
    </row>
    <row r="267" spans="1:8" s="209" customFormat="1" ht="24.95" customHeight="1" x14ac:dyDescent="0.2">
      <c r="A267" s="213" t="str">
        <f>Абакан_юр!A153</f>
        <v>По соглашению сторон в качестве валюты платежа могут выступать казахстанские тенге, в этом случае курс следующий: 1 руб. = 5,1087 тенге</v>
      </c>
      <c r="B267" s="213"/>
      <c r="C267" s="213"/>
      <c r="D267" s="214"/>
      <c r="E267" s="214"/>
      <c r="F267" s="215"/>
      <c r="G267" s="218"/>
      <c r="H267" s="218"/>
    </row>
    <row r="268" spans="1:8" s="217" customFormat="1" ht="24.95" customHeight="1" x14ac:dyDescent="0.2">
      <c r="A268" s="219"/>
      <c r="B268" s="219"/>
      <c r="C268" s="220"/>
      <c r="D268" s="221"/>
      <c r="E268" s="221"/>
      <c r="F268" s="222"/>
      <c r="G268" s="223"/>
      <c r="H268" s="223"/>
    </row>
    <row r="269" spans="1:8" s="217" customFormat="1" ht="24.95" customHeight="1" x14ac:dyDescent="0.2">
      <c r="A269" s="225" t="s">
        <v>134</v>
      </c>
      <c r="B269" s="225"/>
      <c r="C269" s="225"/>
      <c r="D269" s="225"/>
      <c r="E269" s="225"/>
      <c r="F269" s="225"/>
      <c r="G269" s="225"/>
      <c r="H269" s="225"/>
    </row>
    <row r="270" spans="1:8" s="217" customFormat="1" ht="24.95" customHeight="1" x14ac:dyDescent="0.2">
      <c r="A270" s="225" t="s">
        <v>456</v>
      </c>
      <c r="B270" s="225"/>
      <c r="C270" s="225"/>
      <c r="D270" s="225"/>
      <c r="E270" s="225"/>
      <c r="F270" s="225"/>
      <c r="G270" s="225"/>
      <c r="H270" s="225"/>
    </row>
    <row r="271" spans="1:8" s="217" customFormat="1" ht="24.95" customHeight="1" x14ac:dyDescent="0.2">
      <c r="A271" s="225" t="s">
        <v>135</v>
      </c>
      <c r="B271" s="225"/>
      <c r="C271" s="225"/>
      <c r="D271" s="225"/>
      <c r="E271" s="225"/>
      <c r="F271" s="225"/>
      <c r="G271" s="225"/>
      <c r="H271" s="225"/>
    </row>
    <row r="272" spans="1:8" s="217" customFormat="1" ht="24.95" customHeight="1" x14ac:dyDescent="0.2">
      <c r="A272" s="213" t="s">
        <v>458</v>
      </c>
      <c r="B272" s="213"/>
      <c r="C272" s="213"/>
      <c r="D272" s="213"/>
      <c r="E272" s="213"/>
      <c r="F272" s="213"/>
      <c r="G272" s="213"/>
      <c r="H272" s="213"/>
    </row>
    <row r="273" spans="1:16384" s="217" customFormat="1" ht="24.95" customHeight="1" x14ac:dyDescent="0.2">
      <c r="A273" s="632" t="s">
        <v>592</v>
      </c>
      <c r="B273" s="633"/>
      <c r="C273" s="633"/>
      <c r="D273" s="633"/>
      <c r="E273" s="633"/>
      <c r="F273" s="633"/>
      <c r="G273" s="219"/>
      <c r="H273" s="219"/>
    </row>
    <row r="274" spans="1:16384" s="217" customFormat="1" ht="24.75" customHeight="1" x14ac:dyDescent="0.2">
      <c r="A274" s="219"/>
      <c r="B274" s="219"/>
      <c r="C274" s="220"/>
      <c r="D274" s="221"/>
      <c r="E274" s="221"/>
      <c r="F274" s="222"/>
      <c r="G274" s="223"/>
      <c r="H274" s="223"/>
    </row>
    <row r="275" spans="1:16384" s="224" customFormat="1" ht="12" customHeight="1" thickBot="1" x14ac:dyDescent="0.25">
      <c r="A275" s="226" t="s">
        <v>136</v>
      </c>
      <c r="B275" s="226"/>
      <c r="C275" s="226"/>
      <c r="D275" s="226"/>
      <c r="E275" s="226"/>
      <c r="F275" s="227"/>
      <c r="G275" s="217"/>
      <c r="H275" s="228"/>
    </row>
    <row r="276" spans="1:16384" ht="24.95" customHeight="1" thickBot="1" x14ac:dyDescent="0.25">
      <c r="A276" s="229" t="s">
        <v>137</v>
      </c>
      <c r="B276" s="230"/>
      <c r="C276" s="230"/>
      <c r="D276" s="230"/>
      <c r="E276" s="231"/>
      <c r="F276" s="232"/>
      <c r="H276" s="233"/>
    </row>
    <row r="277" spans="1:16384" ht="24.95" customHeight="1" thickBot="1" x14ac:dyDescent="0.25">
      <c r="A277" s="634" t="s">
        <v>138</v>
      </c>
      <c r="B277" s="635"/>
      <c r="C277" s="579" t="s">
        <v>139</v>
      </c>
      <c r="D277" s="594" t="s">
        <v>140</v>
      </c>
      <c r="E277" s="595"/>
      <c r="F277" s="238"/>
      <c r="G277" s="238"/>
      <c r="H277" s="238"/>
    </row>
    <row r="278" spans="1:16384" ht="24.95" customHeight="1" x14ac:dyDescent="0.2">
      <c r="A278" s="239" t="s">
        <v>167</v>
      </c>
      <c r="B278" s="240"/>
      <c r="C278" s="242" t="s">
        <v>168</v>
      </c>
      <c r="D278" s="367">
        <v>2190</v>
      </c>
      <c r="E278" s="243"/>
      <c r="F278" s="238"/>
      <c r="G278" s="238"/>
      <c r="H278" s="238"/>
    </row>
    <row r="279" spans="1:16384" s="203" customFormat="1" ht="38.25" customHeight="1" x14ac:dyDescent="0.2">
      <c r="A279" s="244" t="s">
        <v>169</v>
      </c>
      <c r="B279" s="245"/>
      <c r="C279" s="247"/>
      <c r="D279" s="368">
        <v>1590</v>
      </c>
      <c r="E279" s="248"/>
      <c r="F279" s="238"/>
      <c r="G279" s="238"/>
      <c r="H279" s="238"/>
    </row>
    <row r="280" spans="1:16384" s="224" customFormat="1" ht="67.5" customHeight="1" x14ac:dyDescent="0.2">
      <c r="A280" s="244" t="s">
        <v>170</v>
      </c>
      <c r="B280" s="245"/>
      <c r="C280" s="247"/>
      <c r="D280" s="368">
        <v>1440</v>
      </c>
      <c r="E280" s="248"/>
      <c r="F280" s="238"/>
      <c r="G280" s="238"/>
      <c r="H280" s="238"/>
      <c r="I280" s="219"/>
      <c r="J280" s="213"/>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c r="BI280" s="213"/>
      <c r="BJ280" s="213"/>
      <c r="BK280" s="213"/>
      <c r="BL280" s="213"/>
      <c r="BM280" s="213"/>
      <c r="BN280" s="213"/>
      <c r="BO280" s="213"/>
      <c r="BP280" s="213"/>
      <c r="BQ280" s="213"/>
      <c r="BR280" s="213"/>
      <c r="BS280" s="213"/>
      <c r="BT280" s="213"/>
      <c r="BU280" s="213"/>
      <c r="BV280" s="213"/>
      <c r="BW280" s="213"/>
      <c r="BX280" s="213"/>
      <c r="BY280" s="213"/>
      <c r="BZ280" s="213"/>
      <c r="CA280" s="213"/>
      <c r="CB280" s="213"/>
      <c r="CC280" s="213"/>
      <c r="CD280" s="213"/>
      <c r="CE280" s="213"/>
      <c r="CF280" s="213"/>
      <c r="CG280" s="213"/>
      <c r="CH280" s="213"/>
      <c r="CI280" s="213"/>
      <c r="CJ280" s="213"/>
      <c r="CK280" s="213"/>
      <c r="CL280" s="213"/>
      <c r="CM280" s="213"/>
      <c r="CN280" s="213"/>
      <c r="CO280" s="213"/>
      <c r="CP280" s="213"/>
      <c r="CQ280" s="213"/>
      <c r="CR280" s="213"/>
      <c r="CS280" s="213"/>
      <c r="CT280" s="213"/>
      <c r="CU280" s="213"/>
      <c r="CV280" s="213"/>
      <c r="CW280" s="213"/>
      <c r="CX280" s="213"/>
      <c r="CY280" s="213"/>
      <c r="CZ280" s="213"/>
      <c r="DA280" s="213"/>
      <c r="DB280" s="213"/>
      <c r="DC280" s="213"/>
      <c r="DD280" s="213"/>
      <c r="DE280" s="213"/>
      <c r="DF280" s="213"/>
      <c r="DG280" s="213"/>
      <c r="DH280" s="213"/>
      <c r="DI280" s="213"/>
      <c r="DJ280" s="213"/>
      <c r="DK280" s="213"/>
      <c r="DL280" s="213"/>
      <c r="DM280" s="213"/>
      <c r="DN280" s="213"/>
      <c r="DO280" s="213"/>
      <c r="DP280" s="213"/>
      <c r="DQ280" s="213"/>
      <c r="DR280" s="213"/>
      <c r="DS280" s="213"/>
      <c r="DT280" s="213"/>
      <c r="DU280" s="213"/>
      <c r="DV280" s="213"/>
      <c r="DW280" s="213"/>
      <c r="DX280" s="213"/>
      <c r="DY280" s="213"/>
      <c r="DZ280" s="213"/>
      <c r="EA280" s="213"/>
      <c r="EB280" s="213"/>
      <c r="EC280" s="213"/>
      <c r="ED280" s="213"/>
      <c r="EE280" s="213"/>
      <c r="EF280" s="213"/>
      <c r="EG280" s="213"/>
      <c r="EH280" s="213"/>
      <c r="EI280" s="213"/>
      <c r="EJ280" s="213"/>
      <c r="EK280" s="213"/>
      <c r="EL280" s="213"/>
      <c r="EM280" s="213"/>
      <c r="EN280" s="213"/>
      <c r="EO280" s="213"/>
      <c r="EP280" s="213"/>
      <c r="EQ280" s="213"/>
      <c r="ER280" s="213"/>
      <c r="ES280" s="213"/>
      <c r="ET280" s="213"/>
      <c r="EU280" s="213"/>
      <c r="EV280" s="213"/>
      <c r="EW280" s="213"/>
      <c r="EX280" s="213"/>
      <c r="EY280" s="213"/>
      <c r="EZ280" s="213"/>
      <c r="FA280" s="213"/>
      <c r="FB280" s="213"/>
      <c r="FC280" s="213"/>
      <c r="FD280" s="213"/>
      <c r="FE280" s="213"/>
      <c r="FF280" s="213"/>
      <c r="FG280" s="213"/>
      <c r="FH280" s="213"/>
      <c r="FI280" s="213"/>
      <c r="FJ280" s="213"/>
      <c r="FK280" s="213"/>
      <c r="FL280" s="213"/>
      <c r="FM280" s="213"/>
      <c r="FN280" s="213"/>
      <c r="FO280" s="213"/>
      <c r="FP280" s="213"/>
      <c r="FQ280" s="213"/>
      <c r="FR280" s="213"/>
      <c r="FS280" s="213"/>
      <c r="FT280" s="213"/>
      <c r="FU280" s="213"/>
      <c r="FV280" s="213"/>
      <c r="FW280" s="213"/>
      <c r="FX280" s="213"/>
      <c r="FY280" s="213"/>
      <c r="FZ280" s="213"/>
      <c r="GA280" s="213"/>
      <c r="GB280" s="213"/>
      <c r="GC280" s="213"/>
      <c r="GD280" s="213"/>
      <c r="GE280" s="213"/>
      <c r="GF280" s="213"/>
      <c r="GG280" s="213"/>
      <c r="GH280" s="213"/>
      <c r="GI280" s="213"/>
      <c r="GJ280" s="213"/>
      <c r="GK280" s="213"/>
      <c r="GL280" s="213"/>
      <c r="GM280" s="213"/>
      <c r="GN280" s="213"/>
      <c r="GO280" s="213"/>
      <c r="GP280" s="213"/>
      <c r="GQ280" s="213"/>
      <c r="GR280" s="213"/>
      <c r="GS280" s="213"/>
      <c r="GT280" s="213"/>
      <c r="GU280" s="213"/>
      <c r="GV280" s="213"/>
      <c r="GW280" s="213"/>
      <c r="GX280" s="213"/>
      <c r="GY280" s="213"/>
      <c r="GZ280" s="213"/>
      <c r="HA280" s="213"/>
      <c r="HB280" s="213"/>
      <c r="HC280" s="213"/>
      <c r="HD280" s="213"/>
      <c r="HE280" s="213"/>
      <c r="HF280" s="213"/>
      <c r="HG280" s="213"/>
      <c r="HH280" s="213"/>
      <c r="HI280" s="213"/>
      <c r="HJ280" s="213"/>
      <c r="HK280" s="213"/>
      <c r="HL280" s="213"/>
      <c r="HM280" s="213"/>
      <c r="HN280" s="213"/>
      <c r="HO280" s="213"/>
      <c r="HP280" s="213"/>
      <c r="HQ280" s="213"/>
      <c r="HR280" s="213"/>
      <c r="HS280" s="213"/>
      <c r="HT280" s="213"/>
      <c r="HU280" s="213"/>
      <c r="HV280" s="213"/>
      <c r="HW280" s="213"/>
      <c r="HX280" s="213"/>
      <c r="HY280" s="213"/>
      <c r="HZ280" s="213"/>
      <c r="IA280" s="213"/>
      <c r="IB280" s="213"/>
      <c r="IC280" s="213"/>
      <c r="ID280" s="213"/>
      <c r="IE280" s="213"/>
      <c r="IF280" s="213"/>
      <c r="IG280" s="213"/>
      <c r="IH280" s="213"/>
      <c r="II280" s="213"/>
      <c r="IJ280" s="213"/>
      <c r="IK280" s="213"/>
      <c r="IL280" s="213"/>
      <c r="IM280" s="213"/>
      <c r="IN280" s="213"/>
      <c r="IO280" s="213"/>
      <c r="IP280" s="213"/>
      <c r="IQ280" s="213"/>
      <c r="IR280" s="213"/>
      <c r="IS280" s="213"/>
      <c r="IT280" s="213"/>
      <c r="IU280" s="213"/>
      <c r="IV280" s="213"/>
      <c r="IW280" s="213"/>
      <c r="IX280" s="213"/>
      <c r="IY280" s="213"/>
      <c r="IZ280" s="213"/>
      <c r="JA280" s="213"/>
      <c r="JB280" s="213"/>
      <c r="JC280" s="213"/>
      <c r="JD280" s="213"/>
      <c r="JE280" s="213"/>
      <c r="JF280" s="213"/>
      <c r="JG280" s="213"/>
      <c r="JH280" s="213"/>
      <c r="JI280" s="213"/>
      <c r="JJ280" s="213"/>
      <c r="JK280" s="213"/>
      <c r="JL280" s="213"/>
      <c r="JM280" s="213"/>
      <c r="JN280" s="213"/>
      <c r="JO280" s="213"/>
      <c r="JP280" s="213"/>
      <c r="JQ280" s="213"/>
      <c r="JR280" s="213"/>
      <c r="JS280" s="213"/>
      <c r="JT280" s="213"/>
      <c r="JU280" s="213"/>
      <c r="JV280" s="213"/>
      <c r="JW280" s="213"/>
      <c r="JX280" s="213"/>
      <c r="JY280" s="213"/>
      <c r="JZ280" s="213"/>
      <c r="KA280" s="213"/>
      <c r="KB280" s="213"/>
      <c r="KC280" s="213"/>
      <c r="KD280" s="213"/>
      <c r="KE280" s="213"/>
      <c r="KF280" s="213"/>
      <c r="KG280" s="213"/>
      <c r="KH280" s="213"/>
      <c r="KI280" s="213"/>
      <c r="KJ280" s="213"/>
      <c r="KK280" s="213"/>
      <c r="KL280" s="213"/>
      <c r="KM280" s="213"/>
      <c r="KN280" s="213"/>
      <c r="KO280" s="213"/>
      <c r="KP280" s="213"/>
      <c r="KQ280" s="213"/>
      <c r="KR280" s="213"/>
      <c r="KS280" s="213"/>
      <c r="KT280" s="213"/>
      <c r="KU280" s="213"/>
      <c r="KV280" s="213"/>
      <c r="KW280" s="213"/>
      <c r="KX280" s="213"/>
      <c r="KY280" s="213"/>
      <c r="KZ280" s="213"/>
      <c r="LA280" s="213"/>
      <c r="LB280" s="213"/>
      <c r="LC280" s="213"/>
      <c r="LD280" s="213"/>
      <c r="LE280" s="213"/>
      <c r="LF280" s="213"/>
      <c r="LG280" s="213"/>
      <c r="LH280" s="213"/>
      <c r="LI280" s="213"/>
      <c r="LJ280" s="213"/>
      <c r="LK280" s="213"/>
      <c r="LL280" s="213"/>
      <c r="LM280" s="213"/>
      <c r="LN280" s="213"/>
      <c r="LO280" s="213"/>
      <c r="LP280" s="213"/>
      <c r="LQ280" s="213"/>
      <c r="LR280" s="213"/>
      <c r="LS280" s="213"/>
      <c r="LT280" s="213"/>
      <c r="LU280" s="213"/>
      <c r="LV280" s="213"/>
      <c r="LW280" s="213"/>
      <c r="LX280" s="213"/>
      <c r="LY280" s="213"/>
      <c r="LZ280" s="213"/>
      <c r="MA280" s="213"/>
      <c r="MB280" s="213"/>
      <c r="MC280" s="213"/>
      <c r="MD280" s="213"/>
      <c r="ME280" s="213"/>
      <c r="MF280" s="213"/>
      <c r="MG280" s="213"/>
      <c r="MH280" s="213"/>
      <c r="MI280" s="213"/>
      <c r="MJ280" s="213"/>
      <c r="MK280" s="213"/>
      <c r="ML280" s="213"/>
      <c r="MM280" s="213"/>
      <c r="MN280" s="213"/>
      <c r="MO280" s="213"/>
      <c r="MP280" s="213"/>
      <c r="MQ280" s="213"/>
      <c r="MR280" s="213"/>
      <c r="MS280" s="213"/>
      <c r="MT280" s="213"/>
      <c r="MU280" s="213"/>
      <c r="MV280" s="213"/>
      <c r="MW280" s="213"/>
      <c r="MX280" s="213"/>
      <c r="MY280" s="213"/>
      <c r="MZ280" s="213"/>
      <c r="NA280" s="213"/>
      <c r="NB280" s="213"/>
      <c r="NC280" s="213"/>
      <c r="ND280" s="213"/>
      <c r="NE280" s="213"/>
      <c r="NF280" s="213"/>
      <c r="NG280" s="213"/>
      <c r="NH280" s="213"/>
      <c r="NI280" s="213"/>
      <c r="NJ280" s="213"/>
      <c r="NK280" s="213"/>
      <c r="NL280" s="213"/>
      <c r="NM280" s="213"/>
      <c r="NN280" s="213"/>
      <c r="NO280" s="213"/>
      <c r="NP280" s="213"/>
      <c r="NQ280" s="213"/>
      <c r="NR280" s="213"/>
      <c r="NS280" s="213"/>
      <c r="NT280" s="213"/>
      <c r="NU280" s="213"/>
      <c r="NV280" s="213"/>
      <c r="NW280" s="213"/>
      <c r="NX280" s="213"/>
      <c r="NY280" s="213"/>
      <c r="NZ280" s="213"/>
      <c r="OA280" s="213"/>
      <c r="OB280" s="213"/>
      <c r="OC280" s="213"/>
      <c r="OD280" s="213"/>
      <c r="OE280" s="213"/>
      <c r="OF280" s="213"/>
      <c r="OG280" s="213"/>
      <c r="OH280" s="213"/>
      <c r="OI280" s="213"/>
      <c r="OJ280" s="213"/>
      <c r="OK280" s="213"/>
      <c r="OL280" s="213"/>
      <c r="OM280" s="213"/>
      <c r="ON280" s="213"/>
      <c r="OO280" s="213"/>
      <c r="OP280" s="213"/>
      <c r="OQ280" s="213"/>
      <c r="OR280" s="213"/>
      <c r="OS280" s="213"/>
      <c r="OT280" s="213"/>
      <c r="OU280" s="213"/>
      <c r="OV280" s="213"/>
      <c r="OW280" s="213"/>
      <c r="OX280" s="213"/>
      <c r="OY280" s="213"/>
      <c r="OZ280" s="213"/>
      <c r="PA280" s="213"/>
      <c r="PB280" s="213"/>
      <c r="PC280" s="213"/>
      <c r="PD280" s="213"/>
      <c r="PE280" s="213"/>
      <c r="PF280" s="213"/>
      <c r="PG280" s="213"/>
      <c r="PH280" s="213"/>
      <c r="PI280" s="213"/>
      <c r="PJ280" s="213"/>
      <c r="PK280" s="213"/>
      <c r="PL280" s="213"/>
      <c r="PM280" s="213"/>
      <c r="PN280" s="213"/>
      <c r="PO280" s="213"/>
      <c r="PP280" s="213"/>
      <c r="PQ280" s="213"/>
      <c r="PR280" s="213"/>
      <c r="PS280" s="213"/>
      <c r="PT280" s="213"/>
      <c r="PU280" s="213"/>
      <c r="PV280" s="213"/>
      <c r="PW280" s="213"/>
      <c r="PX280" s="213"/>
      <c r="PY280" s="213"/>
      <c r="PZ280" s="213"/>
      <c r="QA280" s="213"/>
      <c r="QB280" s="213"/>
      <c r="QC280" s="213"/>
      <c r="QD280" s="213"/>
      <c r="QE280" s="213"/>
      <c r="QF280" s="213"/>
      <c r="QG280" s="213"/>
      <c r="QH280" s="213"/>
      <c r="QI280" s="213"/>
      <c r="QJ280" s="213"/>
      <c r="QK280" s="213"/>
      <c r="QL280" s="213"/>
      <c r="QM280" s="213"/>
      <c r="QN280" s="213"/>
      <c r="QO280" s="213"/>
      <c r="QP280" s="213"/>
      <c r="QQ280" s="213"/>
      <c r="QR280" s="213"/>
      <c r="QS280" s="213"/>
      <c r="QT280" s="213"/>
      <c r="QU280" s="213"/>
      <c r="QV280" s="213"/>
      <c r="QW280" s="213"/>
      <c r="QX280" s="213"/>
      <c r="QY280" s="213"/>
      <c r="QZ280" s="213"/>
      <c r="RA280" s="213"/>
      <c r="RB280" s="213"/>
      <c r="RC280" s="213"/>
      <c r="RD280" s="213"/>
      <c r="RE280" s="213"/>
      <c r="RF280" s="213"/>
      <c r="RG280" s="213"/>
      <c r="RH280" s="213"/>
      <c r="RI280" s="213"/>
      <c r="RJ280" s="213"/>
      <c r="RK280" s="213"/>
      <c r="RL280" s="213"/>
      <c r="RM280" s="213"/>
      <c r="RN280" s="213"/>
      <c r="RO280" s="213"/>
      <c r="RP280" s="213"/>
      <c r="RQ280" s="213"/>
      <c r="RR280" s="213"/>
      <c r="RS280" s="213"/>
      <c r="RT280" s="213"/>
      <c r="RU280" s="213"/>
      <c r="RV280" s="213"/>
      <c r="RW280" s="213"/>
      <c r="RX280" s="213"/>
      <c r="RY280" s="213"/>
      <c r="RZ280" s="213"/>
      <c r="SA280" s="213"/>
      <c r="SB280" s="213"/>
      <c r="SC280" s="213"/>
      <c r="SD280" s="213"/>
      <c r="SE280" s="213"/>
      <c r="SF280" s="213"/>
      <c r="SG280" s="213"/>
      <c r="SH280" s="213"/>
      <c r="SI280" s="213"/>
      <c r="SJ280" s="213"/>
      <c r="SK280" s="213"/>
      <c r="SL280" s="213"/>
      <c r="SM280" s="213"/>
      <c r="SN280" s="213"/>
      <c r="SO280" s="213"/>
      <c r="SP280" s="213"/>
      <c r="SQ280" s="213"/>
      <c r="SR280" s="213"/>
      <c r="SS280" s="213"/>
      <c r="ST280" s="213"/>
      <c r="SU280" s="213"/>
      <c r="SV280" s="213"/>
      <c r="SW280" s="213"/>
      <c r="SX280" s="213"/>
      <c r="SY280" s="213"/>
      <c r="SZ280" s="213"/>
      <c r="TA280" s="213"/>
      <c r="TB280" s="213"/>
      <c r="TC280" s="213"/>
      <c r="TD280" s="213"/>
      <c r="TE280" s="213"/>
      <c r="TF280" s="213"/>
      <c r="TG280" s="213"/>
      <c r="TH280" s="213"/>
      <c r="TI280" s="213"/>
      <c r="TJ280" s="213"/>
      <c r="TK280" s="213"/>
      <c r="TL280" s="213"/>
      <c r="TM280" s="213"/>
      <c r="TN280" s="213"/>
      <c r="TO280" s="213"/>
      <c r="TP280" s="213"/>
      <c r="TQ280" s="213"/>
      <c r="TR280" s="213"/>
      <c r="TS280" s="213"/>
      <c r="TT280" s="213"/>
      <c r="TU280" s="213"/>
      <c r="TV280" s="213"/>
      <c r="TW280" s="213"/>
      <c r="TX280" s="213"/>
      <c r="TY280" s="213"/>
      <c r="TZ280" s="213"/>
      <c r="UA280" s="213"/>
      <c r="UB280" s="213"/>
      <c r="UC280" s="213"/>
      <c r="UD280" s="213"/>
      <c r="UE280" s="213"/>
      <c r="UF280" s="213"/>
      <c r="UG280" s="213"/>
      <c r="UH280" s="213"/>
      <c r="UI280" s="213"/>
      <c r="UJ280" s="213"/>
      <c r="UK280" s="213"/>
      <c r="UL280" s="213"/>
      <c r="UM280" s="213"/>
      <c r="UN280" s="213"/>
      <c r="UO280" s="213"/>
      <c r="UP280" s="213"/>
      <c r="UQ280" s="213"/>
      <c r="UR280" s="213"/>
      <c r="US280" s="213"/>
      <c r="UT280" s="213"/>
      <c r="UU280" s="213"/>
      <c r="UV280" s="213"/>
      <c r="UW280" s="213"/>
      <c r="UX280" s="213"/>
      <c r="UY280" s="213"/>
      <c r="UZ280" s="213"/>
      <c r="VA280" s="213"/>
      <c r="VB280" s="213"/>
      <c r="VC280" s="213"/>
      <c r="VD280" s="213"/>
      <c r="VE280" s="213"/>
      <c r="VF280" s="213"/>
      <c r="VG280" s="213"/>
      <c r="VH280" s="213"/>
      <c r="VI280" s="213"/>
      <c r="VJ280" s="213"/>
      <c r="VK280" s="213"/>
      <c r="VL280" s="213"/>
      <c r="VM280" s="213"/>
      <c r="VN280" s="213"/>
      <c r="VO280" s="213"/>
      <c r="VP280" s="213"/>
      <c r="VQ280" s="213"/>
      <c r="VR280" s="213"/>
      <c r="VS280" s="213"/>
      <c r="VT280" s="213"/>
      <c r="VU280" s="213"/>
      <c r="VV280" s="213"/>
      <c r="VW280" s="213"/>
      <c r="VX280" s="213"/>
      <c r="VY280" s="213"/>
      <c r="VZ280" s="213"/>
      <c r="WA280" s="213"/>
      <c r="WB280" s="213"/>
      <c r="WC280" s="213"/>
      <c r="WD280" s="213"/>
      <c r="WE280" s="213"/>
      <c r="WF280" s="213"/>
      <c r="WG280" s="213"/>
      <c r="WH280" s="213"/>
      <c r="WI280" s="213"/>
      <c r="WJ280" s="213"/>
      <c r="WK280" s="213"/>
      <c r="WL280" s="213"/>
      <c r="WM280" s="213"/>
      <c r="WN280" s="213"/>
      <c r="WO280" s="213"/>
      <c r="WP280" s="213"/>
      <c r="WQ280" s="213"/>
      <c r="WR280" s="213"/>
      <c r="WS280" s="213"/>
      <c r="WT280" s="213"/>
      <c r="WU280" s="213"/>
      <c r="WV280" s="213"/>
      <c r="WW280" s="213"/>
      <c r="WX280" s="213"/>
      <c r="WY280" s="213"/>
      <c r="WZ280" s="213"/>
      <c r="XA280" s="213"/>
      <c r="XB280" s="213"/>
      <c r="XC280" s="213"/>
      <c r="XD280" s="213"/>
      <c r="XE280" s="213"/>
      <c r="XF280" s="213"/>
      <c r="XG280" s="213"/>
      <c r="XH280" s="213"/>
      <c r="XI280" s="213"/>
      <c r="XJ280" s="213"/>
      <c r="XK280" s="213"/>
      <c r="XL280" s="213"/>
      <c r="XM280" s="213"/>
      <c r="XN280" s="213"/>
      <c r="XO280" s="213"/>
      <c r="XP280" s="213"/>
      <c r="XQ280" s="213"/>
      <c r="XR280" s="213"/>
      <c r="XS280" s="213"/>
      <c r="XT280" s="213"/>
      <c r="XU280" s="213"/>
      <c r="XV280" s="213"/>
      <c r="XW280" s="213"/>
      <c r="XX280" s="213"/>
      <c r="XY280" s="213"/>
      <c r="XZ280" s="213"/>
      <c r="YA280" s="213"/>
      <c r="YB280" s="213"/>
      <c r="YC280" s="213"/>
      <c r="YD280" s="213"/>
      <c r="YE280" s="213"/>
      <c r="YF280" s="213"/>
      <c r="YG280" s="213"/>
      <c r="YH280" s="213"/>
      <c r="YI280" s="213"/>
      <c r="YJ280" s="213"/>
      <c r="YK280" s="213"/>
      <c r="YL280" s="213"/>
      <c r="YM280" s="213"/>
      <c r="YN280" s="213"/>
      <c r="YO280" s="213"/>
      <c r="YP280" s="213"/>
      <c r="YQ280" s="213"/>
      <c r="YR280" s="213"/>
      <c r="YS280" s="213"/>
      <c r="YT280" s="213"/>
      <c r="YU280" s="213"/>
      <c r="YV280" s="213"/>
      <c r="YW280" s="213"/>
      <c r="YX280" s="213"/>
      <c r="YY280" s="213"/>
      <c r="YZ280" s="213"/>
      <c r="ZA280" s="213"/>
      <c r="ZB280" s="213"/>
      <c r="ZC280" s="213"/>
      <c r="ZD280" s="213"/>
      <c r="ZE280" s="213"/>
      <c r="ZF280" s="213"/>
      <c r="ZG280" s="213"/>
      <c r="ZH280" s="213"/>
      <c r="ZI280" s="213"/>
      <c r="ZJ280" s="213"/>
      <c r="ZK280" s="213"/>
      <c r="ZL280" s="213"/>
      <c r="ZM280" s="213"/>
      <c r="ZN280" s="213"/>
      <c r="ZO280" s="213"/>
      <c r="ZP280" s="213"/>
      <c r="ZQ280" s="213"/>
      <c r="ZR280" s="213"/>
      <c r="ZS280" s="213"/>
      <c r="ZT280" s="213"/>
      <c r="ZU280" s="213"/>
      <c r="ZV280" s="213"/>
      <c r="ZW280" s="213"/>
      <c r="ZX280" s="213"/>
      <c r="ZY280" s="213"/>
      <c r="ZZ280" s="213"/>
      <c r="AAA280" s="213"/>
      <c r="AAB280" s="213"/>
      <c r="AAC280" s="213"/>
      <c r="AAD280" s="213"/>
      <c r="AAE280" s="213"/>
      <c r="AAF280" s="213"/>
      <c r="AAG280" s="213"/>
      <c r="AAH280" s="213"/>
      <c r="AAI280" s="213"/>
      <c r="AAJ280" s="213"/>
      <c r="AAK280" s="213"/>
      <c r="AAL280" s="213"/>
      <c r="AAM280" s="213"/>
      <c r="AAN280" s="213"/>
      <c r="AAO280" s="213"/>
      <c r="AAP280" s="213"/>
      <c r="AAQ280" s="213"/>
      <c r="AAR280" s="213"/>
      <c r="AAS280" s="213"/>
      <c r="AAT280" s="213"/>
      <c r="AAU280" s="213"/>
      <c r="AAV280" s="213"/>
      <c r="AAW280" s="213"/>
      <c r="AAX280" s="213"/>
      <c r="AAY280" s="213"/>
      <c r="AAZ280" s="213"/>
      <c r="ABA280" s="213"/>
      <c r="ABB280" s="213"/>
      <c r="ABC280" s="213"/>
      <c r="ABD280" s="213"/>
      <c r="ABE280" s="213"/>
      <c r="ABF280" s="213"/>
      <c r="ABG280" s="213"/>
      <c r="ABH280" s="213"/>
      <c r="ABI280" s="213"/>
      <c r="ABJ280" s="213"/>
      <c r="ABK280" s="213"/>
      <c r="ABL280" s="213"/>
      <c r="ABM280" s="213"/>
      <c r="ABN280" s="213"/>
      <c r="ABO280" s="213"/>
      <c r="ABP280" s="213"/>
      <c r="ABQ280" s="213"/>
      <c r="ABR280" s="213"/>
      <c r="ABS280" s="213"/>
      <c r="ABT280" s="213"/>
      <c r="ABU280" s="213"/>
      <c r="ABV280" s="213"/>
      <c r="ABW280" s="213"/>
      <c r="ABX280" s="213"/>
      <c r="ABY280" s="213"/>
      <c r="ABZ280" s="213"/>
      <c r="ACA280" s="213"/>
      <c r="ACB280" s="213"/>
      <c r="ACC280" s="213"/>
      <c r="ACD280" s="213"/>
      <c r="ACE280" s="213"/>
      <c r="ACF280" s="213"/>
      <c r="ACG280" s="213"/>
      <c r="ACH280" s="213"/>
      <c r="ACI280" s="213"/>
      <c r="ACJ280" s="213"/>
      <c r="ACK280" s="213"/>
      <c r="ACL280" s="213"/>
      <c r="ACM280" s="213"/>
      <c r="ACN280" s="213"/>
      <c r="ACO280" s="213"/>
      <c r="ACP280" s="213"/>
      <c r="ACQ280" s="213"/>
      <c r="ACR280" s="213"/>
      <c r="ACS280" s="213"/>
      <c r="ACT280" s="213"/>
      <c r="ACU280" s="213"/>
      <c r="ACV280" s="213"/>
      <c r="ACW280" s="213"/>
      <c r="ACX280" s="213"/>
      <c r="ACY280" s="213"/>
      <c r="ACZ280" s="213"/>
      <c r="ADA280" s="213"/>
      <c r="ADB280" s="213"/>
      <c r="ADC280" s="213"/>
      <c r="ADD280" s="213"/>
      <c r="ADE280" s="213"/>
      <c r="ADF280" s="213"/>
      <c r="ADG280" s="213"/>
      <c r="ADH280" s="213"/>
      <c r="ADI280" s="213"/>
      <c r="ADJ280" s="213"/>
      <c r="ADK280" s="213"/>
      <c r="ADL280" s="213"/>
      <c r="ADM280" s="213"/>
      <c r="ADN280" s="213"/>
      <c r="ADO280" s="213"/>
      <c r="ADP280" s="213"/>
      <c r="ADQ280" s="213"/>
      <c r="ADR280" s="213"/>
      <c r="ADS280" s="213"/>
      <c r="ADT280" s="213"/>
      <c r="ADU280" s="213"/>
      <c r="ADV280" s="213"/>
      <c r="ADW280" s="213"/>
      <c r="ADX280" s="213"/>
      <c r="ADY280" s="213"/>
      <c r="ADZ280" s="213"/>
      <c r="AEA280" s="213"/>
      <c r="AEB280" s="213"/>
      <c r="AEC280" s="213"/>
      <c r="AED280" s="213"/>
      <c r="AEE280" s="213"/>
      <c r="AEF280" s="213"/>
      <c r="AEG280" s="213"/>
      <c r="AEH280" s="213"/>
      <c r="AEI280" s="213"/>
      <c r="AEJ280" s="213"/>
      <c r="AEK280" s="213"/>
      <c r="AEL280" s="213"/>
      <c r="AEM280" s="213"/>
      <c r="AEN280" s="213"/>
      <c r="AEO280" s="213"/>
      <c r="AEP280" s="213"/>
      <c r="AEQ280" s="213"/>
      <c r="AER280" s="213"/>
      <c r="AES280" s="213"/>
      <c r="AET280" s="213"/>
      <c r="AEU280" s="213"/>
      <c r="AEV280" s="213"/>
      <c r="AEW280" s="213"/>
      <c r="AEX280" s="213"/>
      <c r="AEY280" s="213"/>
      <c r="AEZ280" s="213"/>
      <c r="AFA280" s="213"/>
      <c r="AFB280" s="213"/>
      <c r="AFC280" s="213"/>
      <c r="AFD280" s="213"/>
      <c r="AFE280" s="213"/>
      <c r="AFF280" s="213"/>
      <c r="AFG280" s="213"/>
      <c r="AFH280" s="213"/>
      <c r="AFI280" s="213"/>
      <c r="AFJ280" s="213"/>
      <c r="AFK280" s="213"/>
      <c r="AFL280" s="213"/>
      <c r="AFM280" s="213"/>
      <c r="AFN280" s="213"/>
      <c r="AFO280" s="213"/>
      <c r="AFP280" s="213"/>
      <c r="AFQ280" s="213"/>
      <c r="AFR280" s="213"/>
      <c r="AFS280" s="213"/>
      <c r="AFT280" s="213"/>
      <c r="AFU280" s="213"/>
      <c r="AFV280" s="213"/>
      <c r="AFW280" s="213"/>
      <c r="AFX280" s="213"/>
      <c r="AFY280" s="213"/>
      <c r="AFZ280" s="213"/>
      <c r="AGA280" s="213"/>
      <c r="AGB280" s="213"/>
      <c r="AGC280" s="213"/>
      <c r="AGD280" s="213"/>
      <c r="AGE280" s="213"/>
      <c r="AGF280" s="213"/>
      <c r="AGG280" s="213"/>
      <c r="AGH280" s="213"/>
      <c r="AGI280" s="213"/>
      <c r="AGJ280" s="213"/>
      <c r="AGK280" s="213"/>
      <c r="AGL280" s="213"/>
      <c r="AGM280" s="213"/>
      <c r="AGN280" s="213"/>
      <c r="AGO280" s="213"/>
      <c r="AGP280" s="213"/>
      <c r="AGQ280" s="213"/>
      <c r="AGR280" s="213"/>
      <c r="AGS280" s="213"/>
      <c r="AGT280" s="213"/>
      <c r="AGU280" s="213"/>
      <c r="AGV280" s="213"/>
      <c r="AGW280" s="213"/>
      <c r="AGX280" s="213"/>
      <c r="AGY280" s="213"/>
      <c r="AGZ280" s="213"/>
      <c r="AHA280" s="213"/>
      <c r="AHB280" s="213"/>
      <c r="AHC280" s="213"/>
      <c r="AHD280" s="213"/>
      <c r="AHE280" s="213"/>
      <c r="AHF280" s="213"/>
      <c r="AHG280" s="213"/>
      <c r="AHH280" s="213"/>
      <c r="AHI280" s="213"/>
      <c r="AHJ280" s="213"/>
      <c r="AHK280" s="213"/>
      <c r="AHL280" s="213"/>
      <c r="AHM280" s="213"/>
      <c r="AHN280" s="213"/>
      <c r="AHO280" s="213"/>
      <c r="AHP280" s="213"/>
      <c r="AHQ280" s="213"/>
      <c r="AHR280" s="213"/>
      <c r="AHS280" s="213"/>
      <c r="AHT280" s="213"/>
      <c r="AHU280" s="213"/>
      <c r="AHV280" s="213"/>
      <c r="AHW280" s="213"/>
      <c r="AHX280" s="213"/>
      <c r="AHY280" s="213"/>
      <c r="AHZ280" s="213"/>
      <c r="AIA280" s="213"/>
      <c r="AIB280" s="213"/>
      <c r="AIC280" s="213"/>
      <c r="AID280" s="213"/>
      <c r="AIE280" s="213"/>
      <c r="AIF280" s="213"/>
      <c r="AIG280" s="213"/>
      <c r="AIH280" s="213"/>
      <c r="AII280" s="213"/>
      <c r="AIJ280" s="213"/>
      <c r="AIK280" s="213"/>
      <c r="AIL280" s="213"/>
      <c r="AIM280" s="213"/>
      <c r="AIN280" s="213"/>
      <c r="AIO280" s="213"/>
      <c r="AIP280" s="213"/>
      <c r="AIQ280" s="213"/>
      <c r="AIR280" s="213"/>
      <c r="AIS280" s="213"/>
      <c r="AIT280" s="213"/>
      <c r="AIU280" s="213"/>
      <c r="AIV280" s="213"/>
      <c r="AIW280" s="213"/>
      <c r="AIX280" s="213"/>
      <c r="AIY280" s="213"/>
      <c r="AIZ280" s="213"/>
      <c r="AJA280" s="213"/>
      <c r="AJB280" s="213"/>
      <c r="AJC280" s="213"/>
      <c r="AJD280" s="213"/>
      <c r="AJE280" s="213"/>
      <c r="AJF280" s="213"/>
      <c r="AJG280" s="213"/>
      <c r="AJH280" s="213"/>
      <c r="AJI280" s="213"/>
      <c r="AJJ280" s="213"/>
      <c r="AJK280" s="213"/>
      <c r="AJL280" s="213"/>
      <c r="AJM280" s="213"/>
      <c r="AJN280" s="213"/>
      <c r="AJO280" s="213"/>
      <c r="AJP280" s="213"/>
      <c r="AJQ280" s="213"/>
      <c r="AJR280" s="213"/>
      <c r="AJS280" s="213"/>
      <c r="AJT280" s="213"/>
      <c r="AJU280" s="213"/>
      <c r="AJV280" s="213"/>
      <c r="AJW280" s="213"/>
      <c r="AJX280" s="213"/>
      <c r="AJY280" s="213"/>
      <c r="AJZ280" s="213"/>
      <c r="AKA280" s="213"/>
      <c r="AKB280" s="213"/>
      <c r="AKC280" s="213"/>
      <c r="AKD280" s="213"/>
      <c r="AKE280" s="213"/>
      <c r="AKF280" s="213"/>
      <c r="AKG280" s="213"/>
      <c r="AKH280" s="213"/>
      <c r="AKI280" s="213"/>
      <c r="AKJ280" s="213"/>
      <c r="AKK280" s="213"/>
      <c r="AKL280" s="213"/>
      <c r="AKM280" s="213"/>
      <c r="AKN280" s="213"/>
      <c r="AKO280" s="213"/>
      <c r="AKP280" s="213"/>
      <c r="AKQ280" s="213"/>
      <c r="AKR280" s="213"/>
      <c r="AKS280" s="213"/>
      <c r="AKT280" s="213"/>
      <c r="AKU280" s="213"/>
      <c r="AKV280" s="213"/>
      <c r="AKW280" s="213"/>
      <c r="AKX280" s="213"/>
      <c r="AKY280" s="213"/>
      <c r="AKZ280" s="213"/>
      <c r="ALA280" s="213"/>
      <c r="ALB280" s="213"/>
      <c r="ALC280" s="213"/>
      <c r="ALD280" s="213"/>
      <c r="ALE280" s="213"/>
      <c r="ALF280" s="213"/>
      <c r="ALG280" s="213"/>
      <c r="ALH280" s="213"/>
      <c r="ALI280" s="213"/>
      <c r="ALJ280" s="213"/>
      <c r="ALK280" s="213"/>
      <c r="ALL280" s="213"/>
      <c r="ALM280" s="213"/>
      <c r="ALN280" s="213"/>
      <c r="ALO280" s="213"/>
      <c r="ALP280" s="213"/>
      <c r="ALQ280" s="213"/>
      <c r="ALR280" s="213"/>
      <c r="ALS280" s="213"/>
      <c r="ALT280" s="213"/>
      <c r="ALU280" s="213"/>
      <c r="ALV280" s="213"/>
      <c r="ALW280" s="213"/>
      <c r="ALX280" s="213"/>
      <c r="ALY280" s="213"/>
      <c r="ALZ280" s="213"/>
      <c r="AMA280" s="213"/>
      <c r="AMB280" s="213"/>
      <c r="AMC280" s="213"/>
      <c r="AMD280" s="213"/>
      <c r="AME280" s="213"/>
      <c r="AMF280" s="213"/>
      <c r="AMG280" s="213"/>
      <c r="AMH280" s="213"/>
      <c r="AMI280" s="213"/>
      <c r="AMJ280" s="213"/>
      <c r="AMK280" s="213"/>
      <c r="AML280" s="213"/>
      <c r="AMM280" s="213"/>
      <c r="AMN280" s="213"/>
      <c r="AMO280" s="213"/>
      <c r="AMP280" s="213"/>
      <c r="AMQ280" s="213"/>
      <c r="AMR280" s="213"/>
      <c r="AMS280" s="213"/>
      <c r="AMT280" s="213"/>
      <c r="AMU280" s="213"/>
      <c r="AMV280" s="213"/>
      <c r="AMW280" s="213"/>
      <c r="AMX280" s="213"/>
      <c r="AMY280" s="213"/>
      <c r="AMZ280" s="213"/>
      <c r="ANA280" s="213"/>
      <c r="ANB280" s="213"/>
      <c r="ANC280" s="213"/>
      <c r="AND280" s="213"/>
      <c r="ANE280" s="213"/>
      <c r="ANF280" s="213"/>
      <c r="ANG280" s="213"/>
      <c r="ANH280" s="213"/>
      <c r="ANI280" s="213"/>
      <c r="ANJ280" s="213"/>
      <c r="ANK280" s="213"/>
      <c r="ANL280" s="213"/>
      <c r="ANM280" s="213"/>
      <c r="ANN280" s="213"/>
      <c r="ANO280" s="213"/>
      <c r="ANP280" s="213"/>
      <c r="ANQ280" s="213"/>
      <c r="ANR280" s="213"/>
      <c r="ANS280" s="213"/>
      <c r="ANT280" s="213"/>
      <c r="ANU280" s="213"/>
      <c r="ANV280" s="213"/>
      <c r="ANW280" s="213"/>
      <c r="ANX280" s="213"/>
      <c r="ANY280" s="213"/>
      <c r="ANZ280" s="213"/>
      <c r="AOA280" s="213"/>
      <c r="AOB280" s="213"/>
      <c r="AOC280" s="213"/>
      <c r="AOD280" s="213"/>
      <c r="AOE280" s="213"/>
      <c r="AOF280" s="213"/>
      <c r="AOG280" s="213"/>
      <c r="AOH280" s="213"/>
      <c r="AOI280" s="213"/>
      <c r="AOJ280" s="213"/>
      <c r="AOK280" s="213"/>
      <c r="AOL280" s="213"/>
      <c r="AOM280" s="213"/>
      <c r="AON280" s="213"/>
      <c r="AOO280" s="213"/>
      <c r="AOP280" s="213"/>
      <c r="AOQ280" s="213"/>
      <c r="AOR280" s="213"/>
      <c r="AOS280" s="213"/>
      <c r="AOT280" s="213"/>
      <c r="AOU280" s="213"/>
      <c r="AOV280" s="213"/>
      <c r="AOW280" s="213"/>
      <c r="AOX280" s="213"/>
      <c r="AOY280" s="213"/>
      <c r="AOZ280" s="213"/>
      <c r="APA280" s="213"/>
      <c r="APB280" s="213"/>
      <c r="APC280" s="213"/>
      <c r="APD280" s="213"/>
      <c r="APE280" s="213"/>
      <c r="APF280" s="213"/>
      <c r="APG280" s="213"/>
      <c r="APH280" s="213"/>
      <c r="API280" s="213"/>
      <c r="APJ280" s="213"/>
      <c r="APK280" s="213"/>
      <c r="APL280" s="213"/>
      <c r="APM280" s="213"/>
      <c r="APN280" s="213"/>
      <c r="APO280" s="213"/>
      <c r="APP280" s="213"/>
      <c r="APQ280" s="213"/>
      <c r="APR280" s="213"/>
      <c r="APS280" s="213"/>
      <c r="APT280" s="213"/>
      <c r="APU280" s="213"/>
      <c r="APV280" s="213"/>
      <c r="APW280" s="213"/>
      <c r="APX280" s="213"/>
      <c r="APY280" s="213"/>
      <c r="APZ280" s="213"/>
      <c r="AQA280" s="213"/>
      <c r="AQB280" s="213"/>
      <c r="AQC280" s="213"/>
      <c r="AQD280" s="213"/>
      <c r="AQE280" s="213"/>
      <c r="AQF280" s="213"/>
      <c r="AQG280" s="213"/>
      <c r="AQH280" s="213"/>
      <c r="AQI280" s="213"/>
      <c r="AQJ280" s="213"/>
      <c r="AQK280" s="213"/>
      <c r="AQL280" s="213"/>
      <c r="AQM280" s="213"/>
      <c r="AQN280" s="213"/>
      <c r="AQO280" s="213"/>
      <c r="AQP280" s="213"/>
      <c r="AQQ280" s="213"/>
      <c r="AQR280" s="213"/>
      <c r="AQS280" s="213"/>
      <c r="AQT280" s="213"/>
      <c r="AQU280" s="213"/>
      <c r="AQV280" s="213"/>
      <c r="AQW280" s="213"/>
      <c r="AQX280" s="213"/>
      <c r="AQY280" s="213"/>
      <c r="AQZ280" s="213"/>
      <c r="ARA280" s="213"/>
      <c r="ARB280" s="213"/>
      <c r="ARC280" s="213"/>
      <c r="ARD280" s="213"/>
      <c r="ARE280" s="213"/>
      <c r="ARF280" s="213"/>
      <c r="ARG280" s="213"/>
      <c r="ARH280" s="213"/>
      <c r="ARI280" s="213"/>
      <c r="ARJ280" s="213"/>
      <c r="ARK280" s="213"/>
      <c r="ARL280" s="213"/>
      <c r="ARM280" s="213"/>
      <c r="ARN280" s="213"/>
      <c r="ARO280" s="213"/>
      <c r="ARP280" s="213"/>
      <c r="ARQ280" s="213"/>
      <c r="ARR280" s="213"/>
      <c r="ARS280" s="213"/>
      <c r="ART280" s="213"/>
      <c r="ARU280" s="213"/>
      <c r="ARV280" s="213"/>
      <c r="ARW280" s="213"/>
      <c r="ARX280" s="213"/>
      <c r="ARY280" s="213"/>
      <c r="ARZ280" s="213"/>
      <c r="ASA280" s="213"/>
      <c r="ASB280" s="213"/>
      <c r="ASC280" s="213"/>
      <c r="ASD280" s="213"/>
      <c r="ASE280" s="213"/>
      <c r="ASF280" s="213"/>
      <c r="ASG280" s="213"/>
      <c r="ASH280" s="213"/>
      <c r="ASI280" s="213"/>
      <c r="ASJ280" s="213"/>
      <c r="ASK280" s="213"/>
      <c r="ASL280" s="213"/>
      <c r="ASM280" s="213"/>
      <c r="ASN280" s="213"/>
      <c r="ASO280" s="213"/>
      <c r="ASP280" s="213"/>
      <c r="ASQ280" s="213"/>
      <c r="ASR280" s="213"/>
      <c r="ASS280" s="213"/>
      <c r="AST280" s="213"/>
      <c r="ASU280" s="213"/>
      <c r="ASV280" s="213"/>
      <c r="ASW280" s="213"/>
      <c r="ASX280" s="213"/>
      <c r="ASY280" s="213"/>
      <c r="ASZ280" s="213"/>
      <c r="ATA280" s="213"/>
      <c r="ATB280" s="213"/>
      <c r="ATC280" s="213"/>
      <c r="ATD280" s="213"/>
      <c r="ATE280" s="213"/>
      <c r="ATF280" s="213"/>
      <c r="ATG280" s="213"/>
      <c r="ATH280" s="213"/>
      <c r="ATI280" s="213"/>
      <c r="ATJ280" s="213"/>
      <c r="ATK280" s="213"/>
      <c r="ATL280" s="213"/>
      <c r="ATM280" s="213"/>
      <c r="ATN280" s="213"/>
      <c r="ATO280" s="213"/>
      <c r="ATP280" s="213"/>
      <c r="ATQ280" s="213"/>
      <c r="ATR280" s="213"/>
      <c r="ATS280" s="213"/>
      <c r="ATT280" s="213"/>
      <c r="ATU280" s="213"/>
      <c r="ATV280" s="213"/>
      <c r="ATW280" s="213"/>
      <c r="ATX280" s="213"/>
      <c r="ATY280" s="213"/>
      <c r="ATZ280" s="213"/>
      <c r="AUA280" s="213"/>
      <c r="AUB280" s="213"/>
      <c r="AUC280" s="213"/>
      <c r="AUD280" s="213"/>
      <c r="AUE280" s="213"/>
      <c r="AUF280" s="213"/>
      <c r="AUG280" s="213"/>
      <c r="AUH280" s="213"/>
      <c r="AUI280" s="213"/>
      <c r="AUJ280" s="213"/>
      <c r="AUK280" s="213"/>
      <c r="AUL280" s="213"/>
      <c r="AUM280" s="213"/>
      <c r="AUN280" s="213"/>
      <c r="AUO280" s="213"/>
      <c r="AUP280" s="213"/>
      <c r="AUQ280" s="213"/>
      <c r="AUR280" s="213"/>
      <c r="AUS280" s="213"/>
      <c r="AUT280" s="213"/>
      <c r="AUU280" s="213"/>
      <c r="AUV280" s="213"/>
      <c r="AUW280" s="213"/>
      <c r="AUX280" s="213"/>
      <c r="AUY280" s="213"/>
      <c r="AUZ280" s="213"/>
      <c r="AVA280" s="213"/>
      <c r="AVB280" s="213"/>
      <c r="AVC280" s="213"/>
      <c r="AVD280" s="213"/>
      <c r="AVE280" s="213"/>
      <c r="AVF280" s="213"/>
      <c r="AVG280" s="213"/>
      <c r="AVH280" s="213"/>
      <c r="AVI280" s="213"/>
      <c r="AVJ280" s="213"/>
      <c r="AVK280" s="213"/>
      <c r="AVL280" s="213"/>
      <c r="AVM280" s="213"/>
      <c r="AVN280" s="213"/>
      <c r="AVO280" s="213"/>
      <c r="AVP280" s="213"/>
      <c r="AVQ280" s="213"/>
      <c r="AVR280" s="213"/>
      <c r="AVS280" s="213"/>
      <c r="AVT280" s="213"/>
      <c r="AVU280" s="213"/>
      <c r="AVV280" s="213"/>
      <c r="AVW280" s="213"/>
      <c r="AVX280" s="213"/>
      <c r="AVY280" s="213"/>
      <c r="AVZ280" s="213"/>
      <c r="AWA280" s="213"/>
      <c r="AWB280" s="213"/>
      <c r="AWC280" s="213"/>
      <c r="AWD280" s="213"/>
      <c r="AWE280" s="213"/>
      <c r="AWF280" s="213"/>
      <c r="AWG280" s="213"/>
      <c r="AWH280" s="213"/>
      <c r="AWI280" s="213"/>
      <c r="AWJ280" s="213"/>
      <c r="AWK280" s="213"/>
      <c r="AWL280" s="213"/>
      <c r="AWM280" s="213"/>
      <c r="AWN280" s="213"/>
      <c r="AWO280" s="213"/>
      <c r="AWP280" s="213"/>
      <c r="AWQ280" s="213"/>
      <c r="AWR280" s="213"/>
      <c r="AWS280" s="213"/>
      <c r="AWT280" s="213"/>
      <c r="AWU280" s="213"/>
      <c r="AWV280" s="213"/>
      <c r="AWW280" s="213"/>
      <c r="AWX280" s="213"/>
      <c r="AWY280" s="213"/>
      <c r="AWZ280" s="213"/>
      <c r="AXA280" s="213"/>
      <c r="AXB280" s="213"/>
      <c r="AXC280" s="213"/>
      <c r="AXD280" s="213"/>
      <c r="AXE280" s="213"/>
      <c r="AXF280" s="213"/>
      <c r="AXG280" s="213"/>
      <c r="AXH280" s="213"/>
      <c r="AXI280" s="213"/>
      <c r="AXJ280" s="213"/>
      <c r="AXK280" s="213"/>
      <c r="AXL280" s="213"/>
      <c r="AXM280" s="213"/>
      <c r="AXN280" s="213"/>
      <c r="AXO280" s="213"/>
      <c r="AXP280" s="213"/>
      <c r="AXQ280" s="213"/>
      <c r="AXR280" s="213"/>
      <c r="AXS280" s="213"/>
      <c r="AXT280" s="213"/>
      <c r="AXU280" s="213"/>
      <c r="AXV280" s="213"/>
      <c r="AXW280" s="213"/>
      <c r="AXX280" s="213"/>
      <c r="AXY280" s="213"/>
      <c r="AXZ280" s="213"/>
      <c r="AYA280" s="213"/>
      <c r="AYB280" s="213"/>
      <c r="AYC280" s="213"/>
      <c r="AYD280" s="213"/>
      <c r="AYE280" s="213"/>
      <c r="AYF280" s="213"/>
      <c r="AYG280" s="213"/>
      <c r="AYH280" s="213"/>
      <c r="AYI280" s="213"/>
      <c r="AYJ280" s="213"/>
      <c r="AYK280" s="213"/>
      <c r="AYL280" s="213"/>
      <c r="AYM280" s="213"/>
      <c r="AYN280" s="213"/>
      <c r="AYO280" s="213"/>
      <c r="AYP280" s="213"/>
      <c r="AYQ280" s="213"/>
      <c r="AYR280" s="213"/>
      <c r="AYS280" s="213"/>
      <c r="AYT280" s="213"/>
      <c r="AYU280" s="213"/>
      <c r="AYV280" s="213"/>
      <c r="AYW280" s="213"/>
      <c r="AYX280" s="213"/>
      <c r="AYY280" s="213"/>
      <c r="AYZ280" s="213"/>
      <c r="AZA280" s="213"/>
      <c r="AZB280" s="213"/>
      <c r="AZC280" s="213"/>
      <c r="AZD280" s="213"/>
      <c r="AZE280" s="213"/>
      <c r="AZF280" s="213"/>
      <c r="AZG280" s="213"/>
      <c r="AZH280" s="213"/>
      <c r="AZI280" s="213"/>
      <c r="AZJ280" s="213"/>
      <c r="AZK280" s="213"/>
      <c r="AZL280" s="213"/>
      <c r="AZM280" s="213"/>
      <c r="AZN280" s="213"/>
      <c r="AZO280" s="213"/>
      <c r="AZP280" s="213"/>
      <c r="AZQ280" s="213"/>
      <c r="AZR280" s="213"/>
      <c r="AZS280" s="213"/>
      <c r="AZT280" s="213"/>
      <c r="AZU280" s="213"/>
      <c r="AZV280" s="213"/>
      <c r="AZW280" s="213"/>
      <c r="AZX280" s="213"/>
      <c r="AZY280" s="213"/>
      <c r="AZZ280" s="213"/>
      <c r="BAA280" s="213"/>
      <c r="BAB280" s="213"/>
      <c r="BAC280" s="213"/>
      <c r="BAD280" s="213"/>
      <c r="BAE280" s="213"/>
      <c r="BAF280" s="213"/>
      <c r="BAG280" s="213"/>
      <c r="BAH280" s="213"/>
      <c r="BAI280" s="213"/>
      <c r="BAJ280" s="213"/>
      <c r="BAK280" s="213"/>
      <c r="BAL280" s="213"/>
      <c r="BAM280" s="213"/>
      <c r="BAN280" s="213"/>
      <c r="BAO280" s="213"/>
      <c r="BAP280" s="213"/>
      <c r="BAQ280" s="213"/>
      <c r="BAR280" s="213"/>
      <c r="BAS280" s="213"/>
      <c r="BAT280" s="213"/>
      <c r="BAU280" s="213"/>
      <c r="BAV280" s="213"/>
      <c r="BAW280" s="213"/>
      <c r="BAX280" s="213"/>
      <c r="BAY280" s="213"/>
      <c r="BAZ280" s="213"/>
      <c r="BBA280" s="213"/>
      <c r="BBB280" s="213"/>
      <c r="BBC280" s="213"/>
      <c r="BBD280" s="213"/>
      <c r="BBE280" s="213"/>
      <c r="BBF280" s="213"/>
      <c r="BBG280" s="213"/>
      <c r="BBH280" s="213"/>
      <c r="BBI280" s="213"/>
      <c r="BBJ280" s="213"/>
      <c r="BBK280" s="213"/>
      <c r="BBL280" s="213"/>
      <c r="BBM280" s="213"/>
      <c r="BBN280" s="213"/>
      <c r="BBO280" s="213"/>
      <c r="BBP280" s="213"/>
      <c r="BBQ280" s="213"/>
      <c r="BBR280" s="213"/>
      <c r="BBS280" s="213"/>
      <c r="BBT280" s="213"/>
      <c r="BBU280" s="213"/>
      <c r="BBV280" s="213"/>
      <c r="BBW280" s="213"/>
      <c r="BBX280" s="213"/>
      <c r="BBY280" s="213"/>
      <c r="BBZ280" s="213"/>
      <c r="BCA280" s="213"/>
      <c r="BCB280" s="213"/>
      <c r="BCC280" s="213"/>
      <c r="BCD280" s="213"/>
      <c r="BCE280" s="213"/>
      <c r="BCF280" s="213"/>
      <c r="BCG280" s="213"/>
      <c r="BCH280" s="213"/>
      <c r="BCI280" s="213"/>
      <c r="BCJ280" s="213"/>
      <c r="BCK280" s="213"/>
      <c r="BCL280" s="213"/>
      <c r="BCM280" s="213"/>
      <c r="BCN280" s="213"/>
      <c r="BCO280" s="213"/>
      <c r="BCP280" s="213"/>
      <c r="BCQ280" s="213"/>
      <c r="BCR280" s="213"/>
      <c r="BCS280" s="213"/>
      <c r="BCT280" s="213"/>
      <c r="BCU280" s="213"/>
      <c r="BCV280" s="213"/>
      <c r="BCW280" s="213"/>
      <c r="BCX280" s="213"/>
      <c r="BCY280" s="213"/>
      <c r="BCZ280" s="213"/>
      <c r="BDA280" s="213"/>
      <c r="BDB280" s="213"/>
      <c r="BDC280" s="213"/>
      <c r="BDD280" s="213"/>
      <c r="BDE280" s="213"/>
      <c r="BDF280" s="213"/>
      <c r="BDG280" s="213"/>
      <c r="BDH280" s="213"/>
      <c r="BDI280" s="213"/>
      <c r="BDJ280" s="213"/>
      <c r="BDK280" s="213"/>
      <c r="BDL280" s="213"/>
      <c r="BDM280" s="213"/>
      <c r="BDN280" s="213"/>
      <c r="BDO280" s="213"/>
      <c r="BDP280" s="213"/>
      <c r="BDQ280" s="213"/>
      <c r="BDR280" s="213"/>
      <c r="BDS280" s="213"/>
      <c r="BDT280" s="213"/>
      <c r="BDU280" s="213"/>
      <c r="BDV280" s="213"/>
      <c r="BDW280" s="213"/>
      <c r="BDX280" s="213"/>
      <c r="BDY280" s="213"/>
      <c r="BDZ280" s="213"/>
      <c r="BEA280" s="213"/>
      <c r="BEB280" s="213"/>
      <c r="BEC280" s="213"/>
      <c r="BED280" s="213"/>
      <c r="BEE280" s="213"/>
      <c r="BEF280" s="213"/>
      <c r="BEG280" s="213"/>
      <c r="BEH280" s="213"/>
      <c r="BEI280" s="213"/>
      <c r="BEJ280" s="213"/>
      <c r="BEK280" s="213"/>
      <c r="BEL280" s="213"/>
      <c r="BEM280" s="213"/>
      <c r="BEN280" s="213"/>
      <c r="BEO280" s="213"/>
      <c r="BEP280" s="213"/>
      <c r="BEQ280" s="213"/>
      <c r="BER280" s="213"/>
      <c r="BES280" s="213"/>
      <c r="BET280" s="213"/>
      <c r="BEU280" s="213"/>
      <c r="BEV280" s="213"/>
      <c r="BEW280" s="213"/>
      <c r="BEX280" s="213"/>
      <c r="BEY280" s="213"/>
      <c r="BEZ280" s="213"/>
      <c r="BFA280" s="213"/>
      <c r="BFB280" s="213"/>
      <c r="BFC280" s="213"/>
      <c r="BFD280" s="213"/>
      <c r="BFE280" s="213"/>
      <c r="BFF280" s="213"/>
      <c r="BFG280" s="213"/>
      <c r="BFH280" s="213"/>
      <c r="BFI280" s="213"/>
      <c r="BFJ280" s="213"/>
      <c r="BFK280" s="213"/>
      <c r="BFL280" s="213"/>
      <c r="BFM280" s="213"/>
      <c r="BFN280" s="213"/>
      <c r="BFO280" s="213"/>
      <c r="BFP280" s="213"/>
      <c r="BFQ280" s="213"/>
      <c r="BFR280" s="213"/>
      <c r="BFS280" s="213"/>
      <c r="BFT280" s="213"/>
      <c r="BFU280" s="213"/>
      <c r="BFV280" s="213"/>
      <c r="BFW280" s="213"/>
      <c r="BFX280" s="213"/>
      <c r="BFY280" s="213"/>
      <c r="BFZ280" s="213"/>
      <c r="BGA280" s="213"/>
      <c r="BGB280" s="213"/>
      <c r="BGC280" s="213"/>
      <c r="BGD280" s="213"/>
      <c r="BGE280" s="213"/>
      <c r="BGF280" s="213"/>
      <c r="BGG280" s="213"/>
      <c r="BGH280" s="213"/>
      <c r="BGI280" s="213"/>
      <c r="BGJ280" s="213"/>
      <c r="BGK280" s="213"/>
      <c r="BGL280" s="213"/>
      <c r="BGM280" s="213"/>
      <c r="BGN280" s="213"/>
      <c r="BGO280" s="213"/>
      <c r="BGP280" s="213"/>
      <c r="BGQ280" s="213"/>
      <c r="BGR280" s="213"/>
      <c r="BGS280" s="213"/>
      <c r="BGT280" s="213"/>
      <c r="BGU280" s="213"/>
      <c r="BGV280" s="213"/>
      <c r="BGW280" s="213"/>
      <c r="BGX280" s="213"/>
      <c r="BGY280" s="213"/>
      <c r="BGZ280" s="213"/>
      <c r="BHA280" s="213"/>
      <c r="BHB280" s="213"/>
      <c r="BHC280" s="213"/>
      <c r="BHD280" s="213"/>
      <c r="BHE280" s="213"/>
      <c r="BHF280" s="213"/>
      <c r="BHG280" s="213"/>
      <c r="BHH280" s="213"/>
      <c r="BHI280" s="213"/>
      <c r="BHJ280" s="213"/>
      <c r="BHK280" s="213"/>
      <c r="BHL280" s="213"/>
      <c r="BHM280" s="213"/>
      <c r="BHN280" s="213"/>
      <c r="BHO280" s="213"/>
      <c r="BHP280" s="213"/>
      <c r="BHQ280" s="213"/>
      <c r="BHR280" s="213"/>
      <c r="BHS280" s="213"/>
      <c r="BHT280" s="213"/>
      <c r="BHU280" s="213"/>
      <c r="BHV280" s="213"/>
      <c r="BHW280" s="213"/>
      <c r="BHX280" s="213"/>
      <c r="BHY280" s="213"/>
      <c r="BHZ280" s="213"/>
      <c r="BIA280" s="213"/>
      <c r="BIB280" s="213"/>
      <c r="BIC280" s="213"/>
      <c r="BID280" s="213"/>
      <c r="BIE280" s="213"/>
      <c r="BIF280" s="213"/>
      <c r="BIG280" s="213"/>
      <c r="BIH280" s="213"/>
      <c r="BII280" s="213"/>
      <c r="BIJ280" s="213"/>
      <c r="BIK280" s="213"/>
      <c r="BIL280" s="213"/>
      <c r="BIM280" s="213"/>
      <c r="BIN280" s="213"/>
      <c r="BIO280" s="213"/>
      <c r="BIP280" s="213"/>
      <c r="BIQ280" s="213"/>
      <c r="BIR280" s="213"/>
      <c r="BIS280" s="213"/>
      <c r="BIT280" s="213"/>
      <c r="BIU280" s="213"/>
      <c r="BIV280" s="213"/>
      <c r="BIW280" s="213"/>
      <c r="BIX280" s="213"/>
      <c r="BIY280" s="213"/>
      <c r="BIZ280" s="213"/>
      <c r="BJA280" s="213"/>
      <c r="BJB280" s="213"/>
      <c r="BJC280" s="213"/>
      <c r="BJD280" s="213"/>
      <c r="BJE280" s="213"/>
      <c r="BJF280" s="213"/>
      <c r="BJG280" s="213"/>
      <c r="BJH280" s="213"/>
      <c r="BJI280" s="213"/>
      <c r="BJJ280" s="213"/>
      <c r="BJK280" s="213"/>
      <c r="BJL280" s="213"/>
      <c r="BJM280" s="213"/>
      <c r="BJN280" s="213"/>
      <c r="BJO280" s="213"/>
      <c r="BJP280" s="213"/>
      <c r="BJQ280" s="213"/>
      <c r="BJR280" s="213"/>
      <c r="BJS280" s="213"/>
      <c r="BJT280" s="213"/>
      <c r="BJU280" s="213"/>
      <c r="BJV280" s="213"/>
      <c r="BJW280" s="213"/>
      <c r="BJX280" s="213"/>
      <c r="BJY280" s="213"/>
      <c r="BJZ280" s="213"/>
      <c r="BKA280" s="213"/>
      <c r="BKB280" s="213"/>
      <c r="BKC280" s="213"/>
      <c r="BKD280" s="213"/>
      <c r="BKE280" s="213"/>
      <c r="BKF280" s="213"/>
      <c r="BKG280" s="213"/>
      <c r="BKH280" s="213"/>
      <c r="BKI280" s="213"/>
      <c r="BKJ280" s="213"/>
      <c r="BKK280" s="213"/>
      <c r="BKL280" s="213"/>
      <c r="BKM280" s="213"/>
      <c r="BKN280" s="213"/>
      <c r="BKO280" s="213"/>
      <c r="BKP280" s="213"/>
      <c r="BKQ280" s="213"/>
      <c r="BKR280" s="213"/>
      <c r="BKS280" s="213"/>
      <c r="BKT280" s="213"/>
      <c r="BKU280" s="213"/>
      <c r="BKV280" s="213"/>
      <c r="BKW280" s="213"/>
      <c r="BKX280" s="213"/>
      <c r="BKY280" s="213"/>
      <c r="BKZ280" s="213"/>
      <c r="BLA280" s="213"/>
      <c r="BLB280" s="213"/>
      <c r="BLC280" s="213"/>
      <c r="BLD280" s="213"/>
      <c r="BLE280" s="213"/>
      <c r="BLF280" s="213"/>
      <c r="BLG280" s="213"/>
      <c r="BLH280" s="213"/>
      <c r="BLI280" s="213"/>
      <c r="BLJ280" s="213"/>
      <c r="BLK280" s="213"/>
      <c r="BLL280" s="213"/>
      <c r="BLM280" s="213"/>
      <c r="BLN280" s="213"/>
      <c r="BLO280" s="213"/>
      <c r="BLP280" s="213"/>
      <c r="BLQ280" s="213"/>
      <c r="BLR280" s="213"/>
      <c r="BLS280" s="213"/>
      <c r="BLT280" s="213"/>
      <c r="BLU280" s="213"/>
      <c r="BLV280" s="213"/>
      <c r="BLW280" s="213"/>
      <c r="BLX280" s="213"/>
      <c r="BLY280" s="213"/>
      <c r="BLZ280" s="213"/>
      <c r="BMA280" s="213"/>
      <c r="BMB280" s="213"/>
      <c r="BMC280" s="213"/>
      <c r="BMD280" s="213"/>
      <c r="BME280" s="213"/>
      <c r="BMF280" s="213"/>
      <c r="BMG280" s="213"/>
      <c r="BMH280" s="213"/>
      <c r="BMI280" s="213"/>
      <c r="BMJ280" s="213"/>
      <c r="BMK280" s="213"/>
      <c r="BML280" s="213"/>
      <c r="BMM280" s="213"/>
      <c r="BMN280" s="213"/>
      <c r="BMO280" s="213"/>
      <c r="BMP280" s="213"/>
      <c r="BMQ280" s="213"/>
      <c r="BMR280" s="213"/>
      <c r="BMS280" s="213"/>
      <c r="BMT280" s="213"/>
      <c r="BMU280" s="213"/>
      <c r="BMV280" s="213"/>
      <c r="BMW280" s="213"/>
      <c r="BMX280" s="213"/>
      <c r="BMY280" s="213"/>
      <c r="BMZ280" s="213"/>
      <c r="BNA280" s="213"/>
      <c r="BNB280" s="213"/>
      <c r="BNC280" s="213"/>
      <c r="BND280" s="213"/>
      <c r="BNE280" s="213"/>
      <c r="BNF280" s="213"/>
      <c r="BNG280" s="213"/>
      <c r="BNH280" s="213"/>
      <c r="BNI280" s="213"/>
      <c r="BNJ280" s="213"/>
      <c r="BNK280" s="213"/>
      <c r="BNL280" s="213"/>
      <c r="BNM280" s="213"/>
      <c r="BNN280" s="213"/>
      <c r="BNO280" s="213"/>
      <c r="BNP280" s="213"/>
      <c r="BNQ280" s="213"/>
      <c r="BNR280" s="213"/>
      <c r="BNS280" s="213"/>
      <c r="BNT280" s="213"/>
      <c r="BNU280" s="213"/>
      <c r="BNV280" s="213"/>
      <c r="BNW280" s="213"/>
      <c r="BNX280" s="213"/>
      <c r="BNY280" s="213"/>
      <c r="BNZ280" s="213"/>
      <c r="BOA280" s="213"/>
      <c r="BOB280" s="213"/>
      <c r="BOC280" s="213"/>
      <c r="BOD280" s="213"/>
      <c r="BOE280" s="213"/>
      <c r="BOF280" s="213"/>
      <c r="BOG280" s="213"/>
      <c r="BOH280" s="213"/>
      <c r="BOI280" s="213"/>
      <c r="BOJ280" s="213"/>
      <c r="BOK280" s="213"/>
      <c r="BOL280" s="213"/>
      <c r="BOM280" s="213"/>
      <c r="BON280" s="213"/>
      <c r="BOO280" s="213"/>
      <c r="BOP280" s="213"/>
      <c r="BOQ280" s="213"/>
      <c r="BOR280" s="213"/>
      <c r="BOS280" s="213"/>
      <c r="BOT280" s="213"/>
      <c r="BOU280" s="213"/>
      <c r="BOV280" s="213"/>
      <c r="BOW280" s="213"/>
      <c r="BOX280" s="213"/>
      <c r="BOY280" s="213"/>
      <c r="BOZ280" s="213"/>
      <c r="BPA280" s="213"/>
      <c r="BPB280" s="213"/>
      <c r="BPC280" s="213"/>
      <c r="BPD280" s="213"/>
      <c r="BPE280" s="213"/>
      <c r="BPF280" s="213"/>
      <c r="BPG280" s="213"/>
      <c r="BPH280" s="213"/>
      <c r="BPI280" s="213"/>
      <c r="BPJ280" s="213"/>
      <c r="BPK280" s="213"/>
      <c r="BPL280" s="213"/>
      <c r="BPM280" s="213"/>
      <c r="BPN280" s="213"/>
      <c r="BPO280" s="213"/>
      <c r="BPP280" s="213"/>
      <c r="BPQ280" s="213"/>
      <c r="BPR280" s="213"/>
      <c r="BPS280" s="213"/>
      <c r="BPT280" s="213"/>
      <c r="BPU280" s="213"/>
      <c r="BPV280" s="213"/>
      <c r="BPW280" s="213"/>
      <c r="BPX280" s="213"/>
      <c r="BPY280" s="213"/>
      <c r="BPZ280" s="213"/>
      <c r="BQA280" s="213"/>
      <c r="BQB280" s="213"/>
      <c r="BQC280" s="213"/>
      <c r="BQD280" s="213"/>
      <c r="BQE280" s="213"/>
      <c r="BQF280" s="213"/>
      <c r="BQG280" s="213"/>
      <c r="BQH280" s="213"/>
      <c r="BQI280" s="213"/>
      <c r="BQJ280" s="213"/>
      <c r="BQK280" s="213"/>
      <c r="BQL280" s="213"/>
      <c r="BQM280" s="213"/>
      <c r="BQN280" s="213"/>
      <c r="BQO280" s="213"/>
      <c r="BQP280" s="213"/>
      <c r="BQQ280" s="213"/>
      <c r="BQR280" s="213"/>
      <c r="BQS280" s="213"/>
      <c r="BQT280" s="213"/>
      <c r="BQU280" s="213"/>
      <c r="BQV280" s="213"/>
      <c r="BQW280" s="213"/>
      <c r="BQX280" s="213"/>
      <c r="BQY280" s="213"/>
      <c r="BQZ280" s="213"/>
      <c r="BRA280" s="213"/>
      <c r="BRB280" s="213"/>
      <c r="BRC280" s="213"/>
      <c r="BRD280" s="213"/>
      <c r="BRE280" s="213"/>
      <c r="BRF280" s="213"/>
      <c r="BRG280" s="213"/>
      <c r="BRH280" s="213"/>
      <c r="BRI280" s="213"/>
      <c r="BRJ280" s="213"/>
      <c r="BRK280" s="213"/>
      <c r="BRL280" s="213"/>
      <c r="BRM280" s="213"/>
      <c r="BRN280" s="213"/>
      <c r="BRO280" s="213"/>
      <c r="BRP280" s="213"/>
      <c r="BRQ280" s="213"/>
      <c r="BRR280" s="213"/>
      <c r="BRS280" s="213"/>
      <c r="BRT280" s="213"/>
      <c r="BRU280" s="213"/>
      <c r="BRV280" s="213"/>
      <c r="BRW280" s="213"/>
      <c r="BRX280" s="213"/>
      <c r="BRY280" s="213"/>
      <c r="BRZ280" s="213"/>
      <c r="BSA280" s="213"/>
      <c r="BSB280" s="213"/>
      <c r="BSC280" s="213"/>
      <c r="BSD280" s="213"/>
      <c r="BSE280" s="213"/>
      <c r="BSF280" s="213"/>
      <c r="BSG280" s="213"/>
      <c r="BSH280" s="213"/>
      <c r="BSI280" s="213"/>
      <c r="BSJ280" s="213"/>
      <c r="BSK280" s="213"/>
      <c r="BSL280" s="213"/>
      <c r="BSM280" s="213"/>
      <c r="BSN280" s="213"/>
      <c r="BSO280" s="213"/>
      <c r="BSP280" s="213"/>
      <c r="BSQ280" s="213"/>
      <c r="BSR280" s="213"/>
      <c r="BSS280" s="213"/>
      <c r="BST280" s="213"/>
      <c r="BSU280" s="213"/>
      <c r="BSV280" s="213"/>
      <c r="BSW280" s="213"/>
      <c r="BSX280" s="213"/>
      <c r="BSY280" s="213"/>
      <c r="BSZ280" s="213"/>
      <c r="BTA280" s="213"/>
      <c r="BTB280" s="213"/>
      <c r="BTC280" s="213"/>
      <c r="BTD280" s="213"/>
      <c r="BTE280" s="213"/>
      <c r="BTF280" s="213"/>
      <c r="BTG280" s="213"/>
      <c r="BTH280" s="213"/>
      <c r="BTI280" s="213"/>
      <c r="BTJ280" s="213"/>
      <c r="BTK280" s="213"/>
      <c r="BTL280" s="213"/>
      <c r="BTM280" s="213"/>
      <c r="BTN280" s="213"/>
      <c r="BTO280" s="213"/>
      <c r="BTP280" s="213"/>
      <c r="BTQ280" s="213"/>
      <c r="BTR280" s="213"/>
      <c r="BTS280" s="213"/>
      <c r="BTT280" s="213"/>
      <c r="BTU280" s="213"/>
      <c r="BTV280" s="213"/>
      <c r="BTW280" s="213"/>
      <c r="BTX280" s="213"/>
      <c r="BTY280" s="213"/>
      <c r="BTZ280" s="213"/>
      <c r="BUA280" s="213"/>
      <c r="BUB280" s="213"/>
      <c r="BUC280" s="213"/>
      <c r="BUD280" s="213"/>
      <c r="BUE280" s="213"/>
      <c r="BUF280" s="213"/>
      <c r="BUG280" s="213"/>
      <c r="BUH280" s="213"/>
      <c r="BUI280" s="213"/>
      <c r="BUJ280" s="213"/>
      <c r="BUK280" s="213"/>
      <c r="BUL280" s="213"/>
      <c r="BUM280" s="213"/>
      <c r="BUN280" s="213"/>
      <c r="BUO280" s="213"/>
      <c r="BUP280" s="213"/>
      <c r="BUQ280" s="213"/>
      <c r="BUR280" s="213"/>
      <c r="BUS280" s="213"/>
      <c r="BUT280" s="213"/>
      <c r="BUU280" s="213"/>
      <c r="BUV280" s="213"/>
      <c r="BUW280" s="213"/>
      <c r="BUX280" s="213"/>
      <c r="BUY280" s="213"/>
      <c r="BUZ280" s="213"/>
      <c r="BVA280" s="213"/>
      <c r="BVB280" s="213"/>
      <c r="BVC280" s="213"/>
      <c r="BVD280" s="213"/>
      <c r="BVE280" s="213"/>
      <c r="BVF280" s="213"/>
      <c r="BVG280" s="213"/>
      <c r="BVH280" s="213"/>
      <c r="BVI280" s="213"/>
      <c r="BVJ280" s="213"/>
      <c r="BVK280" s="213"/>
      <c r="BVL280" s="213"/>
      <c r="BVM280" s="213"/>
      <c r="BVN280" s="213"/>
      <c r="BVO280" s="213"/>
      <c r="BVP280" s="213"/>
      <c r="BVQ280" s="213"/>
      <c r="BVR280" s="213"/>
      <c r="BVS280" s="213"/>
      <c r="BVT280" s="213"/>
      <c r="BVU280" s="213"/>
      <c r="BVV280" s="213"/>
      <c r="BVW280" s="213"/>
      <c r="BVX280" s="213"/>
      <c r="BVY280" s="213"/>
      <c r="BVZ280" s="213"/>
      <c r="BWA280" s="213"/>
      <c r="BWB280" s="213"/>
      <c r="BWC280" s="213"/>
      <c r="BWD280" s="213"/>
      <c r="BWE280" s="213"/>
      <c r="BWF280" s="213"/>
      <c r="BWG280" s="213"/>
      <c r="BWH280" s="213"/>
      <c r="BWI280" s="213"/>
      <c r="BWJ280" s="213"/>
      <c r="BWK280" s="213"/>
      <c r="BWL280" s="213"/>
      <c r="BWM280" s="213"/>
      <c r="BWN280" s="213"/>
      <c r="BWO280" s="213"/>
      <c r="BWP280" s="213"/>
      <c r="BWQ280" s="213"/>
      <c r="BWR280" s="213"/>
      <c r="BWS280" s="213"/>
      <c r="BWT280" s="213"/>
      <c r="BWU280" s="213"/>
      <c r="BWV280" s="213"/>
      <c r="BWW280" s="213"/>
      <c r="BWX280" s="213"/>
      <c r="BWY280" s="213"/>
      <c r="BWZ280" s="213"/>
      <c r="BXA280" s="213"/>
      <c r="BXB280" s="213"/>
      <c r="BXC280" s="213"/>
      <c r="BXD280" s="213"/>
      <c r="BXE280" s="213"/>
      <c r="BXF280" s="213"/>
      <c r="BXG280" s="213"/>
      <c r="BXH280" s="213"/>
      <c r="BXI280" s="213"/>
      <c r="BXJ280" s="213"/>
      <c r="BXK280" s="213"/>
      <c r="BXL280" s="213"/>
      <c r="BXM280" s="213"/>
      <c r="BXN280" s="213"/>
      <c r="BXO280" s="213"/>
      <c r="BXP280" s="213"/>
      <c r="BXQ280" s="213"/>
      <c r="BXR280" s="213"/>
      <c r="BXS280" s="213"/>
      <c r="BXT280" s="213"/>
      <c r="BXU280" s="213"/>
      <c r="BXV280" s="213"/>
      <c r="BXW280" s="213"/>
      <c r="BXX280" s="213"/>
      <c r="BXY280" s="213"/>
      <c r="BXZ280" s="213"/>
      <c r="BYA280" s="213"/>
      <c r="BYB280" s="213"/>
      <c r="BYC280" s="213"/>
      <c r="BYD280" s="213"/>
      <c r="BYE280" s="213"/>
      <c r="BYF280" s="213"/>
      <c r="BYG280" s="213"/>
      <c r="BYH280" s="213"/>
      <c r="BYI280" s="213"/>
      <c r="BYJ280" s="213"/>
      <c r="BYK280" s="213"/>
      <c r="BYL280" s="213"/>
      <c r="BYM280" s="213"/>
      <c r="BYN280" s="213"/>
      <c r="BYO280" s="213"/>
      <c r="BYP280" s="213"/>
      <c r="BYQ280" s="213"/>
      <c r="BYR280" s="213"/>
      <c r="BYS280" s="213"/>
      <c r="BYT280" s="213"/>
      <c r="BYU280" s="213"/>
      <c r="BYV280" s="213"/>
      <c r="BYW280" s="213"/>
      <c r="BYX280" s="213"/>
      <c r="BYY280" s="213"/>
      <c r="BYZ280" s="213"/>
      <c r="BZA280" s="213"/>
      <c r="BZB280" s="213"/>
      <c r="BZC280" s="213"/>
      <c r="BZD280" s="213"/>
      <c r="BZE280" s="213"/>
      <c r="BZF280" s="213"/>
      <c r="BZG280" s="213"/>
      <c r="BZH280" s="213"/>
      <c r="BZI280" s="213"/>
      <c r="BZJ280" s="213"/>
      <c r="BZK280" s="213"/>
      <c r="BZL280" s="213"/>
      <c r="BZM280" s="213"/>
      <c r="BZN280" s="213"/>
      <c r="BZO280" s="213"/>
      <c r="BZP280" s="213"/>
      <c r="BZQ280" s="213"/>
      <c r="BZR280" s="213"/>
      <c r="BZS280" s="213"/>
      <c r="BZT280" s="213"/>
      <c r="BZU280" s="213"/>
      <c r="BZV280" s="213"/>
      <c r="BZW280" s="213"/>
      <c r="BZX280" s="213"/>
      <c r="BZY280" s="213"/>
      <c r="BZZ280" s="213"/>
      <c r="CAA280" s="213"/>
      <c r="CAB280" s="213"/>
      <c r="CAC280" s="213"/>
      <c r="CAD280" s="213"/>
      <c r="CAE280" s="213"/>
      <c r="CAF280" s="213"/>
      <c r="CAG280" s="213"/>
      <c r="CAH280" s="213"/>
      <c r="CAI280" s="213"/>
      <c r="CAJ280" s="213"/>
      <c r="CAK280" s="213"/>
      <c r="CAL280" s="213"/>
      <c r="CAM280" s="213"/>
      <c r="CAN280" s="213"/>
      <c r="CAO280" s="213"/>
      <c r="CAP280" s="213"/>
      <c r="CAQ280" s="213"/>
      <c r="CAR280" s="213"/>
      <c r="CAS280" s="213"/>
      <c r="CAT280" s="213"/>
      <c r="CAU280" s="213"/>
      <c r="CAV280" s="213"/>
      <c r="CAW280" s="213"/>
      <c r="CAX280" s="213"/>
      <c r="CAY280" s="213"/>
      <c r="CAZ280" s="213"/>
      <c r="CBA280" s="213"/>
      <c r="CBB280" s="213"/>
      <c r="CBC280" s="213"/>
      <c r="CBD280" s="213"/>
      <c r="CBE280" s="213"/>
      <c r="CBF280" s="213"/>
      <c r="CBG280" s="213"/>
      <c r="CBH280" s="213"/>
      <c r="CBI280" s="213"/>
      <c r="CBJ280" s="213"/>
      <c r="CBK280" s="213"/>
      <c r="CBL280" s="213"/>
      <c r="CBM280" s="213"/>
      <c r="CBN280" s="213"/>
      <c r="CBO280" s="213"/>
      <c r="CBP280" s="213"/>
      <c r="CBQ280" s="213"/>
      <c r="CBR280" s="213"/>
      <c r="CBS280" s="213"/>
      <c r="CBT280" s="213"/>
      <c r="CBU280" s="213"/>
      <c r="CBV280" s="213"/>
      <c r="CBW280" s="213"/>
      <c r="CBX280" s="213"/>
      <c r="CBY280" s="213"/>
      <c r="CBZ280" s="213"/>
      <c r="CCA280" s="213"/>
      <c r="CCB280" s="213"/>
      <c r="CCC280" s="213"/>
      <c r="CCD280" s="213"/>
      <c r="CCE280" s="213"/>
      <c r="CCF280" s="213"/>
      <c r="CCG280" s="213"/>
      <c r="CCH280" s="213"/>
      <c r="CCI280" s="213"/>
      <c r="CCJ280" s="213"/>
      <c r="CCK280" s="213"/>
      <c r="CCL280" s="213"/>
      <c r="CCM280" s="213"/>
      <c r="CCN280" s="213"/>
      <c r="CCO280" s="213"/>
      <c r="CCP280" s="213"/>
      <c r="CCQ280" s="213"/>
      <c r="CCR280" s="213"/>
      <c r="CCS280" s="213"/>
      <c r="CCT280" s="213"/>
      <c r="CCU280" s="213"/>
      <c r="CCV280" s="213"/>
      <c r="CCW280" s="213"/>
      <c r="CCX280" s="213"/>
      <c r="CCY280" s="213"/>
      <c r="CCZ280" s="213"/>
      <c r="CDA280" s="213"/>
      <c r="CDB280" s="213"/>
      <c r="CDC280" s="213"/>
      <c r="CDD280" s="213"/>
      <c r="CDE280" s="213"/>
      <c r="CDF280" s="213"/>
      <c r="CDG280" s="213"/>
      <c r="CDH280" s="213"/>
      <c r="CDI280" s="213"/>
      <c r="CDJ280" s="213"/>
      <c r="CDK280" s="213"/>
      <c r="CDL280" s="213"/>
      <c r="CDM280" s="213"/>
      <c r="CDN280" s="213"/>
      <c r="CDO280" s="213"/>
      <c r="CDP280" s="213"/>
      <c r="CDQ280" s="213"/>
      <c r="CDR280" s="213"/>
      <c r="CDS280" s="213"/>
      <c r="CDT280" s="213"/>
      <c r="CDU280" s="213"/>
      <c r="CDV280" s="213"/>
      <c r="CDW280" s="213"/>
      <c r="CDX280" s="213"/>
      <c r="CDY280" s="213"/>
      <c r="CDZ280" s="213"/>
      <c r="CEA280" s="213"/>
      <c r="CEB280" s="213"/>
      <c r="CEC280" s="213"/>
      <c r="CED280" s="213"/>
      <c r="CEE280" s="213"/>
      <c r="CEF280" s="213"/>
      <c r="CEG280" s="213"/>
      <c r="CEH280" s="213"/>
      <c r="CEI280" s="213"/>
      <c r="CEJ280" s="213"/>
      <c r="CEK280" s="213"/>
      <c r="CEL280" s="213"/>
      <c r="CEM280" s="213"/>
      <c r="CEN280" s="213"/>
      <c r="CEO280" s="213"/>
      <c r="CEP280" s="213"/>
      <c r="CEQ280" s="213"/>
      <c r="CER280" s="213"/>
      <c r="CES280" s="213"/>
      <c r="CET280" s="213"/>
      <c r="CEU280" s="213"/>
      <c r="CEV280" s="213"/>
      <c r="CEW280" s="213"/>
      <c r="CEX280" s="213"/>
      <c r="CEY280" s="213"/>
      <c r="CEZ280" s="213"/>
      <c r="CFA280" s="213"/>
      <c r="CFB280" s="213"/>
      <c r="CFC280" s="213"/>
      <c r="CFD280" s="213"/>
      <c r="CFE280" s="213"/>
      <c r="CFF280" s="213"/>
      <c r="CFG280" s="213"/>
      <c r="CFH280" s="213"/>
      <c r="CFI280" s="213"/>
      <c r="CFJ280" s="213"/>
      <c r="CFK280" s="213"/>
      <c r="CFL280" s="213"/>
      <c r="CFM280" s="213"/>
      <c r="CFN280" s="213"/>
      <c r="CFO280" s="213"/>
      <c r="CFP280" s="213"/>
      <c r="CFQ280" s="213"/>
      <c r="CFR280" s="213"/>
      <c r="CFS280" s="213"/>
      <c r="CFT280" s="213"/>
      <c r="CFU280" s="213"/>
      <c r="CFV280" s="213"/>
      <c r="CFW280" s="213"/>
      <c r="CFX280" s="213"/>
      <c r="CFY280" s="213"/>
      <c r="CFZ280" s="213"/>
      <c r="CGA280" s="213"/>
      <c r="CGB280" s="213"/>
      <c r="CGC280" s="213"/>
      <c r="CGD280" s="213"/>
      <c r="CGE280" s="213"/>
      <c r="CGF280" s="213"/>
      <c r="CGG280" s="213"/>
      <c r="CGH280" s="213"/>
      <c r="CGI280" s="213"/>
      <c r="CGJ280" s="213"/>
      <c r="CGK280" s="213"/>
      <c r="CGL280" s="213"/>
      <c r="CGM280" s="213"/>
      <c r="CGN280" s="213"/>
      <c r="CGO280" s="213"/>
      <c r="CGP280" s="213"/>
      <c r="CGQ280" s="213"/>
      <c r="CGR280" s="213"/>
      <c r="CGS280" s="213"/>
      <c r="CGT280" s="213"/>
      <c r="CGU280" s="213"/>
      <c r="CGV280" s="213"/>
      <c r="CGW280" s="213"/>
      <c r="CGX280" s="213"/>
      <c r="CGY280" s="213"/>
      <c r="CGZ280" s="213"/>
      <c r="CHA280" s="213"/>
      <c r="CHB280" s="213"/>
      <c r="CHC280" s="213"/>
      <c r="CHD280" s="213"/>
      <c r="CHE280" s="213"/>
      <c r="CHF280" s="213"/>
      <c r="CHG280" s="213"/>
      <c r="CHH280" s="213"/>
      <c r="CHI280" s="213"/>
      <c r="CHJ280" s="213"/>
      <c r="CHK280" s="213"/>
      <c r="CHL280" s="213"/>
      <c r="CHM280" s="213"/>
      <c r="CHN280" s="213"/>
      <c r="CHO280" s="213"/>
      <c r="CHP280" s="213"/>
      <c r="CHQ280" s="213"/>
      <c r="CHR280" s="213"/>
      <c r="CHS280" s="213"/>
      <c r="CHT280" s="213"/>
      <c r="CHU280" s="213"/>
      <c r="CHV280" s="213"/>
      <c r="CHW280" s="213"/>
      <c r="CHX280" s="213"/>
      <c r="CHY280" s="213"/>
      <c r="CHZ280" s="213"/>
      <c r="CIA280" s="213"/>
      <c r="CIB280" s="213"/>
      <c r="CIC280" s="213"/>
      <c r="CID280" s="213"/>
      <c r="CIE280" s="213"/>
      <c r="CIF280" s="213"/>
      <c r="CIG280" s="213"/>
      <c r="CIH280" s="213"/>
      <c r="CII280" s="213"/>
      <c r="CIJ280" s="213"/>
      <c r="CIK280" s="213"/>
      <c r="CIL280" s="213"/>
      <c r="CIM280" s="213"/>
      <c r="CIN280" s="213"/>
      <c r="CIO280" s="213"/>
      <c r="CIP280" s="213"/>
      <c r="CIQ280" s="213"/>
      <c r="CIR280" s="213"/>
      <c r="CIS280" s="213"/>
      <c r="CIT280" s="213"/>
      <c r="CIU280" s="213"/>
      <c r="CIV280" s="213"/>
      <c r="CIW280" s="213"/>
      <c r="CIX280" s="213"/>
      <c r="CIY280" s="213"/>
      <c r="CIZ280" s="213"/>
      <c r="CJA280" s="213"/>
      <c r="CJB280" s="213"/>
      <c r="CJC280" s="213"/>
      <c r="CJD280" s="213"/>
      <c r="CJE280" s="213"/>
      <c r="CJF280" s="213"/>
      <c r="CJG280" s="213"/>
      <c r="CJH280" s="213"/>
      <c r="CJI280" s="213"/>
      <c r="CJJ280" s="213"/>
      <c r="CJK280" s="213"/>
      <c r="CJL280" s="213"/>
      <c r="CJM280" s="213"/>
      <c r="CJN280" s="213"/>
      <c r="CJO280" s="213"/>
      <c r="CJP280" s="213"/>
      <c r="CJQ280" s="213"/>
      <c r="CJR280" s="213"/>
      <c r="CJS280" s="213"/>
      <c r="CJT280" s="213"/>
      <c r="CJU280" s="213"/>
      <c r="CJV280" s="213"/>
      <c r="CJW280" s="213"/>
      <c r="CJX280" s="213"/>
      <c r="CJY280" s="213"/>
      <c r="CJZ280" s="213"/>
      <c r="CKA280" s="213"/>
      <c r="CKB280" s="213"/>
      <c r="CKC280" s="213"/>
      <c r="CKD280" s="213"/>
      <c r="CKE280" s="213"/>
      <c r="CKF280" s="213"/>
      <c r="CKG280" s="213"/>
      <c r="CKH280" s="213"/>
      <c r="CKI280" s="213"/>
      <c r="CKJ280" s="213"/>
      <c r="CKK280" s="213"/>
      <c r="CKL280" s="213"/>
      <c r="CKM280" s="213"/>
      <c r="CKN280" s="213"/>
      <c r="CKO280" s="213"/>
      <c r="CKP280" s="213"/>
      <c r="CKQ280" s="213"/>
      <c r="CKR280" s="213"/>
      <c r="CKS280" s="213"/>
      <c r="CKT280" s="213"/>
      <c r="CKU280" s="213"/>
      <c r="CKV280" s="213"/>
      <c r="CKW280" s="213"/>
      <c r="CKX280" s="213"/>
      <c r="CKY280" s="213"/>
      <c r="CKZ280" s="213"/>
      <c r="CLA280" s="213"/>
      <c r="CLB280" s="213"/>
      <c r="CLC280" s="213"/>
      <c r="CLD280" s="213"/>
      <c r="CLE280" s="213"/>
      <c r="CLF280" s="213"/>
      <c r="CLG280" s="213"/>
      <c r="CLH280" s="213"/>
      <c r="CLI280" s="213"/>
      <c r="CLJ280" s="213"/>
      <c r="CLK280" s="213"/>
      <c r="CLL280" s="213"/>
      <c r="CLM280" s="213"/>
      <c r="CLN280" s="213"/>
      <c r="CLO280" s="213"/>
      <c r="CLP280" s="213"/>
      <c r="CLQ280" s="213"/>
      <c r="CLR280" s="213"/>
      <c r="CLS280" s="213"/>
      <c r="CLT280" s="213"/>
      <c r="CLU280" s="213"/>
      <c r="CLV280" s="213"/>
      <c r="CLW280" s="213"/>
      <c r="CLX280" s="213"/>
      <c r="CLY280" s="213"/>
      <c r="CLZ280" s="213"/>
      <c r="CMA280" s="213"/>
      <c r="CMB280" s="213"/>
      <c r="CMC280" s="213"/>
      <c r="CMD280" s="213"/>
      <c r="CME280" s="213"/>
      <c r="CMF280" s="213"/>
      <c r="CMG280" s="213"/>
      <c r="CMH280" s="213"/>
      <c r="CMI280" s="213"/>
      <c r="CMJ280" s="213"/>
      <c r="CMK280" s="213"/>
      <c r="CML280" s="213"/>
      <c r="CMM280" s="213"/>
      <c r="CMN280" s="213"/>
      <c r="CMO280" s="213"/>
      <c r="CMP280" s="213"/>
      <c r="CMQ280" s="213"/>
      <c r="CMR280" s="213"/>
      <c r="CMS280" s="213"/>
      <c r="CMT280" s="213"/>
      <c r="CMU280" s="213"/>
      <c r="CMV280" s="213"/>
      <c r="CMW280" s="213"/>
      <c r="CMX280" s="213"/>
      <c r="CMY280" s="213"/>
      <c r="CMZ280" s="213"/>
      <c r="CNA280" s="213"/>
      <c r="CNB280" s="213"/>
      <c r="CNC280" s="213"/>
      <c r="CND280" s="213"/>
      <c r="CNE280" s="213"/>
      <c r="CNF280" s="213"/>
      <c r="CNG280" s="213"/>
      <c r="CNH280" s="213"/>
      <c r="CNI280" s="213"/>
      <c r="CNJ280" s="213"/>
      <c r="CNK280" s="213"/>
      <c r="CNL280" s="213"/>
      <c r="CNM280" s="213"/>
      <c r="CNN280" s="213"/>
      <c r="CNO280" s="213"/>
      <c r="CNP280" s="213"/>
      <c r="CNQ280" s="213"/>
      <c r="CNR280" s="213"/>
      <c r="CNS280" s="213"/>
      <c r="CNT280" s="213"/>
      <c r="CNU280" s="213"/>
      <c r="CNV280" s="213"/>
      <c r="CNW280" s="213"/>
      <c r="CNX280" s="213"/>
      <c r="CNY280" s="213"/>
      <c r="CNZ280" s="213"/>
      <c r="COA280" s="213"/>
      <c r="COB280" s="213"/>
      <c r="COC280" s="213"/>
      <c r="COD280" s="213"/>
      <c r="COE280" s="213"/>
      <c r="COF280" s="213"/>
      <c r="COG280" s="213"/>
      <c r="COH280" s="213"/>
      <c r="COI280" s="213"/>
      <c r="COJ280" s="213"/>
      <c r="COK280" s="213"/>
      <c r="COL280" s="213"/>
      <c r="COM280" s="213"/>
      <c r="CON280" s="213"/>
      <c r="COO280" s="213"/>
      <c r="COP280" s="213"/>
      <c r="COQ280" s="213"/>
      <c r="COR280" s="213"/>
      <c r="COS280" s="213"/>
      <c r="COT280" s="213"/>
      <c r="COU280" s="213"/>
      <c r="COV280" s="213"/>
      <c r="COW280" s="213"/>
      <c r="COX280" s="213"/>
      <c r="COY280" s="213"/>
      <c r="COZ280" s="213"/>
      <c r="CPA280" s="213"/>
      <c r="CPB280" s="213"/>
      <c r="CPC280" s="213"/>
      <c r="CPD280" s="213"/>
      <c r="CPE280" s="213"/>
      <c r="CPF280" s="213"/>
      <c r="CPG280" s="213"/>
      <c r="CPH280" s="213"/>
      <c r="CPI280" s="213"/>
      <c r="CPJ280" s="213"/>
      <c r="CPK280" s="213"/>
      <c r="CPL280" s="213"/>
      <c r="CPM280" s="213"/>
      <c r="CPN280" s="213"/>
      <c r="CPO280" s="213"/>
      <c r="CPP280" s="213"/>
      <c r="CPQ280" s="213"/>
      <c r="CPR280" s="213"/>
      <c r="CPS280" s="213"/>
      <c r="CPT280" s="213"/>
      <c r="CPU280" s="213"/>
      <c r="CPV280" s="213"/>
      <c r="CPW280" s="213"/>
      <c r="CPX280" s="213"/>
      <c r="CPY280" s="213"/>
      <c r="CPZ280" s="213"/>
      <c r="CQA280" s="213"/>
      <c r="CQB280" s="213"/>
      <c r="CQC280" s="213"/>
      <c r="CQD280" s="213"/>
      <c r="CQE280" s="213"/>
      <c r="CQF280" s="213"/>
      <c r="CQG280" s="213"/>
      <c r="CQH280" s="213"/>
      <c r="CQI280" s="213"/>
      <c r="CQJ280" s="213"/>
      <c r="CQK280" s="213"/>
      <c r="CQL280" s="213"/>
      <c r="CQM280" s="213"/>
      <c r="CQN280" s="213"/>
      <c r="CQO280" s="213"/>
      <c r="CQP280" s="213"/>
      <c r="CQQ280" s="213"/>
      <c r="CQR280" s="213"/>
      <c r="CQS280" s="213"/>
      <c r="CQT280" s="213"/>
      <c r="CQU280" s="213"/>
      <c r="CQV280" s="213"/>
      <c r="CQW280" s="213"/>
      <c r="CQX280" s="213"/>
      <c r="CQY280" s="213"/>
      <c r="CQZ280" s="213"/>
      <c r="CRA280" s="213"/>
      <c r="CRB280" s="213"/>
      <c r="CRC280" s="213"/>
      <c r="CRD280" s="213"/>
      <c r="CRE280" s="213"/>
      <c r="CRF280" s="213"/>
      <c r="CRG280" s="213"/>
      <c r="CRH280" s="213"/>
      <c r="CRI280" s="213"/>
      <c r="CRJ280" s="213"/>
      <c r="CRK280" s="213"/>
      <c r="CRL280" s="213"/>
      <c r="CRM280" s="213"/>
      <c r="CRN280" s="213"/>
      <c r="CRO280" s="213"/>
      <c r="CRP280" s="213"/>
      <c r="CRQ280" s="213"/>
      <c r="CRR280" s="213"/>
      <c r="CRS280" s="213"/>
      <c r="CRT280" s="213"/>
      <c r="CRU280" s="213"/>
      <c r="CRV280" s="213"/>
      <c r="CRW280" s="213"/>
      <c r="CRX280" s="213"/>
      <c r="CRY280" s="213"/>
      <c r="CRZ280" s="213"/>
      <c r="CSA280" s="213"/>
      <c r="CSB280" s="213"/>
      <c r="CSC280" s="213"/>
      <c r="CSD280" s="213"/>
      <c r="CSE280" s="213"/>
      <c r="CSF280" s="213"/>
      <c r="CSG280" s="213"/>
      <c r="CSH280" s="213"/>
      <c r="CSI280" s="213"/>
      <c r="CSJ280" s="213"/>
      <c r="CSK280" s="213"/>
      <c r="CSL280" s="213"/>
      <c r="CSM280" s="213"/>
      <c r="CSN280" s="213"/>
      <c r="CSO280" s="213"/>
      <c r="CSP280" s="213"/>
      <c r="CSQ280" s="213"/>
      <c r="CSR280" s="213"/>
      <c r="CSS280" s="213"/>
      <c r="CST280" s="213"/>
      <c r="CSU280" s="213"/>
      <c r="CSV280" s="213"/>
      <c r="CSW280" s="213"/>
      <c r="CSX280" s="213"/>
      <c r="CSY280" s="213"/>
      <c r="CSZ280" s="213"/>
      <c r="CTA280" s="213"/>
      <c r="CTB280" s="213"/>
      <c r="CTC280" s="213"/>
      <c r="CTD280" s="213"/>
      <c r="CTE280" s="213"/>
      <c r="CTF280" s="213"/>
      <c r="CTG280" s="213"/>
      <c r="CTH280" s="213"/>
      <c r="CTI280" s="213"/>
      <c r="CTJ280" s="213"/>
      <c r="CTK280" s="213"/>
      <c r="CTL280" s="213"/>
      <c r="CTM280" s="213"/>
      <c r="CTN280" s="213"/>
      <c r="CTO280" s="213"/>
      <c r="CTP280" s="213"/>
      <c r="CTQ280" s="213"/>
      <c r="CTR280" s="213"/>
      <c r="CTS280" s="213"/>
      <c r="CTT280" s="213"/>
      <c r="CTU280" s="213"/>
      <c r="CTV280" s="213"/>
      <c r="CTW280" s="213"/>
      <c r="CTX280" s="213"/>
      <c r="CTY280" s="213"/>
      <c r="CTZ280" s="213"/>
      <c r="CUA280" s="213"/>
      <c r="CUB280" s="213"/>
      <c r="CUC280" s="213"/>
      <c r="CUD280" s="213"/>
      <c r="CUE280" s="213"/>
      <c r="CUF280" s="213"/>
      <c r="CUG280" s="213"/>
      <c r="CUH280" s="213"/>
      <c r="CUI280" s="213"/>
      <c r="CUJ280" s="213"/>
      <c r="CUK280" s="213"/>
      <c r="CUL280" s="213"/>
      <c r="CUM280" s="213"/>
      <c r="CUN280" s="213"/>
      <c r="CUO280" s="213"/>
      <c r="CUP280" s="213"/>
      <c r="CUQ280" s="213"/>
      <c r="CUR280" s="213"/>
      <c r="CUS280" s="213"/>
      <c r="CUT280" s="213"/>
      <c r="CUU280" s="213"/>
      <c r="CUV280" s="213"/>
      <c r="CUW280" s="213"/>
      <c r="CUX280" s="213"/>
      <c r="CUY280" s="213"/>
      <c r="CUZ280" s="213"/>
      <c r="CVA280" s="213"/>
      <c r="CVB280" s="213"/>
      <c r="CVC280" s="213"/>
      <c r="CVD280" s="213"/>
      <c r="CVE280" s="213"/>
      <c r="CVF280" s="213"/>
      <c r="CVG280" s="213"/>
      <c r="CVH280" s="213"/>
      <c r="CVI280" s="213"/>
      <c r="CVJ280" s="213"/>
      <c r="CVK280" s="213"/>
      <c r="CVL280" s="213"/>
      <c r="CVM280" s="213"/>
      <c r="CVN280" s="213"/>
      <c r="CVO280" s="213"/>
      <c r="CVP280" s="213"/>
      <c r="CVQ280" s="213"/>
      <c r="CVR280" s="213"/>
      <c r="CVS280" s="213"/>
      <c r="CVT280" s="213"/>
      <c r="CVU280" s="213"/>
      <c r="CVV280" s="213"/>
      <c r="CVW280" s="213"/>
      <c r="CVX280" s="213"/>
      <c r="CVY280" s="213"/>
      <c r="CVZ280" s="213"/>
      <c r="CWA280" s="213"/>
      <c r="CWB280" s="213"/>
      <c r="CWC280" s="213"/>
      <c r="CWD280" s="213"/>
      <c r="CWE280" s="213"/>
      <c r="CWF280" s="213"/>
      <c r="CWG280" s="213"/>
      <c r="CWH280" s="213"/>
      <c r="CWI280" s="213"/>
      <c r="CWJ280" s="213"/>
      <c r="CWK280" s="213"/>
      <c r="CWL280" s="213"/>
      <c r="CWM280" s="213"/>
      <c r="CWN280" s="213"/>
      <c r="CWO280" s="213"/>
      <c r="CWP280" s="213"/>
      <c r="CWQ280" s="213"/>
      <c r="CWR280" s="213"/>
      <c r="CWS280" s="213"/>
      <c r="CWT280" s="213"/>
      <c r="CWU280" s="213"/>
      <c r="CWV280" s="213"/>
      <c r="CWW280" s="213"/>
      <c r="CWX280" s="213"/>
      <c r="CWY280" s="213"/>
      <c r="CWZ280" s="213"/>
      <c r="CXA280" s="213"/>
      <c r="CXB280" s="213"/>
      <c r="CXC280" s="213"/>
      <c r="CXD280" s="213"/>
      <c r="CXE280" s="213"/>
      <c r="CXF280" s="213"/>
      <c r="CXG280" s="213"/>
      <c r="CXH280" s="213"/>
      <c r="CXI280" s="213"/>
      <c r="CXJ280" s="213"/>
      <c r="CXK280" s="213"/>
      <c r="CXL280" s="213"/>
      <c r="CXM280" s="213"/>
      <c r="CXN280" s="213"/>
      <c r="CXO280" s="213"/>
      <c r="CXP280" s="213"/>
      <c r="CXQ280" s="213"/>
      <c r="CXR280" s="213"/>
      <c r="CXS280" s="213"/>
      <c r="CXT280" s="213"/>
      <c r="CXU280" s="213"/>
      <c r="CXV280" s="213"/>
      <c r="CXW280" s="213"/>
      <c r="CXX280" s="213"/>
      <c r="CXY280" s="213"/>
      <c r="CXZ280" s="213"/>
      <c r="CYA280" s="213"/>
      <c r="CYB280" s="213"/>
      <c r="CYC280" s="213"/>
      <c r="CYD280" s="213"/>
      <c r="CYE280" s="213"/>
      <c r="CYF280" s="213"/>
      <c r="CYG280" s="213"/>
      <c r="CYH280" s="213"/>
      <c r="CYI280" s="213"/>
      <c r="CYJ280" s="213"/>
      <c r="CYK280" s="213"/>
      <c r="CYL280" s="213"/>
      <c r="CYM280" s="213"/>
      <c r="CYN280" s="213"/>
      <c r="CYO280" s="213"/>
      <c r="CYP280" s="213"/>
      <c r="CYQ280" s="213"/>
      <c r="CYR280" s="213"/>
      <c r="CYS280" s="213"/>
      <c r="CYT280" s="213"/>
      <c r="CYU280" s="213"/>
      <c r="CYV280" s="213"/>
      <c r="CYW280" s="213"/>
      <c r="CYX280" s="213"/>
      <c r="CYY280" s="213"/>
      <c r="CYZ280" s="213"/>
      <c r="CZA280" s="213"/>
      <c r="CZB280" s="213"/>
      <c r="CZC280" s="213"/>
      <c r="CZD280" s="213"/>
      <c r="CZE280" s="213"/>
      <c r="CZF280" s="213"/>
      <c r="CZG280" s="213"/>
      <c r="CZH280" s="213"/>
      <c r="CZI280" s="213"/>
      <c r="CZJ280" s="213"/>
      <c r="CZK280" s="213"/>
      <c r="CZL280" s="213"/>
      <c r="CZM280" s="213"/>
      <c r="CZN280" s="213"/>
      <c r="CZO280" s="213"/>
      <c r="CZP280" s="213"/>
      <c r="CZQ280" s="213"/>
      <c r="CZR280" s="213"/>
      <c r="CZS280" s="213"/>
      <c r="CZT280" s="213"/>
      <c r="CZU280" s="213"/>
      <c r="CZV280" s="213"/>
      <c r="CZW280" s="213"/>
      <c r="CZX280" s="213"/>
      <c r="CZY280" s="213"/>
      <c r="CZZ280" s="213"/>
      <c r="DAA280" s="213"/>
      <c r="DAB280" s="213"/>
      <c r="DAC280" s="213"/>
      <c r="DAD280" s="213"/>
      <c r="DAE280" s="213"/>
      <c r="DAF280" s="213"/>
      <c r="DAG280" s="213"/>
      <c r="DAH280" s="213"/>
      <c r="DAI280" s="213"/>
      <c r="DAJ280" s="213"/>
      <c r="DAK280" s="213"/>
      <c r="DAL280" s="213"/>
      <c r="DAM280" s="213"/>
      <c r="DAN280" s="213"/>
      <c r="DAO280" s="213"/>
      <c r="DAP280" s="213"/>
      <c r="DAQ280" s="213"/>
      <c r="DAR280" s="213"/>
      <c r="DAS280" s="213"/>
      <c r="DAT280" s="213"/>
      <c r="DAU280" s="213"/>
      <c r="DAV280" s="213"/>
      <c r="DAW280" s="213"/>
      <c r="DAX280" s="213"/>
      <c r="DAY280" s="213"/>
      <c r="DAZ280" s="213"/>
      <c r="DBA280" s="213"/>
      <c r="DBB280" s="213"/>
      <c r="DBC280" s="213"/>
      <c r="DBD280" s="213"/>
      <c r="DBE280" s="213"/>
      <c r="DBF280" s="213"/>
      <c r="DBG280" s="213"/>
      <c r="DBH280" s="213"/>
      <c r="DBI280" s="213"/>
      <c r="DBJ280" s="213"/>
      <c r="DBK280" s="213"/>
      <c r="DBL280" s="213"/>
      <c r="DBM280" s="213"/>
      <c r="DBN280" s="213"/>
      <c r="DBO280" s="213"/>
      <c r="DBP280" s="213"/>
      <c r="DBQ280" s="213"/>
      <c r="DBR280" s="213"/>
      <c r="DBS280" s="213"/>
      <c r="DBT280" s="213"/>
      <c r="DBU280" s="213"/>
      <c r="DBV280" s="213"/>
      <c r="DBW280" s="213"/>
      <c r="DBX280" s="213"/>
      <c r="DBY280" s="213"/>
      <c r="DBZ280" s="213"/>
      <c r="DCA280" s="213"/>
      <c r="DCB280" s="213"/>
      <c r="DCC280" s="213"/>
      <c r="DCD280" s="213"/>
      <c r="DCE280" s="213"/>
      <c r="DCF280" s="213"/>
      <c r="DCG280" s="213"/>
      <c r="DCH280" s="213"/>
      <c r="DCI280" s="213"/>
      <c r="DCJ280" s="213"/>
      <c r="DCK280" s="213"/>
      <c r="DCL280" s="213"/>
      <c r="DCM280" s="213"/>
      <c r="DCN280" s="213"/>
      <c r="DCO280" s="213"/>
      <c r="DCP280" s="213"/>
      <c r="DCQ280" s="213"/>
      <c r="DCR280" s="213"/>
      <c r="DCS280" s="213"/>
      <c r="DCT280" s="213"/>
      <c r="DCU280" s="213"/>
      <c r="DCV280" s="213"/>
      <c r="DCW280" s="213"/>
      <c r="DCX280" s="213"/>
      <c r="DCY280" s="213"/>
      <c r="DCZ280" s="213"/>
      <c r="DDA280" s="213"/>
      <c r="DDB280" s="213"/>
      <c r="DDC280" s="213"/>
      <c r="DDD280" s="213"/>
      <c r="DDE280" s="213"/>
      <c r="DDF280" s="213"/>
      <c r="DDG280" s="213"/>
      <c r="DDH280" s="213"/>
      <c r="DDI280" s="213"/>
      <c r="DDJ280" s="213"/>
      <c r="DDK280" s="213"/>
      <c r="DDL280" s="213"/>
      <c r="DDM280" s="213"/>
      <c r="DDN280" s="213"/>
      <c r="DDO280" s="213"/>
      <c r="DDP280" s="213"/>
      <c r="DDQ280" s="213"/>
      <c r="DDR280" s="213"/>
      <c r="DDS280" s="213"/>
      <c r="DDT280" s="213"/>
      <c r="DDU280" s="213"/>
      <c r="DDV280" s="213"/>
      <c r="DDW280" s="213"/>
      <c r="DDX280" s="213"/>
      <c r="DDY280" s="213"/>
      <c r="DDZ280" s="213"/>
      <c r="DEA280" s="213"/>
      <c r="DEB280" s="213"/>
      <c r="DEC280" s="213"/>
      <c r="DED280" s="213"/>
      <c r="DEE280" s="213"/>
      <c r="DEF280" s="213"/>
      <c r="DEG280" s="213"/>
      <c r="DEH280" s="213"/>
      <c r="DEI280" s="213"/>
      <c r="DEJ280" s="213"/>
      <c r="DEK280" s="213"/>
      <c r="DEL280" s="213"/>
      <c r="DEM280" s="213"/>
      <c r="DEN280" s="213"/>
      <c r="DEO280" s="213"/>
      <c r="DEP280" s="213"/>
      <c r="DEQ280" s="213"/>
      <c r="DER280" s="213"/>
      <c r="DES280" s="213"/>
      <c r="DET280" s="213"/>
      <c r="DEU280" s="213"/>
      <c r="DEV280" s="213"/>
      <c r="DEW280" s="213"/>
      <c r="DEX280" s="213"/>
      <c r="DEY280" s="213"/>
      <c r="DEZ280" s="213"/>
      <c r="DFA280" s="213"/>
      <c r="DFB280" s="213"/>
      <c r="DFC280" s="213"/>
      <c r="DFD280" s="213"/>
      <c r="DFE280" s="213"/>
      <c r="DFF280" s="213"/>
      <c r="DFG280" s="213"/>
      <c r="DFH280" s="213"/>
      <c r="DFI280" s="213"/>
      <c r="DFJ280" s="213"/>
      <c r="DFK280" s="213"/>
      <c r="DFL280" s="213"/>
      <c r="DFM280" s="213"/>
      <c r="DFN280" s="213"/>
      <c r="DFO280" s="213"/>
      <c r="DFP280" s="213"/>
      <c r="DFQ280" s="213"/>
      <c r="DFR280" s="213"/>
      <c r="DFS280" s="213"/>
      <c r="DFT280" s="213"/>
      <c r="DFU280" s="213"/>
      <c r="DFV280" s="213"/>
      <c r="DFW280" s="213"/>
      <c r="DFX280" s="213"/>
      <c r="DFY280" s="213"/>
      <c r="DFZ280" s="213"/>
      <c r="DGA280" s="213"/>
      <c r="DGB280" s="213"/>
      <c r="DGC280" s="213"/>
      <c r="DGD280" s="213"/>
      <c r="DGE280" s="213"/>
      <c r="DGF280" s="213"/>
      <c r="DGG280" s="213"/>
      <c r="DGH280" s="213"/>
      <c r="DGI280" s="213"/>
      <c r="DGJ280" s="213"/>
      <c r="DGK280" s="213"/>
      <c r="DGL280" s="213"/>
      <c r="DGM280" s="213"/>
      <c r="DGN280" s="213"/>
      <c r="DGO280" s="213"/>
      <c r="DGP280" s="213"/>
      <c r="DGQ280" s="213"/>
      <c r="DGR280" s="213"/>
      <c r="DGS280" s="213"/>
      <c r="DGT280" s="213"/>
      <c r="DGU280" s="213"/>
      <c r="DGV280" s="213"/>
      <c r="DGW280" s="213"/>
      <c r="DGX280" s="213"/>
      <c r="DGY280" s="213"/>
      <c r="DGZ280" s="213"/>
      <c r="DHA280" s="213"/>
      <c r="DHB280" s="213"/>
      <c r="DHC280" s="213"/>
      <c r="DHD280" s="213"/>
      <c r="DHE280" s="213"/>
      <c r="DHF280" s="213"/>
      <c r="DHG280" s="213"/>
      <c r="DHH280" s="213"/>
      <c r="DHI280" s="213"/>
      <c r="DHJ280" s="213"/>
      <c r="DHK280" s="213"/>
      <c r="DHL280" s="213"/>
      <c r="DHM280" s="213"/>
      <c r="DHN280" s="213"/>
      <c r="DHO280" s="213"/>
      <c r="DHP280" s="213"/>
      <c r="DHQ280" s="213"/>
      <c r="DHR280" s="213"/>
      <c r="DHS280" s="213"/>
      <c r="DHT280" s="213"/>
      <c r="DHU280" s="213"/>
      <c r="DHV280" s="213"/>
      <c r="DHW280" s="213"/>
      <c r="DHX280" s="213"/>
      <c r="DHY280" s="213"/>
      <c r="DHZ280" s="213"/>
      <c r="DIA280" s="213"/>
      <c r="DIB280" s="213"/>
      <c r="DIC280" s="213"/>
      <c r="DID280" s="213"/>
      <c r="DIE280" s="213"/>
      <c r="DIF280" s="213"/>
      <c r="DIG280" s="213"/>
      <c r="DIH280" s="213"/>
      <c r="DII280" s="213"/>
      <c r="DIJ280" s="213"/>
      <c r="DIK280" s="213"/>
      <c r="DIL280" s="213"/>
      <c r="DIM280" s="213"/>
      <c r="DIN280" s="213"/>
      <c r="DIO280" s="213"/>
      <c r="DIP280" s="213"/>
      <c r="DIQ280" s="213"/>
      <c r="DIR280" s="213"/>
      <c r="DIS280" s="213"/>
      <c r="DIT280" s="213"/>
      <c r="DIU280" s="213"/>
      <c r="DIV280" s="213"/>
      <c r="DIW280" s="213"/>
      <c r="DIX280" s="213"/>
      <c r="DIY280" s="213"/>
      <c r="DIZ280" s="213"/>
      <c r="DJA280" s="213"/>
      <c r="DJB280" s="213"/>
      <c r="DJC280" s="213"/>
      <c r="DJD280" s="213"/>
      <c r="DJE280" s="213"/>
      <c r="DJF280" s="213"/>
      <c r="DJG280" s="213"/>
      <c r="DJH280" s="213"/>
      <c r="DJI280" s="213"/>
      <c r="DJJ280" s="213"/>
      <c r="DJK280" s="213"/>
      <c r="DJL280" s="213"/>
      <c r="DJM280" s="213"/>
      <c r="DJN280" s="213"/>
      <c r="DJO280" s="213"/>
      <c r="DJP280" s="213"/>
      <c r="DJQ280" s="213"/>
      <c r="DJR280" s="213"/>
      <c r="DJS280" s="213"/>
      <c r="DJT280" s="213"/>
      <c r="DJU280" s="213"/>
      <c r="DJV280" s="213"/>
      <c r="DJW280" s="213"/>
      <c r="DJX280" s="213"/>
      <c r="DJY280" s="213"/>
      <c r="DJZ280" s="213"/>
      <c r="DKA280" s="213"/>
      <c r="DKB280" s="213"/>
      <c r="DKC280" s="213"/>
      <c r="DKD280" s="213"/>
      <c r="DKE280" s="213"/>
      <c r="DKF280" s="213"/>
      <c r="DKG280" s="213"/>
      <c r="DKH280" s="213"/>
      <c r="DKI280" s="213"/>
      <c r="DKJ280" s="213"/>
      <c r="DKK280" s="213"/>
      <c r="DKL280" s="213"/>
      <c r="DKM280" s="213"/>
      <c r="DKN280" s="213"/>
      <c r="DKO280" s="213"/>
      <c r="DKP280" s="213"/>
      <c r="DKQ280" s="213"/>
      <c r="DKR280" s="213"/>
      <c r="DKS280" s="213"/>
      <c r="DKT280" s="213"/>
      <c r="DKU280" s="213"/>
      <c r="DKV280" s="213"/>
      <c r="DKW280" s="213"/>
      <c r="DKX280" s="213"/>
      <c r="DKY280" s="213"/>
      <c r="DKZ280" s="213"/>
      <c r="DLA280" s="213"/>
      <c r="DLB280" s="213"/>
      <c r="DLC280" s="213"/>
      <c r="DLD280" s="213"/>
      <c r="DLE280" s="213"/>
      <c r="DLF280" s="213"/>
      <c r="DLG280" s="213"/>
      <c r="DLH280" s="213"/>
      <c r="DLI280" s="213"/>
      <c r="DLJ280" s="213"/>
      <c r="DLK280" s="213"/>
      <c r="DLL280" s="213"/>
      <c r="DLM280" s="213"/>
      <c r="DLN280" s="213"/>
      <c r="DLO280" s="213"/>
      <c r="DLP280" s="213"/>
      <c r="DLQ280" s="213"/>
      <c r="DLR280" s="213"/>
      <c r="DLS280" s="213"/>
      <c r="DLT280" s="213"/>
      <c r="DLU280" s="213"/>
      <c r="DLV280" s="213"/>
      <c r="DLW280" s="213"/>
      <c r="DLX280" s="213"/>
      <c r="DLY280" s="213"/>
      <c r="DLZ280" s="213"/>
      <c r="DMA280" s="213"/>
      <c r="DMB280" s="213"/>
      <c r="DMC280" s="213"/>
      <c r="DMD280" s="213"/>
      <c r="DME280" s="213"/>
      <c r="DMF280" s="213"/>
      <c r="DMG280" s="213"/>
      <c r="DMH280" s="213"/>
      <c r="DMI280" s="213"/>
      <c r="DMJ280" s="213"/>
      <c r="DMK280" s="213"/>
      <c r="DML280" s="213"/>
      <c r="DMM280" s="213"/>
      <c r="DMN280" s="213"/>
      <c r="DMO280" s="213"/>
      <c r="DMP280" s="213"/>
      <c r="DMQ280" s="213"/>
      <c r="DMR280" s="213"/>
      <c r="DMS280" s="213"/>
      <c r="DMT280" s="213"/>
      <c r="DMU280" s="213"/>
      <c r="DMV280" s="213"/>
      <c r="DMW280" s="213"/>
      <c r="DMX280" s="213"/>
      <c r="DMY280" s="213"/>
      <c r="DMZ280" s="213"/>
      <c r="DNA280" s="213"/>
      <c r="DNB280" s="213"/>
      <c r="DNC280" s="213"/>
      <c r="DND280" s="213"/>
      <c r="DNE280" s="213"/>
      <c r="DNF280" s="213"/>
      <c r="DNG280" s="213"/>
      <c r="DNH280" s="213"/>
      <c r="DNI280" s="213"/>
      <c r="DNJ280" s="213"/>
      <c r="DNK280" s="213"/>
      <c r="DNL280" s="213"/>
      <c r="DNM280" s="213"/>
      <c r="DNN280" s="213"/>
      <c r="DNO280" s="213"/>
      <c r="DNP280" s="213"/>
      <c r="DNQ280" s="213"/>
      <c r="DNR280" s="213"/>
      <c r="DNS280" s="213"/>
      <c r="DNT280" s="213"/>
      <c r="DNU280" s="213"/>
      <c r="DNV280" s="213"/>
      <c r="DNW280" s="213"/>
      <c r="DNX280" s="213"/>
      <c r="DNY280" s="213"/>
      <c r="DNZ280" s="213"/>
      <c r="DOA280" s="213"/>
      <c r="DOB280" s="213"/>
      <c r="DOC280" s="213"/>
      <c r="DOD280" s="213"/>
      <c r="DOE280" s="213"/>
      <c r="DOF280" s="213"/>
      <c r="DOG280" s="213"/>
      <c r="DOH280" s="213"/>
      <c r="DOI280" s="213"/>
      <c r="DOJ280" s="213"/>
      <c r="DOK280" s="213"/>
      <c r="DOL280" s="213"/>
      <c r="DOM280" s="213"/>
      <c r="DON280" s="213"/>
      <c r="DOO280" s="213"/>
      <c r="DOP280" s="213"/>
      <c r="DOQ280" s="213"/>
      <c r="DOR280" s="213"/>
      <c r="DOS280" s="213"/>
      <c r="DOT280" s="213"/>
      <c r="DOU280" s="213"/>
      <c r="DOV280" s="213"/>
      <c r="DOW280" s="213"/>
      <c r="DOX280" s="213"/>
      <c r="DOY280" s="213"/>
      <c r="DOZ280" s="213"/>
      <c r="DPA280" s="213"/>
      <c r="DPB280" s="213"/>
      <c r="DPC280" s="213"/>
      <c r="DPD280" s="213"/>
      <c r="DPE280" s="213"/>
      <c r="DPF280" s="213"/>
      <c r="DPG280" s="213"/>
      <c r="DPH280" s="213"/>
      <c r="DPI280" s="213"/>
      <c r="DPJ280" s="213"/>
      <c r="DPK280" s="213"/>
      <c r="DPL280" s="213"/>
      <c r="DPM280" s="213"/>
      <c r="DPN280" s="213"/>
      <c r="DPO280" s="213"/>
      <c r="DPP280" s="213"/>
      <c r="DPQ280" s="213"/>
      <c r="DPR280" s="213"/>
      <c r="DPS280" s="213"/>
      <c r="DPT280" s="213"/>
      <c r="DPU280" s="213"/>
      <c r="DPV280" s="213"/>
      <c r="DPW280" s="213"/>
      <c r="DPX280" s="213"/>
      <c r="DPY280" s="213"/>
      <c r="DPZ280" s="213"/>
      <c r="DQA280" s="213"/>
      <c r="DQB280" s="213"/>
      <c r="DQC280" s="213"/>
      <c r="DQD280" s="213"/>
      <c r="DQE280" s="213"/>
      <c r="DQF280" s="213"/>
      <c r="DQG280" s="213"/>
      <c r="DQH280" s="213"/>
      <c r="DQI280" s="213"/>
      <c r="DQJ280" s="213"/>
      <c r="DQK280" s="213"/>
      <c r="DQL280" s="213"/>
      <c r="DQM280" s="213"/>
      <c r="DQN280" s="213"/>
      <c r="DQO280" s="213"/>
      <c r="DQP280" s="213"/>
      <c r="DQQ280" s="213"/>
      <c r="DQR280" s="213"/>
      <c r="DQS280" s="213"/>
      <c r="DQT280" s="213"/>
      <c r="DQU280" s="213"/>
      <c r="DQV280" s="213"/>
      <c r="DQW280" s="213"/>
      <c r="DQX280" s="213"/>
      <c r="DQY280" s="213"/>
      <c r="DQZ280" s="213"/>
      <c r="DRA280" s="213"/>
      <c r="DRB280" s="213"/>
      <c r="DRC280" s="213"/>
      <c r="DRD280" s="213"/>
      <c r="DRE280" s="213"/>
      <c r="DRF280" s="213"/>
      <c r="DRG280" s="213"/>
      <c r="DRH280" s="213"/>
      <c r="DRI280" s="213"/>
      <c r="DRJ280" s="213"/>
      <c r="DRK280" s="213"/>
      <c r="DRL280" s="213"/>
      <c r="DRM280" s="213"/>
      <c r="DRN280" s="213"/>
      <c r="DRO280" s="213"/>
      <c r="DRP280" s="213"/>
      <c r="DRQ280" s="213"/>
      <c r="DRR280" s="213"/>
      <c r="DRS280" s="213"/>
      <c r="DRT280" s="213"/>
      <c r="DRU280" s="213"/>
      <c r="DRV280" s="213"/>
      <c r="DRW280" s="213"/>
      <c r="DRX280" s="213"/>
      <c r="DRY280" s="213"/>
      <c r="DRZ280" s="213"/>
      <c r="DSA280" s="213"/>
      <c r="DSB280" s="213"/>
      <c r="DSC280" s="213"/>
      <c r="DSD280" s="213"/>
      <c r="DSE280" s="213"/>
      <c r="DSF280" s="213"/>
      <c r="DSG280" s="213"/>
      <c r="DSH280" s="213"/>
      <c r="DSI280" s="213"/>
      <c r="DSJ280" s="213"/>
      <c r="DSK280" s="213"/>
      <c r="DSL280" s="213"/>
      <c r="DSM280" s="213"/>
      <c r="DSN280" s="213"/>
      <c r="DSO280" s="213"/>
      <c r="DSP280" s="213"/>
      <c r="DSQ280" s="213"/>
      <c r="DSR280" s="213"/>
      <c r="DSS280" s="213"/>
      <c r="DST280" s="213"/>
      <c r="DSU280" s="213"/>
      <c r="DSV280" s="213"/>
      <c r="DSW280" s="213"/>
      <c r="DSX280" s="213"/>
      <c r="DSY280" s="213"/>
      <c r="DSZ280" s="213"/>
      <c r="DTA280" s="213"/>
      <c r="DTB280" s="213"/>
      <c r="DTC280" s="213"/>
      <c r="DTD280" s="213"/>
      <c r="DTE280" s="213"/>
      <c r="DTF280" s="213"/>
      <c r="DTG280" s="213"/>
      <c r="DTH280" s="213"/>
      <c r="DTI280" s="213"/>
      <c r="DTJ280" s="213"/>
      <c r="DTK280" s="213"/>
      <c r="DTL280" s="213"/>
      <c r="DTM280" s="213"/>
      <c r="DTN280" s="213"/>
      <c r="DTO280" s="213"/>
      <c r="DTP280" s="213"/>
      <c r="DTQ280" s="213"/>
      <c r="DTR280" s="213"/>
      <c r="DTS280" s="213"/>
      <c r="DTT280" s="213"/>
      <c r="DTU280" s="213"/>
      <c r="DTV280" s="213"/>
      <c r="DTW280" s="213"/>
      <c r="DTX280" s="213"/>
      <c r="DTY280" s="213"/>
      <c r="DTZ280" s="213"/>
      <c r="DUA280" s="213"/>
      <c r="DUB280" s="213"/>
      <c r="DUC280" s="213"/>
      <c r="DUD280" s="213"/>
      <c r="DUE280" s="213"/>
      <c r="DUF280" s="213"/>
      <c r="DUG280" s="213"/>
      <c r="DUH280" s="213"/>
      <c r="DUI280" s="213"/>
      <c r="DUJ280" s="213"/>
      <c r="DUK280" s="213"/>
      <c r="DUL280" s="213"/>
      <c r="DUM280" s="213"/>
      <c r="DUN280" s="213"/>
      <c r="DUO280" s="213"/>
      <c r="DUP280" s="213"/>
      <c r="DUQ280" s="213"/>
      <c r="DUR280" s="213"/>
      <c r="DUS280" s="213"/>
      <c r="DUT280" s="213"/>
      <c r="DUU280" s="213"/>
      <c r="DUV280" s="213"/>
      <c r="DUW280" s="213"/>
      <c r="DUX280" s="213"/>
      <c r="DUY280" s="213"/>
      <c r="DUZ280" s="213"/>
      <c r="DVA280" s="213"/>
      <c r="DVB280" s="213"/>
      <c r="DVC280" s="213"/>
      <c r="DVD280" s="213"/>
      <c r="DVE280" s="213"/>
      <c r="DVF280" s="213"/>
      <c r="DVG280" s="213"/>
      <c r="DVH280" s="213"/>
      <c r="DVI280" s="213"/>
      <c r="DVJ280" s="213"/>
      <c r="DVK280" s="213"/>
      <c r="DVL280" s="213"/>
      <c r="DVM280" s="213"/>
      <c r="DVN280" s="213"/>
      <c r="DVO280" s="213"/>
      <c r="DVP280" s="213"/>
      <c r="DVQ280" s="213"/>
      <c r="DVR280" s="213"/>
      <c r="DVS280" s="213"/>
      <c r="DVT280" s="213"/>
      <c r="DVU280" s="213"/>
      <c r="DVV280" s="213"/>
      <c r="DVW280" s="213"/>
      <c r="DVX280" s="213"/>
      <c r="DVY280" s="213"/>
      <c r="DVZ280" s="213"/>
      <c r="DWA280" s="213"/>
      <c r="DWB280" s="213"/>
      <c r="DWC280" s="213"/>
      <c r="DWD280" s="213"/>
      <c r="DWE280" s="213"/>
      <c r="DWF280" s="213"/>
      <c r="DWG280" s="213"/>
      <c r="DWH280" s="213"/>
      <c r="DWI280" s="213"/>
      <c r="DWJ280" s="213"/>
      <c r="DWK280" s="213"/>
      <c r="DWL280" s="213"/>
      <c r="DWM280" s="213"/>
      <c r="DWN280" s="213"/>
      <c r="DWO280" s="213"/>
      <c r="DWP280" s="213"/>
      <c r="DWQ280" s="213"/>
      <c r="DWR280" s="213"/>
      <c r="DWS280" s="213"/>
      <c r="DWT280" s="213"/>
      <c r="DWU280" s="213"/>
      <c r="DWV280" s="213"/>
      <c r="DWW280" s="213"/>
      <c r="DWX280" s="213"/>
      <c r="DWY280" s="213"/>
      <c r="DWZ280" s="213"/>
      <c r="DXA280" s="213"/>
      <c r="DXB280" s="213"/>
      <c r="DXC280" s="213"/>
      <c r="DXD280" s="213"/>
      <c r="DXE280" s="213"/>
      <c r="DXF280" s="213"/>
      <c r="DXG280" s="213"/>
      <c r="DXH280" s="213"/>
      <c r="DXI280" s="213"/>
      <c r="DXJ280" s="213"/>
      <c r="DXK280" s="213"/>
      <c r="DXL280" s="213"/>
      <c r="DXM280" s="213"/>
      <c r="DXN280" s="213"/>
      <c r="DXO280" s="213"/>
      <c r="DXP280" s="213"/>
      <c r="DXQ280" s="213"/>
      <c r="DXR280" s="213"/>
      <c r="DXS280" s="213"/>
      <c r="DXT280" s="213"/>
      <c r="DXU280" s="213"/>
      <c r="DXV280" s="213"/>
      <c r="DXW280" s="213"/>
      <c r="DXX280" s="213"/>
      <c r="DXY280" s="213"/>
      <c r="DXZ280" s="213"/>
      <c r="DYA280" s="213"/>
      <c r="DYB280" s="213"/>
      <c r="DYC280" s="213"/>
      <c r="DYD280" s="213"/>
      <c r="DYE280" s="213"/>
      <c r="DYF280" s="213"/>
      <c r="DYG280" s="213"/>
      <c r="DYH280" s="213"/>
      <c r="DYI280" s="213"/>
      <c r="DYJ280" s="213"/>
      <c r="DYK280" s="213"/>
      <c r="DYL280" s="213"/>
      <c r="DYM280" s="213"/>
      <c r="DYN280" s="213"/>
      <c r="DYO280" s="213"/>
      <c r="DYP280" s="213"/>
      <c r="DYQ280" s="213"/>
      <c r="DYR280" s="213"/>
      <c r="DYS280" s="213"/>
      <c r="DYT280" s="213"/>
      <c r="DYU280" s="213"/>
      <c r="DYV280" s="213"/>
      <c r="DYW280" s="213"/>
      <c r="DYX280" s="213"/>
      <c r="DYY280" s="213"/>
      <c r="DYZ280" s="213"/>
      <c r="DZA280" s="213"/>
      <c r="DZB280" s="213"/>
      <c r="DZC280" s="213"/>
      <c r="DZD280" s="213"/>
      <c r="DZE280" s="213"/>
      <c r="DZF280" s="213"/>
      <c r="DZG280" s="213"/>
      <c r="DZH280" s="213"/>
      <c r="DZI280" s="213"/>
      <c r="DZJ280" s="213"/>
      <c r="DZK280" s="213"/>
      <c r="DZL280" s="213"/>
      <c r="DZM280" s="213"/>
      <c r="DZN280" s="213"/>
      <c r="DZO280" s="213"/>
      <c r="DZP280" s="213"/>
      <c r="DZQ280" s="213"/>
      <c r="DZR280" s="213"/>
      <c r="DZS280" s="213"/>
      <c r="DZT280" s="213"/>
      <c r="DZU280" s="213"/>
      <c r="DZV280" s="213"/>
      <c r="DZW280" s="213"/>
      <c r="DZX280" s="213"/>
      <c r="DZY280" s="213"/>
      <c r="DZZ280" s="213"/>
      <c r="EAA280" s="213"/>
      <c r="EAB280" s="213"/>
      <c r="EAC280" s="213"/>
      <c r="EAD280" s="213"/>
      <c r="EAE280" s="213"/>
      <c r="EAF280" s="213"/>
      <c r="EAG280" s="213"/>
      <c r="EAH280" s="213"/>
      <c r="EAI280" s="213"/>
      <c r="EAJ280" s="213"/>
      <c r="EAK280" s="213"/>
      <c r="EAL280" s="213"/>
      <c r="EAM280" s="213"/>
      <c r="EAN280" s="213"/>
      <c r="EAO280" s="213"/>
      <c r="EAP280" s="213"/>
      <c r="EAQ280" s="213"/>
      <c r="EAR280" s="213"/>
      <c r="EAS280" s="213"/>
      <c r="EAT280" s="213"/>
      <c r="EAU280" s="213"/>
      <c r="EAV280" s="213"/>
      <c r="EAW280" s="213"/>
      <c r="EAX280" s="213"/>
      <c r="EAY280" s="213"/>
      <c r="EAZ280" s="213"/>
      <c r="EBA280" s="213"/>
      <c r="EBB280" s="213"/>
      <c r="EBC280" s="213"/>
      <c r="EBD280" s="213"/>
      <c r="EBE280" s="213"/>
      <c r="EBF280" s="213"/>
      <c r="EBG280" s="213"/>
      <c r="EBH280" s="213"/>
      <c r="EBI280" s="213"/>
      <c r="EBJ280" s="213"/>
      <c r="EBK280" s="213"/>
      <c r="EBL280" s="213"/>
      <c r="EBM280" s="213"/>
      <c r="EBN280" s="213"/>
      <c r="EBO280" s="213"/>
      <c r="EBP280" s="213"/>
      <c r="EBQ280" s="213"/>
      <c r="EBR280" s="213"/>
      <c r="EBS280" s="213"/>
      <c r="EBT280" s="213"/>
      <c r="EBU280" s="213"/>
      <c r="EBV280" s="213"/>
      <c r="EBW280" s="213"/>
      <c r="EBX280" s="213"/>
      <c r="EBY280" s="213"/>
      <c r="EBZ280" s="213"/>
      <c r="ECA280" s="213"/>
      <c r="ECB280" s="213"/>
      <c r="ECC280" s="213"/>
      <c r="ECD280" s="213"/>
      <c r="ECE280" s="213"/>
      <c r="ECF280" s="213"/>
      <c r="ECG280" s="213"/>
      <c r="ECH280" s="213"/>
      <c r="ECI280" s="213"/>
      <c r="ECJ280" s="213"/>
      <c r="ECK280" s="213"/>
      <c r="ECL280" s="213"/>
      <c r="ECM280" s="213"/>
      <c r="ECN280" s="213"/>
      <c r="ECO280" s="213"/>
      <c r="ECP280" s="213"/>
      <c r="ECQ280" s="213"/>
      <c r="ECR280" s="213"/>
      <c r="ECS280" s="213"/>
      <c r="ECT280" s="213"/>
      <c r="ECU280" s="213"/>
      <c r="ECV280" s="213"/>
      <c r="ECW280" s="213"/>
      <c r="ECX280" s="213"/>
      <c r="ECY280" s="213"/>
      <c r="ECZ280" s="213"/>
      <c r="EDA280" s="213"/>
      <c r="EDB280" s="213"/>
      <c r="EDC280" s="213"/>
      <c r="EDD280" s="213"/>
      <c r="EDE280" s="213"/>
      <c r="EDF280" s="213"/>
      <c r="EDG280" s="213"/>
      <c r="EDH280" s="213"/>
      <c r="EDI280" s="213"/>
      <c r="EDJ280" s="213"/>
      <c r="EDK280" s="213"/>
      <c r="EDL280" s="213"/>
      <c r="EDM280" s="213"/>
      <c r="EDN280" s="213"/>
      <c r="EDO280" s="213"/>
      <c r="EDP280" s="213"/>
      <c r="EDQ280" s="213"/>
      <c r="EDR280" s="213"/>
      <c r="EDS280" s="213"/>
      <c r="EDT280" s="213"/>
      <c r="EDU280" s="213"/>
      <c r="EDV280" s="213"/>
      <c r="EDW280" s="213"/>
      <c r="EDX280" s="213"/>
      <c r="EDY280" s="213"/>
      <c r="EDZ280" s="213"/>
      <c r="EEA280" s="213"/>
      <c r="EEB280" s="213"/>
      <c r="EEC280" s="213"/>
      <c r="EED280" s="213"/>
      <c r="EEE280" s="213"/>
      <c r="EEF280" s="213"/>
      <c r="EEG280" s="213"/>
      <c r="EEH280" s="213"/>
      <c r="EEI280" s="213"/>
      <c r="EEJ280" s="213"/>
      <c r="EEK280" s="213"/>
      <c r="EEL280" s="213"/>
      <c r="EEM280" s="213"/>
      <c r="EEN280" s="213"/>
      <c r="EEO280" s="213"/>
      <c r="EEP280" s="213"/>
      <c r="EEQ280" s="213"/>
      <c r="EER280" s="213"/>
      <c r="EES280" s="213"/>
      <c r="EET280" s="213"/>
      <c r="EEU280" s="213"/>
      <c r="EEV280" s="213"/>
      <c r="EEW280" s="213"/>
      <c r="EEX280" s="213"/>
      <c r="EEY280" s="213"/>
      <c r="EEZ280" s="213"/>
      <c r="EFA280" s="213"/>
      <c r="EFB280" s="213"/>
      <c r="EFC280" s="213"/>
      <c r="EFD280" s="213"/>
      <c r="EFE280" s="213"/>
      <c r="EFF280" s="213"/>
      <c r="EFG280" s="213"/>
      <c r="EFH280" s="213"/>
      <c r="EFI280" s="213"/>
      <c r="EFJ280" s="213"/>
      <c r="EFK280" s="213"/>
      <c r="EFL280" s="213"/>
      <c r="EFM280" s="213"/>
      <c r="EFN280" s="213"/>
      <c r="EFO280" s="213"/>
      <c r="EFP280" s="213"/>
      <c r="EFQ280" s="213"/>
      <c r="EFR280" s="213"/>
      <c r="EFS280" s="213"/>
      <c r="EFT280" s="213"/>
      <c r="EFU280" s="213"/>
      <c r="EFV280" s="213"/>
      <c r="EFW280" s="213"/>
      <c r="EFX280" s="213"/>
      <c r="EFY280" s="213"/>
      <c r="EFZ280" s="213"/>
      <c r="EGA280" s="213"/>
      <c r="EGB280" s="213"/>
      <c r="EGC280" s="213"/>
      <c r="EGD280" s="213"/>
      <c r="EGE280" s="213"/>
      <c r="EGF280" s="213"/>
      <c r="EGG280" s="213"/>
      <c r="EGH280" s="213"/>
      <c r="EGI280" s="213"/>
      <c r="EGJ280" s="213"/>
      <c r="EGK280" s="213"/>
      <c r="EGL280" s="213"/>
      <c r="EGM280" s="213"/>
      <c r="EGN280" s="213"/>
      <c r="EGO280" s="213"/>
      <c r="EGP280" s="213"/>
      <c r="EGQ280" s="213"/>
      <c r="EGR280" s="213"/>
      <c r="EGS280" s="213"/>
      <c r="EGT280" s="213"/>
      <c r="EGU280" s="213"/>
      <c r="EGV280" s="213"/>
      <c r="EGW280" s="213"/>
      <c r="EGX280" s="213"/>
      <c r="EGY280" s="213"/>
      <c r="EGZ280" s="213"/>
      <c r="EHA280" s="213"/>
      <c r="EHB280" s="213"/>
      <c r="EHC280" s="213"/>
      <c r="EHD280" s="213"/>
      <c r="EHE280" s="213"/>
      <c r="EHF280" s="213"/>
      <c r="EHG280" s="213"/>
      <c r="EHH280" s="213"/>
      <c r="EHI280" s="213"/>
      <c r="EHJ280" s="213"/>
      <c r="EHK280" s="213"/>
      <c r="EHL280" s="213"/>
      <c r="EHM280" s="213"/>
      <c r="EHN280" s="213"/>
      <c r="EHO280" s="213"/>
      <c r="EHP280" s="213"/>
      <c r="EHQ280" s="213"/>
      <c r="EHR280" s="213"/>
      <c r="EHS280" s="213"/>
      <c r="EHT280" s="213"/>
      <c r="EHU280" s="213"/>
      <c r="EHV280" s="213"/>
      <c r="EHW280" s="213"/>
      <c r="EHX280" s="213"/>
      <c r="EHY280" s="213"/>
      <c r="EHZ280" s="213"/>
      <c r="EIA280" s="213"/>
      <c r="EIB280" s="213"/>
      <c r="EIC280" s="213"/>
      <c r="EID280" s="213"/>
      <c r="EIE280" s="213"/>
      <c r="EIF280" s="213"/>
      <c r="EIG280" s="213"/>
      <c r="EIH280" s="213"/>
      <c r="EII280" s="213"/>
      <c r="EIJ280" s="213"/>
      <c r="EIK280" s="213"/>
      <c r="EIL280" s="213"/>
      <c r="EIM280" s="213"/>
      <c r="EIN280" s="213"/>
      <c r="EIO280" s="213"/>
      <c r="EIP280" s="213"/>
      <c r="EIQ280" s="213"/>
      <c r="EIR280" s="213"/>
      <c r="EIS280" s="213"/>
      <c r="EIT280" s="213"/>
      <c r="EIU280" s="213"/>
      <c r="EIV280" s="213"/>
      <c r="EIW280" s="213"/>
      <c r="EIX280" s="213"/>
      <c r="EIY280" s="213"/>
      <c r="EIZ280" s="213"/>
      <c r="EJA280" s="213"/>
      <c r="EJB280" s="213"/>
      <c r="EJC280" s="213"/>
      <c r="EJD280" s="213"/>
      <c r="EJE280" s="213"/>
      <c r="EJF280" s="213"/>
      <c r="EJG280" s="213"/>
      <c r="EJH280" s="213"/>
      <c r="EJI280" s="213"/>
      <c r="EJJ280" s="213"/>
      <c r="EJK280" s="213"/>
      <c r="EJL280" s="213"/>
      <c r="EJM280" s="213"/>
      <c r="EJN280" s="213"/>
      <c r="EJO280" s="213"/>
      <c r="EJP280" s="213"/>
      <c r="EJQ280" s="213"/>
      <c r="EJR280" s="213"/>
      <c r="EJS280" s="213"/>
      <c r="EJT280" s="213"/>
      <c r="EJU280" s="213"/>
      <c r="EJV280" s="213"/>
      <c r="EJW280" s="213"/>
      <c r="EJX280" s="213"/>
      <c r="EJY280" s="213"/>
      <c r="EJZ280" s="213"/>
      <c r="EKA280" s="213"/>
      <c r="EKB280" s="213"/>
      <c r="EKC280" s="213"/>
      <c r="EKD280" s="213"/>
      <c r="EKE280" s="213"/>
      <c r="EKF280" s="213"/>
      <c r="EKG280" s="213"/>
      <c r="EKH280" s="213"/>
      <c r="EKI280" s="213"/>
      <c r="EKJ280" s="213"/>
      <c r="EKK280" s="213"/>
      <c r="EKL280" s="213"/>
      <c r="EKM280" s="213"/>
      <c r="EKN280" s="213"/>
      <c r="EKO280" s="213"/>
      <c r="EKP280" s="213"/>
      <c r="EKQ280" s="213"/>
      <c r="EKR280" s="213"/>
      <c r="EKS280" s="213"/>
      <c r="EKT280" s="213"/>
      <c r="EKU280" s="213"/>
      <c r="EKV280" s="213"/>
      <c r="EKW280" s="213"/>
      <c r="EKX280" s="213"/>
      <c r="EKY280" s="213"/>
      <c r="EKZ280" s="213"/>
      <c r="ELA280" s="213"/>
      <c r="ELB280" s="213"/>
      <c r="ELC280" s="213"/>
      <c r="ELD280" s="213"/>
      <c r="ELE280" s="213"/>
      <c r="ELF280" s="213"/>
      <c r="ELG280" s="213"/>
      <c r="ELH280" s="213"/>
      <c r="ELI280" s="213"/>
      <c r="ELJ280" s="213"/>
      <c r="ELK280" s="213"/>
      <c r="ELL280" s="213"/>
      <c r="ELM280" s="213"/>
      <c r="ELN280" s="213"/>
      <c r="ELO280" s="213"/>
      <c r="ELP280" s="213"/>
      <c r="ELQ280" s="213"/>
      <c r="ELR280" s="213"/>
      <c r="ELS280" s="213"/>
      <c r="ELT280" s="213"/>
      <c r="ELU280" s="213"/>
      <c r="ELV280" s="213"/>
      <c r="ELW280" s="213"/>
      <c r="ELX280" s="213"/>
      <c r="ELY280" s="213"/>
      <c r="ELZ280" s="213"/>
      <c r="EMA280" s="213"/>
      <c r="EMB280" s="213"/>
      <c r="EMC280" s="213"/>
      <c r="EMD280" s="213"/>
      <c r="EME280" s="213"/>
      <c r="EMF280" s="213"/>
      <c r="EMG280" s="213"/>
      <c r="EMH280" s="213"/>
      <c r="EMI280" s="213"/>
      <c r="EMJ280" s="213"/>
      <c r="EMK280" s="213"/>
      <c r="EML280" s="213"/>
      <c r="EMM280" s="213"/>
      <c r="EMN280" s="213"/>
      <c r="EMO280" s="213"/>
      <c r="EMP280" s="213"/>
      <c r="EMQ280" s="213"/>
      <c r="EMR280" s="213"/>
      <c r="EMS280" s="213"/>
      <c r="EMT280" s="213"/>
      <c r="EMU280" s="213"/>
      <c r="EMV280" s="213"/>
      <c r="EMW280" s="213"/>
      <c r="EMX280" s="213"/>
      <c r="EMY280" s="213"/>
      <c r="EMZ280" s="213"/>
      <c r="ENA280" s="213"/>
      <c r="ENB280" s="213"/>
      <c r="ENC280" s="213"/>
      <c r="END280" s="213"/>
      <c r="ENE280" s="213"/>
      <c r="ENF280" s="213"/>
      <c r="ENG280" s="213"/>
      <c r="ENH280" s="213"/>
      <c r="ENI280" s="213"/>
      <c r="ENJ280" s="213"/>
      <c r="ENK280" s="213"/>
      <c r="ENL280" s="213"/>
      <c r="ENM280" s="213"/>
      <c r="ENN280" s="213"/>
      <c r="ENO280" s="213"/>
      <c r="ENP280" s="213"/>
      <c r="ENQ280" s="213"/>
      <c r="ENR280" s="213"/>
      <c r="ENS280" s="213"/>
      <c r="ENT280" s="213"/>
      <c r="ENU280" s="213"/>
      <c r="ENV280" s="213"/>
      <c r="ENW280" s="213"/>
      <c r="ENX280" s="213"/>
      <c r="ENY280" s="213"/>
      <c r="ENZ280" s="213"/>
      <c r="EOA280" s="213"/>
      <c r="EOB280" s="213"/>
      <c r="EOC280" s="213"/>
      <c r="EOD280" s="213"/>
      <c r="EOE280" s="213"/>
      <c r="EOF280" s="213"/>
      <c r="EOG280" s="213"/>
      <c r="EOH280" s="213"/>
      <c r="EOI280" s="213"/>
      <c r="EOJ280" s="213"/>
      <c r="EOK280" s="213"/>
      <c r="EOL280" s="213"/>
      <c r="EOM280" s="213"/>
      <c r="EON280" s="213"/>
      <c r="EOO280" s="213"/>
      <c r="EOP280" s="213"/>
      <c r="EOQ280" s="213"/>
      <c r="EOR280" s="213"/>
      <c r="EOS280" s="213"/>
      <c r="EOT280" s="213"/>
      <c r="EOU280" s="213"/>
      <c r="EOV280" s="213"/>
      <c r="EOW280" s="213"/>
      <c r="EOX280" s="213"/>
      <c r="EOY280" s="213"/>
      <c r="EOZ280" s="213"/>
      <c r="EPA280" s="213"/>
      <c r="EPB280" s="213"/>
      <c r="EPC280" s="213"/>
      <c r="EPD280" s="213"/>
      <c r="EPE280" s="213"/>
      <c r="EPF280" s="213"/>
      <c r="EPG280" s="213"/>
      <c r="EPH280" s="213"/>
      <c r="EPI280" s="213"/>
      <c r="EPJ280" s="213"/>
      <c r="EPK280" s="213"/>
      <c r="EPL280" s="213"/>
      <c r="EPM280" s="213"/>
      <c r="EPN280" s="213"/>
      <c r="EPO280" s="213"/>
      <c r="EPP280" s="213"/>
      <c r="EPQ280" s="213"/>
      <c r="EPR280" s="213"/>
      <c r="EPS280" s="213"/>
      <c r="EPT280" s="213"/>
      <c r="EPU280" s="213"/>
      <c r="EPV280" s="213"/>
      <c r="EPW280" s="213"/>
      <c r="EPX280" s="213"/>
      <c r="EPY280" s="213"/>
      <c r="EPZ280" s="213"/>
      <c r="EQA280" s="213"/>
      <c r="EQB280" s="213"/>
      <c r="EQC280" s="213"/>
      <c r="EQD280" s="213"/>
      <c r="EQE280" s="213"/>
      <c r="EQF280" s="213"/>
      <c r="EQG280" s="213"/>
      <c r="EQH280" s="213"/>
      <c r="EQI280" s="213"/>
      <c r="EQJ280" s="213"/>
      <c r="EQK280" s="213"/>
      <c r="EQL280" s="213"/>
      <c r="EQM280" s="213"/>
      <c r="EQN280" s="213"/>
      <c r="EQO280" s="213"/>
      <c r="EQP280" s="213"/>
      <c r="EQQ280" s="213"/>
      <c r="EQR280" s="213"/>
      <c r="EQS280" s="213"/>
      <c r="EQT280" s="213"/>
      <c r="EQU280" s="213"/>
      <c r="EQV280" s="213"/>
      <c r="EQW280" s="213"/>
      <c r="EQX280" s="213"/>
      <c r="EQY280" s="213"/>
      <c r="EQZ280" s="213"/>
      <c r="ERA280" s="213"/>
      <c r="ERB280" s="213"/>
      <c r="ERC280" s="213"/>
      <c r="ERD280" s="213"/>
      <c r="ERE280" s="213"/>
      <c r="ERF280" s="213"/>
      <c r="ERG280" s="213"/>
      <c r="ERH280" s="213"/>
      <c r="ERI280" s="213"/>
      <c r="ERJ280" s="213"/>
      <c r="ERK280" s="213"/>
      <c r="ERL280" s="213"/>
      <c r="ERM280" s="213"/>
      <c r="ERN280" s="213"/>
      <c r="ERO280" s="213"/>
      <c r="ERP280" s="213"/>
      <c r="ERQ280" s="213"/>
      <c r="ERR280" s="213"/>
      <c r="ERS280" s="213"/>
      <c r="ERT280" s="213"/>
      <c r="ERU280" s="213"/>
      <c r="ERV280" s="213"/>
      <c r="ERW280" s="213"/>
      <c r="ERX280" s="213"/>
      <c r="ERY280" s="213"/>
      <c r="ERZ280" s="213"/>
      <c r="ESA280" s="213"/>
      <c r="ESB280" s="213"/>
      <c r="ESC280" s="213"/>
      <c r="ESD280" s="213"/>
      <c r="ESE280" s="213"/>
      <c r="ESF280" s="213"/>
      <c r="ESG280" s="213"/>
      <c r="ESH280" s="213"/>
      <c r="ESI280" s="213"/>
      <c r="ESJ280" s="213"/>
      <c r="ESK280" s="213"/>
      <c r="ESL280" s="213"/>
      <c r="ESM280" s="213"/>
      <c r="ESN280" s="213"/>
      <c r="ESO280" s="213"/>
      <c r="ESP280" s="213"/>
      <c r="ESQ280" s="213"/>
      <c r="ESR280" s="213"/>
      <c r="ESS280" s="213"/>
      <c r="EST280" s="213"/>
      <c r="ESU280" s="213"/>
      <c r="ESV280" s="213"/>
      <c r="ESW280" s="213"/>
      <c r="ESX280" s="213"/>
      <c r="ESY280" s="213"/>
      <c r="ESZ280" s="213"/>
      <c r="ETA280" s="213"/>
      <c r="ETB280" s="213"/>
      <c r="ETC280" s="213"/>
      <c r="ETD280" s="213"/>
      <c r="ETE280" s="213"/>
      <c r="ETF280" s="213"/>
      <c r="ETG280" s="213"/>
      <c r="ETH280" s="213"/>
      <c r="ETI280" s="213"/>
      <c r="ETJ280" s="213"/>
      <c r="ETK280" s="213"/>
      <c r="ETL280" s="213"/>
      <c r="ETM280" s="213"/>
      <c r="ETN280" s="213"/>
      <c r="ETO280" s="213"/>
      <c r="ETP280" s="213"/>
      <c r="ETQ280" s="213"/>
      <c r="ETR280" s="213"/>
      <c r="ETS280" s="213"/>
      <c r="ETT280" s="213"/>
      <c r="ETU280" s="213"/>
      <c r="ETV280" s="213"/>
      <c r="ETW280" s="213"/>
      <c r="ETX280" s="213"/>
      <c r="ETY280" s="213"/>
      <c r="ETZ280" s="213"/>
      <c r="EUA280" s="213"/>
      <c r="EUB280" s="213"/>
      <c r="EUC280" s="213"/>
      <c r="EUD280" s="213"/>
      <c r="EUE280" s="213"/>
      <c r="EUF280" s="213"/>
      <c r="EUG280" s="213"/>
      <c r="EUH280" s="213"/>
      <c r="EUI280" s="213"/>
      <c r="EUJ280" s="213"/>
      <c r="EUK280" s="213"/>
      <c r="EUL280" s="213"/>
      <c r="EUM280" s="213"/>
      <c r="EUN280" s="213"/>
      <c r="EUO280" s="213"/>
      <c r="EUP280" s="213"/>
      <c r="EUQ280" s="213"/>
      <c r="EUR280" s="213"/>
      <c r="EUS280" s="213"/>
      <c r="EUT280" s="213"/>
      <c r="EUU280" s="213"/>
      <c r="EUV280" s="213"/>
      <c r="EUW280" s="213"/>
      <c r="EUX280" s="213"/>
      <c r="EUY280" s="213"/>
      <c r="EUZ280" s="213"/>
      <c r="EVA280" s="213"/>
      <c r="EVB280" s="213"/>
      <c r="EVC280" s="213"/>
      <c r="EVD280" s="213"/>
      <c r="EVE280" s="213"/>
      <c r="EVF280" s="213"/>
      <c r="EVG280" s="213"/>
      <c r="EVH280" s="213"/>
      <c r="EVI280" s="213"/>
      <c r="EVJ280" s="213"/>
      <c r="EVK280" s="213"/>
      <c r="EVL280" s="213"/>
      <c r="EVM280" s="213"/>
      <c r="EVN280" s="213"/>
      <c r="EVO280" s="213"/>
      <c r="EVP280" s="213"/>
      <c r="EVQ280" s="213"/>
      <c r="EVR280" s="213"/>
      <c r="EVS280" s="213"/>
      <c r="EVT280" s="213"/>
      <c r="EVU280" s="213"/>
      <c r="EVV280" s="213"/>
      <c r="EVW280" s="213"/>
      <c r="EVX280" s="213"/>
      <c r="EVY280" s="213"/>
      <c r="EVZ280" s="213"/>
      <c r="EWA280" s="213"/>
      <c r="EWB280" s="213"/>
      <c r="EWC280" s="213"/>
      <c r="EWD280" s="213"/>
      <c r="EWE280" s="213"/>
      <c r="EWF280" s="213"/>
      <c r="EWG280" s="213"/>
      <c r="EWH280" s="213"/>
      <c r="EWI280" s="213"/>
      <c r="EWJ280" s="213"/>
      <c r="EWK280" s="213"/>
      <c r="EWL280" s="213"/>
      <c r="EWM280" s="213"/>
      <c r="EWN280" s="213"/>
      <c r="EWO280" s="213"/>
      <c r="EWP280" s="213"/>
      <c r="EWQ280" s="213"/>
      <c r="EWR280" s="213"/>
      <c r="EWS280" s="213"/>
      <c r="EWT280" s="213"/>
      <c r="EWU280" s="213"/>
      <c r="EWV280" s="213"/>
      <c r="EWW280" s="213"/>
      <c r="EWX280" s="213"/>
      <c r="EWY280" s="213"/>
      <c r="EWZ280" s="213"/>
      <c r="EXA280" s="213"/>
      <c r="EXB280" s="213"/>
      <c r="EXC280" s="213"/>
      <c r="EXD280" s="213"/>
      <c r="EXE280" s="213"/>
      <c r="EXF280" s="213"/>
      <c r="EXG280" s="213"/>
      <c r="EXH280" s="213"/>
      <c r="EXI280" s="213"/>
      <c r="EXJ280" s="213"/>
      <c r="EXK280" s="213"/>
      <c r="EXL280" s="213"/>
      <c r="EXM280" s="213"/>
      <c r="EXN280" s="213"/>
      <c r="EXO280" s="213"/>
      <c r="EXP280" s="213"/>
      <c r="EXQ280" s="213"/>
      <c r="EXR280" s="213"/>
      <c r="EXS280" s="213"/>
      <c r="EXT280" s="213"/>
      <c r="EXU280" s="213"/>
      <c r="EXV280" s="213"/>
      <c r="EXW280" s="213"/>
      <c r="EXX280" s="213"/>
      <c r="EXY280" s="213"/>
      <c r="EXZ280" s="213"/>
      <c r="EYA280" s="213"/>
      <c r="EYB280" s="213"/>
      <c r="EYC280" s="213"/>
      <c r="EYD280" s="213"/>
      <c r="EYE280" s="213"/>
      <c r="EYF280" s="213"/>
      <c r="EYG280" s="213"/>
      <c r="EYH280" s="213"/>
      <c r="EYI280" s="213"/>
      <c r="EYJ280" s="213"/>
      <c r="EYK280" s="213"/>
      <c r="EYL280" s="213"/>
      <c r="EYM280" s="213"/>
      <c r="EYN280" s="213"/>
      <c r="EYO280" s="213"/>
      <c r="EYP280" s="213"/>
      <c r="EYQ280" s="213"/>
      <c r="EYR280" s="213"/>
      <c r="EYS280" s="213"/>
      <c r="EYT280" s="213"/>
      <c r="EYU280" s="213"/>
      <c r="EYV280" s="213"/>
      <c r="EYW280" s="213"/>
      <c r="EYX280" s="213"/>
      <c r="EYY280" s="213"/>
      <c r="EYZ280" s="213"/>
      <c r="EZA280" s="213"/>
      <c r="EZB280" s="213"/>
      <c r="EZC280" s="213"/>
      <c r="EZD280" s="213"/>
      <c r="EZE280" s="213"/>
      <c r="EZF280" s="213"/>
      <c r="EZG280" s="213"/>
      <c r="EZH280" s="213"/>
      <c r="EZI280" s="213"/>
      <c r="EZJ280" s="213"/>
      <c r="EZK280" s="213"/>
      <c r="EZL280" s="213"/>
      <c r="EZM280" s="213"/>
      <c r="EZN280" s="213"/>
      <c r="EZO280" s="213"/>
      <c r="EZP280" s="213"/>
      <c r="EZQ280" s="213"/>
      <c r="EZR280" s="213"/>
      <c r="EZS280" s="213"/>
      <c r="EZT280" s="213"/>
      <c r="EZU280" s="213"/>
      <c r="EZV280" s="213"/>
      <c r="EZW280" s="213"/>
      <c r="EZX280" s="213"/>
      <c r="EZY280" s="213"/>
      <c r="EZZ280" s="213"/>
      <c r="FAA280" s="213"/>
      <c r="FAB280" s="213"/>
      <c r="FAC280" s="213"/>
      <c r="FAD280" s="213"/>
      <c r="FAE280" s="213"/>
      <c r="FAF280" s="213"/>
      <c r="FAG280" s="213"/>
      <c r="FAH280" s="213"/>
      <c r="FAI280" s="213"/>
      <c r="FAJ280" s="213"/>
      <c r="FAK280" s="213"/>
      <c r="FAL280" s="213"/>
      <c r="FAM280" s="213"/>
      <c r="FAN280" s="213"/>
      <c r="FAO280" s="213"/>
      <c r="FAP280" s="213"/>
      <c r="FAQ280" s="213"/>
      <c r="FAR280" s="213"/>
      <c r="FAS280" s="213"/>
      <c r="FAT280" s="213"/>
      <c r="FAU280" s="213"/>
      <c r="FAV280" s="213"/>
      <c r="FAW280" s="213"/>
      <c r="FAX280" s="213"/>
      <c r="FAY280" s="213"/>
      <c r="FAZ280" s="213"/>
      <c r="FBA280" s="213"/>
      <c r="FBB280" s="213"/>
      <c r="FBC280" s="213"/>
      <c r="FBD280" s="213"/>
      <c r="FBE280" s="213"/>
      <c r="FBF280" s="213"/>
      <c r="FBG280" s="213"/>
      <c r="FBH280" s="213"/>
      <c r="FBI280" s="213"/>
      <c r="FBJ280" s="213"/>
      <c r="FBK280" s="213"/>
      <c r="FBL280" s="213"/>
      <c r="FBM280" s="213"/>
      <c r="FBN280" s="213"/>
      <c r="FBO280" s="213"/>
      <c r="FBP280" s="213"/>
      <c r="FBQ280" s="213"/>
      <c r="FBR280" s="213"/>
      <c r="FBS280" s="213"/>
      <c r="FBT280" s="213"/>
      <c r="FBU280" s="213"/>
      <c r="FBV280" s="213"/>
      <c r="FBW280" s="213"/>
      <c r="FBX280" s="213"/>
      <c r="FBY280" s="213"/>
      <c r="FBZ280" s="213"/>
      <c r="FCA280" s="213"/>
      <c r="FCB280" s="213"/>
      <c r="FCC280" s="213"/>
      <c r="FCD280" s="213"/>
      <c r="FCE280" s="213"/>
      <c r="FCF280" s="213"/>
      <c r="FCG280" s="213"/>
      <c r="FCH280" s="213"/>
      <c r="FCI280" s="213"/>
      <c r="FCJ280" s="213"/>
      <c r="FCK280" s="213"/>
      <c r="FCL280" s="213"/>
      <c r="FCM280" s="213"/>
      <c r="FCN280" s="213"/>
      <c r="FCO280" s="213"/>
      <c r="FCP280" s="213"/>
      <c r="FCQ280" s="213"/>
      <c r="FCR280" s="213"/>
      <c r="FCS280" s="213"/>
      <c r="FCT280" s="213"/>
      <c r="FCU280" s="213"/>
      <c r="FCV280" s="213"/>
      <c r="FCW280" s="213"/>
      <c r="FCX280" s="213"/>
      <c r="FCY280" s="213"/>
      <c r="FCZ280" s="213"/>
      <c r="FDA280" s="213"/>
      <c r="FDB280" s="213"/>
      <c r="FDC280" s="213"/>
      <c r="FDD280" s="213"/>
      <c r="FDE280" s="213"/>
      <c r="FDF280" s="213"/>
      <c r="FDG280" s="213"/>
      <c r="FDH280" s="213"/>
      <c r="FDI280" s="213"/>
      <c r="FDJ280" s="213"/>
      <c r="FDK280" s="213"/>
      <c r="FDL280" s="213"/>
      <c r="FDM280" s="213"/>
      <c r="FDN280" s="213"/>
      <c r="FDO280" s="213"/>
      <c r="FDP280" s="213"/>
      <c r="FDQ280" s="213"/>
      <c r="FDR280" s="213"/>
      <c r="FDS280" s="213"/>
      <c r="FDT280" s="213"/>
      <c r="FDU280" s="213"/>
      <c r="FDV280" s="213"/>
      <c r="FDW280" s="213"/>
      <c r="FDX280" s="213"/>
      <c r="FDY280" s="213"/>
      <c r="FDZ280" s="213"/>
      <c r="FEA280" s="213"/>
      <c r="FEB280" s="213"/>
      <c r="FEC280" s="213"/>
      <c r="FED280" s="213"/>
      <c r="FEE280" s="213"/>
      <c r="FEF280" s="213"/>
      <c r="FEG280" s="213"/>
      <c r="FEH280" s="213"/>
      <c r="FEI280" s="213"/>
      <c r="FEJ280" s="213"/>
      <c r="FEK280" s="213"/>
      <c r="FEL280" s="213"/>
      <c r="FEM280" s="213"/>
      <c r="FEN280" s="213"/>
      <c r="FEO280" s="213"/>
      <c r="FEP280" s="213"/>
      <c r="FEQ280" s="213"/>
      <c r="FER280" s="213"/>
      <c r="FES280" s="213"/>
      <c r="FET280" s="213"/>
      <c r="FEU280" s="213"/>
      <c r="FEV280" s="213"/>
      <c r="FEW280" s="213"/>
      <c r="FEX280" s="213"/>
      <c r="FEY280" s="213"/>
      <c r="FEZ280" s="213"/>
      <c r="FFA280" s="213"/>
      <c r="FFB280" s="213"/>
      <c r="FFC280" s="213"/>
      <c r="FFD280" s="213"/>
      <c r="FFE280" s="213"/>
      <c r="FFF280" s="213"/>
      <c r="FFG280" s="213"/>
      <c r="FFH280" s="213"/>
      <c r="FFI280" s="213"/>
      <c r="FFJ280" s="213"/>
      <c r="FFK280" s="213"/>
      <c r="FFL280" s="213"/>
      <c r="FFM280" s="213"/>
      <c r="FFN280" s="213"/>
      <c r="FFO280" s="213"/>
      <c r="FFP280" s="213"/>
      <c r="FFQ280" s="213"/>
      <c r="FFR280" s="213"/>
      <c r="FFS280" s="213"/>
      <c r="FFT280" s="213"/>
      <c r="FFU280" s="213"/>
      <c r="FFV280" s="213"/>
      <c r="FFW280" s="213"/>
      <c r="FFX280" s="213"/>
      <c r="FFY280" s="213"/>
      <c r="FFZ280" s="213"/>
      <c r="FGA280" s="213"/>
      <c r="FGB280" s="213"/>
      <c r="FGC280" s="213"/>
      <c r="FGD280" s="213"/>
      <c r="FGE280" s="213"/>
      <c r="FGF280" s="213"/>
      <c r="FGG280" s="213"/>
      <c r="FGH280" s="213"/>
      <c r="FGI280" s="213"/>
      <c r="FGJ280" s="213"/>
      <c r="FGK280" s="213"/>
      <c r="FGL280" s="213"/>
      <c r="FGM280" s="213"/>
      <c r="FGN280" s="213"/>
      <c r="FGO280" s="213"/>
      <c r="FGP280" s="213"/>
      <c r="FGQ280" s="213"/>
      <c r="FGR280" s="213"/>
      <c r="FGS280" s="213"/>
      <c r="FGT280" s="213"/>
      <c r="FGU280" s="213"/>
      <c r="FGV280" s="213"/>
      <c r="FGW280" s="213"/>
      <c r="FGX280" s="213"/>
      <c r="FGY280" s="213"/>
      <c r="FGZ280" s="213"/>
      <c r="FHA280" s="213"/>
      <c r="FHB280" s="213"/>
      <c r="FHC280" s="213"/>
      <c r="FHD280" s="213"/>
      <c r="FHE280" s="213"/>
      <c r="FHF280" s="213"/>
      <c r="FHG280" s="213"/>
      <c r="FHH280" s="213"/>
      <c r="FHI280" s="213"/>
      <c r="FHJ280" s="213"/>
      <c r="FHK280" s="213"/>
      <c r="FHL280" s="213"/>
      <c r="FHM280" s="213"/>
      <c r="FHN280" s="213"/>
      <c r="FHO280" s="213"/>
      <c r="FHP280" s="213"/>
      <c r="FHQ280" s="213"/>
      <c r="FHR280" s="213"/>
      <c r="FHS280" s="213"/>
      <c r="FHT280" s="213"/>
      <c r="FHU280" s="213"/>
      <c r="FHV280" s="213"/>
      <c r="FHW280" s="213"/>
      <c r="FHX280" s="213"/>
      <c r="FHY280" s="213"/>
      <c r="FHZ280" s="213"/>
      <c r="FIA280" s="213"/>
      <c r="FIB280" s="213"/>
      <c r="FIC280" s="213"/>
      <c r="FID280" s="213"/>
      <c r="FIE280" s="213"/>
      <c r="FIF280" s="213"/>
      <c r="FIG280" s="213"/>
      <c r="FIH280" s="213"/>
      <c r="FII280" s="213"/>
      <c r="FIJ280" s="213"/>
      <c r="FIK280" s="213"/>
      <c r="FIL280" s="213"/>
      <c r="FIM280" s="213"/>
      <c r="FIN280" s="213"/>
      <c r="FIO280" s="213"/>
      <c r="FIP280" s="213"/>
      <c r="FIQ280" s="213"/>
      <c r="FIR280" s="213"/>
      <c r="FIS280" s="213"/>
      <c r="FIT280" s="213"/>
      <c r="FIU280" s="213"/>
      <c r="FIV280" s="213"/>
      <c r="FIW280" s="213"/>
      <c r="FIX280" s="213"/>
      <c r="FIY280" s="213"/>
      <c r="FIZ280" s="213"/>
      <c r="FJA280" s="213"/>
      <c r="FJB280" s="213"/>
      <c r="FJC280" s="213"/>
      <c r="FJD280" s="213"/>
      <c r="FJE280" s="213"/>
      <c r="FJF280" s="213"/>
      <c r="FJG280" s="213"/>
      <c r="FJH280" s="213"/>
      <c r="FJI280" s="213"/>
      <c r="FJJ280" s="213"/>
      <c r="FJK280" s="213"/>
      <c r="FJL280" s="213"/>
      <c r="FJM280" s="213"/>
      <c r="FJN280" s="213"/>
      <c r="FJO280" s="213"/>
      <c r="FJP280" s="213"/>
      <c r="FJQ280" s="213"/>
      <c r="FJR280" s="213"/>
      <c r="FJS280" s="213"/>
      <c r="FJT280" s="213"/>
      <c r="FJU280" s="213"/>
      <c r="FJV280" s="213"/>
      <c r="FJW280" s="213"/>
      <c r="FJX280" s="213"/>
      <c r="FJY280" s="213"/>
      <c r="FJZ280" s="213"/>
      <c r="FKA280" s="213"/>
      <c r="FKB280" s="213"/>
      <c r="FKC280" s="213"/>
      <c r="FKD280" s="213"/>
      <c r="FKE280" s="213"/>
      <c r="FKF280" s="213"/>
      <c r="FKG280" s="213"/>
      <c r="FKH280" s="213"/>
      <c r="FKI280" s="213"/>
      <c r="FKJ280" s="213"/>
      <c r="FKK280" s="213"/>
      <c r="FKL280" s="213"/>
      <c r="FKM280" s="213"/>
      <c r="FKN280" s="213"/>
      <c r="FKO280" s="213"/>
      <c r="FKP280" s="213"/>
      <c r="FKQ280" s="213"/>
      <c r="FKR280" s="213"/>
      <c r="FKS280" s="213"/>
      <c r="FKT280" s="213"/>
      <c r="FKU280" s="213"/>
      <c r="FKV280" s="213"/>
      <c r="FKW280" s="213"/>
      <c r="FKX280" s="213"/>
      <c r="FKY280" s="213"/>
      <c r="FKZ280" s="213"/>
      <c r="FLA280" s="213"/>
      <c r="FLB280" s="213"/>
      <c r="FLC280" s="213"/>
      <c r="FLD280" s="213"/>
      <c r="FLE280" s="213"/>
      <c r="FLF280" s="213"/>
      <c r="FLG280" s="213"/>
      <c r="FLH280" s="213"/>
      <c r="FLI280" s="213"/>
      <c r="FLJ280" s="213"/>
      <c r="FLK280" s="213"/>
      <c r="FLL280" s="213"/>
      <c r="FLM280" s="213"/>
      <c r="FLN280" s="213"/>
      <c r="FLO280" s="213"/>
      <c r="FLP280" s="213"/>
      <c r="FLQ280" s="213"/>
      <c r="FLR280" s="213"/>
      <c r="FLS280" s="213"/>
      <c r="FLT280" s="213"/>
      <c r="FLU280" s="213"/>
      <c r="FLV280" s="213"/>
      <c r="FLW280" s="213"/>
      <c r="FLX280" s="213"/>
      <c r="FLY280" s="213"/>
      <c r="FLZ280" s="213"/>
      <c r="FMA280" s="213"/>
      <c r="FMB280" s="213"/>
      <c r="FMC280" s="213"/>
      <c r="FMD280" s="213"/>
      <c r="FME280" s="213"/>
      <c r="FMF280" s="213"/>
      <c r="FMG280" s="213"/>
      <c r="FMH280" s="213"/>
      <c r="FMI280" s="213"/>
      <c r="FMJ280" s="213"/>
      <c r="FMK280" s="213"/>
      <c r="FML280" s="213"/>
      <c r="FMM280" s="213"/>
      <c r="FMN280" s="213"/>
      <c r="FMO280" s="213"/>
      <c r="FMP280" s="213"/>
      <c r="FMQ280" s="213"/>
      <c r="FMR280" s="213"/>
      <c r="FMS280" s="213"/>
      <c r="FMT280" s="213"/>
      <c r="FMU280" s="213"/>
      <c r="FMV280" s="213"/>
      <c r="FMW280" s="213"/>
      <c r="FMX280" s="213"/>
      <c r="FMY280" s="213"/>
      <c r="FMZ280" s="213"/>
      <c r="FNA280" s="213"/>
      <c r="FNB280" s="213"/>
      <c r="FNC280" s="213"/>
      <c r="FND280" s="213"/>
      <c r="FNE280" s="213"/>
      <c r="FNF280" s="213"/>
      <c r="FNG280" s="213"/>
      <c r="FNH280" s="213"/>
      <c r="FNI280" s="213"/>
      <c r="FNJ280" s="213"/>
      <c r="FNK280" s="213"/>
      <c r="FNL280" s="213"/>
      <c r="FNM280" s="213"/>
      <c r="FNN280" s="213"/>
      <c r="FNO280" s="213"/>
      <c r="FNP280" s="213"/>
      <c r="FNQ280" s="213"/>
      <c r="FNR280" s="213"/>
      <c r="FNS280" s="213"/>
      <c r="FNT280" s="213"/>
      <c r="FNU280" s="213"/>
      <c r="FNV280" s="213"/>
      <c r="FNW280" s="213"/>
      <c r="FNX280" s="213"/>
      <c r="FNY280" s="213"/>
      <c r="FNZ280" s="213"/>
      <c r="FOA280" s="213"/>
      <c r="FOB280" s="213"/>
      <c r="FOC280" s="213"/>
      <c r="FOD280" s="213"/>
      <c r="FOE280" s="213"/>
      <c r="FOF280" s="213"/>
      <c r="FOG280" s="213"/>
      <c r="FOH280" s="213"/>
      <c r="FOI280" s="213"/>
      <c r="FOJ280" s="213"/>
      <c r="FOK280" s="213"/>
      <c r="FOL280" s="213"/>
      <c r="FOM280" s="213"/>
      <c r="FON280" s="213"/>
      <c r="FOO280" s="213"/>
      <c r="FOP280" s="213"/>
      <c r="FOQ280" s="213"/>
      <c r="FOR280" s="213"/>
      <c r="FOS280" s="213"/>
      <c r="FOT280" s="213"/>
      <c r="FOU280" s="213"/>
      <c r="FOV280" s="213"/>
      <c r="FOW280" s="213"/>
      <c r="FOX280" s="213"/>
      <c r="FOY280" s="213"/>
      <c r="FOZ280" s="213"/>
      <c r="FPA280" s="213"/>
      <c r="FPB280" s="213"/>
      <c r="FPC280" s="213"/>
      <c r="FPD280" s="213"/>
      <c r="FPE280" s="213"/>
      <c r="FPF280" s="213"/>
      <c r="FPG280" s="213"/>
      <c r="FPH280" s="213"/>
      <c r="FPI280" s="213"/>
      <c r="FPJ280" s="213"/>
      <c r="FPK280" s="213"/>
      <c r="FPL280" s="213"/>
      <c r="FPM280" s="213"/>
      <c r="FPN280" s="213"/>
      <c r="FPO280" s="213"/>
      <c r="FPP280" s="213"/>
      <c r="FPQ280" s="213"/>
      <c r="FPR280" s="213"/>
      <c r="FPS280" s="213"/>
      <c r="FPT280" s="213"/>
      <c r="FPU280" s="213"/>
      <c r="FPV280" s="213"/>
      <c r="FPW280" s="213"/>
      <c r="FPX280" s="213"/>
      <c r="FPY280" s="213"/>
      <c r="FPZ280" s="213"/>
      <c r="FQA280" s="213"/>
      <c r="FQB280" s="213"/>
      <c r="FQC280" s="213"/>
      <c r="FQD280" s="213"/>
      <c r="FQE280" s="213"/>
      <c r="FQF280" s="213"/>
      <c r="FQG280" s="213"/>
      <c r="FQH280" s="213"/>
      <c r="FQI280" s="213"/>
      <c r="FQJ280" s="213"/>
      <c r="FQK280" s="213"/>
      <c r="FQL280" s="213"/>
      <c r="FQM280" s="213"/>
      <c r="FQN280" s="213"/>
      <c r="FQO280" s="213"/>
      <c r="FQP280" s="213"/>
      <c r="FQQ280" s="213"/>
      <c r="FQR280" s="213"/>
      <c r="FQS280" s="213"/>
      <c r="FQT280" s="213"/>
      <c r="FQU280" s="213"/>
      <c r="FQV280" s="213"/>
      <c r="FQW280" s="213"/>
      <c r="FQX280" s="213"/>
      <c r="FQY280" s="213"/>
      <c r="FQZ280" s="213"/>
      <c r="FRA280" s="213"/>
      <c r="FRB280" s="213"/>
      <c r="FRC280" s="213"/>
      <c r="FRD280" s="213"/>
      <c r="FRE280" s="213"/>
      <c r="FRF280" s="213"/>
      <c r="FRG280" s="213"/>
      <c r="FRH280" s="213"/>
      <c r="FRI280" s="213"/>
      <c r="FRJ280" s="213"/>
      <c r="FRK280" s="213"/>
      <c r="FRL280" s="213"/>
      <c r="FRM280" s="213"/>
      <c r="FRN280" s="213"/>
      <c r="FRO280" s="213"/>
      <c r="FRP280" s="213"/>
      <c r="FRQ280" s="213"/>
      <c r="FRR280" s="213"/>
      <c r="FRS280" s="213"/>
      <c r="FRT280" s="213"/>
      <c r="FRU280" s="213"/>
      <c r="FRV280" s="213"/>
      <c r="FRW280" s="213"/>
      <c r="FRX280" s="213"/>
      <c r="FRY280" s="213"/>
      <c r="FRZ280" s="213"/>
      <c r="FSA280" s="213"/>
      <c r="FSB280" s="213"/>
      <c r="FSC280" s="213"/>
      <c r="FSD280" s="213"/>
      <c r="FSE280" s="213"/>
      <c r="FSF280" s="213"/>
      <c r="FSG280" s="213"/>
      <c r="FSH280" s="213"/>
      <c r="FSI280" s="213"/>
      <c r="FSJ280" s="213"/>
      <c r="FSK280" s="213"/>
      <c r="FSL280" s="213"/>
      <c r="FSM280" s="213"/>
      <c r="FSN280" s="213"/>
      <c r="FSO280" s="213"/>
      <c r="FSP280" s="213"/>
      <c r="FSQ280" s="213"/>
      <c r="FSR280" s="213"/>
      <c r="FSS280" s="213"/>
      <c r="FST280" s="213"/>
      <c r="FSU280" s="213"/>
      <c r="FSV280" s="213"/>
      <c r="FSW280" s="213"/>
      <c r="FSX280" s="213"/>
      <c r="FSY280" s="213"/>
      <c r="FSZ280" s="213"/>
      <c r="FTA280" s="213"/>
      <c r="FTB280" s="213"/>
      <c r="FTC280" s="213"/>
      <c r="FTD280" s="213"/>
      <c r="FTE280" s="213"/>
      <c r="FTF280" s="213"/>
      <c r="FTG280" s="213"/>
      <c r="FTH280" s="213"/>
      <c r="FTI280" s="213"/>
      <c r="FTJ280" s="213"/>
      <c r="FTK280" s="213"/>
      <c r="FTL280" s="213"/>
      <c r="FTM280" s="213"/>
      <c r="FTN280" s="213"/>
      <c r="FTO280" s="213"/>
      <c r="FTP280" s="213"/>
      <c r="FTQ280" s="213"/>
      <c r="FTR280" s="213"/>
      <c r="FTS280" s="213"/>
      <c r="FTT280" s="213"/>
      <c r="FTU280" s="213"/>
      <c r="FTV280" s="213"/>
      <c r="FTW280" s="213"/>
      <c r="FTX280" s="213"/>
      <c r="FTY280" s="213"/>
      <c r="FTZ280" s="213"/>
      <c r="FUA280" s="213"/>
      <c r="FUB280" s="213"/>
      <c r="FUC280" s="213"/>
      <c r="FUD280" s="213"/>
      <c r="FUE280" s="213"/>
      <c r="FUF280" s="213"/>
      <c r="FUG280" s="213"/>
      <c r="FUH280" s="213"/>
      <c r="FUI280" s="213"/>
      <c r="FUJ280" s="213"/>
      <c r="FUK280" s="213"/>
      <c r="FUL280" s="213"/>
      <c r="FUM280" s="213"/>
      <c r="FUN280" s="213"/>
      <c r="FUO280" s="213"/>
      <c r="FUP280" s="213"/>
      <c r="FUQ280" s="213"/>
      <c r="FUR280" s="213"/>
      <c r="FUS280" s="213"/>
      <c r="FUT280" s="213"/>
      <c r="FUU280" s="213"/>
      <c r="FUV280" s="213"/>
      <c r="FUW280" s="213"/>
      <c r="FUX280" s="213"/>
      <c r="FUY280" s="213"/>
      <c r="FUZ280" s="213"/>
      <c r="FVA280" s="213"/>
      <c r="FVB280" s="213"/>
      <c r="FVC280" s="213"/>
      <c r="FVD280" s="213"/>
      <c r="FVE280" s="213"/>
      <c r="FVF280" s="213"/>
      <c r="FVG280" s="213"/>
      <c r="FVH280" s="213"/>
      <c r="FVI280" s="213"/>
      <c r="FVJ280" s="213"/>
      <c r="FVK280" s="213"/>
      <c r="FVL280" s="213"/>
      <c r="FVM280" s="213"/>
      <c r="FVN280" s="213"/>
      <c r="FVO280" s="213"/>
      <c r="FVP280" s="213"/>
      <c r="FVQ280" s="213"/>
      <c r="FVR280" s="213"/>
      <c r="FVS280" s="213"/>
      <c r="FVT280" s="213"/>
      <c r="FVU280" s="213"/>
      <c r="FVV280" s="213"/>
      <c r="FVW280" s="213"/>
      <c r="FVX280" s="213"/>
      <c r="FVY280" s="213"/>
      <c r="FVZ280" s="213"/>
      <c r="FWA280" s="213"/>
      <c r="FWB280" s="213"/>
      <c r="FWC280" s="213"/>
      <c r="FWD280" s="213"/>
      <c r="FWE280" s="213"/>
      <c r="FWF280" s="213"/>
      <c r="FWG280" s="213"/>
      <c r="FWH280" s="213"/>
      <c r="FWI280" s="213"/>
      <c r="FWJ280" s="213"/>
      <c r="FWK280" s="213"/>
      <c r="FWL280" s="213"/>
      <c r="FWM280" s="213"/>
      <c r="FWN280" s="213"/>
      <c r="FWO280" s="213"/>
      <c r="FWP280" s="213"/>
      <c r="FWQ280" s="213"/>
      <c r="FWR280" s="213"/>
      <c r="FWS280" s="213"/>
      <c r="FWT280" s="213"/>
      <c r="FWU280" s="213"/>
      <c r="FWV280" s="213"/>
      <c r="FWW280" s="213"/>
      <c r="FWX280" s="213"/>
      <c r="FWY280" s="213"/>
      <c r="FWZ280" s="213"/>
      <c r="FXA280" s="213"/>
      <c r="FXB280" s="213"/>
      <c r="FXC280" s="213"/>
      <c r="FXD280" s="213"/>
      <c r="FXE280" s="213"/>
      <c r="FXF280" s="213"/>
      <c r="FXG280" s="213"/>
      <c r="FXH280" s="213"/>
      <c r="FXI280" s="213"/>
      <c r="FXJ280" s="213"/>
      <c r="FXK280" s="213"/>
      <c r="FXL280" s="213"/>
      <c r="FXM280" s="213"/>
      <c r="FXN280" s="213"/>
      <c r="FXO280" s="213"/>
      <c r="FXP280" s="213"/>
      <c r="FXQ280" s="213"/>
      <c r="FXR280" s="213"/>
      <c r="FXS280" s="213"/>
      <c r="FXT280" s="213"/>
      <c r="FXU280" s="213"/>
      <c r="FXV280" s="213"/>
      <c r="FXW280" s="213"/>
      <c r="FXX280" s="213"/>
      <c r="FXY280" s="213"/>
      <c r="FXZ280" s="213"/>
      <c r="FYA280" s="213"/>
      <c r="FYB280" s="213"/>
      <c r="FYC280" s="213"/>
      <c r="FYD280" s="213"/>
      <c r="FYE280" s="213"/>
      <c r="FYF280" s="213"/>
      <c r="FYG280" s="213"/>
      <c r="FYH280" s="213"/>
      <c r="FYI280" s="213"/>
      <c r="FYJ280" s="213"/>
      <c r="FYK280" s="213"/>
      <c r="FYL280" s="213"/>
      <c r="FYM280" s="213"/>
      <c r="FYN280" s="213"/>
      <c r="FYO280" s="213"/>
      <c r="FYP280" s="213"/>
      <c r="FYQ280" s="213"/>
      <c r="FYR280" s="213"/>
      <c r="FYS280" s="213"/>
      <c r="FYT280" s="213"/>
      <c r="FYU280" s="213"/>
      <c r="FYV280" s="213"/>
      <c r="FYW280" s="213"/>
      <c r="FYX280" s="213"/>
      <c r="FYY280" s="213"/>
      <c r="FYZ280" s="213"/>
      <c r="FZA280" s="213"/>
      <c r="FZB280" s="213"/>
      <c r="FZC280" s="213"/>
      <c r="FZD280" s="213"/>
      <c r="FZE280" s="213"/>
      <c r="FZF280" s="213"/>
      <c r="FZG280" s="213"/>
      <c r="FZH280" s="213"/>
      <c r="FZI280" s="213"/>
      <c r="FZJ280" s="213"/>
      <c r="FZK280" s="213"/>
      <c r="FZL280" s="213"/>
      <c r="FZM280" s="213"/>
      <c r="FZN280" s="213"/>
      <c r="FZO280" s="213"/>
      <c r="FZP280" s="213"/>
      <c r="FZQ280" s="213"/>
      <c r="FZR280" s="213"/>
      <c r="FZS280" s="213"/>
      <c r="FZT280" s="213"/>
      <c r="FZU280" s="213"/>
      <c r="FZV280" s="213"/>
      <c r="FZW280" s="213"/>
      <c r="FZX280" s="213"/>
      <c r="FZY280" s="213"/>
      <c r="FZZ280" s="213"/>
      <c r="GAA280" s="213"/>
      <c r="GAB280" s="213"/>
      <c r="GAC280" s="213"/>
      <c r="GAD280" s="213"/>
      <c r="GAE280" s="213"/>
      <c r="GAF280" s="213"/>
      <c r="GAG280" s="213"/>
      <c r="GAH280" s="213"/>
      <c r="GAI280" s="213"/>
      <c r="GAJ280" s="213"/>
      <c r="GAK280" s="213"/>
      <c r="GAL280" s="213"/>
      <c r="GAM280" s="213"/>
      <c r="GAN280" s="213"/>
      <c r="GAO280" s="213"/>
      <c r="GAP280" s="213"/>
      <c r="GAQ280" s="213"/>
      <c r="GAR280" s="213"/>
      <c r="GAS280" s="213"/>
      <c r="GAT280" s="213"/>
      <c r="GAU280" s="213"/>
      <c r="GAV280" s="213"/>
      <c r="GAW280" s="213"/>
      <c r="GAX280" s="213"/>
      <c r="GAY280" s="213"/>
      <c r="GAZ280" s="213"/>
      <c r="GBA280" s="213"/>
      <c r="GBB280" s="213"/>
      <c r="GBC280" s="213"/>
      <c r="GBD280" s="213"/>
      <c r="GBE280" s="213"/>
      <c r="GBF280" s="213"/>
      <c r="GBG280" s="213"/>
      <c r="GBH280" s="213"/>
      <c r="GBI280" s="213"/>
      <c r="GBJ280" s="213"/>
      <c r="GBK280" s="213"/>
      <c r="GBL280" s="213"/>
      <c r="GBM280" s="213"/>
      <c r="GBN280" s="213"/>
      <c r="GBO280" s="213"/>
      <c r="GBP280" s="213"/>
      <c r="GBQ280" s="213"/>
      <c r="GBR280" s="213"/>
      <c r="GBS280" s="213"/>
      <c r="GBT280" s="213"/>
      <c r="GBU280" s="213"/>
      <c r="GBV280" s="213"/>
      <c r="GBW280" s="213"/>
      <c r="GBX280" s="213"/>
      <c r="GBY280" s="213"/>
      <c r="GBZ280" s="213"/>
      <c r="GCA280" s="213"/>
      <c r="GCB280" s="213"/>
      <c r="GCC280" s="213"/>
      <c r="GCD280" s="213"/>
      <c r="GCE280" s="213"/>
      <c r="GCF280" s="213"/>
      <c r="GCG280" s="213"/>
      <c r="GCH280" s="213"/>
      <c r="GCI280" s="213"/>
      <c r="GCJ280" s="213"/>
      <c r="GCK280" s="213"/>
      <c r="GCL280" s="213"/>
      <c r="GCM280" s="213"/>
      <c r="GCN280" s="213"/>
      <c r="GCO280" s="213"/>
      <c r="GCP280" s="213"/>
      <c r="GCQ280" s="213"/>
      <c r="GCR280" s="213"/>
      <c r="GCS280" s="213"/>
      <c r="GCT280" s="213"/>
      <c r="GCU280" s="213"/>
      <c r="GCV280" s="213"/>
      <c r="GCW280" s="213"/>
      <c r="GCX280" s="213"/>
      <c r="GCY280" s="213"/>
      <c r="GCZ280" s="213"/>
      <c r="GDA280" s="213"/>
      <c r="GDB280" s="213"/>
      <c r="GDC280" s="213"/>
      <c r="GDD280" s="213"/>
      <c r="GDE280" s="213"/>
      <c r="GDF280" s="213"/>
      <c r="GDG280" s="213"/>
      <c r="GDH280" s="213"/>
      <c r="GDI280" s="213"/>
      <c r="GDJ280" s="213"/>
      <c r="GDK280" s="213"/>
      <c r="GDL280" s="213"/>
      <c r="GDM280" s="213"/>
      <c r="GDN280" s="213"/>
      <c r="GDO280" s="213"/>
      <c r="GDP280" s="213"/>
      <c r="GDQ280" s="213"/>
      <c r="GDR280" s="213"/>
      <c r="GDS280" s="213"/>
      <c r="GDT280" s="213"/>
      <c r="GDU280" s="213"/>
      <c r="GDV280" s="213"/>
      <c r="GDW280" s="213"/>
      <c r="GDX280" s="213"/>
      <c r="GDY280" s="213"/>
      <c r="GDZ280" s="213"/>
      <c r="GEA280" s="213"/>
      <c r="GEB280" s="213"/>
      <c r="GEC280" s="213"/>
      <c r="GED280" s="213"/>
      <c r="GEE280" s="213"/>
      <c r="GEF280" s="213"/>
      <c r="GEG280" s="213"/>
      <c r="GEH280" s="213"/>
      <c r="GEI280" s="213"/>
      <c r="GEJ280" s="213"/>
      <c r="GEK280" s="213"/>
      <c r="GEL280" s="213"/>
      <c r="GEM280" s="213"/>
      <c r="GEN280" s="213"/>
      <c r="GEO280" s="213"/>
      <c r="GEP280" s="213"/>
      <c r="GEQ280" s="213"/>
      <c r="GER280" s="213"/>
      <c r="GES280" s="213"/>
      <c r="GET280" s="213"/>
      <c r="GEU280" s="213"/>
      <c r="GEV280" s="213"/>
      <c r="GEW280" s="213"/>
      <c r="GEX280" s="213"/>
      <c r="GEY280" s="213"/>
      <c r="GEZ280" s="213"/>
      <c r="GFA280" s="213"/>
      <c r="GFB280" s="213"/>
      <c r="GFC280" s="213"/>
      <c r="GFD280" s="213"/>
      <c r="GFE280" s="213"/>
      <c r="GFF280" s="213"/>
      <c r="GFG280" s="213"/>
      <c r="GFH280" s="213"/>
      <c r="GFI280" s="213"/>
      <c r="GFJ280" s="213"/>
      <c r="GFK280" s="213"/>
      <c r="GFL280" s="213"/>
      <c r="GFM280" s="213"/>
      <c r="GFN280" s="213"/>
      <c r="GFO280" s="213"/>
      <c r="GFP280" s="213"/>
      <c r="GFQ280" s="213"/>
      <c r="GFR280" s="213"/>
      <c r="GFS280" s="213"/>
      <c r="GFT280" s="213"/>
      <c r="GFU280" s="213"/>
      <c r="GFV280" s="213"/>
      <c r="GFW280" s="213"/>
      <c r="GFX280" s="213"/>
      <c r="GFY280" s="213"/>
      <c r="GFZ280" s="213"/>
      <c r="GGA280" s="213"/>
      <c r="GGB280" s="213"/>
      <c r="GGC280" s="213"/>
      <c r="GGD280" s="213"/>
      <c r="GGE280" s="213"/>
      <c r="GGF280" s="213"/>
      <c r="GGG280" s="213"/>
      <c r="GGH280" s="213"/>
      <c r="GGI280" s="213"/>
      <c r="GGJ280" s="213"/>
      <c r="GGK280" s="213"/>
      <c r="GGL280" s="213"/>
      <c r="GGM280" s="213"/>
      <c r="GGN280" s="213"/>
      <c r="GGO280" s="213"/>
      <c r="GGP280" s="213"/>
      <c r="GGQ280" s="213"/>
      <c r="GGR280" s="213"/>
      <c r="GGS280" s="213"/>
      <c r="GGT280" s="213"/>
      <c r="GGU280" s="213"/>
      <c r="GGV280" s="213"/>
      <c r="GGW280" s="213"/>
      <c r="GGX280" s="213"/>
      <c r="GGY280" s="213"/>
      <c r="GGZ280" s="213"/>
      <c r="GHA280" s="213"/>
      <c r="GHB280" s="213"/>
      <c r="GHC280" s="213"/>
      <c r="GHD280" s="213"/>
      <c r="GHE280" s="213"/>
      <c r="GHF280" s="213"/>
      <c r="GHG280" s="213"/>
      <c r="GHH280" s="213"/>
      <c r="GHI280" s="213"/>
      <c r="GHJ280" s="213"/>
      <c r="GHK280" s="213"/>
      <c r="GHL280" s="213"/>
      <c r="GHM280" s="213"/>
      <c r="GHN280" s="213"/>
      <c r="GHO280" s="213"/>
      <c r="GHP280" s="213"/>
      <c r="GHQ280" s="213"/>
      <c r="GHR280" s="213"/>
      <c r="GHS280" s="213"/>
      <c r="GHT280" s="213"/>
      <c r="GHU280" s="213"/>
      <c r="GHV280" s="213"/>
      <c r="GHW280" s="213"/>
      <c r="GHX280" s="213"/>
      <c r="GHY280" s="213"/>
      <c r="GHZ280" s="213"/>
      <c r="GIA280" s="213"/>
      <c r="GIB280" s="213"/>
      <c r="GIC280" s="213"/>
      <c r="GID280" s="213"/>
      <c r="GIE280" s="213"/>
      <c r="GIF280" s="213"/>
      <c r="GIG280" s="213"/>
      <c r="GIH280" s="213"/>
      <c r="GII280" s="213"/>
      <c r="GIJ280" s="213"/>
      <c r="GIK280" s="213"/>
      <c r="GIL280" s="213"/>
      <c r="GIM280" s="213"/>
      <c r="GIN280" s="213"/>
      <c r="GIO280" s="213"/>
      <c r="GIP280" s="213"/>
      <c r="GIQ280" s="213"/>
      <c r="GIR280" s="213"/>
      <c r="GIS280" s="213"/>
      <c r="GIT280" s="213"/>
      <c r="GIU280" s="213"/>
      <c r="GIV280" s="213"/>
      <c r="GIW280" s="213"/>
      <c r="GIX280" s="213"/>
      <c r="GIY280" s="213"/>
      <c r="GIZ280" s="213"/>
      <c r="GJA280" s="213"/>
      <c r="GJB280" s="213"/>
      <c r="GJC280" s="213"/>
      <c r="GJD280" s="213"/>
      <c r="GJE280" s="213"/>
      <c r="GJF280" s="213"/>
      <c r="GJG280" s="213"/>
      <c r="GJH280" s="213"/>
      <c r="GJI280" s="213"/>
      <c r="GJJ280" s="213"/>
      <c r="GJK280" s="213"/>
      <c r="GJL280" s="213"/>
      <c r="GJM280" s="213"/>
      <c r="GJN280" s="213"/>
      <c r="GJO280" s="213"/>
      <c r="GJP280" s="213"/>
      <c r="GJQ280" s="213"/>
      <c r="GJR280" s="213"/>
      <c r="GJS280" s="213"/>
      <c r="GJT280" s="213"/>
      <c r="GJU280" s="213"/>
      <c r="GJV280" s="213"/>
      <c r="GJW280" s="213"/>
      <c r="GJX280" s="213"/>
      <c r="GJY280" s="213"/>
      <c r="GJZ280" s="213"/>
      <c r="GKA280" s="213"/>
      <c r="GKB280" s="213"/>
      <c r="GKC280" s="213"/>
      <c r="GKD280" s="213"/>
      <c r="GKE280" s="213"/>
      <c r="GKF280" s="213"/>
      <c r="GKG280" s="213"/>
      <c r="GKH280" s="213"/>
      <c r="GKI280" s="213"/>
      <c r="GKJ280" s="213"/>
      <c r="GKK280" s="213"/>
      <c r="GKL280" s="213"/>
      <c r="GKM280" s="213"/>
      <c r="GKN280" s="213"/>
      <c r="GKO280" s="213"/>
      <c r="GKP280" s="213"/>
      <c r="GKQ280" s="213"/>
      <c r="GKR280" s="213"/>
      <c r="GKS280" s="213"/>
      <c r="GKT280" s="213"/>
      <c r="GKU280" s="213"/>
      <c r="GKV280" s="213"/>
      <c r="GKW280" s="213"/>
      <c r="GKX280" s="213"/>
      <c r="GKY280" s="213"/>
      <c r="GKZ280" s="213"/>
      <c r="GLA280" s="213"/>
      <c r="GLB280" s="213"/>
      <c r="GLC280" s="213"/>
      <c r="GLD280" s="213"/>
      <c r="GLE280" s="213"/>
      <c r="GLF280" s="213"/>
      <c r="GLG280" s="213"/>
      <c r="GLH280" s="213"/>
      <c r="GLI280" s="213"/>
      <c r="GLJ280" s="213"/>
      <c r="GLK280" s="213"/>
      <c r="GLL280" s="213"/>
      <c r="GLM280" s="213"/>
      <c r="GLN280" s="213"/>
      <c r="GLO280" s="213"/>
      <c r="GLP280" s="213"/>
      <c r="GLQ280" s="213"/>
      <c r="GLR280" s="213"/>
      <c r="GLS280" s="213"/>
      <c r="GLT280" s="213"/>
      <c r="GLU280" s="213"/>
      <c r="GLV280" s="213"/>
      <c r="GLW280" s="213"/>
      <c r="GLX280" s="213"/>
      <c r="GLY280" s="213"/>
      <c r="GLZ280" s="213"/>
      <c r="GMA280" s="213"/>
      <c r="GMB280" s="213"/>
      <c r="GMC280" s="213"/>
      <c r="GMD280" s="213"/>
      <c r="GME280" s="213"/>
      <c r="GMF280" s="213"/>
      <c r="GMG280" s="213"/>
      <c r="GMH280" s="213"/>
      <c r="GMI280" s="213"/>
      <c r="GMJ280" s="213"/>
      <c r="GMK280" s="213"/>
      <c r="GML280" s="213"/>
      <c r="GMM280" s="213"/>
      <c r="GMN280" s="213"/>
      <c r="GMO280" s="213"/>
      <c r="GMP280" s="213"/>
      <c r="GMQ280" s="213"/>
      <c r="GMR280" s="213"/>
      <c r="GMS280" s="213"/>
      <c r="GMT280" s="213"/>
      <c r="GMU280" s="213"/>
      <c r="GMV280" s="213"/>
      <c r="GMW280" s="213"/>
      <c r="GMX280" s="213"/>
      <c r="GMY280" s="213"/>
      <c r="GMZ280" s="213"/>
      <c r="GNA280" s="213"/>
      <c r="GNB280" s="213"/>
      <c r="GNC280" s="213"/>
      <c r="GND280" s="213"/>
      <c r="GNE280" s="213"/>
      <c r="GNF280" s="213"/>
      <c r="GNG280" s="213"/>
      <c r="GNH280" s="213"/>
      <c r="GNI280" s="213"/>
      <c r="GNJ280" s="213"/>
      <c r="GNK280" s="213"/>
      <c r="GNL280" s="213"/>
      <c r="GNM280" s="213"/>
      <c r="GNN280" s="213"/>
      <c r="GNO280" s="213"/>
      <c r="GNP280" s="213"/>
      <c r="GNQ280" s="213"/>
      <c r="GNR280" s="213"/>
      <c r="GNS280" s="213"/>
      <c r="GNT280" s="213"/>
      <c r="GNU280" s="213"/>
      <c r="GNV280" s="213"/>
      <c r="GNW280" s="213"/>
      <c r="GNX280" s="213"/>
      <c r="GNY280" s="213"/>
      <c r="GNZ280" s="213"/>
      <c r="GOA280" s="213"/>
      <c r="GOB280" s="213"/>
      <c r="GOC280" s="213"/>
      <c r="GOD280" s="213"/>
      <c r="GOE280" s="213"/>
      <c r="GOF280" s="213"/>
      <c r="GOG280" s="213"/>
      <c r="GOH280" s="213"/>
      <c r="GOI280" s="213"/>
      <c r="GOJ280" s="213"/>
      <c r="GOK280" s="213"/>
      <c r="GOL280" s="213"/>
      <c r="GOM280" s="213"/>
      <c r="GON280" s="213"/>
      <c r="GOO280" s="213"/>
      <c r="GOP280" s="213"/>
      <c r="GOQ280" s="213"/>
      <c r="GOR280" s="213"/>
      <c r="GOS280" s="213"/>
      <c r="GOT280" s="213"/>
      <c r="GOU280" s="213"/>
      <c r="GOV280" s="213"/>
      <c r="GOW280" s="213"/>
      <c r="GOX280" s="213"/>
      <c r="GOY280" s="213"/>
      <c r="GOZ280" s="213"/>
      <c r="GPA280" s="213"/>
      <c r="GPB280" s="213"/>
      <c r="GPC280" s="213"/>
      <c r="GPD280" s="213"/>
      <c r="GPE280" s="213"/>
      <c r="GPF280" s="213"/>
      <c r="GPG280" s="213"/>
      <c r="GPH280" s="213"/>
      <c r="GPI280" s="213"/>
      <c r="GPJ280" s="213"/>
      <c r="GPK280" s="213"/>
      <c r="GPL280" s="213"/>
      <c r="GPM280" s="213"/>
      <c r="GPN280" s="213"/>
      <c r="GPO280" s="213"/>
      <c r="GPP280" s="213"/>
      <c r="GPQ280" s="213"/>
      <c r="GPR280" s="213"/>
      <c r="GPS280" s="213"/>
      <c r="GPT280" s="213"/>
      <c r="GPU280" s="213"/>
      <c r="GPV280" s="213"/>
      <c r="GPW280" s="213"/>
      <c r="GPX280" s="213"/>
      <c r="GPY280" s="213"/>
      <c r="GPZ280" s="213"/>
      <c r="GQA280" s="213"/>
      <c r="GQB280" s="213"/>
      <c r="GQC280" s="213"/>
      <c r="GQD280" s="213"/>
      <c r="GQE280" s="213"/>
      <c r="GQF280" s="213"/>
      <c r="GQG280" s="213"/>
      <c r="GQH280" s="213"/>
      <c r="GQI280" s="213"/>
      <c r="GQJ280" s="213"/>
      <c r="GQK280" s="213"/>
      <c r="GQL280" s="213"/>
      <c r="GQM280" s="213"/>
      <c r="GQN280" s="213"/>
      <c r="GQO280" s="213"/>
      <c r="GQP280" s="213"/>
      <c r="GQQ280" s="213"/>
      <c r="GQR280" s="213"/>
      <c r="GQS280" s="213"/>
      <c r="GQT280" s="213"/>
      <c r="GQU280" s="213"/>
      <c r="GQV280" s="213"/>
      <c r="GQW280" s="213"/>
      <c r="GQX280" s="213"/>
      <c r="GQY280" s="213"/>
      <c r="GQZ280" s="213"/>
      <c r="GRA280" s="213"/>
      <c r="GRB280" s="213"/>
      <c r="GRC280" s="213"/>
      <c r="GRD280" s="213"/>
      <c r="GRE280" s="213"/>
      <c r="GRF280" s="213"/>
      <c r="GRG280" s="213"/>
      <c r="GRH280" s="213"/>
      <c r="GRI280" s="213"/>
      <c r="GRJ280" s="213"/>
      <c r="GRK280" s="213"/>
      <c r="GRL280" s="213"/>
      <c r="GRM280" s="213"/>
      <c r="GRN280" s="213"/>
      <c r="GRO280" s="213"/>
      <c r="GRP280" s="213"/>
      <c r="GRQ280" s="213"/>
      <c r="GRR280" s="213"/>
      <c r="GRS280" s="213"/>
      <c r="GRT280" s="213"/>
      <c r="GRU280" s="213"/>
      <c r="GRV280" s="213"/>
      <c r="GRW280" s="213"/>
      <c r="GRX280" s="213"/>
      <c r="GRY280" s="213"/>
      <c r="GRZ280" s="213"/>
      <c r="GSA280" s="213"/>
      <c r="GSB280" s="213"/>
      <c r="GSC280" s="213"/>
      <c r="GSD280" s="213"/>
      <c r="GSE280" s="213"/>
      <c r="GSF280" s="213"/>
      <c r="GSG280" s="213"/>
      <c r="GSH280" s="213"/>
      <c r="GSI280" s="213"/>
      <c r="GSJ280" s="213"/>
      <c r="GSK280" s="213"/>
      <c r="GSL280" s="213"/>
      <c r="GSM280" s="213"/>
      <c r="GSN280" s="213"/>
      <c r="GSO280" s="213"/>
      <c r="GSP280" s="213"/>
      <c r="GSQ280" s="213"/>
      <c r="GSR280" s="213"/>
      <c r="GSS280" s="213"/>
      <c r="GST280" s="213"/>
      <c r="GSU280" s="213"/>
      <c r="GSV280" s="213"/>
      <c r="GSW280" s="213"/>
      <c r="GSX280" s="213"/>
      <c r="GSY280" s="213"/>
      <c r="GSZ280" s="213"/>
      <c r="GTA280" s="213"/>
      <c r="GTB280" s="213"/>
      <c r="GTC280" s="213"/>
      <c r="GTD280" s="213"/>
      <c r="GTE280" s="213"/>
      <c r="GTF280" s="213"/>
      <c r="GTG280" s="213"/>
      <c r="GTH280" s="213"/>
      <c r="GTI280" s="213"/>
      <c r="GTJ280" s="213"/>
      <c r="GTK280" s="213"/>
      <c r="GTL280" s="213"/>
      <c r="GTM280" s="213"/>
      <c r="GTN280" s="213"/>
      <c r="GTO280" s="213"/>
      <c r="GTP280" s="213"/>
      <c r="GTQ280" s="213"/>
      <c r="GTR280" s="213"/>
      <c r="GTS280" s="213"/>
      <c r="GTT280" s="213"/>
      <c r="GTU280" s="213"/>
      <c r="GTV280" s="213"/>
      <c r="GTW280" s="213"/>
      <c r="GTX280" s="213"/>
      <c r="GTY280" s="213"/>
      <c r="GTZ280" s="213"/>
      <c r="GUA280" s="213"/>
      <c r="GUB280" s="213"/>
      <c r="GUC280" s="213"/>
      <c r="GUD280" s="213"/>
      <c r="GUE280" s="213"/>
      <c r="GUF280" s="213"/>
      <c r="GUG280" s="213"/>
      <c r="GUH280" s="213"/>
      <c r="GUI280" s="213"/>
      <c r="GUJ280" s="213"/>
      <c r="GUK280" s="213"/>
      <c r="GUL280" s="213"/>
      <c r="GUM280" s="213"/>
      <c r="GUN280" s="213"/>
      <c r="GUO280" s="213"/>
      <c r="GUP280" s="213"/>
      <c r="GUQ280" s="213"/>
      <c r="GUR280" s="213"/>
      <c r="GUS280" s="213"/>
      <c r="GUT280" s="213"/>
      <c r="GUU280" s="213"/>
      <c r="GUV280" s="213"/>
      <c r="GUW280" s="213"/>
      <c r="GUX280" s="213"/>
      <c r="GUY280" s="213"/>
      <c r="GUZ280" s="213"/>
      <c r="GVA280" s="213"/>
      <c r="GVB280" s="213"/>
      <c r="GVC280" s="213"/>
      <c r="GVD280" s="213"/>
      <c r="GVE280" s="213"/>
      <c r="GVF280" s="213"/>
      <c r="GVG280" s="213"/>
      <c r="GVH280" s="213"/>
      <c r="GVI280" s="213"/>
      <c r="GVJ280" s="213"/>
      <c r="GVK280" s="213"/>
      <c r="GVL280" s="213"/>
      <c r="GVM280" s="213"/>
      <c r="GVN280" s="213"/>
      <c r="GVO280" s="213"/>
      <c r="GVP280" s="213"/>
      <c r="GVQ280" s="213"/>
      <c r="GVR280" s="213"/>
      <c r="GVS280" s="213"/>
      <c r="GVT280" s="213"/>
      <c r="GVU280" s="213"/>
      <c r="GVV280" s="213"/>
      <c r="GVW280" s="213"/>
      <c r="GVX280" s="213"/>
      <c r="GVY280" s="213"/>
      <c r="GVZ280" s="213"/>
      <c r="GWA280" s="213"/>
      <c r="GWB280" s="213"/>
      <c r="GWC280" s="213"/>
      <c r="GWD280" s="213"/>
      <c r="GWE280" s="213"/>
      <c r="GWF280" s="213"/>
      <c r="GWG280" s="213"/>
      <c r="GWH280" s="213"/>
      <c r="GWI280" s="213"/>
      <c r="GWJ280" s="213"/>
      <c r="GWK280" s="213"/>
      <c r="GWL280" s="213"/>
      <c r="GWM280" s="213"/>
      <c r="GWN280" s="213"/>
      <c r="GWO280" s="213"/>
      <c r="GWP280" s="213"/>
      <c r="GWQ280" s="213"/>
      <c r="GWR280" s="213"/>
      <c r="GWS280" s="213"/>
      <c r="GWT280" s="213"/>
      <c r="GWU280" s="213"/>
      <c r="GWV280" s="213"/>
      <c r="GWW280" s="213"/>
      <c r="GWX280" s="213"/>
      <c r="GWY280" s="213"/>
      <c r="GWZ280" s="213"/>
      <c r="GXA280" s="213"/>
      <c r="GXB280" s="213"/>
      <c r="GXC280" s="213"/>
      <c r="GXD280" s="213"/>
      <c r="GXE280" s="213"/>
      <c r="GXF280" s="213"/>
      <c r="GXG280" s="213"/>
      <c r="GXH280" s="213"/>
      <c r="GXI280" s="213"/>
      <c r="GXJ280" s="213"/>
      <c r="GXK280" s="213"/>
      <c r="GXL280" s="213"/>
      <c r="GXM280" s="213"/>
      <c r="GXN280" s="213"/>
      <c r="GXO280" s="213"/>
      <c r="GXP280" s="213"/>
      <c r="GXQ280" s="213"/>
      <c r="GXR280" s="213"/>
      <c r="GXS280" s="213"/>
      <c r="GXT280" s="213"/>
      <c r="GXU280" s="213"/>
      <c r="GXV280" s="213"/>
      <c r="GXW280" s="213"/>
      <c r="GXX280" s="213"/>
      <c r="GXY280" s="213"/>
      <c r="GXZ280" s="213"/>
      <c r="GYA280" s="213"/>
      <c r="GYB280" s="213"/>
      <c r="GYC280" s="213"/>
      <c r="GYD280" s="213"/>
      <c r="GYE280" s="213"/>
      <c r="GYF280" s="213"/>
      <c r="GYG280" s="213"/>
      <c r="GYH280" s="213"/>
      <c r="GYI280" s="213"/>
      <c r="GYJ280" s="213"/>
      <c r="GYK280" s="213"/>
      <c r="GYL280" s="213"/>
      <c r="GYM280" s="213"/>
      <c r="GYN280" s="213"/>
      <c r="GYO280" s="213"/>
      <c r="GYP280" s="213"/>
      <c r="GYQ280" s="213"/>
      <c r="GYR280" s="213"/>
      <c r="GYS280" s="213"/>
      <c r="GYT280" s="213"/>
      <c r="GYU280" s="213"/>
      <c r="GYV280" s="213"/>
      <c r="GYW280" s="213"/>
      <c r="GYX280" s="213"/>
      <c r="GYY280" s="213"/>
      <c r="GYZ280" s="213"/>
      <c r="GZA280" s="213"/>
      <c r="GZB280" s="213"/>
      <c r="GZC280" s="213"/>
      <c r="GZD280" s="213"/>
      <c r="GZE280" s="213"/>
      <c r="GZF280" s="213"/>
      <c r="GZG280" s="213"/>
      <c r="GZH280" s="213"/>
      <c r="GZI280" s="213"/>
      <c r="GZJ280" s="213"/>
      <c r="GZK280" s="213"/>
      <c r="GZL280" s="213"/>
      <c r="GZM280" s="213"/>
      <c r="GZN280" s="213"/>
      <c r="GZO280" s="213"/>
      <c r="GZP280" s="213"/>
      <c r="GZQ280" s="213"/>
      <c r="GZR280" s="213"/>
      <c r="GZS280" s="213"/>
      <c r="GZT280" s="213"/>
      <c r="GZU280" s="213"/>
      <c r="GZV280" s="213"/>
      <c r="GZW280" s="213"/>
      <c r="GZX280" s="213"/>
      <c r="GZY280" s="213"/>
      <c r="GZZ280" s="213"/>
      <c r="HAA280" s="213"/>
      <c r="HAB280" s="213"/>
      <c r="HAC280" s="213"/>
      <c r="HAD280" s="213"/>
      <c r="HAE280" s="213"/>
      <c r="HAF280" s="213"/>
      <c r="HAG280" s="213"/>
      <c r="HAH280" s="213"/>
      <c r="HAI280" s="213"/>
      <c r="HAJ280" s="213"/>
      <c r="HAK280" s="213"/>
      <c r="HAL280" s="213"/>
      <c r="HAM280" s="213"/>
      <c r="HAN280" s="213"/>
      <c r="HAO280" s="213"/>
      <c r="HAP280" s="213"/>
      <c r="HAQ280" s="213"/>
      <c r="HAR280" s="213"/>
      <c r="HAS280" s="213"/>
      <c r="HAT280" s="213"/>
      <c r="HAU280" s="213"/>
      <c r="HAV280" s="213"/>
      <c r="HAW280" s="213"/>
      <c r="HAX280" s="213"/>
      <c r="HAY280" s="213"/>
      <c r="HAZ280" s="213"/>
      <c r="HBA280" s="213"/>
      <c r="HBB280" s="213"/>
      <c r="HBC280" s="213"/>
      <c r="HBD280" s="213"/>
      <c r="HBE280" s="213"/>
      <c r="HBF280" s="213"/>
      <c r="HBG280" s="213"/>
      <c r="HBH280" s="213"/>
      <c r="HBI280" s="213"/>
      <c r="HBJ280" s="213"/>
      <c r="HBK280" s="213"/>
      <c r="HBL280" s="213"/>
      <c r="HBM280" s="213"/>
      <c r="HBN280" s="213"/>
      <c r="HBO280" s="213"/>
      <c r="HBP280" s="213"/>
      <c r="HBQ280" s="213"/>
      <c r="HBR280" s="213"/>
      <c r="HBS280" s="213"/>
      <c r="HBT280" s="213"/>
      <c r="HBU280" s="213"/>
      <c r="HBV280" s="213"/>
      <c r="HBW280" s="213"/>
      <c r="HBX280" s="213"/>
      <c r="HBY280" s="213"/>
      <c r="HBZ280" s="213"/>
      <c r="HCA280" s="213"/>
      <c r="HCB280" s="213"/>
      <c r="HCC280" s="213"/>
      <c r="HCD280" s="213"/>
      <c r="HCE280" s="213"/>
      <c r="HCF280" s="213"/>
      <c r="HCG280" s="213"/>
      <c r="HCH280" s="213"/>
      <c r="HCI280" s="213"/>
      <c r="HCJ280" s="213"/>
      <c r="HCK280" s="213"/>
      <c r="HCL280" s="213"/>
      <c r="HCM280" s="213"/>
      <c r="HCN280" s="213"/>
      <c r="HCO280" s="213"/>
      <c r="HCP280" s="213"/>
      <c r="HCQ280" s="213"/>
      <c r="HCR280" s="213"/>
      <c r="HCS280" s="213"/>
      <c r="HCT280" s="213"/>
      <c r="HCU280" s="213"/>
      <c r="HCV280" s="213"/>
      <c r="HCW280" s="213"/>
      <c r="HCX280" s="213"/>
      <c r="HCY280" s="213"/>
      <c r="HCZ280" s="213"/>
      <c r="HDA280" s="213"/>
      <c r="HDB280" s="213"/>
      <c r="HDC280" s="213"/>
      <c r="HDD280" s="213"/>
      <c r="HDE280" s="213"/>
      <c r="HDF280" s="213"/>
      <c r="HDG280" s="213"/>
      <c r="HDH280" s="213"/>
      <c r="HDI280" s="213"/>
      <c r="HDJ280" s="213"/>
      <c r="HDK280" s="213"/>
      <c r="HDL280" s="213"/>
      <c r="HDM280" s="213"/>
      <c r="HDN280" s="213"/>
      <c r="HDO280" s="213"/>
      <c r="HDP280" s="213"/>
      <c r="HDQ280" s="213"/>
      <c r="HDR280" s="213"/>
      <c r="HDS280" s="213"/>
      <c r="HDT280" s="213"/>
      <c r="HDU280" s="213"/>
      <c r="HDV280" s="213"/>
      <c r="HDW280" s="213"/>
      <c r="HDX280" s="213"/>
      <c r="HDY280" s="213"/>
      <c r="HDZ280" s="213"/>
      <c r="HEA280" s="213"/>
      <c r="HEB280" s="213"/>
      <c r="HEC280" s="213"/>
      <c r="HED280" s="213"/>
      <c r="HEE280" s="213"/>
      <c r="HEF280" s="213"/>
      <c r="HEG280" s="213"/>
      <c r="HEH280" s="213"/>
      <c r="HEI280" s="213"/>
      <c r="HEJ280" s="213"/>
      <c r="HEK280" s="213"/>
      <c r="HEL280" s="213"/>
      <c r="HEM280" s="213"/>
      <c r="HEN280" s="213"/>
      <c r="HEO280" s="213"/>
      <c r="HEP280" s="213"/>
      <c r="HEQ280" s="213"/>
      <c r="HER280" s="213"/>
      <c r="HES280" s="213"/>
      <c r="HET280" s="213"/>
      <c r="HEU280" s="213"/>
      <c r="HEV280" s="213"/>
      <c r="HEW280" s="213"/>
      <c r="HEX280" s="213"/>
      <c r="HEY280" s="213"/>
      <c r="HEZ280" s="213"/>
      <c r="HFA280" s="213"/>
      <c r="HFB280" s="213"/>
      <c r="HFC280" s="213"/>
      <c r="HFD280" s="213"/>
      <c r="HFE280" s="213"/>
      <c r="HFF280" s="213"/>
      <c r="HFG280" s="213"/>
      <c r="HFH280" s="213"/>
      <c r="HFI280" s="213"/>
      <c r="HFJ280" s="213"/>
      <c r="HFK280" s="213"/>
      <c r="HFL280" s="213"/>
      <c r="HFM280" s="213"/>
      <c r="HFN280" s="213"/>
      <c r="HFO280" s="213"/>
      <c r="HFP280" s="213"/>
      <c r="HFQ280" s="213"/>
      <c r="HFR280" s="213"/>
      <c r="HFS280" s="213"/>
      <c r="HFT280" s="213"/>
      <c r="HFU280" s="213"/>
      <c r="HFV280" s="213"/>
      <c r="HFW280" s="213"/>
      <c r="HFX280" s="213"/>
      <c r="HFY280" s="213"/>
      <c r="HFZ280" s="213"/>
      <c r="HGA280" s="213"/>
      <c r="HGB280" s="213"/>
      <c r="HGC280" s="213"/>
      <c r="HGD280" s="213"/>
      <c r="HGE280" s="213"/>
      <c r="HGF280" s="213"/>
      <c r="HGG280" s="213"/>
      <c r="HGH280" s="213"/>
      <c r="HGI280" s="213"/>
      <c r="HGJ280" s="213"/>
      <c r="HGK280" s="213"/>
      <c r="HGL280" s="213"/>
      <c r="HGM280" s="213"/>
      <c r="HGN280" s="213"/>
      <c r="HGO280" s="213"/>
      <c r="HGP280" s="213"/>
      <c r="HGQ280" s="213"/>
      <c r="HGR280" s="213"/>
      <c r="HGS280" s="213"/>
      <c r="HGT280" s="213"/>
      <c r="HGU280" s="213"/>
      <c r="HGV280" s="213"/>
      <c r="HGW280" s="213"/>
      <c r="HGX280" s="213"/>
      <c r="HGY280" s="213"/>
      <c r="HGZ280" s="213"/>
      <c r="HHA280" s="213"/>
      <c r="HHB280" s="213"/>
      <c r="HHC280" s="213"/>
      <c r="HHD280" s="213"/>
      <c r="HHE280" s="213"/>
      <c r="HHF280" s="213"/>
      <c r="HHG280" s="213"/>
      <c r="HHH280" s="213"/>
      <c r="HHI280" s="213"/>
      <c r="HHJ280" s="213"/>
      <c r="HHK280" s="213"/>
      <c r="HHL280" s="213"/>
      <c r="HHM280" s="213"/>
      <c r="HHN280" s="213"/>
      <c r="HHO280" s="213"/>
      <c r="HHP280" s="213"/>
      <c r="HHQ280" s="213"/>
      <c r="HHR280" s="213"/>
      <c r="HHS280" s="213"/>
      <c r="HHT280" s="213"/>
      <c r="HHU280" s="213"/>
      <c r="HHV280" s="213"/>
      <c r="HHW280" s="213"/>
      <c r="HHX280" s="213"/>
      <c r="HHY280" s="213"/>
      <c r="HHZ280" s="213"/>
      <c r="HIA280" s="213"/>
      <c r="HIB280" s="213"/>
      <c r="HIC280" s="213"/>
      <c r="HID280" s="213"/>
      <c r="HIE280" s="213"/>
      <c r="HIF280" s="213"/>
      <c r="HIG280" s="213"/>
      <c r="HIH280" s="213"/>
      <c r="HII280" s="213"/>
      <c r="HIJ280" s="213"/>
      <c r="HIK280" s="213"/>
      <c r="HIL280" s="213"/>
      <c r="HIM280" s="213"/>
      <c r="HIN280" s="213"/>
      <c r="HIO280" s="213"/>
      <c r="HIP280" s="213"/>
      <c r="HIQ280" s="213"/>
      <c r="HIR280" s="213"/>
      <c r="HIS280" s="213"/>
      <c r="HIT280" s="213"/>
      <c r="HIU280" s="213"/>
      <c r="HIV280" s="213"/>
      <c r="HIW280" s="213"/>
      <c r="HIX280" s="213"/>
      <c r="HIY280" s="213"/>
      <c r="HIZ280" s="213"/>
      <c r="HJA280" s="213"/>
      <c r="HJB280" s="213"/>
      <c r="HJC280" s="213"/>
      <c r="HJD280" s="213"/>
      <c r="HJE280" s="213"/>
      <c r="HJF280" s="213"/>
      <c r="HJG280" s="213"/>
      <c r="HJH280" s="213"/>
      <c r="HJI280" s="213"/>
      <c r="HJJ280" s="213"/>
      <c r="HJK280" s="213"/>
      <c r="HJL280" s="213"/>
      <c r="HJM280" s="213"/>
      <c r="HJN280" s="213"/>
      <c r="HJO280" s="213"/>
      <c r="HJP280" s="213"/>
      <c r="HJQ280" s="213"/>
      <c r="HJR280" s="213"/>
      <c r="HJS280" s="213"/>
      <c r="HJT280" s="213"/>
      <c r="HJU280" s="213"/>
      <c r="HJV280" s="213"/>
      <c r="HJW280" s="213"/>
      <c r="HJX280" s="213"/>
      <c r="HJY280" s="213"/>
      <c r="HJZ280" s="213"/>
      <c r="HKA280" s="213"/>
      <c r="HKB280" s="213"/>
      <c r="HKC280" s="213"/>
      <c r="HKD280" s="213"/>
      <c r="HKE280" s="213"/>
      <c r="HKF280" s="213"/>
      <c r="HKG280" s="213"/>
      <c r="HKH280" s="213"/>
      <c r="HKI280" s="213"/>
      <c r="HKJ280" s="213"/>
      <c r="HKK280" s="213"/>
      <c r="HKL280" s="213"/>
      <c r="HKM280" s="213"/>
      <c r="HKN280" s="213"/>
      <c r="HKO280" s="213"/>
      <c r="HKP280" s="213"/>
      <c r="HKQ280" s="213"/>
      <c r="HKR280" s="213"/>
      <c r="HKS280" s="213"/>
      <c r="HKT280" s="213"/>
      <c r="HKU280" s="213"/>
      <c r="HKV280" s="213"/>
      <c r="HKW280" s="213"/>
      <c r="HKX280" s="213"/>
      <c r="HKY280" s="213"/>
      <c r="HKZ280" s="213"/>
      <c r="HLA280" s="213"/>
      <c r="HLB280" s="213"/>
      <c r="HLC280" s="213"/>
      <c r="HLD280" s="213"/>
      <c r="HLE280" s="213"/>
      <c r="HLF280" s="213"/>
      <c r="HLG280" s="213"/>
      <c r="HLH280" s="213"/>
      <c r="HLI280" s="213"/>
      <c r="HLJ280" s="213"/>
      <c r="HLK280" s="213"/>
      <c r="HLL280" s="213"/>
      <c r="HLM280" s="213"/>
      <c r="HLN280" s="213"/>
      <c r="HLO280" s="213"/>
      <c r="HLP280" s="213"/>
      <c r="HLQ280" s="213"/>
      <c r="HLR280" s="213"/>
      <c r="HLS280" s="213"/>
      <c r="HLT280" s="213"/>
      <c r="HLU280" s="213"/>
      <c r="HLV280" s="213"/>
      <c r="HLW280" s="213"/>
      <c r="HLX280" s="213"/>
      <c r="HLY280" s="213"/>
      <c r="HLZ280" s="213"/>
      <c r="HMA280" s="213"/>
      <c r="HMB280" s="213"/>
      <c r="HMC280" s="213"/>
      <c r="HMD280" s="213"/>
      <c r="HME280" s="213"/>
      <c r="HMF280" s="213"/>
      <c r="HMG280" s="213"/>
      <c r="HMH280" s="213"/>
      <c r="HMI280" s="213"/>
      <c r="HMJ280" s="213"/>
      <c r="HMK280" s="213"/>
      <c r="HML280" s="213"/>
      <c r="HMM280" s="213"/>
      <c r="HMN280" s="213"/>
      <c r="HMO280" s="213"/>
      <c r="HMP280" s="213"/>
      <c r="HMQ280" s="213"/>
      <c r="HMR280" s="213"/>
      <c r="HMS280" s="213"/>
      <c r="HMT280" s="213"/>
      <c r="HMU280" s="213"/>
      <c r="HMV280" s="213"/>
      <c r="HMW280" s="213"/>
      <c r="HMX280" s="213"/>
      <c r="HMY280" s="213"/>
      <c r="HMZ280" s="213"/>
      <c r="HNA280" s="213"/>
      <c r="HNB280" s="213"/>
      <c r="HNC280" s="213"/>
      <c r="HND280" s="213"/>
      <c r="HNE280" s="213"/>
      <c r="HNF280" s="213"/>
      <c r="HNG280" s="213"/>
      <c r="HNH280" s="213"/>
      <c r="HNI280" s="213"/>
      <c r="HNJ280" s="213"/>
      <c r="HNK280" s="213"/>
      <c r="HNL280" s="213"/>
      <c r="HNM280" s="213"/>
      <c r="HNN280" s="213"/>
      <c r="HNO280" s="213"/>
      <c r="HNP280" s="213"/>
      <c r="HNQ280" s="213"/>
      <c r="HNR280" s="213"/>
      <c r="HNS280" s="213"/>
      <c r="HNT280" s="213"/>
      <c r="HNU280" s="213"/>
      <c r="HNV280" s="213"/>
      <c r="HNW280" s="213"/>
      <c r="HNX280" s="213"/>
      <c r="HNY280" s="213"/>
      <c r="HNZ280" s="213"/>
      <c r="HOA280" s="213"/>
      <c r="HOB280" s="213"/>
      <c r="HOC280" s="213"/>
      <c r="HOD280" s="213"/>
      <c r="HOE280" s="213"/>
      <c r="HOF280" s="213"/>
      <c r="HOG280" s="213"/>
      <c r="HOH280" s="213"/>
      <c r="HOI280" s="213"/>
      <c r="HOJ280" s="213"/>
      <c r="HOK280" s="213"/>
      <c r="HOL280" s="213"/>
      <c r="HOM280" s="213"/>
      <c r="HON280" s="213"/>
      <c r="HOO280" s="213"/>
      <c r="HOP280" s="213"/>
      <c r="HOQ280" s="213"/>
      <c r="HOR280" s="213"/>
      <c r="HOS280" s="213"/>
      <c r="HOT280" s="213"/>
      <c r="HOU280" s="213"/>
      <c r="HOV280" s="213"/>
      <c r="HOW280" s="213"/>
      <c r="HOX280" s="213"/>
      <c r="HOY280" s="213"/>
      <c r="HOZ280" s="213"/>
      <c r="HPA280" s="213"/>
      <c r="HPB280" s="213"/>
      <c r="HPC280" s="213"/>
      <c r="HPD280" s="213"/>
      <c r="HPE280" s="213"/>
      <c r="HPF280" s="213"/>
      <c r="HPG280" s="213"/>
      <c r="HPH280" s="213"/>
      <c r="HPI280" s="213"/>
      <c r="HPJ280" s="213"/>
      <c r="HPK280" s="213"/>
      <c r="HPL280" s="213"/>
      <c r="HPM280" s="213"/>
      <c r="HPN280" s="213"/>
      <c r="HPO280" s="213"/>
      <c r="HPP280" s="213"/>
      <c r="HPQ280" s="213"/>
      <c r="HPR280" s="213"/>
      <c r="HPS280" s="213"/>
      <c r="HPT280" s="213"/>
      <c r="HPU280" s="213"/>
      <c r="HPV280" s="213"/>
      <c r="HPW280" s="213"/>
      <c r="HPX280" s="213"/>
      <c r="HPY280" s="213"/>
      <c r="HPZ280" s="213"/>
      <c r="HQA280" s="213"/>
      <c r="HQB280" s="213"/>
      <c r="HQC280" s="213"/>
      <c r="HQD280" s="213"/>
      <c r="HQE280" s="213"/>
      <c r="HQF280" s="213"/>
      <c r="HQG280" s="213"/>
      <c r="HQH280" s="213"/>
      <c r="HQI280" s="213"/>
      <c r="HQJ280" s="213"/>
      <c r="HQK280" s="213"/>
      <c r="HQL280" s="213"/>
      <c r="HQM280" s="213"/>
      <c r="HQN280" s="213"/>
      <c r="HQO280" s="213"/>
      <c r="HQP280" s="213"/>
      <c r="HQQ280" s="213"/>
      <c r="HQR280" s="213"/>
      <c r="HQS280" s="213"/>
      <c r="HQT280" s="213"/>
      <c r="HQU280" s="213"/>
      <c r="HQV280" s="213"/>
      <c r="HQW280" s="213"/>
      <c r="HQX280" s="213"/>
      <c r="HQY280" s="213"/>
      <c r="HQZ280" s="213"/>
      <c r="HRA280" s="213"/>
      <c r="HRB280" s="213"/>
      <c r="HRC280" s="213"/>
      <c r="HRD280" s="213"/>
      <c r="HRE280" s="213"/>
      <c r="HRF280" s="213"/>
      <c r="HRG280" s="213"/>
      <c r="HRH280" s="213"/>
      <c r="HRI280" s="213"/>
      <c r="HRJ280" s="213"/>
      <c r="HRK280" s="213"/>
      <c r="HRL280" s="213"/>
      <c r="HRM280" s="213"/>
      <c r="HRN280" s="213"/>
      <c r="HRO280" s="213"/>
      <c r="HRP280" s="213"/>
      <c r="HRQ280" s="213"/>
      <c r="HRR280" s="213"/>
      <c r="HRS280" s="213"/>
      <c r="HRT280" s="213"/>
      <c r="HRU280" s="213"/>
      <c r="HRV280" s="213"/>
      <c r="HRW280" s="213"/>
      <c r="HRX280" s="213"/>
      <c r="HRY280" s="213"/>
      <c r="HRZ280" s="213"/>
      <c r="HSA280" s="213"/>
      <c r="HSB280" s="213"/>
      <c r="HSC280" s="213"/>
      <c r="HSD280" s="213"/>
      <c r="HSE280" s="213"/>
      <c r="HSF280" s="213"/>
      <c r="HSG280" s="213"/>
      <c r="HSH280" s="213"/>
      <c r="HSI280" s="213"/>
      <c r="HSJ280" s="213"/>
      <c r="HSK280" s="213"/>
      <c r="HSL280" s="213"/>
      <c r="HSM280" s="213"/>
      <c r="HSN280" s="213"/>
      <c r="HSO280" s="213"/>
      <c r="HSP280" s="213"/>
      <c r="HSQ280" s="213"/>
      <c r="HSR280" s="213"/>
      <c r="HSS280" s="213"/>
      <c r="HST280" s="213"/>
      <c r="HSU280" s="213"/>
      <c r="HSV280" s="213"/>
      <c r="HSW280" s="213"/>
      <c r="HSX280" s="213"/>
      <c r="HSY280" s="213"/>
      <c r="HSZ280" s="213"/>
      <c r="HTA280" s="213"/>
      <c r="HTB280" s="213"/>
      <c r="HTC280" s="213"/>
      <c r="HTD280" s="213"/>
      <c r="HTE280" s="213"/>
      <c r="HTF280" s="213"/>
      <c r="HTG280" s="213"/>
      <c r="HTH280" s="213"/>
      <c r="HTI280" s="213"/>
      <c r="HTJ280" s="213"/>
      <c r="HTK280" s="213"/>
      <c r="HTL280" s="213"/>
      <c r="HTM280" s="213"/>
      <c r="HTN280" s="213"/>
      <c r="HTO280" s="213"/>
      <c r="HTP280" s="213"/>
      <c r="HTQ280" s="213"/>
      <c r="HTR280" s="213"/>
      <c r="HTS280" s="213"/>
      <c r="HTT280" s="213"/>
      <c r="HTU280" s="213"/>
      <c r="HTV280" s="213"/>
      <c r="HTW280" s="213"/>
      <c r="HTX280" s="213"/>
      <c r="HTY280" s="213"/>
      <c r="HTZ280" s="213"/>
      <c r="HUA280" s="213"/>
      <c r="HUB280" s="213"/>
      <c r="HUC280" s="213"/>
      <c r="HUD280" s="213"/>
      <c r="HUE280" s="213"/>
      <c r="HUF280" s="213"/>
      <c r="HUG280" s="213"/>
      <c r="HUH280" s="213"/>
      <c r="HUI280" s="213"/>
      <c r="HUJ280" s="213"/>
      <c r="HUK280" s="213"/>
      <c r="HUL280" s="213"/>
      <c r="HUM280" s="213"/>
      <c r="HUN280" s="213"/>
      <c r="HUO280" s="213"/>
      <c r="HUP280" s="213"/>
      <c r="HUQ280" s="213"/>
      <c r="HUR280" s="213"/>
      <c r="HUS280" s="213"/>
      <c r="HUT280" s="213"/>
      <c r="HUU280" s="213"/>
      <c r="HUV280" s="213"/>
      <c r="HUW280" s="213"/>
      <c r="HUX280" s="213"/>
      <c r="HUY280" s="213"/>
      <c r="HUZ280" s="213"/>
      <c r="HVA280" s="213"/>
      <c r="HVB280" s="213"/>
      <c r="HVC280" s="213"/>
      <c r="HVD280" s="213"/>
      <c r="HVE280" s="213"/>
      <c r="HVF280" s="213"/>
      <c r="HVG280" s="213"/>
      <c r="HVH280" s="213"/>
      <c r="HVI280" s="213"/>
      <c r="HVJ280" s="213"/>
      <c r="HVK280" s="213"/>
      <c r="HVL280" s="213"/>
      <c r="HVM280" s="213"/>
      <c r="HVN280" s="213"/>
      <c r="HVO280" s="213"/>
      <c r="HVP280" s="213"/>
      <c r="HVQ280" s="213"/>
      <c r="HVR280" s="213"/>
      <c r="HVS280" s="213"/>
      <c r="HVT280" s="213"/>
      <c r="HVU280" s="213"/>
      <c r="HVV280" s="213"/>
      <c r="HVW280" s="213"/>
      <c r="HVX280" s="213"/>
      <c r="HVY280" s="213"/>
      <c r="HVZ280" s="213"/>
      <c r="HWA280" s="213"/>
      <c r="HWB280" s="213"/>
      <c r="HWC280" s="213"/>
      <c r="HWD280" s="213"/>
      <c r="HWE280" s="213"/>
      <c r="HWF280" s="213"/>
      <c r="HWG280" s="213"/>
      <c r="HWH280" s="213"/>
      <c r="HWI280" s="213"/>
      <c r="HWJ280" s="213"/>
      <c r="HWK280" s="213"/>
      <c r="HWL280" s="213"/>
      <c r="HWM280" s="213"/>
      <c r="HWN280" s="213"/>
      <c r="HWO280" s="213"/>
      <c r="HWP280" s="213"/>
      <c r="HWQ280" s="213"/>
      <c r="HWR280" s="213"/>
      <c r="HWS280" s="213"/>
      <c r="HWT280" s="213"/>
      <c r="HWU280" s="213"/>
      <c r="HWV280" s="213"/>
      <c r="HWW280" s="213"/>
      <c r="HWX280" s="213"/>
      <c r="HWY280" s="213"/>
      <c r="HWZ280" s="213"/>
      <c r="HXA280" s="213"/>
      <c r="HXB280" s="213"/>
      <c r="HXC280" s="213"/>
      <c r="HXD280" s="213"/>
      <c r="HXE280" s="213"/>
      <c r="HXF280" s="213"/>
      <c r="HXG280" s="213"/>
      <c r="HXH280" s="213"/>
      <c r="HXI280" s="213"/>
      <c r="HXJ280" s="213"/>
      <c r="HXK280" s="213"/>
      <c r="HXL280" s="213"/>
      <c r="HXM280" s="213"/>
      <c r="HXN280" s="213"/>
      <c r="HXO280" s="213"/>
      <c r="HXP280" s="213"/>
      <c r="HXQ280" s="213"/>
      <c r="HXR280" s="213"/>
      <c r="HXS280" s="213"/>
      <c r="HXT280" s="213"/>
      <c r="HXU280" s="213"/>
      <c r="HXV280" s="213"/>
      <c r="HXW280" s="213"/>
      <c r="HXX280" s="213"/>
      <c r="HXY280" s="213"/>
      <c r="HXZ280" s="213"/>
      <c r="HYA280" s="213"/>
      <c r="HYB280" s="213"/>
      <c r="HYC280" s="213"/>
      <c r="HYD280" s="213"/>
      <c r="HYE280" s="213"/>
      <c r="HYF280" s="213"/>
      <c r="HYG280" s="213"/>
      <c r="HYH280" s="213"/>
      <c r="HYI280" s="213"/>
      <c r="HYJ280" s="213"/>
      <c r="HYK280" s="213"/>
      <c r="HYL280" s="213"/>
      <c r="HYM280" s="213"/>
      <c r="HYN280" s="213"/>
      <c r="HYO280" s="213"/>
      <c r="HYP280" s="213"/>
      <c r="HYQ280" s="213"/>
      <c r="HYR280" s="213"/>
      <c r="HYS280" s="213"/>
      <c r="HYT280" s="213"/>
      <c r="HYU280" s="213"/>
      <c r="HYV280" s="213"/>
      <c r="HYW280" s="213"/>
      <c r="HYX280" s="213"/>
      <c r="HYY280" s="213"/>
      <c r="HYZ280" s="213"/>
      <c r="HZA280" s="213"/>
      <c r="HZB280" s="213"/>
      <c r="HZC280" s="213"/>
      <c r="HZD280" s="213"/>
      <c r="HZE280" s="213"/>
      <c r="HZF280" s="213"/>
      <c r="HZG280" s="213"/>
      <c r="HZH280" s="213"/>
      <c r="HZI280" s="213"/>
      <c r="HZJ280" s="213"/>
      <c r="HZK280" s="213"/>
      <c r="HZL280" s="213"/>
      <c r="HZM280" s="213"/>
      <c r="HZN280" s="213"/>
      <c r="HZO280" s="213"/>
      <c r="HZP280" s="213"/>
      <c r="HZQ280" s="213"/>
      <c r="HZR280" s="213"/>
      <c r="HZS280" s="213"/>
      <c r="HZT280" s="213"/>
      <c r="HZU280" s="213"/>
      <c r="HZV280" s="213"/>
      <c r="HZW280" s="213"/>
      <c r="HZX280" s="213"/>
      <c r="HZY280" s="213"/>
      <c r="HZZ280" s="213"/>
      <c r="IAA280" s="213"/>
      <c r="IAB280" s="213"/>
      <c r="IAC280" s="213"/>
      <c r="IAD280" s="213"/>
      <c r="IAE280" s="213"/>
      <c r="IAF280" s="213"/>
      <c r="IAG280" s="213"/>
      <c r="IAH280" s="213"/>
      <c r="IAI280" s="213"/>
      <c r="IAJ280" s="213"/>
      <c r="IAK280" s="213"/>
      <c r="IAL280" s="213"/>
      <c r="IAM280" s="213"/>
      <c r="IAN280" s="213"/>
      <c r="IAO280" s="213"/>
      <c r="IAP280" s="213"/>
      <c r="IAQ280" s="213"/>
      <c r="IAR280" s="213"/>
      <c r="IAS280" s="213"/>
      <c r="IAT280" s="213"/>
      <c r="IAU280" s="213"/>
      <c r="IAV280" s="213"/>
      <c r="IAW280" s="213"/>
      <c r="IAX280" s="213"/>
      <c r="IAY280" s="213"/>
      <c r="IAZ280" s="213"/>
      <c r="IBA280" s="213"/>
      <c r="IBB280" s="213"/>
      <c r="IBC280" s="213"/>
      <c r="IBD280" s="213"/>
      <c r="IBE280" s="213"/>
      <c r="IBF280" s="213"/>
      <c r="IBG280" s="213"/>
      <c r="IBH280" s="213"/>
      <c r="IBI280" s="213"/>
      <c r="IBJ280" s="213"/>
      <c r="IBK280" s="213"/>
      <c r="IBL280" s="213"/>
      <c r="IBM280" s="213"/>
      <c r="IBN280" s="213"/>
      <c r="IBO280" s="213"/>
      <c r="IBP280" s="213"/>
      <c r="IBQ280" s="213"/>
      <c r="IBR280" s="213"/>
      <c r="IBS280" s="213"/>
      <c r="IBT280" s="213"/>
      <c r="IBU280" s="213"/>
      <c r="IBV280" s="213"/>
      <c r="IBW280" s="213"/>
      <c r="IBX280" s="213"/>
      <c r="IBY280" s="213"/>
      <c r="IBZ280" s="213"/>
      <c r="ICA280" s="213"/>
      <c r="ICB280" s="213"/>
      <c r="ICC280" s="213"/>
      <c r="ICD280" s="213"/>
      <c r="ICE280" s="213"/>
      <c r="ICF280" s="213"/>
      <c r="ICG280" s="213"/>
      <c r="ICH280" s="213"/>
      <c r="ICI280" s="213"/>
      <c r="ICJ280" s="213"/>
      <c r="ICK280" s="213"/>
      <c r="ICL280" s="213"/>
      <c r="ICM280" s="213"/>
      <c r="ICN280" s="213"/>
      <c r="ICO280" s="213"/>
      <c r="ICP280" s="213"/>
      <c r="ICQ280" s="213"/>
      <c r="ICR280" s="213"/>
      <c r="ICS280" s="213"/>
      <c r="ICT280" s="213"/>
      <c r="ICU280" s="213"/>
      <c r="ICV280" s="213"/>
      <c r="ICW280" s="213"/>
      <c r="ICX280" s="213"/>
      <c r="ICY280" s="213"/>
      <c r="ICZ280" s="213"/>
      <c r="IDA280" s="213"/>
      <c r="IDB280" s="213"/>
      <c r="IDC280" s="213"/>
      <c r="IDD280" s="213"/>
      <c r="IDE280" s="213"/>
      <c r="IDF280" s="213"/>
      <c r="IDG280" s="213"/>
      <c r="IDH280" s="213"/>
      <c r="IDI280" s="213"/>
      <c r="IDJ280" s="213"/>
      <c r="IDK280" s="213"/>
      <c r="IDL280" s="213"/>
      <c r="IDM280" s="213"/>
      <c r="IDN280" s="213"/>
      <c r="IDO280" s="213"/>
      <c r="IDP280" s="213"/>
      <c r="IDQ280" s="213"/>
      <c r="IDR280" s="213"/>
      <c r="IDS280" s="213"/>
      <c r="IDT280" s="213"/>
      <c r="IDU280" s="213"/>
      <c r="IDV280" s="213"/>
      <c r="IDW280" s="213"/>
      <c r="IDX280" s="213"/>
      <c r="IDY280" s="213"/>
      <c r="IDZ280" s="213"/>
      <c r="IEA280" s="213"/>
      <c r="IEB280" s="213"/>
      <c r="IEC280" s="213"/>
      <c r="IED280" s="213"/>
      <c r="IEE280" s="213"/>
      <c r="IEF280" s="213"/>
      <c r="IEG280" s="213"/>
      <c r="IEH280" s="213"/>
      <c r="IEI280" s="213"/>
      <c r="IEJ280" s="213"/>
      <c r="IEK280" s="213"/>
      <c r="IEL280" s="213"/>
      <c r="IEM280" s="213"/>
      <c r="IEN280" s="213"/>
      <c r="IEO280" s="213"/>
      <c r="IEP280" s="213"/>
      <c r="IEQ280" s="213"/>
      <c r="IER280" s="213"/>
      <c r="IES280" s="213"/>
      <c r="IET280" s="213"/>
      <c r="IEU280" s="213"/>
      <c r="IEV280" s="213"/>
      <c r="IEW280" s="213"/>
      <c r="IEX280" s="213"/>
      <c r="IEY280" s="213"/>
      <c r="IEZ280" s="213"/>
      <c r="IFA280" s="213"/>
      <c r="IFB280" s="213"/>
      <c r="IFC280" s="213"/>
      <c r="IFD280" s="213"/>
      <c r="IFE280" s="213"/>
      <c r="IFF280" s="213"/>
      <c r="IFG280" s="213"/>
      <c r="IFH280" s="213"/>
      <c r="IFI280" s="213"/>
      <c r="IFJ280" s="213"/>
      <c r="IFK280" s="213"/>
      <c r="IFL280" s="213"/>
      <c r="IFM280" s="213"/>
      <c r="IFN280" s="213"/>
      <c r="IFO280" s="213"/>
      <c r="IFP280" s="213"/>
      <c r="IFQ280" s="213"/>
      <c r="IFR280" s="213"/>
      <c r="IFS280" s="213"/>
      <c r="IFT280" s="213"/>
      <c r="IFU280" s="213"/>
      <c r="IFV280" s="213"/>
      <c r="IFW280" s="213"/>
      <c r="IFX280" s="213"/>
      <c r="IFY280" s="213"/>
      <c r="IFZ280" s="213"/>
      <c r="IGA280" s="213"/>
      <c r="IGB280" s="213"/>
      <c r="IGC280" s="213"/>
      <c r="IGD280" s="213"/>
      <c r="IGE280" s="213"/>
      <c r="IGF280" s="213"/>
      <c r="IGG280" s="213"/>
      <c r="IGH280" s="213"/>
      <c r="IGI280" s="213"/>
      <c r="IGJ280" s="213"/>
      <c r="IGK280" s="213"/>
      <c r="IGL280" s="213"/>
      <c r="IGM280" s="213"/>
      <c r="IGN280" s="213"/>
      <c r="IGO280" s="213"/>
      <c r="IGP280" s="213"/>
      <c r="IGQ280" s="213"/>
      <c r="IGR280" s="213"/>
      <c r="IGS280" s="213"/>
      <c r="IGT280" s="213"/>
      <c r="IGU280" s="213"/>
      <c r="IGV280" s="213"/>
      <c r="IGW280" s="213"/>
      <c r="IGX280" s="213"/>
      <c r="IGY280" s="213"/>
      <c r="IGZ280" s="213"/>
      <c r="IHA280" s="213"/>
      <c r="IHB280" s="213"/>
      <c r="IHC280" s="213"/>
      <c r="IHD280" s="213"/>
      <c r="IHE280" s="213"/>
      <c r="IHF280" s="213"/>
      <c r="IHG280" s="213"/>
      <c r="IHH280" s="213"/>
      <c r="IHI280" s="213"/>
      <c r="IHJ280" s="213"/>
      <c r="IHK280" s="213"/>
      <c r="IHL280" s="213"/>
      <c r="IHM280" s="213"/>
      <c r="IHN280" s="213"/>
      <c r="IHO280" s="213"/>
      <c r="IHP280" s="213"/>
      <c r="IHQ280" s="213"/>
      <c r="IHR280" s="213"/>
      <c r="IHS280" s="213"/>
      <c r="IHT280" s="213"/>
      <c r="IHU280" s="213"/>
      <c r="IHV280" s="213"/>
      <c r="IHW280" s="213"/>
      <c r="IHX280" s="213"/>
      <c r="IHY280" s="213"/>
      <c r="IHZ280" s="213"/>
      <c r="IIA280" s="213"/>
      <c r="IIB280" s="213"/>
      <c r="IIC280" s="213"/>
      <c r="IID280" s="213"/>
      <c r="IIE280" s="213"/>
      <c r="IIF280" s="213"/>
      <c r="IIG280" s="213"/>
      <c r="IIH280" s="213"/>
      <c r="III280" s="213"/>
      <c r="IIJ280" s="213"/>
      <c r="IIK280" s="213"/>
      <c r="IIL280" s="213"/>
      <c r="IIM280" s="213"/>
      <c r="IIN280" s="213"/>
      <c r="IIO280" s="213"/>
      <c r="IIP280" s="213"/>
      <c r="IIQ280" s="213"/>
      <c r="IIR280" s="213"/>
      <c r="IIS280" s="213"/>
      <c r="IIT280" s="213"/>
      <c r="IIU280" s="213"/>
      <c r="IIV280" s="213"/>
      <c r="IIW280" s="213"/>
      <c r="IIX280" s="213"/>
      <c r="IIY280" s="213"/>
      <c r="IIZ280" s="213"/>
      <c r="IJA280" s="213"/>
      <c r="IJB280" s="213"/>
      <c r="IJC280" s="213"/>
      <c r="IJD280" s="213"/>
      <c r="IJE280" s="213"/>
      <c r="IJF280" s="213"/>
      <c r="IJG280" s="213"/>
      <c r="IJH280" s="213"/>
      <c r="IJI280" s="213"/>
      <c r="IJJ280" s="213"/>
      <c r="IJK280" s="213"/>
      <c r="IJL280" s="213"/>
      <c r="IJM280" s="213"/>
      <c r="IJN280" s="213"/>
      <c r="IJO280" s="213"/>
      <c r="IJP280" s="213"/>
      <c r="IJQ280" s="213"/>
      <c r="IJR280" s="213"/>
      <c r="IJS280" s="213"/>
      <c r="IJT280" s="213"/>
      <c r="IJU280" s="213"/>
      <c r="IJV280" s="213"/>
      <c r="IJW280" s="213"/>
      <c r="IJX280" s="213"/>
      <c r="IJY280" s="213"/>
      <c r="IJZ280" s="213"/>
      <c r="IKA280" s="213"/>
      <c r="IKB280" s="213"/>
      <c r="IKC280" s="213"/>
      <c r="IKD280" s="213"/>
      <c r="IKE280" s="213"/>
      <c r="IKF280" s="213"/>
      <c r="IKG280" s="213"/>
      <c r="IKH280" s="213"/>
      <c r="IKI280" s="213"/>
      <c r="IKJ280" s="213"/>
      <c r="IKK280" s="213"/>
      <c r="IKL280" s="213"/>
      <c r="IKM280" s="213"/>
      <c r="IKN280" s="213"/>
      <c r="IKO280" s="213"/>
      <c r="IKP280" s="213"/>
      <c r="IKQ280" s="213"/>
      <c r="IKR280" s="213"/>
      <c r="IKS280" s="213"/>
      <c r="IKT280" s="213"/>
      <c r="IKU280" s="213"/>
      <c r="IKV280" s="213"/>
      <c r="IKW280" s="213"/>
      <c r="IKX280" s="213"/>
      <c r="IKY280" s="213"/>
      <c r="IKZ280" s="213"/>
      <c r="ILA280" s="213"/>
      <c r="ILB280" s="213"/>
      <c r="ILC280" s="213"/>
      <c r="ILD280" s="213"/>
      <c r="ILE280" s="213"/>
      <c r="ILF280" s="213"/>
      <c r="ILG280" s="213"/>
      <c r="ILH280" s="213"/>
      <c r="ILI280" s="213"/>
      <c r="ILJ280" s="213"/>
      <c r="ILK280" s="213"/>
      <c r="ILL280" s="213"/>
      <c r="ILM280" s="213"/>
      <c r="ILN280" s="213"/>
      <c r="ILO280" s="213"/>
      <c r="ILP280" s="213"/>
      <c r="ILQ280" s="213"/>
      <c r="ILR280" s="213"/>
      <c r="ILS280" s="213"/>
      <c r="ILT280" s="213"/>
      <c r="ILU280" s="213"/>
      <c r="ILV280" s="213"/>
      <c r="ILW280" s="213"/>
      <c r="ILX280" s="213"/>
      <c r="ILY280" s="213"/>
      <c r="ILZ280" s="213"/>
      <c r="IMA280" s="213"/>
      <c r="IMB280" s="213"/>
      <c r="IMC280" s="213"/>
      <c r="IMD280" s="213"/>
      <c r="IME280" s="213"/>
      <c r="IMF280" s="213"/>
      <c r="IMG280" s="213"/>
      <c r="IMH280" s="213"/>
      <c r="IMI280" s="213"/>
      <c r="IMJ280" s="213"/>
      <c r="IMK280" s="213"/>
      <c r="IML280" s="213"/>
      <c r="IMM280" s="213"/>
      <c r="IMN280" s="213"/>
      <c r="IMO280" s="213"/>
      <c r="IMP280" s="213"/>
      <c r="IMQ280" s="213"/>
      <c r="IMR280" s="213"/>
      <c r="IMS280" s="213"/>
      <c r="IMT280" s="213"/>
      <c r="IMU280" s="213"/>
      <c r="IMV280" s="213"/>
      <c r="IMW280" s="213"/>
      <c r="IMX280" s="213"/>
      <c r="IMY280" s="213"/>
      <c r="IMZ280" s="213"/>
      <c r="INA280" s="213"/>
      <c r="INB280" s="213"/>
      <c r="INC280" s="213"/>
      <c r="IND280" s="213"/>
      <c r="INE280" s="213"/>
      <c r="INF280" s="213"/>
      <c r="ING280" s="213"/>
      <c r="INH280" s="213"/>
      <c r="INI280" s="213"/>
      <c r="INJ280" s="213"/>
      <c r="INK280" s="213"/>
      <c r="INL280" s="213"/>
      <c r="INM280" s="213"/>
      <c r="INN280" s="213"/>
      <c r="INO280" s="213"/>
      <c r="INP280" s="213"/>
      <c r="INQ280" s="213"/>
      <c r="INR280" s="213"/>
      <c r="INS280" s="213"/>
      <c r="INT280" s="213"/>
      <c r="INU280" s="213"/>
      <c r="INV280" s="213"/>
      <c r="INW280" s="213"/>
      <c r="INX280" s="213"/>
      <c r="INY280" s="213"/>
      <c r="INZ280" s="213"/>
      <c r="IOA280" s="213"/>
      <c r="IOB280" s="213"/>
      <c r="IOC280" s="213"/>
      <c r="IOD280" s="213"/>
      <c r="IOE280" s="213"/>
      <c r="IOF280" s="213"/>
      <c r="IOG280" s="213"/>
      <c r="IOH280" s="213"/>
      <c r="IOI280" s="213"/>
      <c r="IOJ280" s="213"/>
      <c r="IOK280" s="213"/>
      <c r="IOL280" s="213"/>
      <c r="IOM280" s="213"/>
      <c r="ION280" s="213"/>
      <c r="IOO280" s="213"/>
      <c r="IOP280" s="213"/>
      <c r="IOQ280" s="213"/>
      <c r="IOR280" s="213"/>
      <c r="IOS280" s="213"/>
      <c r="IOT280" s="213"/>
      <c r="IOU280" s="213"/>
      <c r="IOV280" s="213"/>
      <c r="IOW280" s="213"/>
      <c r="IOX280" s="213"/>
      <c r="IOY280" s="213"/>
      <c r="IOZ280" s="213"/>
      <c r="IPA280" s="213"/>
      <c r="IPB280" s="213"/>
      <c r="IPC280" s="213"/>
      <c r="IPD280" s="213"/>
      <c r="IPE280" s="213"/>
      <c r="IPF280" s="213"/>
      <c r="IPG280" s="213"/>
      <c r="IPH280" s="213"/>
      <c r="IPI280" s="213"/>
      <c r="IPJ280" s="213"/>
      <c r="IPK280" s="213"/>
      <c r="IPL280" s="213"/>
      <c r="IPM280" s="213"/>
      <c r="IPN280" s="213"/>
      <c r="IPO280" s="213"/>
      <c r="IPP280" s="213"/>
      <c r="IPQ280" s="213"/>
      <c r="IPR280" s="213"/>
      <c r="IPS280" s="213"/>
      <c r="IPT280" s="213"/>
      <c r="IPU280" s="213"/>
      <c r="IPV280" s="213"/>
      <c r="IPW280" s="213"/>
      <c r="IPX280" s="213"/>
      <c r="IPY280" s="213"/>
      <c r="IPZ280" s="213"/>
      <c r="IQA280" s="213"/>
      <c r="IQB280" s="213"/>
      <c r="IQC280" s="213"/>
      <c r="IQD280" s="213"/>
      <c r="IQE280" s="213"/>
      <c r="IQF280" s="213"/>
      <c r="IQG280" s="213"/>
      <c r="IQH280" s="213"/>
      <c r="IQI280" s="213"/>
      <c r="IQJ280" s="213"/>
      <c r="IQK280" s="213"/>
      <c r="IQL280" s="213"/>
      <c r="IQM280" s="213"/>
      <c r="IQN280" s="213"/>
      <c r="IQO280" s="213"/>
      <c r="IQP280" s="213"/>
      <c r="IQQ280" s="213"/>
      <c r="IQR280" s="213"/>
      <c r="IQS280" s="213"/>
      <c r="IQT280" s="213"/>
      <c r="IQU280" s="213"/>
      <c r="IQV280" s="213"/>
      <c r="IQW280" s="213"/>
      <c r="IQX280" s="213"/>
      <c r="IQY280" s="213"/>
      <c r="IQZ280" s="213"/>
      <c r="IRA280" s="213"/>
      <c r="IRB280" s="213"/>
      <c r="IRC280" s="213"/>
      <c r="IRD280" s="213"/>
      <c r="IRE280" s="213"/>
      <c r="IRF280" s="213"/>
      <c r="IRG280" s="213"/>
      <c r="IRH280" s="213"/>
      <c r="IRI280" s="213"/>
      <c r="IRJ280" s="213"/>
      <c r="IRK280" s="213"/>
      <c r="IRL280" s="213"/>
      <c r="IRM280" s="213"/>
      <c r="IRN280" s="213"/>
      <c r="IRO280" s="213"/>
      <c r="IRP280" s="213"/>
      <c r="IRQ280" s="213"/>
      <c r="IRR280" s="213"/>
      <c r="IRS280" s="213"/>
      <c r="IRT280" s="213"/>
      <c r="IRU280" s="213"/>
      <c r="IRV280" s="213"/>
      <c r="IRW280" s="213"/>
      <c r="IRX280" s="213"/>
      <c r="IRY280" s="213"/>
      <c r="IRZ280" s="213"/>
      <c r="ISA280" s="213"/>
      <c r="ISB280" s="213"/>
      <c r="ISC280" s="213"/>
      <c r="ISD280" s="213"/>
      <c r="ISE280" s="213"/>
      <c r="ISF280" s="213"/>
      <c r="ISG280" s="213"/>
      <c r="ISH280" s="213"/>
      <c r="ISI280" s="213"/>
      <c r="ISJ280" s="213"/>
      <c r="ISK280" s="213"/>
      <c r="ISL280" s="213"/>
      <c r="ISM280" s="213"/>
      <c r="ISN280" s="213"/>
      <c r="ISO280" s="213"/>
      <c r="ISP280" s="213"/>
      <c r="ISQ280" s="213"/>
      <c r="ISR280" s="213"/>
      <c r="ISS280" s="213"/>
      <c r="IST280" s="213"/>
      <c r="ISU280" s="213"/>
      <c r="ISV280" s="213"/>
      <c r="ISW280" s="213"/>
      <c r="ISX280" s="213"/>
      <c r="ISY280" s="213"/>
      <c r="ISZ280" s="213"/>
      <c r="ITA280" s="213"/>
      <c r="ITB280" s="213"/>
      <c r="ITC280" s="213"/>
      <c r="ITD280" s="213"/>
      <c r="ITE280" s="213"/>
      <c r="ITF280" s="213"/>
      <c r="ITG280" s="213"/>
      <c r="ITH280" s="213"/>
      <c r="ITI280" s="213"/>
      <c r="ITJ280" s="213"/>
      <c r="ITK280" s="213"/>
      <c r="ITL280" s="213"/>
      <c r="ITM280" s="213"/>
      <c r="ITN280" s="213"/>
      <c r="ITO280" s="213"/>
      <c r="ITP280" s="213"/>
      <c r="ITQ280" s="213"/>
      <c r="ITR280" s="213"/>
      <c r="ITS280" s="213"/>
      <c r="ITT280" s="213"/>
      <c r="ITU280" s="213"/>
      <c r="ITV280" s="213"/>
      <c r="ITW280" s="213"/>
      <c r="ITX280" s="213"/>
      <c r="ITY280" s="213"/>
      <c r="ITZ280" s="213"/>
      <c r="IUA280" s="213"/>
      <c r="IUB280" s="213"/>
      <c r="IUC280" s="213"/>
      <c r="IUD280" s="213"/>
      <c r="IUE280" s="213"/>
      <c r="IUF280" s="213"/>
      <c r="IUG280" s="213"/>
      <c r="IUH280" s="213"/>
      <c r="IUI280" s="213"/>
      <c r="IUJ280" s="213"/>
      <c r="IUK280" s="213"/>
      <c r="IUL280" s="213"/>
      <c r="IUM280" s="213"/>
      <c r="IUN280" s="213"/>
      <c r="IUO280" s="213"/>
      <c r="IUP280" s="213"/>
      <c r="IUQ280" s="213"/>
      <c r="IUR280" s="213"/>
      <c r="IUS280" s="213"/>
      <c r="IUT280" s="213"/>
      <c r="IUU280" s="213"/>
      <c r="IUV280" s="213"/>
      <c r="IUW280" s="213"/>
      <c r="IUX280" s="213"/>
      <c r="IUY280" s="213"/>
      <c r="IUZ280" s="213"/>
      <c r="IVA280" s="213"/>
      <c r="IVB280" s="213"/>
      <c r="IVC280" s="213"/>
      <c r="IVD280" s="213"/>
      <c r="IVE280" s="213"/>
      <c r="IVF280" s="213"/>
      <c r="IVG280" s="213"/>
      <c r="IVH280" s="213"/>
      <c r="IVI280" s="213"/>
      <c r="IVJ280" s="213"/>
      <c r="IVK280" s="213"/>
      <c r="IVL280" s="213"/>
      <c r="IVM280" s="213"/>
      <c r="IVN280" s="213"/>
      <c r="IVO280" s="213"/>
      <c r="IVP280" s="213"/>
      <c r="IVQ280" s="213"/>
      <c r="IVR280" s="213"/>
      <c r="IVS280" s="213"/>
      <c r="IVT280" s="213"/>
      <c r="IVU280" s="213"/>
      <c r="IVV280" s="213"/>
      <c r="IVW280" s="213"/>
      <c r="IVX280" s="213"/>
      <c r="IVY280" s="213"/>
      <c r="IVZ280" s="213"/>
      <c r="IWA280" s="213"/>
      <c r="IWB280" s="213"/>
      <c r="IWC280" s="213"/>
      <c r="IWD280" s="213"/>
      <c r="IWE280" s="213"/>
      <c r="IWF280" s="213"/>
      <c r="IWG280" s="213"/>
      <c r="IWH280" s="213"/>
      <c r="IWI280" s="213"/>
      <c r="IWJ280" s="213"/>
      <c r="IWK280" s="213"/>
      <c r="IWL280" s="213"/>
      <c r="IWM280" s="213"/>
      <c r="IWN280" s="213"/>
      <c r="IWO280" s="213"/>
      <c r="IWP280" s="213"/>
      <c r="IWQ280" s="213"/>
      <c r="IWR280" s="213"/>
      <c r="IWS280" s="213"/>
      <c r="IWT280" s="213"/>
      <c r="IWU280" s="213"/>
      <c r="IWV280" s="213"/>
      <c r="IWW280" s="213"/>
      <c r="IWX280" s="213"/>
      <c r="IWY280" s="213"/>
      <c r="IWZ280" s="213"/>
      <c r="IXA280" s="213"/>
      <c r="IXB280" s="213"/>
      <c r="IXC280" s="213"/>
      <c r="IXD280" s="213"/>
      <c r="IXE280" s="213"/>
      <c r="IXF280" s="213"/>
      <c r="IXG280" s="213"/>
      <c r="IXH280" s="213"/>
      <c r="IXI280" s="213"/>
      <c r="IXJ280" s="213"/>
      <c r="IXK280" s="213"/>
      <c r="IXL280" s="213"/>
      <c r="IXM280" s="213"/>
      <c r="IXN280" s="213"/>
      <c r="IXO280" s="213"/>
      <c r="IXP280" s="213"/>
      <c r="IXQ280" s="213"/>
      <c r="IXR280" s="213"/>
      <c r="IXS280" s="213"/>
      <c r="IXT280" s="213"/>
      <c r="IXU280" s="213"/>
      <c r="IXV280" s="213"/>
      <c r="IXW280" s="213"/>
      <c r="IXX280" s="213"/>
      <c r="IXY280" s="213"/>
      <c r="IXZ280" s="213"/>
      <c r="IYA280" s="213"/>
      <c r="IYB280" s="213"/>
      <c r="IYC280" s="213"/>
      <c r="IYD280" s="213"/>
      <c r="IYE280" s="213"/>
      <c r="IYF280" s="213"/>
      <c r="IYG280" s="213"/>
      <c r="IYH280" s="213"/>
      <c r="IYI280" s="213"/>
      <c r="IYJ280" s="213"/>
      <c r="IYK280" s="213"/>
      <c r="IYL280" s="213"/>
      <c r="IYM280" s="213"/>
      <c r="IYN280" s="213"/>
      <c r="IYO280" s="213"/>
      <c r="IYP280" s="213"/>
      <c r="IYQ280" s="213"/>
      <c r="IYR280" s="213"/>
      <c r="IYS280" s="213"/>
      <c r="IYT280" s="213"/>
      <c r="IYU280" s="213"/>
      <c r="IYV280" s="213"/>
      <c r="IYW280" s="213"/>
      <c r="IYX280" s="213"/>
      <c r="IYY280" s="213"/>
      <c r="IYZ280" s="213"/>
      <c r="IZA280" s="213"/>
      <c r="IZB280" s="213"/>
      <c r="IZC280" s="213"/>
      <c r="IZD280" s="213"/>
      <c r="IZE280" s="213"/>
      <c r="IZF280" s="213"/>
      <c r="IZG280" s="213"/>
      <c r="IZH280" s="213"/>
      <c r="IZI280" s="213"/>
      <c r="IZJ280" s="213"/>
      <c r="IZK280" s="213"/>
      <c r="IZL280" s="213"/>
      <c r="IZM280" s="213"/>
      <c r="IZN280" s="213"/>
      <c r="IZO280" s="213"/>
      <c r="IZP280" s="213"/>
      <c r="IZQ280" s="213"/>
      <c r="IZR280" s="213"/>
      <c r="IZS280" s="213"/>
      <c r="IZT280" s="213"/>
      <c r="IZU280" s="213"/>
      <c r="IZV280" s="213"/>
      <c r="IZW280" s="213"/>
      <c r="IZX280" s="213"/>
      <c r="IZY280" s="213"/>
      <c r="IZZ280" s="213"/>
      <c r="JAA280" s="213"/>
      <c r="JAB280" s="213"/>
      <c r="JAC280" s="213"/>
      <c r="JAD280" s="213"/>
      <c r="JAE280" s="213"/>
      <c r="JAF280" s="213"/>
      <c r="JAG280" s="213"/>
      <c r="JAH280" s="213"/>
      <c r="JAI280" s="213"/>
      <c r="JAJ280" s="213"/>
      <c r="JAK280" s="213"/>
      <c r="JAL280" s="213"/>
      <c r="JAM280" s="213"/>
      <c r="JAN280" s="213"/>
      <c r="JAO280" s="213"/>
      <c r="JAP280" s="213"/>
      <c r="JAQ280" s="213"/>
      <c r="JAR280" s="213"/>
      <c r="JAS280" s="213"/>
      <c r="JAT280" s="213"/>
      <c r="JAU280" s="213"/>
      <c r="JAV280" s="213"/>
      <c r="JAW280" s="213"/>
      <c r="JAX280" s="213"/>
      <c r="JAY280" s="213"/>
      <c r="JAZ280" s="213"/>
      <c r="JBA280" s="213"/>
      <c r="JBB280" s="213"/>
      <c r="JBC280" s="213"/>
      <c r="JBD280" s="213"/>
      <c r="JBE280" s="213"/>
      <c r="JBF280" s="213"/>
      <c r="JBG280" s="213"/>
      <c r="JBH280" s="213"/>
      <c r="JBI280" s="213"/>
      <c r="JBJ280" s="213"/>
      <c r="JBK280" s="213"/>
      <c r="JBL280" s="213"/>
      <c r="JBM280" s="213"/>
      <c r="JBN280" s="213"/>
      <c r="JBO280" s="213"/>
      <c r="JBP280" s="213"/>
      <c r="JBQ280" s="213"/>
      <c r="JBR280" s="213"/>
      <c r="JBS280" s="213"/>
      <c r="JBT280" s="213"/>
      <c r="JBU280" s="213"/>
      <c r="JBV280" s="213"/>
      <c r="JBW280" s="213"/>
      <c r="JBX280" s="213"/>
      <c r="JBY280" s="213"/>
      <c r="JBZ280" s="213"/>
      <c r="JCA280" s="213"/>
      <c r="JCB280" s="213"/>
      <c r="JCC280" s="213"/>
      <c r="JCD280" s="213"/>
      <c r="JCE280" s="213"/>
      <c r="JCF280" s="213"/>
      <c r="JCG280" s="213"/>
      <c r="JCH280" s="213"/>
      <c r="JCI280" s="213"/>
      <c r="JCJ280" s="213"/>
      <c r="JCK280" s="213"/>
      <c r="JCL280" s="213"/>
      <c r="JCM280" s="213"/>
      <c r="JCN280" s="213"/>
      <c r="JCO280" s="213"/>
      <c r="JCP280" s="213"/>
      <c r="JCQ280" s="213"/>
      <c r="JCR280" s="213"/>
      <c r="JCS280" s="213"/>
      <c r="JCT280" s="213"/>
      <c r="JCU280" s="213"/>
      <c r="JCV280" s="213"/>
      <c r="JCW280" s="213"/>
      <c r="JCX280" s="213"/>
      <c r="JCY280" s="213"/>
      <c r="JCZ280" s="213"/>
      <c r="JDA280" s="213"/>
      <c r="JDB280" s="213"/>
      <c r="JDC280" s="213"/>
      <c r="JDD280" s="213"/>
      <c r="JDE280" s="213"/>
      <c r="JDF280" s="213"/>
      <c r="JDG280" s="213"/>
      <c r="JDH280" s="213"/>
      <c r="JDI280" s="213"/>
      <c r="JDJ280" s="213"/>
      <c r="JDK280" s="213"/>
      <c r="JDL280" s="213"/>
      <c r="JDM280" s="213"/>
      <c r="JDN280" s="213"/>
      <c r="JDO280" s="213"/>
      <c r="JDP280" s="213"/>
      <c r="JDQ280" s="213"/>
      <c r="JDR280" s="213"/>
      <c r="JDS280" s="213"/>
      <c r="JDT280" s="213"/>
      <c r="JDU280" s="213"/>
      <c r="JDV280" s="213"/>
      <c r="JDW280" s="213"/>
      <c r="JDX280" s="213"/>
      <c r="JDY280" s="213"/>
      <c r="JDZ280" s="213"/>
      <c r="JEA280" s="213"/>
      <c r="JEB280" s="213"/>
      <c r="JEC280" s="213"/>
      <c r="JED280" s="213"/>
      <c r="JEE280" s="213"/>
      <c r="JEF280" s="213"/>
      <c r="JEG280" s="213"/>
      <c r="JEH280" s="213"/>
      <c r="JEI280" s="213"/>
      <c r="JEJ280" s="213"/>
      <c r="JEK280" s="213"/>
      <c r="JEL280" s="213"/>
      <c r="JEM280" s="213"/>
      <c r="JEN280" s="213"/>
      <c r="JEO280" s="213"/>
      <c r="JEP280" s="213"/>
      <c r="JEQ280" s="213"/>
      <c r="JER280" s="213"/>
      <c r="JES280" s="213"/>
      <c r="JET280" s="213"/>
      <c r="JEU280" s="213"/>
      <c r="JEV280" s="213"/>
      <c r="JEW280" s="213"/>
      <c r="JEX280" s="213"/>
      <c r="JEY280" s="213"/>
      <c r="JEZ280" s="213"/>
      <c r="JFA280" s="213"/>
      <c r="JFB280" s="213"/>
      <c r="JFC280" s="213"/>
      <c r="JFD280" s="213"/>
      <c r="JFE280" s="213"/>
      <c r="JFF280" s="213"/>
      <c r="JFG280" s="213"/>
      <c r="JFH280" s="213"/>
      <c r="JFI280" s="213"/>
      <c r="JFJ280" s="213"/>
      <c r="JFK280" s="213"/>
      <c r="JFL280" s="213"/>
      <c r="JFM280" s="213"/>
      <c r="JFN280" s="213"/>
      <c r="JFO280" s="213"/>
      <c r="JFP280" s="213"/>
      <c r="JFQ280" s="213"/>
      <c r="JFR280" s="213"/>
      <c r="JFS280" s="213"/>
      <c r="JFT280" s="213"/>
      <c r="JFU280" s="213"/>
      <c r="JFV280" s="213"/>
      <c r="JFW280" s="213"/>
      <c r="JFX280" s="213"/>
      <c r="JFY280" s="213"/>
      <c r="JFZ280" s="213"/>
      <c r="JGA280" s="213"/>
      <c r="JGB280" s="213"/>
      <c r="JGC280" s="213"/>
      <c r="JGD280" s="213"/>
      <c r="JGE280" s="213"/>
      <c r="JGF280" s="213"/>
      <c r="JGG280" s="213"/>
      <c r="JGH280" s="213"/>
      <c r="JGI280" s="213"/>
      <c r="JGJ280" s="213"/>
      <c r="JGK280" s="213"/>
      <c r="JGL280" s="213"/>
      <c r="JGM280" s="213"/>
      <c r="JGN280" s="213"/>
      <c r="JGO280" s="213"/>
      <c r="JGP280" s="213"/>
      <c r="JGQ280" s="213"/>
      <c r="JGR280" s="213"/>
      <c r="JGS280" s="213"/>
      <c r="JGT280" s="213"/>
      <c r="JGU280" s="213"/>
      <c r="JGV280" s="213"/>
      <c r="JGW280" s="213"/>
      <c r="JGX280" s="213"/>
      <c r="JGY280" s="213"/>
      <c r="JGZ280" s="213"/>
      <c r="JHA280" s="213"/>
      <c r="JHB280" s="213"/>
      <c r="JHC280" s="213"/>
      <c r="JHD280" s="213"/>
      <c r="JHE280" s="213"/>
      <c r="JHF280" s="213"/>
      <c r="JHG280" s="213"/>
      <c r="JHH280" s="213"/>
      <c r="JHI280" s="213"/>
      <c r="JHJ280" s="213"/>
      <c r="JHK280" s="213"/>
      <c r="JHL280" s="213"/>
      <c r="JHM280" s="213"/>
      <c r="JHN280" s="213"/>
      <c r="JHO280" s="213"/>
      <c r="JHP280" s="213"/>
      <c r="JHQ280" s="213"/>
      <c r="JHR280" s="213"/>
      <c r="JHS280" s="213"/>
      <c r="JHT280" s="213"/>
      <c r="JHU280" s="213"/>
      <c r="JHV280" s="213"/>
      <c r="JHW280" s="213"/>
      <c r="JHX280" s="213"/>
      <c r="JHY280" s="213"/>
      <c r="JHZ280" s="213"/>
      <c r="JIA280" s="213"/>
      <c r="JIB280" s="213"/>
      <c r="JIC280" s="213"/>
      <c r="JID280" s="213"/>
      <c r="JIE280" s="213"/>
      <c r="JIF280" s="213"/>
      <c r="JIG280" s="213"/>
      <c r="JIH280" s="213"/>
      <c r="JII280" s="213"/>
      <c r="JIJ280" s="213"/>
      <c r="JIK280" s="213"/>
      <c r="JIL280" s="213"/>
      <c r="JIM280" s="213"/>
      <c r="JIN280" s="213"/>
      <c r="JIO280" s="213"/>
      <c r="JIP280" s="213"/>
      <c r="JIQ280" s="213"/>
      <c r="JIR280" s="213"/>
      <c r="JIS280" s="213"/>
      <c r="JIT280" s="213"/>
      <c r="JIU280" s="213"/>
      <c r="JIV280" s="213"/>
      <c r="JIW280" s="213"/>
      <c r="JIX280" s="213"/>
      <c r="JIY280" s="213"/>
      <c r="JIZ280" s="213"/>
      <c r="JJA280" s="213"/>
      <c r="JJB280" s="213"/>
      <c r="JJC280" s="213"/>
      <c r="JJD280" s="213"/>
      <c r="JJE280" s="213"/>
      <c r="JJF280" s="213"/>
      <c r="JJG280" s="213"/>
      <c r="JJH280" s="213"/>
      <c r="JJI280" s="213"/>
      <c r="JJJ280" s="213"/>
      <c r="JJK280" s="213"/>
      <c r="JJL280" s="213"/>
      <c r="JJM280" s="213"/>
      <c r="JJN280" s="213"/>
      <c r="JJO280" s="213"/>
      <c r="JJP280" s="213"/>
      <c r="JJQ280" s="213"/>
      <c r="JJR280" s="213"/>
      <c r="JJS280" s="213"/>
      <c r="JJT280" s="213"/>
      <c r="JJU280" s="213"/>
      <c r="JJV280" s="213"/>
      <c r="JJW280" s="213"/>
      <c r="JJX280" s="213"/>
      <c r="JJY280" s="213"/>
      <c r="JJZ280" s="213"/>
      <c r="JKA280" s="213"/>
      <c r="JKB280" s="213"/>
      <c r="JKC280" s="213"/>
      <c r="JKD280" s="213"/>
      <c r="JKE280" s="213"/>
      <c r="JKF280" s="213"/>
      <c r="JKG280" s="213"/>
      <c r="JKH280" s="213"/>
      <c r="JKI280" s="213"/>
      <c r="JKJ280" s="213"/>
      <c r="JKK280" s="213"/>
      <c r="JKL280" s="213"/>
      <c r="JKM280" s="213"/>
      <c r="JKN280" s="213"/>
      <c r="JKO280" s="213"/>
      <c r="JKP280" s="213"/>
      <c r="JKQ280" s="213"/>
      <c r="JKR280" s="213"/>
      <c r="JKS280" s="213"/>
      <c r="JKT280" s="213"/>
      <c r="JKU280" s="213"/>
      <c r="JKV280" s="213"/>
      <c r="JKW280" s="213"/>
      <c r="JKX280" s="213"/>
      <c r="JKY280" s="213"/>
      <c r="JKZ280" s="213"/>
      <c r="JLA280" s="213"/>
      <c r="JLB280" s="213"/>
      <c r="JLC280" s="213"/>
      <c r="JLD280" s="213"/>
      <c r="JLE280" s="213"/>
      <c r="JLF280" s="213"/>
      <c r="JLG280" s="213"/>
      <c r="JLH280" s="213"/>
      <c r="JLI280" s="213"/>
      <c r="JLJ280" s="213"/>
      <c r="JLK280" s="213"/>
      <c r="JLL280" s="213"/>
      <c r="JLM280" s="213"/>
      <c r="JLN280" s="213"/>
      <c r="JLO280" s="213"/>
      <c r="JLP280" s="213"/>
      <c r="JLQ280" s="213"/>
      <c r="JLR280" s="213"/>
      <c r="JLS280" s="213"/>
      <c r="JLT280" s="213"/>
      <c r="JLU280" s="213"/>
      <c r="JLV280" s="213"/>
      <c r="JLW280" s="213"/>
      <c r="JLX280" s="213"/>
      <c r="JLY280" s="213"/>
      <c r="JLZ280" s="213"/>
      <c r="JMA280" s="213"/>
      <c r="JMB280" s="213"/>
      <c r="JMC280" s="213"/>
      <c r="JMD280" s="213"/>
      <c r="JME280" s="213"/>
      <c r="JMF280" s="213"/>
      <c r="JMG280" s="213"/>
      <c r="JMH280" s="213"/>
      <c r="JMI280" s="213"/>
      <c r="JMJ280" s="213"/>
      <c r="JMK280" s="213"/>
      <c r="JML280" s="213"/>
      <c r="JMM280" s="213"/>
      <c r="JMN280" s="213"/>
      <c r="JMO280" s="213"/>
      <c r="JMP280" s="213"/>
      <c r="JMQ280" s="213"/>
      <c r="JMR280" s="213"/>
      <c r="JMS280" s="213"/>
      <c r="JMT280" s="213"/>
      <c r="JMU280" s="213"/>
      <c r="JMV280" s="213"/>
      <c r="JMW280" s="213"/>
      <c r="JMX280" s="213"/>
      <c r="JMY280" s="213"/>
      <c r="JMZ280" s="213"/>
      <c r="JNA280" s="213"/>
      <c r="JNB280" s="213"/>
      <c r="JNC280" s="213"/>
      <c r="JND280" s="213"/>
      <c r="JNE280" s="213"/>
      <c r="JNF280" s="213"/>
      <c r="JNG280" s="213"/>
      <c r="JNH280" s="213"/>
      <c r="JNI280" s="213"/>
      <c r="JNJ280" s="213"/>
      <c r="JNK280" s="213"/>
      <c r="JNL280" s="213"/>
      <c r="JNM280" s="213"/>
      <c r="JNN280" s="213"/>
      <c r="JNO280" s="213"/>
      <c r="JNP280" s="213"/>
      <c r="JNQ280" s="213"/>
      <c r="JNR280" s="213"/>
      <c r="JNS280" s="213"/>
      <c r="JNT280" s="213"/>
      <c r="JNU280" s="213"/>
      <c r="JNV280" s="213"/>
      <c r="JNW280" s="213"/>
      <c r="JNX280" s="213"/>
      <c r="JNY280" s="213"/>
      <c r="JNZ280" s="213"/>
      <c r="JOA280" s="213"/>
      <c r="JOB280" s="213"/>
      <c r="JOC280" s="213"/>
      <c r="JOD280" s="213"/>
      <c r="JOE280" s="213"/>
      <c r="JOF280" s="213"/>
      <c r="JOG280" s="213"/>
      <c r="JOH280" s="213"/>
      <c r="JOI280" s="213"/>
      <c r="JOJ280" s="213"/>
      <c r="JOK280" s="213"/>
      <c r="JOL280" s="213"/>
      <c r="JOM280" s="213"/>
      <c r="JON280" s="213"/>
      <c r="JOO280" s="213"/>
      <c r="JOP280" s="213"/>
      <c r="JOQ280" s="213"/>
      <c r="JOR280" s="213"/>
      <c r="JOS280" s="213"/>
      <c r="JOT280" s="213"/>
      <c r="JOU280" s="213"/>
      <c r="JOV280" s="213"/>
      <c r="JOW280" s="213"/>
      <c r="JOX280" s="213"/>
      <c r="JOY280" s="213"/>
      <c r="JOZ280" s="213"/>
      <c r="JPA280" s="213"/>
      <c r="JPB280" s="213"/>
      <c r="JPC280" s="213"/>
      <c r="JPD280" s="213"/>
      <c r="JPE280" s="213"/>
      <c r="JPF280" s="213"/>
      <c r="JPG280" s="213"/>
      <c r="JPH280" s="213"/>
      <c r="JPI280" s="213"/>
      <c r="JPJ280" s="213"/>
      <c r="JPK280" s="213"/>
      <c r="JPL280" s="213"/>
      <c r="JPM280" s="213"/>
      <c r="JPN280" s="213"/>
      <c r="JPO280" s="213"/>
      <c r="JPP280" s="213"/>
      <c r="JPQ280" s="213"/>
      <c r="JPR280" s="213"/>
      <c r="JPS280" s="213"/>
      <c r="JPT280" s="213"/>
      <c r="JPU280" s="213"/>
      <c r="JPV280" s="213"/>
      <c r="JPW280" s="213"/>
      <c r="JPX280" s="213"/>
      <c r="JPY280" s="213"/>
      <c r="JPZ280" s="213"/>
      <c r="JQA280" s="213"/>
      <c r="JQB280" s="213"/>
      <c r="JQC280" s="213"/>
      <c r="JQD280" s="213"/>
      <c r="JQE280" s="213"/>
      <c r="JQF280" s="213"/>
      <c r="JQG280" s="213"/>
      <c r="JQH280" s="213"/>
      <c r="JQI280" s="213"/>
      <c r="JQJ280" s="213"/>
      <c r="JQK280" s="213"/>
      <c r="JQL280" s="213"/>
      <c r="JQM280" s="213"/>
      <c r="JQN280" s="213"/>
      <c r="JQO280" s="213"/>
      <c r="JQP280" s="213"/>
      <c r="JQQ280" s="213"/>
      <c r="JQR280" s="213"/>
      <c r="JQS280" s="213"/>
      <c r="JQT280" s="213"/>
      <c r="JQU280" s="213"/>
      <c r="JQV280" s="213"/>
      <c r="JQW280" s="213"/>
      <c r="JQX280" s="213"/>
      <c r="JQY280" s="213"/>
      <c r="JQZ280" s="213"/>
      <c r="JRA280" s="213"/>
      <c r="JRB280" s="213"/>
      <c r="JRC280" s="213"/>
      <c r="JRD280" s="213"/>
      <c r="JRE280" s="213"/>
      <c r="JRF280" s="213"/>
      <c r="JRG280" s="213"/>
      <c r="JRH280" s="213"/>
      <c r="JRI280" s="213"/>
      <c r="JRJ280" s="213"/>
      <c r="JRK280" s="213"/>
      <c r="JRL280" s="213"/>
      <c r="JRM280" s="213"/>
      <c r="JRN280" s="213"/>
      <c r="JRO280" s="213"/>
      <c r="JRP280" s="213"/>
      <c r="JRQ280" s="213"/>
      <c r="JRR280" s="213"/>
      <c r="JRS280" s="213"/>
      <c r="JRT280" s="213"/>
      <c r="JRU280" s="213"/>
      <c r="JRV280" s="213"/>
      <c r="JRW280" s="213"/>
      <c r="JRX280" s="213"/>
      <c r="JRY280" s="213"/>
      <c r="JRZ280" s="213"/>
      <c r="JSA280" s="213"/>
      <c r="JSB280" s="213"/>
      <c r="JSC280" s="213"/>
      <c r="JSD280" s="213"/>
      <c r="JSE280" s="213"/>
      <c r="JSF280" s="213"/>
      <c r="JSG280" s="213"/>
      <c r="JSH280" s="213"/>
      <c r="JSI280" s="213"/>
      <c r="JSJ280" s="213"/>
      <c r="JSK280" s="213"/>
      <c r="JSL280" s="213"/>
      <c r="JSM280" s="213"/>
      <c r="JSN280" s="213"/>
      <c r="JSO280" s="213"/>
      <c r="JSP280" s="213"/>
      <c r="JSQ280" s="213"/>
      <c r="JSR280" s="213"/>
      <c r="JSS280" s="213"/>
      <c r="JST280" s="213"/>
      <c r="JSU280" s="213"/>
      <c r="JSV280" s="213"/>
      <c r="JSW280" s="213"/>
      <c r="JSX280" s="213"/>
      <c r="JSY280" s="213"/>
      <c r="JSZ280" s="213"/>
      <c r="JTA280" s="213"/>
      <c r="JTB280" s="213"/>
      <c r="JTC280" s="213"/>
      <c r="JTD280" s="213"/>
      <c r="JTE280" s="213"/>
      <c r="JTF280" s="213"/>
      <c r="JTG280" s="213"/>
      <c r="JTH280" s="213"/>
      <c r="JTI280" s="213"/>
      <c r="JTJ280" s="213"/>
      <c r="JTK280" s="213"/>
      <c r="JTL280" s="213"/>
      <c r="JTM280" s="213"/>
      <c r="JTN280" s="213"/>
      <c r="JTO280" s="213"/>
      <c r="JTP280" s="213"/>
      <c r="JTQ280" s="213"/>
      <c r="JTR280" s="213"/>
      <c r="JTS280" s="213"/>
      <c r="JTT280" s="213"/>
      <c r="JTU280" s="213"/>
      <c r="JTV280" s="213"/>
      <c r="JTW280" s="213"/>
      <c r="JTX280" s="213"/>
      <c r="JTY280" s="213"/>
      <c r="JTZ280" s="213"/>
      <c r="JUA280" s="213"/>
      <c r="JUB280" s="213"/>
      <c r="JUC280" s="213"/>
      <c r="JUD280" s="213"/>
      <c r="JUE280" s="213"/>
      <c r="JUF280" s="213"/>
      <c r="JUG280" s="213"/>
      <c r="JUH280" s="213"/>
      <c r="JUI280" s="213"/>
      <c r="JUJ280" s="213"/>
      <c r="JUK280" s="213"/>
      <c r="JUL280" s="213"/>
      <c r="JUM280" s="213"/>
      <c r="JUN280" s="213"/>
      <c r="JUO280" s="213"/>
      <c r="JUP280" s="213"/>
      <c r="JUQ280" s="213"/>
      <c r="JUR280" s="213"/>
      <c r="JUS280" s="213"/>
      <c r="JUT280" s="213"/>
      <c r="JUU280" s="213"/>
      <c r="JUV280" s="213"/>
      <c r="JUW280" s="213"/>
      <c r="JUX280" s="213"/>
      <c r="JUY280" s="213"/>
      <c r="JUZ280" s="213"/>
      <c r="JVA280" s="213"/>
      <c r="JVB280" s="213"/>
      <c r="JVC280" s="213"/>
      <c r="JVD280" s="213"/>
      <c r="JVE280" s="213"/>
      <c r="JVF280" s="213"/>
      <c r="JVG280" s="213"/>
      <c r="JVH280" s="213"/>
      <c r="JVI280" s="213"/>
      <c r="JVJ280" s="213"/>
      <c r="JVK280" s="213"/>
      <c r="JVL280" s="213"/>
      <c r="JVM280" s="213"/>
      <c r="JVN280" s="213"/>
      <c r="JVO280" s="213"/>
      <c r="JVP280" s="213"/>
      <c r="JVQ280" s="213"/>
      <c r="JVR280" s="213"/>
      <c r="JVS280" s="213"/>
      <c r="JVT280" s="213"/>
      <c r="JVU280" s="213"/>
      <c r="JVV280" s="213"/>
      <c r="JVW280" s="213"/>
      <c r="JVX280" s="213"/>
      <c r="JVY280" s="213"/>
      <c r="JVZ280" s="213"/>
      <c r="JWA280" s="213"/>
      <c r="JWB280" s="213"/>
      <c r="JWC280" s="213"/>
      <c r="JWD280" s="213"/>
      <c r="JWE280" s="213"/>
      <c r="JWF280" s="213"/>
      <c r="JWG280" s="213"/>
      <c r="JWH280" s="213"/>
      <c r="JWI280" s="213"/>
      <c r="JWJ280" s="213"/>
      <c r="JWK280" s="213"/>
      <c r="JWL280" s="213"/>
      <c r="JWM280" s="213"/>
      <c r="JWN280" s="213"/>
      <c r="JWO280" s="213"/>
      <c r="JWP280" s="213"/>
      <c r="JWQ280" s="213"/>
      <c r="JWR280" s="213"/>
      <c r="JWS280" s="213"/>
      <c r="JWT280" s="213"/>
      <c r="JWU280" s="213"/>
      <c r="JWV280" s="213"/>
      <c r="JWW280" s="213"/>
      <c r="JWX280" s="213"/>
      <c r="JWY280" s="213"/>
      <c r="JWZ280" s="213"/>
      <c r="JXA280" s="213"/>
      <c r="JXB280" s="213"/>
      <c r="JXC280" s="213"/>
      <c r="JXD280" s="213"/>
      <c r="JXE280" s="213"/>
      <c r="JXF280" s="213"/>
      <c r="JXG280" s="213"/>
      <c r="JXH280" s="213"/>
      <c r="JXI280" s="213"/>
      <c r="JXJ280" s="213"/>
      <c r="JXK280" s="213"/>
      <c r="JXL280" s="213"/>
      <c r="JXM280" s="213"/>
      <c r="JXN280" s="213"/>
      <c r="JXO280" s="213"/>
      <c r="JXP280" s="213"/>
      <c r="JXQ280" s="213"/>
      <c r="JXR280" s="213"/>
      <c r="JXS280" s="213"/>
      <c r="JXT280" s="213"/>
      <c r="JXU280" s="213"/>
      <c r="JXV280" s="213"/>
      <c r="JXW280" s="213"/>
      <c r="JXX280" s="213"/>
      <c r="JXY280" s="213"/>
      <c r="JXZ280" s="213"/>
      <c r="JYA280" s="213"/>
      <c r="JYB280" s="213"/>
      <c r="JYC280" s="213"/>
      <c r="JYD280" s="213"/>
      <c r="JYE280" s="213"/>
      <c r="JYF280" s="213"/>
      <c r="JYG280" s="213"/>
      <c r="JYH280" s="213"/>
      <c r="JYI280" s="213"/>
      <c r="JYJ280" s="213"/>
      <c r="JYK280" s="213"/>
      <c r="JYL280" s="213"/>
      <c r="JYM280" s="213"/>
      <c r="JYN280" s="213"/>
      <c r="JYO280" s="213"/>
      <c r="JYP280" s="213"/>
      <c r="JYQ280" s="213"/>
      <c r="JYR280" s="213"/>
      <c r="JYS280" s="213"/>
      <c r="JYT280" s="213"/>
      <c r="JYU280" s="213"/>
      <c r="JYV280" s="213"/>
      <c r="JYW280" s="213"/>
      <c r="JYX280" s="213"/>
      <c r="JYY280" s="213"/>
      <c r="JYZ280" s="213"/>
      <c r="JZA280" s="213"/>
      <c r="JZB280" s="213"/>
      <c r="JZC280" s="213"/>
      <c r="JZD280" s="213"/>
      <c r="JZE280" s="213"/>
      <c r="JZF280" s="213"/>
      <c r="JZG280" s="213"/>
      <c r="JZH280" s="213"/>
      <c r="JZI280" s="213"/>
      <c r="JZJ280" s="213"/>
      <c r="JZK280" s="213"/>
      <c r="JZL280" s="213"/>
      <c r="JZM280" s="213"/>
      <c r="JZN280" s="213"/>
      <c r="JZO280" s="213"/>
      <c r="JZP280" s="213"/>
      <c r="JZQ280" s="213"/>
      <c r="JZR280" s="213"/>
      <c r="JZS280" s="213"/>
      <c r="JZT280" s="213"/>
      <c r="JZU280" s="213"/>
      <c r="JZV280" s="213"/>
      <c r="JZW280" s="213"/>
      <c r="JZX280" s="213"/>
      <c r="JZY280" s="213"/>
      <c r="JZZ280" s="213"/>
      <c r="KAA280" s="213"/>
      <c r="KAB280" s="213"/>
      <c r="KAC280" s="213"/>
      <c r="KAD280" s="213"/>
      <c r="KAE280" s="213"/>
      <c r="KAF280" s="213"/>
      <c r="KAG280" s="213"/>
      <c r="KAH280" s="213"/>
      <c r="KAI280" s="213"/>
      <c r="KAJ280" s="213"/>
      <c r="KAK280" s="213"/>
      <c r="KAL280" s="213"/>
      <c r="KAM280" s="213"/>
      <c r="KAN280" s="213"/>
      <c r="KAO280" s="213"/>
      <c r="KAP280" s="213"/>
      <c r="KAQ280" s="213"/>
      <c r="KAR280" s="213"/>
      <c r="KAS280" s="213"/>
      <c r="KAT280" s="213"/>
      <c r="KAU280" s="213"/>
      <c r="KAV280" s="213"/>
      <c r="KAW280" s="213"/>
      <c r="KAX280" s="213"/>
      <c r="KAY280" s="213"/>
      <c r="KAZ280" s="213"/>
      <c r="KBA280" s="213"/>
      <c r="KBB280" s="213"/>
      <c r="KBC280" s="213"/>
      <c r="KBD280" s="213"/>
      <c r="KBE280" s="213"/>
      <c r="KBF280" s="213"/>
      <c r="KBG280" s="213"/>
      <c r="KBH280" s="213"/>
      <c r="KBI280" s="213"/>
      <c r="KBJ280" s="213"/>
      <c r="KBK280" s="213"/>
      <c r="KBL280" s="213"/>
      <c r="KBM280" s="213"/>
      <c r="KBN280" s="213"/>
      <c r="KBO280" s="213"/>
      <c r="KBP280" s="213"/>
      <c r="KBQ280" s="213"/>
      <c r="KBR280" s="213"/>
      <c r="KBS280" s="213"/>
      <c r="KBT280" s="213"/>
      <c r="KBU280" s="213"/>
      <c r="KBV280" s="213"/>
      <c r="KBW280" s="213"/>
      <c r="KBX280" s="213"/>
      <c r="KBY280" s="213"/>
      <c r="KBZ280" s="213"/>
      <c r="KCA280" s="213"/>
      <c r="KCB280" s="213"/>
      <c r="KCC280" s="213"/>
      <c r="KCD280" s="213"/>
      <c r="KCE280" s="213"/>
      <c r="KCF280" s="213"/>
      <c r="KCG280" s="213"/>
      <c r="KCH280" s="213"/>
      <c r="KCI280" s="213"/>
      <c r="KCJ280" s="213"/>
      <c r="KCK280" s="213"/>
      <c r="KCL280" s="213"/>
      <c r="KCM280" s="213"/>
      <c r="KCN280" s="213"/>
      <c r="KCO280" s="213"/>
      <c r="KCP280" s="213"/>
      <c r="KCQ280" s="213"/>
      <c r="KCR280" s="213"/>
      <c r="KCS280" s="213"/>
      <c r="KCT280" s="213"/>
      <c r="KCU280" s="213"/>
      <c r="KCV280" s="213"/>
      <c r="KCW280" s="213"/>
      <c r="KCX280" s="213"/>
      <c r="KCY280" s="213"/>
      <c r="KCZ280" s="213"/>
      <c r="KDA280" s="213"/>
      <c r="KDB280" s="213"/>
      <c r="KDC280" s="213"/>
      <c r="KDD280" s="213"/>
      <c r="KDE280" s="213"/>
      <c r="KDF280" s="213"/>
      <c r="KDG280" s="213"/>
      <c r="KDH280" s="213"/>
      <c r="KDI280" s="213"/>
      <c r="KDJ280" s="213"/>
      <c r="KDK280" s="213"/>
      <c r="KDL280" s="213"/>
      <c r="KDM280" s="213"/>
      <c r="KDN280" s="213"/>
      <c r="KDO280" s="213"/>
      <c r="KDP280" s="213"/>
      <c r="KDQ280" s="213"/>
      <c r="KDR280" s="213"/>
      <c r="KDS280" s="213"/>
      <c r="KDT280" s="213"/>
      <c r="KDU280" s="213"/>
      <c r="KDV280" s="213"/>
      <c r="KDW280" s="213"/>
      <c r="KDX280" s="213"/>
      <c r="KDY280" s="213"/>
      <c r="KDZ280" s="213"/>
      <c r="KEA280" s="213"/>
      <c r="KEB280" s="213"/>
      <c r="KEC280" s="213"/>
      <c r="KED280" s="213"/>
      <c r="KEE280" s="213"/>
      <c r="KEF280" s="213"/>
      <c r="KEG280" s="213"/>
      <c r="KEH280" s="213"/>
      <c r="KEI280" s="213"/>
      <c r="KEJ280" s="213"/>
      <c r="KEK280" s="213"/>
      <c r="KEL280" s="213"/>
      <c r="KEM280" s="213"/>
      <c r="KEN280" s="213"/>
      <c r="KEO280" s="213"/>
      <c r="KEP280" s="213"/>
      <c r="KEQ280" s="213"/>
      <c r="KER280" s="213"/>
      <c r="KES280" s="213"/>
      <c r="KET280" s="213"/>
      <c r="KEU280" s="213"/>
      <c r="KEV280" s="213"/>
      <c r="KEW280" s="213"/>
      <c r="KEX280" s="213"/>
      <c r="KEY280" s="213"/>
      <c r="KEZ280" s="213"/>
      <c r="KFA280" s="213"/>
      <c r="KFB280" s="213"/>
      <c r="KFC280" s="213"/>
      <c r="KFD280" s="213"/>
      <c r="KFE280" s="213"/>
      <c r="KFF280" s="213"/>
      <c r="KFG280" s="213"/>
      <c r="KFH280" s="213"/>
      <c r="KFI280" s="213"/>
      <c r="KFJ280" s="213"/>
      <c r="KFK280" s="213"/>
      <c r="KFL280" s="213"/>
      <c r="KFM280" s="213"/>
      <c r="KFN280" s="213"/>
      <c r="KFO280" s="213"/>
      <c r="KFP280" s="213"/>
      <c r="KFQ280" s="213"/>
      <c r="KFR280" s="213"/>
      <c r="KFS280" s="213"/>
      <c r="KFT280" s="213"/>
      <c r="KFU280" s="213"/>
      <c r="KFV280" s="213"/>
      <c r="KFW280" s="213"/>
      <c r="KFX280" s="213"/>
      <c r="KFY280" s="213"/>
      <c r="KFZ280" s="213"/>
      <c r="KGA280" s="213"/>
      <c r="KGB280" s="213"/>
      <c r="KGC280" s="213"/>
      <c r="KGD280" s="213"/>
      <c r="KGE280" s="213"/>
      <c r="KGF280" s="213"/>
      <c r="KGG280" s="213"/>
      <c r="KGH280" s="213"/>
      <c r="KGI280" s="213"/>
      <c r="KGJ280" s="213"/>
      <c r="KGK280" s="213"/>
      <c r="KGL280" s="213"/>
      <c r="KGM280" s="213"/>
      <c r="KGN280" s="213"/>
      <c r="KGO280" s="213"/>
      <c r="KGP280" s="213"/>
      <c r="KGQ280" s="213"/>
      <c r="KGR280" s="213"/>
      <c r="KGS280" s="213"/>
      <c r="KGT280" s="213"/>
      <c r="KGU280" s="213"/>
      <c r="KGV280" s="213"/>
      <c r="KGW280" s="213"/>
      <c r="KGX280" s="213"/>
      <c r="KGY280" s="213"/>
      <c r="KGZ280" s="213"/>
      <c r="KHA280" s="213"/>
      <c r="KHB280" s="213"/>
      <c r="KHC280" s="213"/>
      <c r="KHD280" s="213"/>
      <c r="KHE280" s="213"/>
      <c r="KHF280" s="213"/>
      <c r="KHG280" s="213"/>
      <c r="KHH280" s="213"/>
      <c r="KHI280" s="213"/>
      <c r="KHJ280" s="213"/>
      <c r="KHK280" s="213"/>
      <c r="KHL280" s="213"/>
      <c r="KHM280" s="213"/>
      <c r="KHN280" s="213"/>
      <c r="KHO280" s="213"/>
      <c r="KHP280" s="213"/>
      <c r="KHQ280" s="213"/>
      <c r="KHR280" s="213"/>
      <c r="KHS280" s="213"/>
      <c r="KHT280" s="213"/>
      <c r="KHU280" s="213"/>
      <c r="KHV280" s="213"/>
      <c r="KHW280" s="213"/>
      <c r="KHX280" s="213"/>
      <c r="KHY280" s="213"/>
      <c r="KHZ280" s="213"/>
      <c r="KIA280" s="213"/>
      <c r="KIB280" s="213"/>
      <c r="KIC280" s="213"/>
      <c r="KID280" s="213"/>
      <c r="KIE280" s="213"/>
      <c r="KIF280" s="213"/>
      <c r="KIG280" s="213"/>
      <c r="KIH280" s="213"/>
      <c r="KII280" s="213"/>
      <c r="KIJ280" s="213"/>
      <c r="KIK280" s="213"/>
      <c r="KIL280" s="213"/>
      <c r="KIM280" s="213"/>
      <c r="KIN280" s="213"/>
      <c r="KIO280" s="213"/>
      <c r="KIP280" s="213"/>
      <c r="KIQ280" s="213"/>
      <c r="KIR280" s="213"/>
      <c r="KIS280" s="213"/>
      <c r="KIT280" s="213"/>
      <c r="KIU280" s="213"/>
      <c r="KIV280" s="213"/>
      <c r="KIW280" s="213"/>
      <c r="KIX280" s="213"/>
      <c r="KIY280" s="213"/>
      <c r="KIZ280" s="213"/>
      <c r="KJA280" s="213"/>
      <c r="KJB280" s="213"/>
      <c r="KJC280" s="213"/>
      <c r="KJD280" s="213"/>
      <c r="KJE280" s="213"/>
      <c r="KJF280" s="213"/>
      <c r="KJG280" s="213"/>
      <c r="KJH280" s="213"/>
      <c r="KJI280" s="213"/>
      <c r="KJJ280" s="213"/>
      <c r="KJK280" s="213"/>
      <c r="KJL280" s="213"/>
      <c r="KJM280" s="213"/>
      <c r="KJN280" s="213"/>
      <c r="KJO280" s="213"/>
      <c r="KJP280" s="213"/>
      <c r="KJQ280" s="213"/>
      <c r="KJR280" s="213"/>
      <c r="KJS280" s="213"/>
      <c r="KJT280" s="213"/>
      <c r="KJU280" s="213"/>
      <c r="KJV280" s="213"/>
      <c r="KJW280" s="213"/>
      <c r="KJX280" s="213"/>
      <c r="KJY280" s="213"/>
      <c r="KJZ280" s="213"/>
      <c r="KKA280" s="213"/>
      <c r="KKB280" s="213"/>
      <c r="KKC280" s="213"/>
      <c r="KKD280" s="213"/>
      <c r="KKE280" s="213"/>
      <c r="KKF280" s="213"/>
      <c r="KKG280" s="213"/>
      <c r="KKH280" s="213"/>
      <c r="KKI280" s="213"/>
      <c r="KKJ280" s="213"/>
      <c r="KKK280" s="213"/>
      <c r="KKL280" s="213"/>
      <c r="KKM280" s="213"/>
      <c r="KKN280" s="213"/>
      <c r="KKO280" s="213"/>
      <c r="KKP280" s="213"/>
      <c r="KKQ280" s="213"/>
      <c r="KKR280" s="213"/>
      <c r="KKS280" s="213"/>
      <c r="KKT280" s="213"/>
      <c r="KKU280" s="213"/>
      <c r="KKV280" s="213"/>
      <c r="KKW280" s="213"/>
      <c r="KKX280" s="213"/>
      <c r="KKY280" s="213"/>
      <c r="KKZ280" s="213"/>
      <c r="KLA280" s="213"/>
      <c r="KLB280" s="213"/>
      <c r="KLC280" s="213"/>
      <c r="KLD280" s="213"/>
      <c r="KLE280" s="213"/>
      <c r="KLF280" s="213"/>
      <c r="KLG280" s="213"/>
      <c r="KLH280" s="213"/>
      <c r="KLI280" s="213"/>
      <c r="KLJ280" s="213"/>
      <c r="KLK280" s="213"/>
      <c r="KLL280" s="213"/>
      <c r="KLM280" s="213"/>
      <c r="KLN280" s="213"/>
      <c r="KLO280" s="213"/>
      <c r="KLP280" s="213"/>
      <c r="KLQ280" s="213"/>
      <c r="KLR280" s="213"/>
      <c r="KLS280" s="213"/>
      <c r="KLT280" s="213"/>
      <c r="KLU280" s="213"/>
      <c r="KLV280" s="213"/>
      <c r="KLW280" s="213"/>
      <c r="KLX280" s="213"/>
      <c r="KLY280" s="213"/>
      <c r="KLZ280" s="213"/>
      <c r="KMA280" s="213"/>
      <c r="KMB280" s="213"/>
      <c r="KMC280" s="213"/>
      <c r="KMD280" s="213"/>
      <c r="KME280" s="213"/>
      <c r="KMF280" s="213"/>
      <c r="KMG280" s="213"/>
      <c r="KMH280" s="213"/>
      <c r="KMI280" s="213"/>
      <c r="KMJ280" s="213"/>
      <c r="KMK280" s="213"/>
      <c r="KML280" s="213"/>
      <c r="KMM280" s="213"/>
      <c r="KMN280" s="213"/>
      <c r="KMO280" s="213"/>
      <c r="KMP280" s="213"/>
      <c r="KMQ280" s="213"/>
      <c r="KMR280" s="213"/>
      <c r="KMS280" s="213"/>
      <c r="KMT280" s="213"/>
      <c r="KMU280" s="213"/>
      <c r="KMV280" s="213"/>
      <c r="KMW280" s="213"/>
      <c r="KMX280" s="213"/>
      <c r="KMY280" s="213"/>
      <c r="KMZ280" s="213"/>
      <c r="KNA280" s="213"/>
      <c r="KNB280" s="213"/>
      <c r="KNC280" s="213"/>
      <c r="KND280" s="213"/>
      <c r="KNE280" s="213"/>
      <c r="KNF280" s="213"/>
      <c r="KNG280" s="213"/>
      <c r="KNH280" s="213"/>
      <c r="KNI280" s="213"/>
      <c r="KNJ280" s="213"/>
      <c r="KNK280" s="213"/>
      <c r="KNL280" s="213"/>
      <c r="KNM280" s="213"/>
      <c r="KNN280" s="213"/>
      <c r="KNO280" s="213"/>
      <c r="KNP280" s="213"/>
      <c r="KNQ280" s="213"/>
      <c r="KNR280" s="213"/>
      <c r="KNS280" s="213"/>
      <c r="KNT280" s="213"/>
      <c r="KNU280" s="213"/>
      <c r="KNV280" s="213"/>
      <c r="KNW280" s="213"/>
      <c r="KNX280" s="213"/>
      <c r="KNY280" s="213"/>
      <c r="KNZ280" s="213"/>
      <c r="KOA280" s="213"/>
      <c r="KOB280" s="213"/>
      <c r="KOC280" s="213"/>
      <c r="KOD280" s="213"/>
      <c r="KOE280" s="213"/>
      <c r="KOF280" s="213"/>
      <c r="KOG280" s="213"/>
      <c r="KOH280" s="213"/>
      <c r="KOI280" s="213"/>
      <c r="KOJ280" s="213"/>
      <c r="KOK280" s="213"/>
      <c r="KOL280" s="213"/>
      <c r="KOM280" s="213"/>
      <c r="KON280" s="213"/>
      <c r="KOO280" s="213"/>
      <c r="KOP280" s="213"/>
      <c r="KOQ280" s="213"/>
      <c r="KOR280" s="213"/>
      <c r="KOS280" s="213"/>
      <c r="KOT280" s="213"/>
      <c r="KOU280" s="213"/>
      <c r="KOV280" s="213"/>
      <c r="KOW280" s="213"/>
      <c r="KOX280" s="213"/>
      <c r="KOY280" s="213"/>
      <c r="KOZ280" s="213"/>
      <c r="KPA280" s="213"/>
      <c r="KPB280" s="213"/>
      <c r="KPC280" s="213"/>
      <c r="KPD280" s="213"/>
      <c r="KPE280" s="213"/>
      <c r="KPF280" s="213"/>
      <c r="KPG280" s="213"/>
      <c r="KPH280" s="213"/>
      <c r="KPI280" s="213"/>
      <c r="KPJ280" s="213"/>
      <c r="KPK280" s="213"/>
      <c r="KPL280" s="213"/>
      <c r="KPM280" s="213"/>
      <c r="KPN280" s="213"/>
      <c r="KPO280" s="213"/>
      <c r="KPP280" s="213"/>
      <c r="KPQ280" s="213"/>
      <c r="KPR280" s="213"/>
      <c r="KPS280" s="213"/>
      <c r="KPT280" s="213"/>
      <c r="KPU280" s="213"/>
      <c r="KPV280" s="213"/>
      <c r="KPW280" s="213"/>
      <c r="KPX280" s="213"/>
      <c r="KPY280" s="213"/>
      <c r="KPZ280" s="213"/>
      <c r="KQA280" s="213"/>
      <c r="KQB280" s="213"/>
      <c r="KQC280" s="213"/>
      <c r="KQD280" s="213"/>
      <c r="KQE280" s="213"/>
      <c r="KQF280" s="213"/>
      <c r="KQG280" s="213"/>
      <c r="KQH280" s="213"/>
      <c r="KQI280" s="213"/>
      <c r="KQJ280" s="213"/>
      <c r="KQK280" s="213"/>
      <c r="KQL280" s="213"/>
      <c r="KQM280" s="213"/>
      <c r="KQN280" s="213"/>
      <c r="KQO280" s="213"/>
      <c r="KQP280" s="213"/>
      <c r="KQQ280" s="213"/>
      <c r="KQR280" s="213"/>
      <c r="KQS280" s="213"/>
      <c r="KQT280" s="213"/>
      <c r="KQU280" s="213"/>
      <c r="KQV280" s="213"/>
      <c r="KQW280" s="213"/>
      <c r="KQX280" s="213"/>
      <c r="KQY280" s="213"/>
      <c r="KQZ280" s="213"/>
      <c r="KRA280" s="213"/>
      <c r="KRB280" s="213"/>
      <c r="KRC280" s="213"/>
      <c r="KRD280" s="213"/>
      <c r="KRE280" s="213"/>
      <c r="KRF280" s="213"/>
      <c r="KRG280" s="213"/>
      <c r="KRH280" s="213"/>
      <c r="KRI280" s="213"/>
      <c r="KRJ280" s="213"/>
      <c r="KRK280" s="213"/>
      <c r="KRL280" s="213"/>
      <c r="KRM280" s="213"/>
      <c r="KRN280" s="213"/>
      <c r="KRO280" s="213"/>
      <c r="KRP280" s="213"/>
      <c r="KRQ280" s="213"/>
      <c r="KRR280" s="213"/>
      <c r="KRS280" s="213"/>
      <c r="KRT280" s="213"/>
      <c r="KRU280" s="213"/>
      <c r="KRV280" s="213"/>
      <c r="KRW280" s="213"/>
      <c r="KRX280" s="213"/>
      <c r="KRY280" s="213"/>
      <c r="KRZ280" s="213"/>
      <c r="KSA280" s="213"/>
      <c r="KSB280" s="213"/>
      <c r="KSC280" s="213"/>
      <c r="KSD280" s="213"/>
      <c r="KSE280" s="213"/>
      <c r="KSF280" s="213"/>
      <c r="KSG280" s="213"/>
      <c r="KSH280" s="213"/>
      <c r="KSI280" s="213"/>
      <c r="KSJ280" s="213"/>
      <c r="KSK280" s="213"/>
      <c r="KSL280" s="213"/>
      <c r="KSM280" s="213"/>
      <c r="KSN280" s="213"/>
      <c r="KSO280" s="213"/>
      <c r="KSP280" s="213"/>
      <c r="KSQ280" s="213"/>
      <c r="KSR280" s="213"/>
      <c r="KSS280" s="213"/>
      <c r="KST280" s="213"/>
      <c r="KSU280" s="213"/>
      <c r="KSV280" s="213"/>
      <c r="KSW280" s="213"/>
      <c r="KSX280" s="213"/>
      <c r="KSY280" s="213"/>
      <c r="KSZ280" s="213"/>
      <c r="KTA280" s="213"/>
      <c r="KTB280" s="213"/>
      <c r="KTC280" s="213"/>
      <c r="KTD280" s="213"/>
      <c r="KTE280" s="213"/>
      <c r="KTF280" s="213"/>
      <c r="KTG280" s="213"/>
      <c r="KTH280" s="213"/>
      <c r="KTI280" s="213"/>
      <c r="KTJ280" s="213"/>
      <c r="KTK280" s="213"/>
      <c r="KTL280" s="213"/>
      <c r="KTM280" s="213"/>
      <c r="KTN280" s="213"/>
      <c r="KTO280" s="213"/>
      <c r="KTP280" s="213"/>
      <c r="KTQ280" s="213"/>
      <c r="KTR280" s="213"/>
      <c r="KTS280" s="213"/>
      <c r="KTT280" s="213"/>
      <c r="KTU280" s="213"/>
      <c r="KTV280" s="213"/>
      <c r="KTW280" s="213"/>
      <c r="KTX280" s="213"/>
      <c r="KTY280" s="213"/>
      <c r="KTZ280" s="213"/>
      <c r="KUA280" s="213"/>
      <c r="KUB280" s="213"/>
      <c r="KUC280" s="213"/>
      <c r="KUD280" s="213"/>
      <c r="KUE280" s="213"/>
      <c r="KUF280" s="213"/>
      <c r="KUG280" s="213"/>
      <c r="KUH280" s="213"/>
      <c r="KUI280" s="213"/>
      <c r="KUJ280" s="213"/>
      <c r="KUK280" s="213"/>
      <c r="KUL280" s="213"/>
      <c r="KUM280" s="213"/>
      <c r="KUN280" s="213"/>
      <c r="KUO280" s="213"/>
      <c r="KUP280" s="213"/>
      <c r="KUQ280" s="213"/>
      <c r="KUR280" s="213"/>
      <c r="KUS280" s="213"/>
      <c r="KUT280" s="213"/>
      <c r="KUU280" s="213"/>
      <c r="KUV280" s="213"/>
      <c r="KUW280" s="213"/>
      <c r="KUX280" s="213"/>
      <c r="KUY280" s="213"/>
      <c r="KUZ280" s="213"/>
      <c r="KVA280" s="213"/>
      <c r="KVB280" s="213"/>
      <c r="KVC280" s="213"/>
      <c r="KVD280" s="213"/>
      <c r="KVE280" s="213"/>
      <c r="KVF280" s="213"/>
      <c r="KVG280" s="213"/>
      <c r="KVH280" s="213"/>
      <c r="KVI280" s="213"/>
      <c r="KVJ280" s="213"/>
      <c r="KVK280" s="213"/>
      <c r="KVL280" s="213"/>
      <c r="KVM280" s="213"/>
      <c r="KVN280" s="213"/>
      <c r="KVO280" s="213"/>
      <c r="KVP280" s="213"/>
      <c r="KVQ280" s="213"/>
      <c r="KVR280" s="213"/>
      <c r="KVS280" s="213"/>
      <c r="KVT280" s="213"/>
      <c r="KVU280" s="213"/>
      <c r="KVV280" s="213"/>
      <c r="KVW280" s="213"/>
      <c r="KVX280" s="213"/>
      <c r="KVY280" s="213"/>
      <c r="KVZ280" s="213"/>
      <c r="KWA280" s="213"/>
      <c r="KWB280" s="213"/>
      <c r="KWC280" s="213"/>
      <c r="KWD280" s="213"/>
      <c r="KWE280" s="213"/>
      <c r="KWF280" s="213"/>
      <c r="KWG280" s="213"/>
      <c r="KWH280" s="213"/>
      <c r="KWI280" s="213"/>
      <c r="KWJ280" s="213"/>
      <c r="KWK280" s="213"/>
      <c r="KWL280" s="213"/>
      <c r="KWM280" s="213"/>
      <c r="KWN280" s="213"/>
      <c r="KWO280" s="213"/>
      <c r="KWP280" s="213"/>
      <c r="KWQ280" s="213"/>
      <c r="KWR280" s="213"/>
      <c r="KWS280" s="213"/>
      <c r="KWT280" s="213"/>
      <c r="KWU280" s="213"/>
      <c r="KWV280" s="213"/>
      <c r="KWW280" s="213"/>
      <c r="KWX280" s="213"/>
      <c r="KWY280" s="213"/>
      <c r="KWZ280" s="213"/>
      <c r="KXA280" s="213"/>
      <c r="KXB280" s="213"/>
      <c r="KXC280" s="213"/>
      <c r="KXD280" s="213"/>
      <c r="KXE280" s="213"/>
      <c r="KXF280" s="213"/>
      <c r="KXG280" s="213"/>
      <c r="KXH280" s="213"/>
      <c r="KXI280" s="213"/>
      <c r="KXJ280" s="213"/>
      <c r="KXK280" s="213"/>
      <c r="KXL280" s="213"/>
      <c r="KXM280" s="213"/>
      <c r="KXN280" s="213"/>
      <c r="KXO280" s="213"/>
      <c r="KXP280" s="213"/>
      <c r="KXQ280" s="213"/>
      <c r="KXR280" s="213"/>
      <c r="KXS280" s="213"/>
      <c r="KXT280" s="213"/>
      <c r="KXU280" s="213"/>
      <c r="KXV280" s="213"/>
      <c r="KXW280" s="213"/>
      <c r="KXX280" s="213"/>
      <c r="KXY280" s="213"/>
      <c r="KXZ280" s="213"/>
      <c r="KYA280" s="213"/>
      <c r="KYB280" s="213"/>
      <c r="KYC280" s="213"/>
      <c r="KYD280" s="213"/>
      <c r="KYE280" s="213"/>
      <c r="KYF280" s="213"/>
      <c r="KYG280" s="213"/>
      <c r="KYH280" s="213"/>
      <c r="KYI280" s="213"/>
      <c r="KYJ280" s="213"/>
      <c r="KYK280" s="213"/>
      <c r="KYL280" s="213"/>
      <c r="KYM280" s="213"/>
      <c r="KYN280" s="213"/>
      <c r="KYO280" s="213"/>
      <c r="KYP280" s="213"/>
      <c r="KYQ280" s="213"/>
      <c r="KYR280" s="213"/>
      <c r="KYS280" s="213"/>
      <c r="KYT280" s="213"/>
      <c r="KYU280" s="213"/>
      <c r="KYV280" s="213"/>
      <c r="KYW280" s="213"/>
      <c r="KYX280" s="213"/>
      <c r="KYY280" s="213"/>
      <c r="KYZ280" s="213"/>
      <c r="KZA280" s="213"/>
      <c r="KZB280" s="213"/>
      <c r="KZC280" s="213"/>
      <c r="KZD280" s="213"/>
      <c r="KZE280" s="213"/>
      <c r="KZF280" s="213"/>
      <c r="KZG280" s="213"/>
      <c r="KZH280" s="213"/>
      <c r="KZI280" s="213"/>
      <c r="KZJ280" s="213"/>
      <c r="KZK280" s="213"/>
      <c r="KZL280" s="213"/>
      <c r="KZM280" s="213"/>
      <c r="KZN280" s="213"/>
      <c r="KZO280" s="213"/>
      <c r="KZP280" s="213"/>
      <c r="KZQ280" s="213"/>
      <c r="KZR280" s="213"/>
      <c r="KZS280" s="213"/>
      <c r="KZT280" s="213"/>
      <c r="KZU280" s="213"/>
      <c r="KZV280" s="213"/>
      <c r="KZW280" s="213"/>
      <c r="KZX280" s="213"/>
      <c r="KZY280" s="213"/>
      <c r="KZZ280" s="213"/>
      <c r="LAA280" s="213"/>
      <c r="LAB280" s="213"/>
      <c r="LAC280" s="213"/>
      <c r="LAD280" s="213"/>
      <c r="LAE280" s="213"/>
      <c r="LAF280" s="213"/>
      <c r="LAG280" s="213"/>
      <c r="LAH280" s="213"/>
      <c r="LAI280" s="213"/>
      <c r="LAJ280" s="213"/>
      <c r="LAK280" s="213"/>
      <c r="LAL280" s="213"/>
      <c r="LAM280" s="213"/>
      <c r="LAN280" s="213"/>
      <c r="LAO280" s="213"/>
      <c r="LAP280" s="213"/>
      <c r="LAQ280" s="213"/>
      <c r="LAR280" s="213"/>
      <c r="LAS280" s="213"/>
      <c r="LAT280" s="213"/>
      <c r="LAU280" s="213"/>
      <c r="LAV280" s="213"/>
      <c r="LAW280" s="213"/>
      <c r="LAX280" s="213"/>
      <c r="LAY280" s="213"/>
      <c r="LAZ280" s="213"/>
      <c r="LBA280" s="213"/>
      <c r="LBB280" s="213"/>
      <c r="LBC280" s="213"/>
      <c r="LBD280" s="213"/>
      <c r="LBE280" s="213"/>
      <c r="LBF280" s="213"/>
      <c r="LBG280" s="213"/>
      <c r="LBH280" s="213"/>
      <c r="LBI280" s="213"/>
      <c r="LBJ280" s="213"/>
      <c r="LBK280" s="213"/>
      <c r="LBL280" s="213"/>
      <c r="LBM280" s="213"/>
      <c r="LBN280" s="213"/>
      <c r="LBO280" s="213"/>
      <c r="LBP280" s="213"/>
      <c r="LBQ280" s="213"/>
      <c r="LBR280" s="213"/>
      <c r="LBS280" s="213"/>
      <c r="LBT280" s="213"/>
      <c r="LBU280" s="213"/>
      <c r="LBV280" s="213"/>
      <c r="LBW280" s="213"/>
      <c r="LBX280" s="213"/>
      <c r="LBY280" s="213"/>
      <c r="LBZ280" s="213"/>
      <c r="LCA280" s="213"/>
      <c r="LCB280" s="213"/>
      <c r="LCC280" s="213"/>
      <c r="LCD280" s="213"/>
      <c r="LCE280" s="213"/>
      <c r="LCF280" s="213"/>
      <c r="LCG280" s="213"/>
      <c r="LCH280" s="213"/>
      <c r="LCI280" s="213"/>
      <c r="LCJ280" s="213"/>
      <c r="LCK280" s="213"/>
      <c r="LCL280" s="213"/>
      <c r="LCM280" s="213"/>
      <c r="LCN280" s="213"/>
      <c r="LCO280" s="213"/>
      <c r="LCP280" s="213"/>
      <c r="LCQ280" s="213"/>
      <c r="LCR280" s="213"/>
      <c r="LCS280" s="213"/>
      <c r="LCT280" s="213"/>
      <c r="LCU280" s="213"/>
      <c r="LCV280" s="213"/>
      <c r="LCW280" s="213"/>
      <c r="LCX280" s="213"/>
      <c r="LCY280" s="213"/>
      <c r="LCZ280" s="213"/>
      <c r="LDA280" s="213"/>
      <c r="LDB280" s="213"/>
      <c r="LDC280" s="213"/>
      <c r="LDD280" s="213"/>
      <c r="LDE280" s="213"/>
      <c r="LDF280" s="213"/>
      <c r="LDG280" s="213"/>
      <c r="LDH280" s="213"/>
      <c r="LDI280" s="213"/>
      <c r="LDJ280" s="213"/>
      <c r="LDK280" s="213"/>
      <c r="LDL280" s="213"/>
      <c r="LDM280" s="213"/>
      <c r="LDN280" s="213"/>
      <c r="LDO280" s="213"/>
      <c r="LDP280" s="213"/>
      <c r="LDQ280" s="213"/>
      <c r="LDR280" s="213"/>
      <c r="LDS280" s="213"/>
      <c r="LDT280" s="213"/>
      <c r="LDU280" s="213"/>
      <c r="LDV280" s="213"/>
      <c r="LDW280" s="213"/>
      <c r="LDX280" s="213"/>
      <c r="LDY280" s="213"/>
      <c r="LDZ280" s="213"/>
      <c r="LEA280" s="213"/>
      <c r="LEB280" s="213"/>
      <c r="LEC280" s="213"/>
      <c r="LED280" s="213"/>
      <c r="LEE280" s="213"/>
      <c r="LEF280" s="213"/>
      <c r="LEG280" s="213"/>
      <c r="LEH280" s="213"/>
      <c r="LEI280" s="213"/>
      <c r="LEJ280" s="213"/>
      <c r="LEK280" s="213"/>
      <c r="LEL280" s="213"/>
      <c r="LEM280" s="213"/>
      <c r="LEN280" s="213"/>
      <c r="LEO280" s="213"/>
      <c r="LEP280" s="213"/>
      <c r="LEQ280" s="213"/>
      <c r="LER280" s="213"/>
      <c r="LES280" s="213"/>
      <c r="LET280" s="213"/>
      <c r="LEU280" s="213"/>
      <c r="LEV280" s="213"/>
      <c r="LEW280" s="213"/>
      <c r="LEX280" s="213"/>
      <c r="LEY280" s="213"/>
      <c r="LEZ280" s="213"/>
      <c r="LFA280" s="213"/>
      <c r="LFB280" s="213"/>
      <c r="LFC280" s="213"/>
      <c r="LFD280" s="213"/>
      <c r="LFE280" s="213"/>
      <c r="LFF280" s="213"/>
      <c r="LFG280" s="213"/>
      <c r="LFH280" s="213"/>
      <c r="LFI280" s="213"/>
      <c r="LFJ280" s="213"/>
      <c r="LFK280" s="213"/>
      <c r="LFL280" s="213"/>
      <c r="LFM280" s="213"/>
      <c r="LFN280" s="213"/>
      <c r="LFO280" s="213"/>
      <c r="LFP280" s="213"/>
      <c r="LFQ280" s="213"/>
      <c r="LFR280" s="213"/>
      <c r="LFS280" s="213"/>
      <c r="LFT280" s="213"/>
      <c r="LFU280" s="213"/>
      <c r="LFV280" s="213"/>
      <c r="LFW280" s="213"/>
      <c r="LFX280" s="213"/>
      <c r="LFY280" s="213"/>
      <c r="LFZ280" s="213"/>
      <c r="LGA280" s="213"/>
      <c r="LGB280" s="213"/>
      <c r="LGC280" s="213"/>
      <c r="LGD280" s="213"/>
      <c r="LGE280" s="213"/>
      <c r="LGF280" s="213"/>
      <c r="LGG280" s="213"/>
      <c r="LGH280" s="213"/>
      <c r="LGI280" s="213"/>
      <c r="LGJ280" s="213"/>
      <c r="LGK280" s="213"/>
      <c r="LGL280" s="213"/>
      <c r="LGM280" s="213"/>
      <c r="LGN280" s="213"/>
      <c r="LGO280" s="213"/>
      <c r="LGP280" s="213"/>
      <c r="LGQ280" s="213"/>
      <c r="LGR280" s="213"/>
      <c r="LGS280" s="213"/>
      <c r="LGT280" s="213"/>
      <c r="LGU280" s="213"/>
      <c r="LGV280" s="213"/>
      <c r="LGW280" s="213"/>
      <c r="LGX280" s="213"/>
      <c r="LGY280" s="213"/>
      <c r="LGZ280" s="213"/>
      <c r="LHA280" s="213"/>
      <c r="LHB280" s="213"/>
      <c r="LHC280" s="213"/>
      <c r="LHD280" s="213"/>
      <c r="LHE280" s="213"/>
      <c r="LHF280" s="213"/>
      <c r="LHG280" s="213"/>
      <c r="LHH280" s="213"/>
      <c r="LHI280" s="213"/>
      <c r="LHJ280" s="213"/>
      <c r="LHK280" s="213"/>
      <c r="LHL280" s="213"/>
      <c r="LHM280" s="213"/>
      <c r="LHN280" s="213"/>
      <c r="LHO280" s="213"/>
      <c r="LHP280" s="213"/>
      <c r="LHQ280" s="213"/>
      <c r="LHR280" s="213"/>
      <c r="LHS280" s="213"/>
      <c r="LHT280" s="213"/>
      <c r="LHU280" s="213"/>
      <c r="LHV280" s="213"/>
      <c r="LHW280" s="213"/>
      <c r="LHX280" s="213"/>
      <c r="LHY280" s="213"/>
      <c r="LHZ280" s="213"/>
      <c r="LIA280" s="213"/>
      <c r="LIB280" s="213"/>
      <c r="LIC280" s="213"/>
      <c r="LID280" s="213"/>
      <c r="LIE280" s="213"/>
      <c r="LIF280" s="213"/>
      <c r="LIG280" s="213"/>
      <c r="LIH280" s="213"/>
      <c r="LII280" s="213"/>
      <c r="LIJ280" s="213"/>
      <c r="LIK280" s="213"/>
      <c r="LIL280" s="213"/>
      <c r="LIM280" s="213"/>
      <c r="LIN280" s="213"/>
      <c r="LIO280" s="213"/>
      <c r="LIP280" s="213"/>
      <c r="LIQ280" s="213"/>
      <c r="LIR280" s="213"/>
      <c r="LIS280" s="213"/>
      <c r="LIT280" s="213"/>
      <c r="LIU280" s="213"/>
      <c r="LIV280" s="213"/>
      <c r="LIW280" s="213"/>
      <c r="LIX280" s="213"/>
      <c r="LIY280" s="213"/>
      <c r="LIZ280" s="213"/>
      <c r="LJA280" s="213"/>
      <c r="LJB280" s="213"/>
      <c r="LJC280" s="213"/>
      <c r="LJD280" s="213"/>
      <c r="LJE280" s="213"/>
      <c r="LJF280" s="213"/>
      <c r="LJG280" s="213"/>
      <c r="LJH280" s="213"/>
      <c r="LJI280" s="213"/>
      <c r="LJJ280" s="213"/>
      <c r="LJK280" s="213"/>
      <c r="LJL280" s="213"/>
      <c r="LJM280" s="213"/>
      <c r="LJN280" s="213"/>
      <c r="LJO280" s="213"/>
      <c r="LJP280" s="213"/>
      <c r="LJQ280" s="213"/>
      <c r="LJR280" s="213"/>
      <c r="LJS280" s="213"/>
      <c r="LJT280" s="213"/>
      <c r="LJU280" s="213"/>
      <c r="LJV280" s="213"/>
      <c r="LJW280" s="213"/>
      <c r="LJX280" s="213"/>
      <c r="LJY280" s="213"/>
      <c r="LJZ280" s="213"/>
      <c r="LKA280" s="213"/>
      <c r="LKB280" s="213"/>
      <c r="LKC280" s="213"/>
      <c r="LKD280" s="213"/>
      <c r="LKE280" s="213"/>
      <c r="LKF280" s="213"/>
      <c r="LKG280" s="213"/>
      <c r="LKH280" s="213"/>
      <c r="LKI280" s="213"/>
      <c r="LKJ280" s="213"/>
      <c r="LKK280" s="213"/>
      <c r="LKL280" s="213"/>
      <c r="LKM280" s="213"/>
      <c r="LKN280" s="213"/>
      <c r="LKO280" s="213"/>
      <c r="LKP280" s="213"/>
      <c r="LKQ280" s="213"/>
      <c r="LKR280" s="213"/>
      <c r="LKS280" s="213"/>
      <c r="LKT280" s="213"/>
      <c r="LKU280" s="213"/>
      <c r="LKV280" s="213"/>
      <c r="LKW280" s="213"/>
      <c r="LKX280" s="213"/>
      <c r="LKY280" s="213"/>
      <c r="LKZ280" s="213"/>
      <c r="LLA280" s="213"/>
      <c r="LLB280" s="213"/>
      <c r="LLC280" s="213"/>
      <c r="LLD280" s="213"/>
      <c r="LLE280" s="213"/>
      <c r="LLF280" s="213"/>
      <c r="LLG280" s="213"/>
      <c r="LLH280" s="213"/>
      <c r="LLI280" s="213"/>
      <c r="LLJ280" s="213"/>
      <c r="LLK280" s="213"/>
      <c r="LLL280" s="213"/>
      <c r="LLM280" s="213"/>
      <c r="LLN280" s="213"/>
      <c r="LLO280" s="213"/>
      <c r="LLP280" s="213"/>
      <c r="LLQ280" s="213"/>
      <c r="LLR280" s="213"/>
      <c r="LLS280" s="213"/>
      <c r="LLT280" s="213"/>
      <c r="LLU280" s="213"/>
      <c r="LLV280" s="213"/>
      <c r="LLW280" s="213"/>
      <c r="LLX280" s="213"/>
      <c r="LLY280" s="213"/>
      <c r="LLZ280" s="213"/>
      <c r="LMA280" s="213"/>
      <c r="LMB280" s="213"/>
      <c r="LMC280" s="213"/>
      <c r="LMD280" s="213"/>
      <c r="LME280" s="213"/>
      <c r="LMF280" s="213"/>
      <c r="LMG280" s="213"/>
      <c r="LMH280" s="213"/>
      <c r="LMI280" s="213"/>
      <c r="LMJ280" s="213"/>
      <c r="LMK280" s="213"/>
      <c r="LML280" s="213"/>
      <c r="LMM280" s="213"/>
      <c r="LMN280" s="213"/>
      <c r="LMO280" s="213"/>
      <c r="LMP280" s="213"/>
      <c r="LMQ280" s="213"/>
      <c r="LMR280" s="213"/>
      <c r="LMS280" s="213"/>
      <c r="LMT280" s="213"/>
      <c r="LMU280" s="213"/>
      <c r="LMV280" s="213"/>
      <c r="LMW280" s="213"/>
      <c r="LMX280" s="213"/>
      <c r="LMY280" s="213"/>
      <c r="LMZ280" s="213"/>
      <c r="LNA280" s="213"/>
      <c r="LNB280" s="213"/>
      <c r="LNC280" s="213"/>
      <c r="LND280" s="213"/>
      <c r="LNE280" s="213"/>
      <c r="LNF280" s="213"/>
      <c r="LNG280" s="213"/>
      <c r="LNH280" s="213"/>
      <c r="LNI280" s="213"/>
      <c r="LNJ280" s="213"/>
      <c r="LNK280" s="213"/>
      <c r="LNL280" s="213"/>
      <c r="LNM280" s="213"/>
      <c r="LNN280" s="213"/>
      <c r="LNO280" s="213"/>
      <c r="LNP280" s="213"/>
      <c r="LNQ280" s="213"/>
      <c r="LNR280" s="213"/>
      <c r="LNS280" s="213"/>
      <c r="LNT280" s="213"/>
      <c r="LNU280" s="213"/>
      <c r="LNV280" s="213"/>
      <c r="LNW280" s="213"/>
      <c r="LNX280" s="213"/>
      <c r="LNY280" s="213"/>
      <c r="LNZ280" s="213"/>
      <c r="LOA280" s="213"/>
      <c r="LOB280" s="213"/>
      <c r="LOC280" s="213"/>
      <c r="LOD280" s="213"/>
      <c r="LOE280" s="213"/>
      <c r="LOF280" s="213"/>
      <c r="LOG280" s="213"/>
      <c r="LOH280" s="213"/>
      <c r="LOI280" s="213"/>
      <c r="LOJ280" s="213"/>
      <c r="LOK280" s="213"/>
      <c r="LOL280" s="213"/>
      <c r="LOM280" s="213"/>
      <c r="LON280" s="213"/>
      <c r="LOO280" s="213"/>
      <c r="LOP280" s="213"/>
      <c r="LOQ280" s="213"/>
      <c r="LOR280" s="213"/>
      <c r="LOS280" s="213"/>
      <c r="LOT280" s="213"/>
      <c r="LOU280" s="213"/>
      <c r="LOV280" s="213"/>
      <c r="LOW280" s="213"/>
      <c r="LOX280" s="213"/>
      <c r="LOY280" s="213"/>
      <c r="LOZ280" s="213"/>
      <c r="LPA280" s="213"/>
      <c r="LPB280" s="213"/>
      <c r="LPC280" s="213"/>
      <c r="LPD280" s="213"/>
      <c r="LPE280" s="213"/>
      <c r="LPF280" s="213"/>
      <c r="LPG280" s="213"/>
      <c r="LPH280" s="213"/>
      <c r="LPI280" s="213"/>
      <c r="LPJ280" s="213"/>
      <c r="LPK280" s="213"/>
      <c r="LPL280" s="213"/>
      <c r="LPM280" s="213"/>
      <c r="LPN280" s="213"/>
      <c r="LPO280" s="213"/>
      <c r="LPP280" s="213"/>
      <c r="LPQ280" s="213"/>
      <c r="LPR280" s="213"/>
      <c r="LPS280" s="213"/>
      <c r="LPT280" s="213"/>
      <c r="LPU280" s="213"/>
      <c r="LPV280" s="213"/>
      <c r="LPW280" s="213"/>
      <c r="LPX280" s="213"/>
      <c r="LPY280" s="213"/>
      <c r="LPZ280" s="213"/>
      <c r="LQA280" s="213"/>
      <c r="LQB280" s="213"/>
      <c r="LQC280" s="213"/>
      <c r="LQD280" s="213"/>
      <c r="LQE280" s="213"/>
      <c r="LQF280" s="213"/>
      <c r="LQG280" s="213"/>
      <c r="LQH280" s="213"/>
      <c r="LQI280" s="213"/>
      <c r="LQJ280" s="213"/>
      <c r="LQK280" s="213"/>
      <c r="LQL280" s="213"/>
      <c r="LQM280" s="213"/>
      <c r="LQN280" s="213"/>
      <c r="LQO280" s="213"/>
      <c r="LQP280" s="213"/>
      <c r="LQQ280" s="213"/>
      <c r="LQR280" s="213"/>
      <c r="LQS280" s="213"/>
      <c r="LQT280" s="213"/>
      <c r="LQU280" s="213"/>
      <c r="LQV280" s="213"/>
      <c r="LQW280" s="213"/>
      <c r="LQX280" s="213"/>
      <c r="LQY280" s="213"/>
      <c r="LQZ280" s="213"/>
      <c r="LRA280" s="213"/>
      <c r="LRB280" s="213"/>
      <c r="LRC280" s="213"/>
      <c r="LRD280" s="213"/>
      <c r="LRE280" s="213"/>
      <c r="LRF280" s="213"/>
      <c r="LRG280" s="213"/>
      <c r="LRH280" s="213"/>
      <c r="LRI280" s="213"/>
      <c r="LRJ280" s="213"/>
      <c r="LRK280" s="213"/>
      <c r="LRL280" s="213"/>
      <c r="LRM280" s="213"/>
      <c r="LRN280" s="213"/>
      <c r="LRO280" s="213"/>
      <c r="LRP280" s="213"/>
      <c r="LRQ280" s="213"/>
      <c r="LRR280" s="213"/>
      <c r="LRS280" s="213"/>
      <c r="LRT280" s="213"/>
      <c r="LRU280" s="213"/>
      <c r="LRV280" s="213"/>
      <c r="LRW280" s="213"/>
      <c r="LRX280" s="213"/>
      <c r="LRY280" s="213"/>
      <c r="LRZ280" s="213"/>
      <c r="LSA280" s="213"/>
      <c r="LSB280" s="213"/>
      <c r="LSC280" s="213"/>
      <c r="LSD280" s="213"/>
      <c r="LSE280" s="213"/>
      <c r="LSF280" s="213"/>
      <c r="LSG280" s="213"/>
      <c r="LSH280" s="213"/>
      <c r="LSI280" s="213"/>
      <c r="LSJ280" s="213"/>
      <c r="LSK280" s="213"/>
      <c r="LSL280" s="213"/>
      <c r="LSM280" s="213"/>
      <c r="LSN280" s="213"/>
      <c r="LSO280" s="213"/>
      <c r="LSP280" s="213"/>
      <c r="LSQ280" s="213"/>
      <c r="LSR280" s="213"/>
      <c r="LSS280" s="213"/>
      <c r="LST280" s="213"/>
      <c r="LSU280" s="213"/>
      <c r="LSV280" s="213"/>
      <c r="LSW280" s="213"/>
      <c r="LSX280" s="213"/>
      <c r="LSY280" s="213"/>
      <c r="LSZ280" s="213"/>
      <c r="LTA280" s="213"/>
      <c r="LTB280" s="213"/>
      <c r="LTC280" s="213"/>
      <c r="LTD280" s="213"/>
      <c r="LTE280" s="213"/>
      <c r="LTF280" s="213"/>
      <c r="LTG280" s="213"/>
      <c r="LTH280" s="213"/>
      <c r="LTI280" s="213"/>
      <c r="LTJ280" s="213"/>
      <c r="LTK280" s="213"/>
      <c r="LTL280" s="213"/>
      <c r="LTM280" s="213"/>
      <c r="LTN280" s="213"/>
      <c r="LTO280" s="213"/>
      <c r="LTP280" s="213"/>
      <c r="LTQ280" s="213"/>
      <c r="LTR280" s="213"/>
      <c r="LTS280" s="213"/>
      <c r="LTT280" s="213"/>
      <c r="LTU280" s="213"/>
      <c r="LTV280" s="213"/>
      <c r="LTW280" s="213"/>
      <c r="LTX280" s="213"/>
      <c r="LTY280" s="213"/>
      <c r="LTZ280" s="213"/>
      <c r="LUA280" s="213"/>
      <c r="LUB280" s="213"/>
      <c r="LUC280" s="213"/>
      <c r="LUD280" s="213"/>
      <c r="LUE280" s="213"/>
      <c r="LUF280" s="213"/>
      <c r="LUG280" s="213"/>
      <c r="LUH280" s="213"/>
      <c r="LUI280" s="213"/>
      <c r="LUJ280" s="213"/>
      <c r="LUK280" s="213"/>
      <c r="LUL280" s="213"/>
      <c r="LUM280" s="213"/>
      <c r="LUN280" s="213"/>
      <c r="LUO280" s="213"/>
      <c r="LUP280" s="213"/>
      <c r="LUQ280" s="213"/>
      <c r="LUR280" s="213"/>
      <c r="LUS280" s="213"/>
      <c r="LUT280" s="213"/>
      <c r="LUU280" s="213"/>
      <c r="LUV280" s="213"/>
      <c r="LUW280" s="213"/>
      <c r="LUX280" s="213"/>
      <c r="LUY280" s="213"/>
      <c r="LUZ280" s="213"/>
      <c r="LVA280" s="213"/>
      <c r="LVB280" s="213"/>
      <c r="LVC280" s="213"/>
      <c r="LVD280" s="213"/>
      <c r="LVE280" s="213"/>
      <c r="LVF280" s="213"/>
      <c r="LVG280" s="213"/>
      <c r="LVH280" s="213"/>
      <c r="LVI280" s="213"/>
      <c r="LVJ280" s="213"/>
      <c r="LVK280" s="213"/>
      <c r="LVL280" s="213"/>
      <c r="LVM280" s="213"/>
      <c r="LVN280" s="213"/>
      <c r="LVO280" s="213"/>
      <c r="LVP280" s="213"/>
      <c r="LVQ280" s="213"/>
      <c r="LVR280" s="213"/>
      <c r="LVS280" s="213"/>
      <c r="LVT280" s="213"/>
      <c r="LVU280" s="213"/>
      <c r="LVV280" s="213"/>
      <c r="LVW280" s="213"/>
      <c r="LVX280" s="213"/>
      <c r="LVY280" s="213"/>
      <c r="LVZ280" s="213"/>
      <c r="LWA280" s="213"/>
      <c r="LWB280" s="213"/>
      <c r="LWC280" s="213"/>
      <c r="LWD280" s="213"/>
      <c r="LWE280" s="213"/>
      <c r="LWF280" s="213"/>
      <c r="LWG280" s="213"/>
      <c r="LWH280" s="213"/>
      <c r="LWI280" s="213"/>
      <c r="LWJ280" s="213"/>
      <c r="LWK280" s="213"/>
      <c r="LWL280" s="213"/>
      <c r="LWM280" s="213"/>
      <c r="LWN280" s="213"/>
      <c r="LWO280" s="213"/>
      <c r="LWP280" s="213"/>
      <c r="LWQ280" s="213"/>
      <c r="LWR280" s="213"/>
      <c r="LWS280" s="213"/>
      <c r="LWT280" s="213"/>
      <c r="LWU280" s="213"/>
      <c r="LWV280" s="213"/>
      <c r="LWW280" s="213"/>
      <c r="LWX280" s="213"/>
      <c r="LWY280" s="213"/>
      <c r="LWZ280" s="213"/>
      <c r="LXA280" s="213"/>
      <c r="LXB280" s="213"/>
      <c r="LXC280" s="213"/>
      <c r="LXD280" s="213"/>
      <c r="LXE280" s="213"/>
      <c r="LXF280" s="213"/>
      <c r="LXG280" s="213"/>
      <c r="LXH280" s="213"/>
      <c r="LXI280" s="213"/>
      <c r="LXJ280" s="213"/>
      <c r="LXK280" s="213"/>
      <c r="LXL280" s="213"/>
      <c r="LXM280" s="213"/>
      <c r="LXN280" s="213"/>
      <c r="LXO280" s="213"/>
      <c r="LXP280" s="213"/>
      <c r="LXQ280" s="213"/>
      <c r="LXR280" s="213"/>
      <c r="LXS280" s="213"/>
      <c r="LXT280" s="213"/>
      <c r="LXU280" s="213"/>
      <c r="LXV280" s="213"/>
      <c r="LXW280" s="213"/>
      <c r="LXX280" s="213"/>
      <c r="LXY280" s="213"/>
      <c r="LXZ280" s="213"/>
      <c r="LYA280" s="213"/>
      <c r="LYB280" s="213"/>
      <c r="LYC280" s="213"/>
      <c r="LYD280" s="213"/>
      <c r="LYE280" s="213"/>
      <c r="LYF280" s="213"/>
      <c r="LYG280" s="213"/>
      <c r="LYH280" s="213"/>
      <c r="LYI280" s="213"/>
      <c r="LYJ280" s="213"/>
      <c r="LYK280" s="213"/>
      <c r="LYL280" s="213"/>
      <c r="LYM280" s="213"/>
      <c r="LYN280" s="213"/>
      <c r="LYO280" s="213"/>
      <c r="LYP280" s="213"/>
      <c r="LYQ280" s="213"/>
      <c r="LYR280" s="213"/>
      <c r="LYS280" s="213"/>
      <c r="LYT280" s="213"/>
      <c r="LYU280" s="213"/>
      <c r="LYV280" s="213"/>
      <c r="LYW280" s="213"/>
      <c r="LYX280" s="213"/>
      <c r="LYY280" s="213"/>
      <c r="LYZ280" s="213"/>
      <c r="LZA280" s="213"/>
      <c r="LZB280" s="213"/>
      <c r="LZC280" s="213"/>
      <c r="LZD280" s="213"/>
      <c r="LZE280" s="213"/>
      <c r="LZF280" s="213"/>
      <c r="LZG280" s="213"/>
      <c r="LZH280" s="213"/>
      <c r="LZI280" s="213"/>
      <c r="LZJ280" s="213"/>
      <c r="LZK280" s="213"/>
      <c r="LZL280" s="213"/>
      <c r="LZM280" s="213"/>
      <c r="LZN280" s="213"/>
      <c r="LZO280" s="213"/>
      <c r="LZP280" s="213"/>
      <c r="LZQ280" s="213"/>
      <c r="LZR280" s="213"/>
      <c r="LZS280" s="213"/>
      <c r="LZT280" s="213"/>
      <c r="LZU280" s="213"/>
      <c r="LZV280" s="213"/>
      <c r="LZW280" s="213"/>
      <c r="LZX280" s="213"/>
      <c r="LZY280" s="213"/>
      <c r="LZZ280" s="213"/>
      <c r="MAA280" s="213"/>
      <c r="MAB280" s="213"/>
      <c r="MAC280" s="213"/>
      <c r="MAD280" s="213"/>
      <c r="MAE280" s="213"/>
      <c r="MAF280" s="213"/>
      <c r="MAG280" s="213"/>
      <c r="MAH280" s="213"/>
      <c r="MAI280" s="213"/>
      <c r="MAJ280" s="213"/>
      <c r="MAK280" s="213"/>
      <c r="MAL280" s="213"/>
      <c r="MAM280" s="213"/>
      <c r="MAN280" s="213"/>
      <c r="MAO280" s="213"/>
      <c r="MAP280" s="213"/>
      <c r="MAQ280" s="213"/>
      <c r="MAR280" s="213"/>
      <c r="MAS280" s="213"/>
      <c r="MAT280" s="213"/>
      <c r="MAU280" s="213"/>
      <c r="MAV280" s="213"/>
      <c r="MAW280" s="213"/>
      <c r="MAX280" s="213"/>
      <c r="MAY280" s="213"/>
      <c r="MAZ280" s="213"/>
      <c r="MBA280" s="213"/>
      <c r="MBB280" s="213"/>
      <c r="MBC280" s="213"/>
      <c r="MBD280" s="213"/>
      <c r="MBE280" s="213"/>
      <c r="MBF280" s="213"/>
      <c r="MBG280" s="213"/>
      <c r="MBH280" s="213"/>
      <c r="MBI280" s="213"/>
      <c r="MBJ280" s="213"/>
      <c r="MBK280" s="213"/>
      <c r="MBL280" s="213"/>
      <c r="MBM280" s="213"/>
      <c r="MBN280" s="213"/>
      <c r="MBO280" s="213"/>
      <c r="MBP280" s="213"/>
      <c r="MBQ280" s="213"/>
      <c r="MBR280" s="213"/>
      <c r="MBS280" s="213"/>
      <c r="MBT280" s="213"/>
      <c r="MBU280" s="213"/>
      <c r="MBV280" s="213"/>
      <c r="MBW280" s="213"/>
      <c r="MBX280" s="213"/>
      <c r="MBY280" s="213"/>
      <c r="MBZ280" s="213"/>
      <c r="MCA280" s="213"/>
      <c r="MCB280" s="213"/>
      <c r="MCC280" s="213"/>
      <c r="MCD280" s="213"/>
      <c r="MCE280" s="213"/>
      <c r="MCF280" s="213"/>
      <c r="MCG280" s="213"/>
      <c r="MCH280" s="213"/>
      <c r="MCI280" s="213"/>
      <c r="MCJ280" s="213"/>
      <c r="MCK280" s="213"/>
      <c r="MCL280" s="213"/>
      <c r="MCM280" s="213"/>
      <c r="MCN280" s="213"/>
      <c r="MCO280" s="213"/>
      <c r="MCP280" s="213"/>
      <c r="MCQ280" s="213"/>
      <c r="MCR280" s="213"/>
      <c r="MCS280" s="213"/>
      <c r="MCT280" s="213"/>
      <c r="MCU280" s="213"/>
      <c r="MCV280" s="213"/>
      <c r="MCW280" s="213"/>
      <c r="MCX280" s="213"/>
      <c r="MCY280" s="213"/>
      <c r="MCZ280" s="213"/>
      <c r="MDA280" s="213"/>
      <c r="MDB280" s="213"/>
      <c r="MDC280" s="213"/>
      <c r="MDD280" s="213"/>
      <c r="MDE280" s="213"/>
      <c r="MDF280" s="213"/>
      <c r="MDG280" s="213"/>
      <c r="MDH280" s="213"/>
      <c r="MDI280" s="213"/>
      <c r="MDJ280" s="213"/>
      <c r="MDK280" s="213"/>
      <c r="MDL280" s="213"/>
      <c r="MDM280" s="213"/>
      <c r="MDN280" s="213"/>
      <c r="MDO280" s="213"/>
      <c r="MDP280" s="213"/>
      <c r="MDQ280" s="213"/>
      <c r="MDR280" s="213"/>
      <c r="MDS280" s="213"/>
      <c r="MDT280" s="213"/>
      <c r="MDU280" s="213"/>
      <c r="MDV280" s="213"/>
      <c r="MDW280" s="213"/>
      <c r="MDX280" s="213"/>
      <c r="MDY280" s="213"/>
      <c r="MDZ280" s="213"/>
      <c r="MEA280" s="213"/>
      <c r="MEB280" s="213"/>
      <c r="MEC280" s="213"/>
      <c r="MED280" s="213"/>
      <c r="MEE280" s="213"/>
      <c r="MEF280" s="213"/>
      <c r="MEG280" s="213"/>
      <c r="MEH280" s="213"/>
      <c r="MEI280" s="213"/>
      <c r="MEJ280" s="213"/>
      <c r="MEK280" s="213"/>
      <c r="MEL280" s="213"/>
      <c r="MEM280" s="213"/>
      <c r="MEN280" s="213"/>
      <c r="MEO280" s="213"/>
      <c r="MEP280" s="213"/>
      <c r="MEQ280" s="213"/>
      <c r="MER280" s="213"/>
      <c r="MES280" s="213"/>
      <c r="MET280" s="213"/>
      <c r="MEU280" s="213"/>
      <c r="MEV280" s="213"/>
      <c r="MEW280" s="213"/>
      <c r="MEX280" s="213"/>
      <c r="MEY280" s="213"/>
      <c r="MEZ280" s="213"/>
      <c r="MFA280" s="213"/>
      <c r="MFB280" s="213"/>
      <c r="MFC280" s="213"/>
      <c r="MFD280" s="213"/>
      <c r="MFE280" s="213"/>
      <c r="MFF280" s="213"/>
      <c r="MFG280" s="213"/>
      <c r="MFH280" s="213"/>
      <c r="MFI280" s="213"/>
      <c r="MFJ280" s="213"/>
      <c r="MFK280" s="213"/>
      <c r="MFL280" s="213"/>
      <c r="MFM280" s="213"/>
      <c r="MFN280" s="213"/>
      <c r="MFO280" s="213"/>
      <c r="MFP280" s="213"/>
      <c r="MFQ280" s="213"/>
      <c r="MFR280" s="213"/>
      <c r="MFS280" s="213"/>
      <c r="MFT280" s="213"/>
      <c r="MFU280" s="213"/>
      <c r="MFV280" s="213"/>
      <c r="MFW280" s="213"/>
      <c r="MFX280" s="213"/>
      <c r="MFY280" s="213"/>
      <c r="MFZ280" s="213"/>
      <c r="MGA280" s="213"/>
      <c r="MGB280" s="213"/>
      <c r="MGC280" s="213"/>
      <c r="MGD280" s="213"/>
      <c r="MGE280" s="213"/>
      <c r="MGF280" s="213"/>
      <c r="MGG280" s="213"/>
      <c r="MGH280" s="213"/>
      <c r="MGI280" s="213"/>
      <c r="MGJ280" s="213"/>
      <c r="MGK280" s="213"/>
      <c r="MGL280" s="213"/>
      <c r="MGM280" s="213"/>
      <c r="MGN280" s="213"/>
      <c r="MGO280" s="213"/>
      <c r="MGP280" s="213"/>
      <c r="MGQ280" s="213"/>
      <c r="MGR280" s="213"/>
      <c r="MGS280" s="213"/>
      <c r="MGT280" s="213"/>
      <c r="MGU280" s="213"/>
      <c r="MGV280" s="213"/>
      <c r="MGW280" s="213"/>
      <c r="MGX280" s="213"/>
      <c r="MGY280" s="213"/>
      <c r="MGZ280" s="213"/>
      <c r="MHA280" s="213"/>
      <c r="MHB280" s="213"/>
      <c r="MHC280" s="213"/>
      <c r="MHD280" s="213"/>
      <c r="MHE280" s="213"/>
      <c r="MHF280" s="213"/>
      <c r="MHG280" s="213"/>
      <c r="MHH280" s="213"/>
      <c r="MHI280" s="213"/>
      <c r="MHJ280" s="213"/>
      <c r="MHK280" s="213"/>
      <c r="MHL280" s="213"/>
      <c r="MHM280" s="213"/>
      <c r="MHN280" s="213"/>
      <c r="MHO280" s="213"/>
      <c r="MHP280" s="213"/>
      <c r="MHQ280" s="213"/>
      <c r="MHR280" s="213"/>
      <c r="MHS280" s="213"/>
      <c r="MHT280" s="213"/>
      <c r="MHU280" s="213"/>
      <c r="MHV280" s="213"/>
      <c r="MHW280" s="213"/>
      <c r="MHX280" s="213"/>
      <c r="MHY280" s="213"/>
      <c r="MHZ280" s="213"/>
      <c r="MIA280" s="213"/>
      <c r="MIB280" s="213"/>
      <c r="MIC280" s="213"/>
      <c r="MID280" s="213"/>
      <c r="MIE280" s="213"/>
      <c r="MIF280" s="213"/>
      <c r="MIG280" s="213"/>
      <c r="MIH280" s="213"/>
      <c r="MII280" s="213"/>
      <c r="MIJ280" s="213"/>
      <c r="MIK280" s="213"/>
      <c r="MIL280" s="213"/>
      <c r="MIM280" s="213"/>
      <c r="MIN280" s="213"/>
      <c r="MIO280" s="213"/>
      <c r="MIP280" s="213"/>
      <c r="MIQ280" s="213"/>
      <c r="MIR280" s="213"/>
      <c r="MIS280" s="213"/>
      <c r="MIT280" s="213"/>
      <c r="MIU280" s="213"/>
      <c r="MIV280" s="213"/>
      <c r="MIW280" s="213"/>
      <c r="MIX280" s="213"/>
      <c r="MIY280" s="213"/>
      <c r="MIZ280" s="213"/>
      <c r="MJA280" s="213"/>
      <c r="MJB280" s="213"/>
      <c r="MJC280" s="213"/>
      <c r="MJD280" s="213"/>
      <c r="MJE280" s="213"/>
      <c r="MJF280" s="213"/>
      <c r="MJG280" s="213"/>
      <c r="MJH280" s="213"/>
      <c r="MJI280" s="213"/>
      <c r="MJJ280" s="213"/>
      <c r="MJK280" s="213"/>
      <c r="MJL280" s="213"/>
      <c r="MJM280" s="213"/>
      <c r="MJN280" s="213"/>
      <c r="MJO280" s="213"/>
      <c r="MJP280" s="213"/>
      <c r="MJQ280" s="213"/>
      <c r="MJR280" s="213"/>
      <c r="MJS280" s="213"/>
      <c r="MJT280" s="213"/>
      <c r="MJU280" s="213"/>
      <c r="MJV280" s="213"/>
      <c r="MJW280" s="213"/>
      <c r="MJX280" s="213"/>
      <c r="MJY280" s="213"/>
      <c r="MJZ280" s="213"/>
      <c r="MKA280" s="213"/>
      <c r="MKB280" s="213"/>
      <c r="MKC280" s="213"/>
      <c r="MKD280" s="213"/>
      <c r="MKE280" s="213"/>
      <c r="MKF280" s="213"/>
      <c r="MKG280" s="213"/>
      <c r="MKH280" s="213"/>
      <c r="MKI280" s="213"/>
      <c r="MKJ280" s="213"/>
      <c r="MKK280" s="213"/>
      <c r="MKL280" s="213"/>
      <c r="MKM280" s="213"/>
      <c r="MKN280" s="213"/>
      <c r="MKO280" s="213"/>
      <c r="MKP280" s="213"/>
      <c r="MKQ280" s="213"/>
      <c r="MKR280" s="213"/>
      <c r="MKS280" s="213"/>
      <c r="MKT280" s="213"/>
      <c r="MKU280" s="213"/>
      <c r="MKV280" s="213"/>
      <c r="MKW280" s="213"/>
      <c r="MKX280" s="213"/>
      <c r="MKY280" s="213"/>
      <c r="MKZ280" s="213"/>
      <c r="MLA280" s="213"/>
      <c r="MLB280" s="213"/>
      <c r="MLC280" s="213"/>
      <c r="MLD280" s="213"/>
      <c r="MLE280" s="213"/>
      <c r="MLF280" s="213"/>
      <c r="MLG280" s="213"/>
      <c r="MLH280" s="213"/>
      <c r="MLI280" s="213"/>
      <c r="MLJ280" s="213"/>
      <c r="MLK280" s="213"/>
      <c r="MLL280" s="213"/>
      <c r="MLM280" s="213"/>
      <c r="MLN280" s="213"/>
      <c r="MLO280" s="213"/>
      <c r="MLP280" s="213"/>
      <c r="MLQ280" s="213"/>
      <c r="MLR280" s="213"/>
      <c r="MLS280" s="213"/>
      <c r="MLT280" s="213"/>
      <c r="MLU280" s="213"/>
      <c r="MLV280" s="213"/>
      <c r="MLW280" s="213"/>
      <c r="MLX280" s="213"/>
      <c r="MLY280" s="213"/>
      <c r="MLZ280" s="213"/>
      <c r="MMA280" s="213"/>
      <c r="MMB280" s="213"/>
      <c r="MMC280" s="213"/>
      <c r="MMD280" s="213"/>
      <c r="MME280" s="213"/>
      <c r="MMF280" s="213"/>
      <c r="MMG280" s="213"/>
      <c r="MMH280" s="213"/>
      <c r="MMI280" s="213"/>
      <c r="MMJ280" s="213"/>
      <c r="MMK280" s="213"/>
      <c r="MML280" s="213"/>
      <c r="MMM280" s="213"/>
      <c r="MMN280" s="213"/>
      <c r="MMO280" s="213"/>
      <c r="MMP280" s="213"/>
      <c r="MMQ280" s="213"/>
      <c r="MMR280" s="213"/>
      <c r="MMS280" s="213"/>
      <c r="MMT280" s="213"/>
      <c r="MMU280" s="213"/>
      <c r="MMV280" s="213"/>
      <c r="MMW280" s="213"/>
      <c r="MMX280" s="213"/>
      <c r="MMY280" s="213"/>
      <c r="MMZ280" s="213"/>
      <c r="MNA280" s="213"/>
      <c r="MNB280" s="213"/>
      <c r="MNC280" s="213"/>
      <c r="MND280" s="213"/>
      <c r="MNE280" s="213"/>
      <c r="MNF280" s="213"/>
      <c r="MNG280" s="213"/>
      <c r="MNH280" s="213"/>
      <c r="MNI280" s="213"/>
      <c r="MNJ280" s="213"/>
      <c r="MNK280" s="213"/>
      <c r="MNL280" s="213"/>
      <c r="MNM280" s="213"/>
      <c r="MNN280" s="213"/>
      <c r="MNO280" s="213"/>
      <c r="MNP280" s="213"/>
      <c r="MNQ280" s="213"/>
      <c r="MNR280" s="213"/>
      <c r="MNS280" s="213"/>
      <c r="MNT280" s="213"/>
      <c r="MNU280" s="213"/>
      <c r="MNV280" s="213"/>
      <c r="MNW280" s="213"/>
      <c r="MNX280" s="213"/>
      <c r="MNY280" s="213"/>
      <c r="MNZ280" s="213"/>
      <c r="MOA280" s="213"/>
      <c r="MOB280" s="213"/>
      <c r="MOC280" s="213"/>
      <c r="MOD280" s="213"/>
      <c r="MOE280" s="213"/>
      <c r="MOF280" s="213"/>
      <c r="MOG280" s="213"/>
      <c r="MOH280" s="213"/>
      <c r="MOI280" s="213"/>
      <c r="MOJ280" s="213"/>
      <c r="MOK280" s="213"/>
      <c r="MOL280" s="213"/>
      <c r="MOM280" s="213"/>
      <c r="MON280" s="213"/>
      <c r="MOO280" s="213"/>
      <c r="MOP280" s="213"/>
      <c r="MOQ280" s="213"/>
      <c r="MOR280" s="213"/>
      <c r="MOS280" s="213"/>
      <c r="MOT280" s="213"/>
      <c r="MOU280" s="213"/>
      <c r="MOV280" s="213"/>
      <c r="MOW280" s="213"/>
      <c r="MOX280" s="213"/>
      <c r="MOY280" s="213"/>
      <c r="MOZ280" s="213"/>
      <c r="MPA280" s="213"/>
      <c r="MPB280" s="213"/>
      <c r="MPC280" s="213"/>
      <c r="MPD280" s="213"/>
      <c r="MPE280" s="213"/>
      <c r="MPF280" s="213"/>
      <c r="MPG280" s="213"/>
      <c r="MPH280" s="213"/>
      <c r="MPI280" s="213"/>
      <c r="MPJ280" s="213"/>
      <c r="MPK280" s="213"/>
      <c r="MPL280" s="213"/>
      <c r="MPM280" s="213"/>
      <c r="MPN280" s="213"/>
      <c r="MPO280" s="213"/>
      <c r="MPP280" s="213"/>
      <c r="MPQ280" s="213"/>
      <c r="MPR280" s="213"/>
      <c r="MPS280" s="213"/>
      <c r="MPT280" s="213"/>
      <c r="MPU280" s="213"/>
      <c r="MPV280" s="213"/>
      <c r="MPW280" s="213"/>
      <c r="MPX280" s="213"/>
      <c r="MPY280" s="213"/>
      <c r="MPZ280" s="213"/>
      <c r="MQA280" s="213"/>
      <c r="MQB280" s="213"/>
      <c r="MQC280" s="213"/>
      <c r="MQD280" s="213"/>
      <c r="MQE280" s="213"/>
      <c r="MQF280" s="213"/>
      <c r="MQG280" s="213"/>
      <c r="MQH280" s="213"/>
      <c r="MQI280" s="213"/>
      <c r="MQJ280" s="213"/>
      <c r="MQK280" s="213"/>
      <c r="MQL280" s="213"/>
      <c r="MQM280" s="213"/>
      <c r="MQN280" s="213"/>
      <c r="MQO280" s="213"/>
      <c r="MQP280" s="213"/>
      <c r="MQQ280" s="213"/>
      <c r="MQR280" s="213"/>
      <c r="MQS280" s="213"/>
      <c r="MQT280" s="213"/>
      <c r="MQU280" s="213"/>
      <c r="MQV280" s="213"/>
      <c r="MQW280" s="213"/>
      <c r="MQX280" s="213"/>
      <c r="MQY280" s="213"/>
      <c r="MQZ280" s="213"/>
      <c r="MRA280" s="213"/>
      <c r="MRB280" s="213"/>
      <c r="MRC280" s="213"/>
      <c r="MRD280" s="213"/>
      <c r="MRE280" s="213"/>
      <c r="MRF280" s="213"/>
      <c r="MRG280" s="213"/>
      <c r="MRH280" s="213"/>
      <c r="MRI280" s="213"/>
      <c r="MRJ280" s="213"/>
      <c r="MRK280" s="213"/>
      <c r="MRL280" s="213"/>
      <c r="MRM280" s="213"/>
      <c r="MRN280" s="213"/>
      <c r="MRO280" s="213"/>
      <c r="MRP280" s="213"/>
      <c r="MRQ280" s="213"/>
      <c r="MRR280" s="213"/>
      <c r="MRS280" s="213"/>
      <c r="MRT280" s="213"/>
      <c r="MRU280" s="213"/>
      <c r="MRV280" s="213"/>
      <c r="MRW280" s="213"/>
      <c r="MRX280" s="213"/>
      <c r="MRY280" s="213"/>
      <c r="MRZ280" s="213"/>
      <c r="MSA280" s="213"/>
      <c r="MSB280" s="213"/>
      <c r="MSC280" s="213"/>
      <c r="MSD280" s="213"/>
      <c r="MSE280" s="213"/>
      <c r="MSF280" s="213"/>
      <c r="MSG280" s="213"/>
      <c r="MSH280" s="213"/>
      <c r="MSI280" s="213"/>
      <c r="MSJ280" s="213"/>
      <c r="MSK280" s="213"/>
      <c r="MSL280" s="213"/>
      <c r="MSM280" s="213"/>
      <c r="MSN280" s="213"/>
      <c r="MSO280" s="213"/>
      <c r="MSP280" s="213"/>
      <c r="MSQ280" s="213"/>
      <c r="MSR280" s="213"/>
      <c r="MSS280" s="213"/>
      <c r="MST280" s="213"/>
      <c r="MSU280" s="213"/>
      <c r="MSV280" s="213"/>
      <c r="MSW280" s="213"/>
      <c r="MSX280" s="213"/>
      <c r="MSY280" s="213"/>
      <c r="MSZ280" s="213"/>
      <c r="MTA280" s="213"/>
      <c r="MTB280" s="213"/>
      <c r="MTC280" s="213"/>
      <c r="MTD280" s="213"/>
      <c r="MTE280" s="213"/>
      <c r="MTF280" s="213"/>
      <c r="MTG280" s="213"/>
      <c r="MTH280" s="213"/>
      <c r="MTI280" s="213"/>
      <c r="MTJ280" s="213"/>
      <c r="MTK280" s="213"/>
      <c r="MTL280" s="213"/>
      <c r="MTM280" s="213"/>
      <c r="MTN280" s="213"/>
      <c r="MTO280" s="213"/>
      <c r="MTP280" s="213"/>
      <c r="MTQ280" s="213"/>
      <c r="MTR280" s="213"/>
      <c r="MTS280" s="213"/>
      <c r="MTT280" s="213"/>
      <c r="MTU280" s="213"/>
      <c r="MTV280" s="213"/>
      <c r="MTW280" s="213"/>
      <c r="MTX280" s="213"/>
      <c r="MTY280" s="213"/>
      <c r="MTZ280" s="213"/>
      <c r="MUA280" s="213"/>
      <c r="MUB280" s="213"/>
      <c r="MUC280" s="213"/>
      <c r="MUD280" s="213"/>
      <c r="MUE280" s="213"/>
      <c r="MUF280" s="213"/>
      <c r="MUG280" s="213"/>
      <c r="MUH280" s="213"/>
      <c r="MUI280" s="213"/>
      <c r="MUJ280" s="213"/>
      <c r="MUK280" s="213"/>
      <c r="MUL280" s="213"/>
      <c r="MUM280" s="213"/>
      <c r="MUN280" s="213"/>
      <c r="MUO280" s="213"/>
      <c r="MUP280" s="213"/>
      <c r="MUQ280" s="213"/>
      <c r="MUR280" s="213"/>
      <c r="MUS280" s="213"/>
      <c r="MUT280" s="213"/>
      <c r="MUU280" s="213"/>
      <c r="MUV280" s="213"/>
      <c r="MUW280" s="213"/>
      <c r="MUX280" s="213"/>
      <c r="MUY280" s="213"/>
      <c r="MUZ280" s="213"/>
      <c r="MVA280" s="213"/>
      <c r="MVB280" s="213"/>
      <c r="MVC280" s="213"/>
      <c r="MVD280" s="213"/>
      <c r="MVE280" s="213"/>
      <c r="MVF280" s="213"/>
      <c r="MVG280" s="213"/>
      <c r="MVH280" s="213"/>
      <c r="MVI280" s="213"/>
      <c r="MVJ280" s="213"/>
      <c r="MVK280" s="213"/>
      <c r="MVL280" s="213"/>
      <c r="MVM280" s="213"/>
      <c r="MVN280" s="213"/>
      <c r="MVO280" s="213"/>
      <c r="MVP280" s="213"/>
      <c r="MVQ280" s="213"/>
      <c r="MVR280" s="213"/>
      <c r="MVS280" s="213"/>
      <c r="MVT280" s="213"/>
      <c r="MVU280" s="213"/>
      <c r="MVV280" s="213"/>
      <c r="MVW280" s="213"/>
      <c r="MVX280" s="213"/>
      <c r="MVY280" s="213"/>
      <c r="MVZ280" s="213"/>
      <c r="MWA280" s="213"/>
      <c r="MWB280" s="213"/>
      <c r="MWC280" s="213"/>
      <c r="MWD280" s="213"/>
      <c r="MWE280" s="213"/>
      <c r="MWF280" s="213"/>
      <c r="MWG280" s="213"/>
      <c r="MWH280" s="213"/>
      <c r="MWI280" s="213"/>
      <c r="MWJ280" s="213"/>
      <c r="MWK280" s="213"/>
      <c r="MWL280" s="213"/>
      <c r="MWM280" s="213"/>
      <c r="MWN280" s="213"/>
      <c r="MWO280" s="213"/>
      <c r="MWP280" s="213"/>
      <c r="MWQ280" s="213"/>
      <c r="MWR280" s="213"/>
      <c r="MWS280" s="213"/>
      <c r="MWT280" s="213"/>
      <c r="MWU280" s="213"/>
      <c r="MWV280" s="213"/>
      <c r="MWW280" s="213"/>
      <c r="MWX280" s="213"/>
      <c r="MWY280" s="213"/>
      <c r="MWZ280" s="213"/>
      <c r="MXA280" s="213"/>
      <c r="MXB280" s="213"/>
      <c r="MXC280" s="213"/>
      <c r="MXD280" s="213"/>
      <c r="MXE280" s="213"/>
      <c r="MXF280" s="213"/>
      <c r="MXG280" s="213"/>
      <c r="MXH280" s="213"/>
      <c r="MXI280" s="213"/>
      <c r="MXJ280" s="213"/>
      <c r="MXK280" s="213"/>
      <c r="MXL280" s="213"/>
      <c r="MXM280" s="213"/>
      <c r="MXN280" s="213"/>
      <c r="MXO280" s="213"/>
      <c r="MXP280" s="213"/>
      <c r="MXQ280" s="213"/>
      <c r="MXR280" s="213"/>
      <c r="MXS280" s="213"/>
      <c r="MXT280" s="213"/>
      <c r="MXU280" s="213"/>
      <c r="MXV280" s="213"/>
      <c r="MXW280" s="213"/>
      <c r="MXX280" s="213"/>
      <c r="MXY280" s="213"/>
      <c r="MXZ280" s="213"/>
      <c r="MYA280" s="213"/>
      <c r="MYB280" s="213"/>
      <c r="MYC280" s="213"/>
      <c r="MYD280" s="213"/>
      <c r="MYE280" s="213"/>
      <c r="MYF280" s="213"/>
      <c r="MYG280" s="213"/>
      <c r="MYH280" s="213"/>
      <c r="MYI280" s="213"/>
      <c r="MYJ280" s="213"/>
      <c r="MYK280" s="213"/>
      <c r="MYL280" s="213"/>
      <c r="MYM280" s="213"/>
      <c r="MYN280" s="213"/>
      <c r="MYO280" s="213"/>
      <c r="MYP280" s="213"/>
      <c r="MYQ280" s="213"/>
      <c r="MYR280" s="213"/>
      <c r="MYS280" s="213"/>
      <c r="MYT280" s="213"/>
      <c r="MYU280" s="213"/>
      <c r="MYV280" s="213"/>
      <c r="MYW280" s="213"/>
      <c r="MYX280" s="213"/>
      <c r="MYY280" s="213"/>
      <c r="MYZ280" s="213"/>
      <c r="MZA280" s="213"/>
      <c r="MZB280" s="213"/>
      <c r="MZC280" s="213"/>
      <c r="MZD280" s="213"/>
      <c r="MZE280" s="213"/>
      <c r="MZF280" s="213"/>
      <c r="MZG280" s="213"/>
      <c r="MZH280" s="213"/>
      <c r="MZI280" s="213"/>
      <c r="MZJ280" s="213"/>
      <c r="MZK280" s="213"/>
      <c r="MZL280" s="213"/>
      <c r="MZM280" s="213"/>
      <c r="MZN280" s="213"/>
      <c r="MZO280" s="213"/>
      <c r="MZP280" s="213"/>
      <c r="MZQ280" s="213"/>
      <c r="MZR280" s="213"/>
      <c r="MZS280" s="213"/>
      <c r="MZT280" s="213"/>
      <c r="MZU280" s="213"/>
      <c r="MZV280" s="213"/>
      <c r="MZW280" s="213"/>
      <c r="MZX280" s="213"/>
      <c r="MZY280" s="213"/>
      <c r="MZZ280" s="213"/>
      <c r="NAA280" s="213"/>
      <c r="NAB280" s="213"/>
      <c r="NAC280" s="213"/>
      <c r="NAD280" s="213"/>
      <c r="NAE280" s="213"/>
      <c r="NAF280" s="213"/>
      <c r="NAG280" s="213"/>
      <c r="NAH280" s="213"/>
      <c r="NAI280" s="213"/>
      <c r="NAJ280" s="213"/>
      <c r="NAK280" s="213"/>
      <c r="NAL280" s="213"/>
      <c r="NAM280" s="213"/>
      <c r="NAN280" s="213"/>
      <c r="NAO280" s="213"/>
      <c r="NAP280" s="213"/>
      <c r="NAQ280" s="213"/>
      <c r="NAR280" s="213"/>
      <c r="NAS280" s="213"/>
      <c r="NAT280" s="213"/>
      <c r="NAU280" s="213"/>
      <c r="NAV280" s="213"/>
      <c r="NAW280" s="213"/>
      <c r="NAX280" s="213"/>
      <c r="NAY280" s="213"/>
      <c r="NAZ280" s="213"/>
      <c r="NBA280" s="213"/>
      <c r="NBB280" s="213"/>
      <c r="NBC280" s="213"/>
      <c r="NBD280" s="213"/>
      <c r="NBE280" s="213"/>
      <c r="NBF280" s="213"/>
      <c r="NBG280" s="213"/>
      <c r="NBH280" s="213"/>
      <c r="NBI280" s="213"/>
      <c r="NBJ280" s="213"/>
      <c r="NBK280" s="213"/>
      <c r="NBL280" s="213"/>
      <c r="NBM280" s="213"/>
      <c r="NBN280" s="213"/>
      <c r="NBO280" s="213"/>
      <c r="NBP280" s="213"/>
      <c r="NBQ280" s="213"/>
      <c r="NBR280" s="213"/>
      <c r="NBS280" s="213"/>
      <c r="NBT280" s="213"/>
      <c r="NBU280" s="213"/>
      <c r="NBV280" s="213"/>
      <c r="NBW280" s="213"/>
      <c r="NBX280" s="213"/>
      <c r="NBY280" s="213"/>
      <c r="NBZ280" s="213"/>
      <c r="NCA280" s="213"/>
      <c r="NCB280" s="213"/>
      <c r="NCC280" s="213"/>
      <c r="NCD280" s="213"/>
      <c r="NCE280" s="213"/>
      <c r="NCF280" s="213"/>
      <c r="NCG280" s="213"/>
      <c r="NCH280" s="213"/>
      <c r="NCI280" s="213"/>
      <c r="NCJ280" s="213"/>
      <c r="NCK280" s="213"/>
      <c r="NCL280" s="213"/>
      <c r="NCM280" s="213"/>
      <c r="NCN280" s="213"/>
      <c r="NCO280" s="213"/>
      <c r="NCP280" s="213"/>
      <c r="NCQ280" s="213"/>
      <c r="NCR280" s="213"/>
      <c r="NCS280" s="213"/>
      <c r="NCT280" s="213"/>
      <c r="NCU280" s="213"/>
      <c r="NCV280" s="213"/>
      <c r="NCW280" s="213"/>
      <c r="NCX280" s="213"/>
      <c r="NCY280" s="213"/>
      <c r="NCZ280" s="213"/>
      <c r="NDA280" s="213"/>
      <c r="NDB280" s="213"/>
      <c r="NDC280" s="213"/>
      <c r="NDD280" s="213"/>
      <c r="NDE280" s="213"/>
      <c r="NDF280" s="213"/>
      <c r="NDG280" s="213"/>
      <c r="NDH280" s="213"/>
      <c r="NDI280" s="213"/>
      <c r="NDJ280" s="213"/>
      <c r="NDK280" s="213"/>
      <c r="NDL280" s="213"/>
      <c r="NDM280" s="213"/>
      <c r="NDN280" s="213"/>
      <c r="NDO280" s="213"/>
      <c r="NDP280" s="213"/>
      <c r="NDQ280" s="213"/>
      <c r="NDR280" s="213"/>
      <c r="NDS280" s="213"/>
      <c r="NDT280" s="213"/>
      <c r="NDU280" s="213"/>
      <c r="NDV280" s="213"/>
      <c r="NDW280" s="213"/>
      <c r="NDX280" s="213"/>
      <c r="NDY280" s="213"/>
      <c r="NDZ280" s="213"/>
      <c r="NEA280" s="213"/>
      <c r="NEB280" s="213"/>
      <c r="NEC280" s="213"/>
      <c r="NED280" s="213"/>
      <c r="NEE280" s="213"/>
      <c r="NEF280" s="213"/>
      <c r="NEG280" s="213"/>
      <c r="NEH280" s="213"/>
      <c r="NEI280" s="213"/>
      <c r="NEJ280" s="213"/>
      <c r="NEK280" s="213"/>
      <c r="NEL280" s="213"/>
      <c r="NEM280" s="213"/>
      <c r="NEN280" s="213"/>
      <c r="NEO280" s="213"/>
      <c r="NEP280" s="213"/>
      <c r="NEQ280" s="213"/>
      <c r="NER280" s="213"/>
      <c r="NES280" s="213"/>
      <c r="NET280" s="213"/>
      <c r="NEU280" s="213"/>
      <c r="NEV280" s="213"/>
      <c r="NEW280" s="213"/>
      <c r="NEX280" s="213"/>
      <c r="NEY280" s="213"/>
      <c r="NEZ280" s="213"/>
      <c r="NFA280" s="213"/>
      <c r="NFB280" s="213"/>
      <c r="NFC280" s="213"/>
      <c r="NFD280" s="213"/>
      <c r="NFE280" s="213"/>
      <c r="NFF280" s="213"/>
      <c r="NFG280" s="213"/>
      <c r="NFH280" s="213"/>
      <c r="NFI280" s="213"/>
      <c r="NFJ280" s="213"/>
      <c r="NFK280" s="213"/>
      <c r="NFL280" s="213"/>
      <c r="NFM280" s="213"/>
      <c r="NFN280" s="213"/>
      <c r="NFO280" s="213"/>
      <c r="NFP280" s="213"/>
      <c r="NFQ280" s="213"/>
      <c r="NFR280" s="213"/>
      <c r="NFS280" s="213"/>
      <c r="NFT280" s="213"/>
      <c r="NFU280" s="213"/>
      <c r="NFV280" s="213"/>
      <c r="NFW280" s="213"/>
      <c r="NFX280" s="213"/>
      <c r="NFY280" s="213"/>
      <c r="NFZ280" s="213"/>
      <c r="NGA280" s="213"/>
      <c r="NGB280" s="213"/>
      <c r="NGC280" s="213"/>
      <c r="NGD280" s="213"/>
      <c r="NGE280" s="213"/>
      <c r="NGF280" s="213"/>
      <c r="NGG280" s="213"/>
      <c r="NGH280" s="213"/>
      <c r="NGI280" s="213"/>
      <c r="NGJ280" s="213"/>
      <c r="NGK280" s="213"/>
      <c r="NGL280" s="213"/>
      <c r="NGM280" s="213"/>
      <c r="NGN280" s="213"/>
      <c r="NGO280" s="213"/>
      <c r="NGP280" s="213"/>
      <c r="NGQ280" s="213"/>
      <c r="NGR280" s="213"/>
      <c r="NGS280" s="213"/>
      <c r="NGT280" s="213"/>
      <c r="NGU280" s="213"/>
      <c r="NGV280" s="213"/>
      <c r="NGW280" s="213"/>
      <c r="NGX280" s="213"/>
      <c r="NGY280" s="213"/>
      <c r="NGZ280" s="213"/>
      <c r="NHA280" s="213"/>
      <c r="NHB280" s="213"/>
      <c r="NHC280" s="213"/>
      <c r="NHD280" s="213"/>
      <c r="NHE280" s="213"/>
      <c r="NHF280" s="213"/>
      <c r="NHG280" s="213"/>
      <c r="NHH280" s="213"/>
      <c r="NHI280" s="213"/>
      <c r="NHJ280" s="213"/>
      <c r="NHK280" s="213"/>
      <c r="NHL280" s="213"/>
      <c r="NHM280" s="213"/>
      <c r="NHN280" s="213"/>
      <c r="NHO280" s="213"/>
      <c r="NHP280" s="213"/>
      <c r="NHQ280" s="213"/>
      <c r="NHR280" s="213"/>
      <c r="NHS280" s="213"/>
      <c r="NHT280" s="213"/>
      <c r="NHU280" s="213"/>
      <c r="NHV280" s="213"/>
      <c r="NHW280" s="213"/>
      <c r="NHX280" s="213"/>
      <c r="NHY280" s="213"/>
      <c r="NHZ280" s="213"/>
      <c r="NIA280" s="213"/>
      <c r="NIB280" s="213"/>
      <c r="NIC280" s="213"/>
      <c r="NID280" s="213"/>
      <c r="NIE280" s="213"/>
      <c r="NIF280" s="213"/>
      <c r="NIG280" s="213"/>
      <c r="NIH280" s="213"/>
      <c r="NII280" s="213"/>
      <c r="NIJ280" s="213"/>
      <c r="NIK280" s="213"/>
      <c r="NIL280" s="213"/>
      <c r="NIM280" s="213"/>
      <c r="NIN280" s="213"/>
      <c r="NIO280" s="213"/>
      <c r="NIP280" s="213"/>
      <c r="NIQ280" s="213"/>
      <c r="NIR280" s="213"/>
      <c r="NIS280" s="213"/>
      <c r="NIT280" s="213"/>
      <c r="NIU280" s="213"/>
      <c r="NIV280" s="213"/>
      <c r="NIW280" s="213"/>
      <c r="NIX280" s="213"/>
      <c r="NIY280" s="213"/>
      <c r="NIZ280" s="213"/>
      <c r="NJA280" s="213"/>
      <c r="NJB280" s="213"/>
      <c r="NJC280" s="213"/>
      <c r="NJD280" s="213"/>
      <c r="NJE280" s="213"/>
      <c r="NJF280" s="213"/>
      <c r="NJG280" s="213"/>
      <c r="NJH280" s="213"/>
      <c r="NJI280" s="213"/>
      <c r="NJJ280" s="213"/>
      <c r="NJK280" s="213"/>
      <c r="NJL280" s="213"/>
      <c r="NJM280" s="213"/>
      <c r="NJN280" s="213"/>
      <c r="NJO280" s="213"/>
      <c r="NJP280" s="213"/>
      <c r="NJQ280" s="213"/>
      <c r="NJR280" s="213"/>
      <c r="NJS280" s="213"/>
      <c r="NJT280" s="213"/>
      <c r="NJU280" s="213"/>
      <c r="NJV280" s="213"/>
      <c r="NJW280" s="213"/>
      <c r="NJX280" s="213"/>
      <c r="NJY280" s="213"/>
      <c r="NJZ280" s="213"/>
      <c r="NKA280" s="213"/>
      <c r="NKB280" s="213"/>
      <c r="NKC280" s="213"/>
      <c r="NKD280" s="213"/>
      <c r="NKE280" s="213"/>
      <c r="NKF280" s="213"/>
      <c r="NKG280" s="213"/>
      <c r="NKH280" s="213"/>
      <c r="NKI280" s="213"/>
      <c r="NKJ280" s="213"/>
      <c r="NKK280" s="213"/>
      <c r="NKL280" s="213"/>
      <c r="NKM280" s="213"/>
      <c r="NKN280" s="213"/>
      <c r="NKO280" s="213"/>
      <c r="NKP280" s="213"/>
      <c r="NKQ280" s="213"/>
      <c r="NKR280" s="213"/>
      <c r="NKS280" s="213"/>
      <c r="NKT280" s="213"/>
      <c r="NKU280" s="213"/>
      <c r="NKV280" s="213"/>
      <c r="NKW280" s="213"/>
      <c r="NKX280" s="213"/>
      <c r="NKY280" s="213"/>
      <c r="NKZ280" s="213"/>
      <c r="NLA280" s="213"/>
      <c r="NLB280" s="213"/>
      <c r="NLC280" s="213"/>
      <c r="NLD280" s="213"/>
      <c r="NLE280" s="213"/>
      <c r="NLF280" s="213"/>
      <c r="NLG280" s="213"/>
      <c r="NLH280" s="213"/>
      <c r="NLI280" s="213"/>
      <c r="NLJ280" s="213"/>
      <c r="NLK280" s="213"/>
      <c r="NLL280" s="213"/>
      <c r="NLM280" s="213"/>
      <c r="NLN280" s="213"/>
      <c r="NLO280" s="213"/>
      <c r="NLP280" s="213"/>
      <c r="NLQ280" s="213"/>
      <c r="NLR280" s="213"/>
      <c r="NLS280" s="213"/>
      <c r="NLT280" s="213"/>
      <c r="NLU280" s="213"/>
      <c r="NLV280" s="213"/>
      <c r="NLW280" s="213"/>
      <c r="NLX280" s="213"/>
      <c r="NLY280" s="213"/>
      <c r="NLZ280" s="213"/>
      <c r="NMA280" s="213"/>
      <c r="NMB280" s="213"/>
      <c r="NMC280" s="213"/>
      <c r="NMD280" s="213"/>
      <c r="NME280" s="213"/>
      <c r="NMF280" s="213"/>
      <c r="NMG280" s="213"/>
      <c r="NMH280" s="213"/>
      <c r="NMI280" s="213"/>
      <c r="NMJ280" s="213"/>
      <c r="NMK280" s="213"/>
      <c r="NML280" s="213"/>
      <c r="NMM280" s="213"/>
      <c r="NMN280" s="213"/>
      <c r="NMO280" s="213"/>
      <c r="NMP280" s="213"/>
      <c r="NMQ280" s="213"/>
      <c r="NMR280" s="213"/>
      <c r="NMS280" s="213"/>
      <c r="NMT280" s="213"/>
      <c r="NMU280" s="213"/>
      <c r="NMV280" s="213"/>
      <c r="NMW280" s="213"/>
      <c r="NMX280" s="213"/>
      <c r="NMY280" s="213"/>
      <c r="NMZ280" s="213"/>
      <c r="NNA280" s="213"/>
      <c r="NNB280" s="213"/>
      <c r="NNC280" s="213"/>
      <c r="NND280" s="213"/>
      <c r="NNE280" s="213"/>
      <c r="NNF280" s="213"/>
      <c r="NNG280" s="213"/>
      <c r="NNH280" s="213"/>
      <c r="NNI280" s="213"/>
      <c r="NNJ280" s="213"/>
      <c r="NNK280" s="213"/>
      <c r="NNL280" s="213"/>
      <c r="NNM280" s="213"/>
      <c r="NNN280" s="213"/>
      <c r="NNO280" s="213"/>
      <c r="NNP280" s="213"/>
      <c r="NNQ280" s="213"/>
      <c r="NNR280" s="213"/>
      <c r="NNS280" s="213"/>
      <c r="NNT280" s="213"/>
      <c r="NNU280" s="213"/>
      <c r="NNV280" s="213"/>
      <c r="NNW280" s="213"/>
      <c r="NNX280" s="213"/>
      <c r="NNY280" s="213"/>
      <c r="NNZ280" s="213"/>
      <c r="NOA280" s="213"/>
      <c r="NOB280" s="213"/>
      <c r="NOC280" s="213"/>
      <c r="NOD280" s="213"/>
      <c r="NOE280" s="213"/>
      <c r="NOF280" s="213"/>
      <c r="NOG280" s="213"/>
      <c r="NOH280" s="213"/>
      <c r="NOI280" s="213"/>
      <c r="NOJ280" s="213"/>
      <c r="NOK280" s="213"/>
      <c r="NOL280" s="213"/>
      <c r="NOM280" s="213"/>
      <c r="NON280" s="213"/>
      <c r="NOO280" s="213"/>
      <c r="NOP280" s="213"/>
      <c r="NOQ280" s="213"/>
      <c r="NOR280" s="213"/>
      <c r="NOS280" s="213"/>
      <c r="NOT280" s="213"/>
      <c r="NOU280" s="213"/>
      <c r="NOV280" s="213"/>
      <c r="NOW280" s="213"/>
      <c r="NOX280" s="213"/>
      <c r="NOY280" s="213"/>
      <c r="NOZ280" s="213"/>
      <c r="NPA280" s="213"/>
      <c r="NPB280" s="213"/>
      <c r="NPC280" s="213"/>
      <c r="NPD280" s="213"/>
      <c r="NPE280" s="213"/>
      <c r="NPF280" s="213"/>
      <c r="NPG280" s="213"/>
      <c r="NPH280" s="213"/>
      <c r="NPI280" s="213"/>
      <c r="NPJ280" s="213"/>
      <c r="NPK280" s="213"/>
      <c r="NPL280" s="213"/>
      <c r="NPM280" s="213"/>
      <c r="NPN280" s="213"/>
      <c r="NPO280" s="213"/>
      <c r="NPP280" s="213"/>
      <c r="NPQ280" s="213"/>
      <c r="NPR280" s="213"/>
      <c r="NPS280" s="213"/>
      <c r="NPT280" s="213"/>
      <c r="NPU280" s="213"/>
      <c r="NPV280" s="213"/>
      <c r="NPW280" s="213"/>
      <c r="NPX280" s="213"/>
      <c r="NPY280" s="213"/>
      <c r="NPZ280" s="213"/>
      <c r="NQA280" s="213"/>
      <c r="NQB280" s="213"/>
      <c r="NQC280" s="213"/>
      <c r="NQD280" s="213"/>
      <c r="NQE280" s="213"/>
      <c r="NQF280" s="213"/>
      <c r="NQG280" s="213"/>
      <c r="NQH280" s="213"/>
      <c r="NQI280" s="213"/>
      <c r="NQJ280" s="213"/>
      <c r="NQK280" s="213"/>
      <c r="NQL280" s="213"/>
      <c r="NQM280" s="213"/>
      <c r="NQN280" s="213"/>
      <c r="NQO280" s="213"/>
      <c r="NQP280" s="213"/>
      <c r="NQQ280" s="213"/>
      <c r="NQR280" s="213"/>
      <c r="NQS280" s="213"/>
      <c r="NQT280" s="213"/>
      <c r="NQU280" s="213"/>
      <c r="NQV280" s="213"/>
      <c r="NQW280" s="213"/>
      <c r="NQX280" s="213"/>
      <c r="NQY280" s="213"/>
      <c r="NQZ280" s="213"/>
      <c r="NRA280" s="213"/>
      <c r="NRB280" s="213"/>
      <c r="NRC280" s="213"/>
      <c r="NRD280" s="213"/>
      <c r="NRE280" s="213"/>
      <c r="NRF280" s="213"/>
      <c r="NRG280" s="213"/>
      <c r="NRH280" s="213"/>
      <c r="NRI280" s="213"/>
      <c r="NRJ280" s="213"/>
      <c r="NRK280" s="213"/>
      <c r="NRL280" s="213"/>
      <c r="NRM280" s="213"/>
      <c r="NRN280" s="213"/>
      <c r="NRO280" s="213"/>
      <c r="NRP280" s="213"/>
      <c r="NRQ280" s="213"/>
      <c r="NRR280" s="213"/>
      <c r="NRS280" s="213"/>
      <c r="NRT280" s="213"/>
      <c r="NRU280" s="213"/>
      <c r="NRV280" s="213"/>
      <c r="NRW280" s="213"/>
      <c r="NRX280" s="213"/>
      <c r="NRY280" s="213"/>
      <c r="NRZ280" s="213"/>
      <c r="NSA280" s="213"/>
      <c r="NSB280" s="213"/>
      <c r="NSC280" s="213"/>
      <c r="NSD280" s="213"/>
      <c r="NSE280" s="213"/>
      <c r="NSF280" s="213"/>
      <c r="NSG280" s="213"/>
      <c r="NSH280" s="213"/>
      <c r="NSI280" s="213"/>
      <c r="NSJ280" s="213"/>
      <c r="NSK280" s="213"/>
      <c r="NSL280" s="213"/>
      <c r="NSM280" s="213"/>
      <c r="NSN280" s="213"/>
      <c r="NSO280" s="213"/>
      <c r="NSP280" s="213"/>
      <c r="NSQ280" s="213"/>
      <c r="NSR280" s="213"/>
      <c r="NSS280" s="213"/>
      <c r="NST280" s="213"/>
      <c r="NSU280" s="213"/>
      <c r="NSV280" s="213"/>
      <c r="NSW280" s="213"/>
      <c r="NSX280" s="213"/>
      <c r="NSY280" s="213"/>
      <c r="NSZ280" s="213"/>
      <c r="NTA280" s="213"/>
      <c r="NTB280" s="213"/>
      <c r="NTC280" s="213"/>
      <c r="NTD280" s="213"/>
      <c r="NTE280" s="213"/>
      <c r="NTF280" s="213"/>
      <c r="NTG280" s="213"/>
      <c r="NTH280" s="213"/>
      <c r="NTI280" s="213"/>
      <c r="NTJ280" s="213"/>
      <c r="NTK280" s="213"/>
      <c r="NTL280" s="213"/>
      <c r="NTM280" s="213"/>
      <c r="NTN280" s="213"/>
      <c r="NTO280" s="213"/>
      <c r="NTP280" s="213"/>
      <c r="NTQ280" s="213"/>
      <c r="NTR280" s="213"/>
      <c r="NTS280" s="213"/>
      <c r="NTT280" s="213"/>
      <c r="NTU280" s="213"/>
      <c r="NTV280" s="213"/>
      <c r="NTW280" s="213"/>
      <c r="NTX280" s="213"/>
      <c r="NTY280" s="213"/>
      <c r="NTZ280" s="213"/>
      <c r="NUA280" s="213"/>
      <c r="NUB280" s="213"/>
      <c r="NUC280" s="213"/>
      <c r="NUD280" s="213"/>
      <c r="NUE280" s="213"/>
      <c r="NUF280" s="213"/>
      <c r="NUG280" s="213"/>
      <c r="NUH280" s="213"/>
      <c r="NUI280" s="213"/>
      <c r="NUJ280" s="213"/>
      <c r="NUK280" s="213"/>
      <c r="NUL280" s="213"/>
      <c r="NUM280" s="213"/>
      <c r="NUN280" s="213"/>
      <c r="NUO280" s="213"/>
      <c r="NUP280" s="213"/>
      <c r="NUQ280" s="213"/>
      <c r="NUR280" s="213"/>
      <c r="NUS280" s="213"/>
      <c r="NUT280" s="213"/>
      <c r="NUU280" s="213"/>
      <c r="NUV280" s="213"/>
      <c r="NUW280" s="213"/>
      <c r="NUX280" s="213"/>
      <c r="NUY280" s="213"/>
      <c r="NUZ280" s="213"/>
      <c r="NVA280" s="213"/>
      <c r="NVB280" s="213"/>
      <c r="NVC280" s="213"/>
      <c r="NVD280" s="213"/>
      <c r="NVE280" s="213"/>
      <c r="NVF280" s="213"/>
      <c r="NVG280" s="213"/>
      <c r="NVH280" s="213"/>
      <c r="NVI280" s="213"/>
      <c r="NVJ280" s="213"/>
      <c r="NVK280" s="213"/>
      <c r="NVL280" s="213"/>
      <c r="NVM280" s="213"/>
      <c r="NVN280" s="213"/>
      <c r="NVO280" s="213"/>
      <c r="NVP280" s="213"/>
      <c r="NVQ280" s="213"/>
      <c r="NVR280" s="213"/>
      <c r="NVS280" s="213"/>
      <c r="NVT280" s="213"/>
      <c r="NVU280" s="213"/>
      <c r="NVV280" s="213"/>
      <c r="NVW280" s="213"/>
      <c r="NVX280" s="213"/>
      <c r="NVY280" s="213"/>
      <c r="NVZ280" s="213"/>
      <c r="NWA280" s="213"/>
      <c r="NWB280" s="213"/>
      <c r="NWC280" s="213"/>
      <c r="NWD280" s="213"/>
      <c r="NWE280" s="213"/>
      <c r="NWF280" s="213"/>
      <c r="NWG280" s="213"/>
      <c r="NWH280" s="213"/>
      <c r="NWI280" s="213"/>
      <c r="NWJ280" s="213"/>
      <c r="NWK280" s="213"/>
      <c r="NWL280" s="213"/>
      <c r="NWM280" s="213"/>
      <c r="NWN280" s="213"/>
      <c r="NWO280" s="213"/>
      <c r="NWP280" s="213"/>
      <c r="NWQ280" s="213"/>
      <c r="NWR280" s="213"/>
      <c r="NWS280" s="213"/>
      <c r="NWT280" s="213"/>
      <c r="NWU280" s="213"/>
      <c r="NWV280" s="213"/>
      <c r="NWW280" s="213"/>
      <c r="NWX280" s="213"/>
      <c r="NWY280" s="213"/>
      <c r="NWZ280" s="213"/>
      <c r="NXA280" s="213"/>
      <c r="NXB280" s="213"/>
      <c r="NXC280" s="213"/>
      <c r="NXD280" s="213"/>
      <c r="NXE280" s="213"/>
      <c r="NXF280" s="213"/>
      <c r="NXG280" s="213"/>
      <c r="NXH280" s="213"/>
      <c r="NXI280" s="213"/>
      <c r="NXJ280" s="213"/>
      <c r="NXK280" s="213"/>
      <c r="NXL280" s="213"/>
      <c r="NXM280" s="213"/>
      <c r="NXN280" s="213"/>
      <c r="NXO280" s="213"/>
      <c r="NXP280" s="213"/>
      <c r="NXQ280" s="213"/>
      <c r="NXR280" s="213"/>
      <c r="NXS280" s="213"/>
      <c r="NXT280" s="213"/>
      <c r="NXU280" s="213"/>
      <c r="NXV280" s="213"/>
      <c r="NXW280" s="213"/>
      <c r="NXX280" s="213"/>
      <c r="NXY280" s="213"/>
      <c r="NXZ280" s="213"/>
      <c r="NYA280" s="213"/>
      <c r="NYB280" s="213"/>
      <c r="NYC280" s="213"/>
      <c r="NYD280" s="213"/>
      <c r="NYE280" s="213"/>
      <c r="NYF280" s="213"/>
      <c r="NYG280" s="213"/>
      <c r="NYH280" s="213"/>
      <c r="NYI280" s="213"/>
      <c r="NYJ280" s="213"/>
      <c r="NYK280" s="213"/>
      <c r="NYL280" s="213"/>
      <c r="NYM280" s="213"/>
      <c r="NYN280" s="213"/>
      <c r="NYO280" s="213"/>
      <c r="NYP280" s="213"/>
      <c r="NYQ280" s="213"/>
      <c r="NYR280" s="213"/>
      <c r="NYS280" s="213"/>
      <c r="NYT280" s="213"/>
      <c r="NYU280" s="213"/>
      <c r="NYV280" s="213"/>
      <c r="NYW280" s="213"/>
      <c r="NYX280" s="213"/>
      <c r="NYY280" s="213"/>
      <c r="NYZ280" s="213"/>
      <c r="NZA280" s="213"/>
      <c r="NZB280" s="213"/>
      <c r="NZC280" s="213"/>
      <c r="NZD280" s="213"/>
      <c r="NZE280" s="213"/>
      <c r="NZF280" s="213"/>
      <c r="NZG280" s="213"/>
      <c r="NZH280" s="213"/>
      <c r="NZI280" s="213"/>
      <c r="NZJ280" s="213"/>
      <c r="NZK280" s="213"/>
      <c r="NZL280" s="213"/>
      <c r="NZM280" s="213"/>
      <c r="NZN280" s="213"/>
      <c r="NZO280" s="213"/>
      <c r="NZP280" s="213"/>
      <c r="NZQ280" s="213"/>
      <c r="NZR280" s="213"/>
      <c r="NZS280" s="213"/>
      <c r="NZT280" s="213"/>
      <c r="NZU280" s="213"/>
      <c r="NZV280" s="213"/>
      <c r="NZW280" s="213"/>
      <c r="NZX280" s="213"/>
      <c r="NZY280" s="213"/>
      <c r="NZZ280" s="213"/>
      <c r="OAA280" s="213"/>
      <c r="OAB280" s="213"/>
      <c r="OAC280" s="213"/>
      <c r="OAD280" s="213"/>
      <c r="OAE280" s="213"/>
      <c r="OAF280" s="213"/>
      <c r="OAG280" s="213"/>
      <c r="OAH280" s="213"/>
      <c r="OAI280" s="213"/>
      <c r="OAJ280" s="213"/>
      <c r="OAK280" s="213"/>
      <c r="OAL280" s="213"/>
      <c r="OAM280" s="213"/>
      <c r="OAN280" s="213"/>
      <c r="OAO280" s="213"/>
      <c r="OAP280" s="213"/>
      <c r="OAQ280" s="213"/>
      <c r="OAR280" s="213"/>
      <c r="OAS280" s="213"/>
      <c r="OAT280" s="213"/>
      <c r="OAU280" s="213"/>
      <c r="OAV280" s="213"/>
      <c r="OAW280" s="213"/>
      <c r="OAX280" s="213"/>
      <c r="OAY280" s="213"/>
      <c r="OAZ280" s="213"/>
      <c r="OBA280" s="213"/>
      <c r="OBB280" s="213"/>
      <c r="OBC280" s="213"/>
      <c r="OBD280" s="213"/>
      <c r="OBE280" s="213"/>
      <c r="OBF280" s="213"/>
      <c r="OBG280" s="213"/>
      <c r="OBH280" s="213"/>
      <c r="OBI280" s="213"/>
      <c r="OBJ280" s="213"/>
      <c r="OBK280" s="213"/>
      <c r="OBL280" s="213"/>
      <c r="OBM280" s="213"/>
      <c r="OBN280" s="213"/>
      <c r="OBO280" s="213"/>
      <c r="OBP280" s="213"/>
      <c r="OBQ280" s="213"/>
      <c r="OBR280" s="213"/>
      <c r="OBS280" s="213"/>
      <c r="OBT280" s="213"/>
      <c r="OBU280" s="213"/>
      <c r="OBV280" s="213"/>
      <c r="OBW280" s="213"/>
      <c r="OBX280" s="213"/>
      <c r="OBY280" s="213"/>
      <c r="OBZ280" s="213"/>
      <c r="OCA280" s="213"/>
      <c r="OCB280" s="213"/>
      <c r="OCC280" s="213"/>
      <c r="OCD280" s="213"/>
      <c r="OCE280" s="213"/>
      <c r="OCF280" s="213"/>
      <c r="OCG280" s="213"/>
      <c r="OCH280" s="213"/>
      <c r="OCI280" s="213"/>
      <c r="OCJ280" s="213"/>
      <c r="OCK280" s="213"/>
      <c r="OCL280" s="213"/>
      <c r="OCM280" s="213"/>
      <c r="OCN280" s="213"/>
      <c r="OCO280" s="213"/>
      <c r="OCP280" s="213"/>
      <c r="OCQ280" s="213"/>
      <c r="OCR280" s="213"/>
      <c r="OCS280" s="213"/>
      <c r="OCT280" s="213"/>
      <c r="OCU280" s="213"/>
      <c r="OCV280" s="213"/>
      <c r="OCW280" s="213"/>
      <c r="OCX280" s="213"/>
      <c r="OCY280" s="213"/>
      <c r="OCZ280" s="213"/>
      <c r="ODA280" s="213"/>
      <c r="ODB280" s="213"/>
      <c r="ODC280" s="213"/>
      <c r="ODD280" s="213"/>
      <c r="ODE280" s="213"/>
      <c r="ODF280" s="213"/>
      <c r="ODG280" s="213"/>
      <c r="ODH280" s="213"/>
      <c r="ODI280" s="213"/>
      <c r="ODJ280" s="213"/>
      <c r="ODK280" s="213"/>
      <c r="ODL280" s="213"/>
      <c r="ODM280" s="213"/>
      <c r="ODN280" s="213"/>
      <c r="ODO280" s="213"/>
      <c r="ODP280" s="213"/>
      <c r="ODQ280" s="213"/>
      <c r="ODR280" s="213"/>
      <c r="ODS280" s="213"/>
      <c r="ODT280" s="213"/>
      <c r="ODU280" s="213"/>
      <c r="ODV280" s="213"/>
      <c r="ODW280" s="213"/>
      <c r="ODX280" s="213"/>
      <c r="ODY280" s="213"/>
      <c r="ODZ280" s="213"/>
      <c r="OEA280" s="213"/>
      <c r="OEB280" s="213"/>
      <c r="OEC280" s="213"/>
      <c r="OED280" s="213"/>
      <c r="OEE280" s="213"/>
      <c r="OEF280" s="213"/>
      <c r="OEG280" s="213"/>
      <c r="OEH280" s="213"/>
      <c r="OEI280" s="213"/>
      <c r="OEJ280" s="213"/>
      <c r="OEK280" s="213"/>
      <c r="OEL280" s="213"/>
      <c r="OEM280" s="213"/>
      <c r="OEN280" s="213"/>
      <c r="OEO280" s="213"/>
      <c r="OEP280" s="213"/>
      <c r="OEQ280" s="213"/>
      <c r="OER280" s="213"/>
      <c r="OES280" s="213"/>
      <c r="OET280" s="213"/>
      <c r="OEU280" s="213"/>
      <c r="OEV280" s="213"/>
      <c r="OEW280" s="213"/>
      <c r="OEX280" s="213"/>
      <c r="OEY280" s="213"/>
      <c r="OEZ280" s="213"/>
      <c r="OFA280" s="213"/>
      <c r="OFB280" s="213"/>
      <c r="OFC280" s="213"/>
      <c r="OFD280" s="213"/>
      <c r="OFE280" s="213"/>
      <c r="OFF280" s="213"/>
      <c r="OFG280" s="213"/>
      <c r="OFH280" s="213"/>
      <c r="OFI280" s="213"/>
      <c r="OFJ280" s="213"/>
      <c r="OFK280" s="213"/>
      <c r="OFL280" s="213"/>
      <c r="OFM280" s="213"/>
      <c r="OFN280" s="213"/>
      <c r="OFO280" s="213"/>
      <c r="OFP280" s="213"/>
      <c r="OFQ280" s="213"/>
      <c r="OFR280" s="213"/>
      <c r="OFS280" s="213"/>
      <c r="OFT280" s="213"/>
      <c r="OFU280" s="213"/>
      <c r="OFV280" s="213"/>
      <c r="OFW280" s="213"/>
      <c r="OFX280" s="213"/>
      <c r="OFY280" s="213"/>
      <c r="OFZ280" s="213"/>
      <c r="OGA280" s="213"/>
      <c r="OGB280" s="213"/>
      <c r="OGC280" s="213"/>
      <c r="OGD280" s="213"/>
      <c r="OGE280" s="213"/>
      <c r="OGF280" s="213"/>
      <c r="OGG280" s="213"/>
      <c r="OGH280" s="213"/>
      <c r="OGI280" s="213"/>
      <c r="OGJ280" s="213"/>
      <c r="OGK280" s="213"/>
      <c r="OGL280" s="213"/>
      <c r="OGM280" s="213"/>
      <c r="OGN280" s="213"/>
      <c r="OGO280" s="213"/>
      <c r="OGP280" s="213"/>
      <c r="OGQ280" s="213"/>
      <c r="OGR280" s="213"/>
      <c r="OGS280" s="213"/>
      <c r="OGT280" s="213"/>
      <c r="OGU280" s="213"/>
      <c r="OGV280" s="213"/>
      <c r="OGW280" s="213"/>
      <c r="OGX280" s="213"/>
      <c r="OGY280" s="213"/>
      <c r="OGZ280" s="213"/>
      <c r="OHA280" s="213"/>
      <c r="OHB280" s="213"/>
      <c r="OHC280" s="213"/>
      <c r="OHD280" s="213"/>
      <c r="OHE280" s="213"/>
      <c r="OHF280" s="213"/>
      <c r="OHG280" s="213"/>
      <c r="OHH280" s="213"/>
      <c r="OHI280" s="213"/>
      <c r="OHJ280" s="213"/>
      <c r="OHK280" s="213"/>
      <c r="OHL280" s="213"/>
      <c r="OHM280" s="213"/>
      <c r="OHN280" s="213"/>
      <c r="OHO280" s="213"/>
      <c r="OHP280" s="213"/>
      <c r="OHQ280" s="213"/>
      <c r="OHR280" s="213"/>
      <c r="OHS280" s="213"/>
      <c r="OHT280" s="213"/>
      <c r="OHU280" s="213"/>
      <c r="OHV280" s="213"/>
      <c r="OHW280" s="213"/>
      <c r="OHX280" s="213"/>
      <c r="OHY280" s="213"/>
      <c r="OHZ280" s="213"/>
      <c r="OIA280" s="213"/>
      <c r="OIB280" s="213"/>
      <c r="OIC280" s="213"/>
      <c r="OID280" s="213"/>
      <c r="OIE280" s="213"/>
      <c r="OIF280" s="213"/>
      <c r="OIG280" s="213"/>
      <c r="OIH280" s="213"/>
      <c r="OII280" s="213"/>
      <c r="OIJ280" s="213"/>
      <c r="OIK280" s="213"/>
      <c r="OIL280" s="213"/>
      <c r="OIM280" s="213"/>
      <c r="OIN280" s="213"/>
      <c r="OIO280" s="213"/>
      <c r="OIP280" s="213"/>
      <c r="OIQ280" s="213"/>
      <c r="OIR280" s="213"/>
      <c r="OIS280" s="213"/>
      <c r="OIT280" s="213"/>
      <c r="OIU280" s="213"/>
      <c r="OIV280" s="213"/>
      <c r="OIW280" s="213"/>
      <c r="OIX280" s="213"/>
      <c r="OIY280" s="213"/>
      <c r="OIZ280" s="213"/>
      <c r="OJA280" s="213"/>
      <c r="OJB280" s="213"/>
      <c r="OJC280" s="213"/>
      <c r="OJD280" s="213"/>
      <c r="OJE280" s="213"/>
      <c r="OJF280" s="213"/>
      <c r="OJG280" s="213"/>
      <c r="OJH280" s="213"/>
      <c r="OJI280" s="213"/>
      <c r="OJJ280" s="213"/>
      <c r="OJK280" s="213"/>
      <c r="OJL280" s="213"/>
      <c r="OJM280" s="213"/>
      <c r="OJN280" s="213"/>
      <c r="OJO280" s="213"/>
      <c r="OJP280" s="213"/>
      <c r="OJQ280" s="213"/>
      <c r="OJR280" s="213"/>
      <c r="OJS280" s="213"/>
      <c r="OJT280" s="213"/>
      <c r="OJU280" s="213"/>
      <c r="OJV280" s="213"/>
      <c r="OJW280" s="213"/>
      <c r="OJX280" s="213"/>
      <c r="OJY280" s="213"/>
      <c r="OJZ280" s="213"/>
      <c r="OKA280" s="213"/>
      <c r="OKB280" s="213"/>
      <c r="OKC280" s="213"/>
      <c r="OKD280" s="213"/>
      <c r="OKE280" s="213"/>
      <c r="OKF280" s="213"/>
      <c r="OKG280" s="213"/>
      <c r="OKH280" s="213"/>
      <c r="OKI280" s="213"/>
      <c r="OKJ280" s="213"/>
      <c r="OKK280" s="213"/>
      <c r="OKL280" s="213"/>
      <c r="OKM280" s="213"/>
      <c r="OKN280" s="213"/>
      <c r="OKO280" s="213"/>
      <c r="OKP280" s="213"/>
      <c r="OKQ280" s="213"/>
      <c r="OKR280" s="213"/>
      <c r="OKS280" s="213"/>
      <c r="OKT280" s="213"/>
      <c r="OKU280" s="213"/>
      <c r="OKV280" s="213"/>
      <c r="OKW280" s="213"/>
      <c r="OKX280" s="213"/>
      <c r="OKY280" s="213"/>
      <c r="OKZ280" s="213"/>
      <c r="OLA280" s="213"/>
      <c r="OLB280" s="213"/>
      <c r="OLC280" s="213"/>
      <c r="OLD280" s="213"/>
      <c r="OLE280" s="213"/>
      <c r="OLF280" s="213"/>
      <c r="OLG280" s="213"/>
      <c r="OLH280" s="213"/>
      <c r="OLI280" s="213"/>
      <c r="OLJ280" s="213"/>
      <c r="OLK280" s="213"/>
      <c r="OLL280" s="213"/>
      <c r="OLM280" s="213"/>
      <c r="OLN280" s="213"/>
      <c r="OLO280" s="213"/>
      <c r="OLP280" s="213"/>
      <c r="OLQ280" s="213"/>
      <c r="OLR280" s="213"/>
      <c r="OLS280" s="213"/>
      <c r="OLT280" s="213"/>
      <c r="OLU280" s="213"/>
      <c r="OLV280" s="213"/>
      <c r="OLW280" s="213"/>
      <c r="OLX280" s="213"/>
      <c r="OLY280" s="213"/>
      <c r="OLZ280" s="213"/>
      <c r="OMA280" s="213"/>
      <c r="OMB280" s="213"/>
      <c r="OMC280" s="213"/>
      <c r="OMD280" s="213"/>
      <c r="OME280" s="213"/>
      <c r="OMF280" s="213"/>
      <c r="OMG280" s="213"/>
      <c r="OMH280" s="213"/>
      <c r="OMI280" s="213"/>
      <c r="OMJ280" s="213"/>
      <c r="OMK280" s="213"/>
      <c r="OML280" s="213"/>
      <c r="OMM280" s="213"/>
      <c r="OMN280" s="213"/>
      <c r="OMO280" s="213"/>
      <c r="OMP280" s="213"/>
      <c r="OMQ280" s="213"/>
      <c r="OMR280" s="213"/>
      <c r="OMS280" s="213"/>
      <c r="OMT280" s="213"/>
      <c r="OMU280" s="213"/>
      <c r="OMV280" s="213"/>
      <c r="OMW280" s="213"/>
      <c r="OMX280" s="213"/>
      <c r="OMY280" s="213"/>
      <c r="OMZ280" s="213"/>
      <c r="ONA280" s="213"/>
      <c r="ONB280" s="213"/>
      <c r="ONC280" s="213"/>
      <c r="OND280" s="213"/>
      <c r="ONE280" s="213"/>
      <c r="ONF280" s="213"/>
      <c r="ONG280" s="213"/>
      <c r="ONH280" s="213"/>
      <c r="ONI280" s="213"/>
      <c r="ONJ280" s="213"/>
      <c r="ONK280" s="213"/>
      <c r="ONL280" s="213"/>
      <c r="ONM280" s="213"/>
      <c r="ONN280" s="213"/>
      <c r="ONO280" s="213"/>
      <c r="ONP280" s="213"/>
      <c r="ONQ280" s="213"/>
      <c r="ONR280" s="213"/>
      <c r="ONS280" s="213"/>
      <c r="ONT280" s="213"/>
      <c r="ONU280" s="213"/>
      <c r="ONV280" s="213"/>
      <c r="ONW280" s="213"/>
      <c r="ONX280" s="213"/>
      <c r="ONY280" s="213"/>
      <c r="ONZ280" s="213"/>
      <c r="OOA280" s="213"/>
      <c r="OOB280" s="213"/>
      <c r="OOC280" s="213"/>
      <c r="OOD280" s="213"/>
      <c r="OOE280" s="213"/>
      <c r="OOF280" s="213"/>
      <c r="OOG280" s="213"/>
      <c r="OOH280" s="213"/>
      <c r="OOI280" s="213"/>
      <c r="OOJ280" s="213"/>
      <c r="OOK280" s="213"/>
      <c r="OOL280" s="213"/>
      <c r="OOM280" s="213"/>
      <c r="OON280" s="213"/>
      <c r="OOO280" s="213"/>
      <c r="OOP280" s="213"/>
      <c r="OOQ280" s="213"/>
      <c r="OOR280" s="213"/>
      <c r="OOS280" s="213"/>
      <c r="OOT280" s="213"/>
      <c r="OOU280" s="213"/>
      <c r="OOV280" s="213"/>
      <c r="OOW280" s="213"/>
      <c r="OOX280" s="213"/>
      <c r="OOY280" s="213"/>
      <c r="OOZ280" s="213"/>
      <c r="OPA280" s="213"/>
      <c r="OPB280" s="213"/>
      <c r="OPC280" s="213"/>
      <c r="OPD280" s="213"/>
      <c r="OPE280" s="213"/>
      <c r="OPF280" s="213"/>
      <c r="OPG280" s="213"/>
      <c r="OPH280" s="213"/>
      <c r="OPI280" s="213"/>
      <c r="OPJ280" s="213"/>
      <c r="OPK280" s="213"/>
      <c r="OPL280" s="213"/>
      <c r="OPM280" s="213"/>
      <c r="OPN280" s="213"/>
      <c r="OPO280" s="213"/>
      <c r="OPP280" s="213"/>
      <c r="OPQ280" s="213"/>
      <c r="OPR280" s="213"/>
      <c r="OPS280" s="213"/>
      <c r="OPT280" s="213"/>
      <c r="OPU280" s="213"/>
      <c r="OPV280" s="213"/>
      <c r="OPW280" s="213"/>
      <c r="OPX280" s="213"/>
      <c r="OPY280" s="213"/>
      <c r="OPZ280" s="213"/>
      <c r="OQA280" s="213"/>
      <c r="OQB280" s="213"/>
      <c r="OQC280" s="213"/>
      <c r="OQD280" s="213"/>
      <c r="OQE280" s="213"/>
      <c r="OQF280" s="213"/>
      <c r="OQG280" s="213"/>
      <c r="OQH280" s="213"/>
      <c r="OQI280" s="213"/>
      <c r="OQJ280" s="213"/>
      <c r="OQK280" s="213"/>
      <c r="OQL280" s="213"/>
      <c r="OQM280" s="213"/>
      <c r="OQN280" s="213"/>
      <c r="OQO280" s="213"/>
      <c r="OQP280" s="213"/>
      <c r="OQQ280" s="213"/>
      <c r="OQR280" s="213"/>
      <c r="OQS280" s="213"/>
      <c r="OQT280" s="213"/>
      <c r="OQU280" s="213"/>
      <c r="OQV280" s="213"/>
      <c r="OQW280" s="213"/>
      <c r="OQX280" s="213"/>
      <c r="OQY280" s="213"/>
      <c r="OQZ280" s="213"/>
      <c r="ORA280" s="213"/>
      <c r="ORB280" s="213"/>
      <c r="ORC280" s="213"/>
      <c r="ORD280" s="213"/>
      <c r="ORE280" s="213"/>
      <c r="ORF280" s="213"/>
      <c r="ORG280" s="213"/>
      <c r="ORH280" s="213"/>
      <c r="ORI280" s="213"/>
      <c r="ORJ280" s="213"/>
      <c r="ORK280" s="213"/>
      <c r="ORL280" s="213"/>
      <c r="ORM280" s="213"/>
      <c r="ORN280" s="213"/>
      <c r="ORO280" s="213"/>
      <c r="ORP280" s="213"/>
      <c r="ORQ280" s="213"/>
      <c r="ORR280" s="213"/>
      <c r="ORS280" s="213"/>
      <c r="ORT280" s="213"/>
      <c r="ORU280" s="213"/>
      <c r="ORV280" s="213"/>
      <c r="ORW280" s="213"/>
      <c r="ORX280" s="213"/>
      <c r="ORY280" s="213"/>
      <c r="ORZ280" s="213"/>
      <c r="OSA280" s="213"/>
      <c r="OSB280" s="213"/>
      <c r="OSC280" s="213"/>
      <c r="OSD280" s="213"/>
      <c r="OSE280" s="213"/>
      <c r="OSF280" s="213"/>
      <c r="OSG280" s="213"/>
      <c r="OSH280" s="213"/>
      <c r="OSI280" s="213"/>
      <c r="OSJ280" s="213"/>
      <c r="OSK280" s="213"/>
      <c r="OSL280" s="213"/>
      <c r="OSM280" s="213"/>
      <c r="OSN280" s="213"/>
      <c r="OSO280" s="213"/>
      <c r="OSP280" s="213"/>
      <c r="OSQ280" s="213"/>
      <c r="OSR280" s="213"/>
      <c r="OSS280" s="213"/>
      <c r="OST280" s="213"/>
      <c r="OSU280" s="213"/>
      <c r="OSV280" s="213"/>
      <c r="OSW280" s="213"/>
      <c r="OSX280" s="213"/>
      <c r="OSY280" s="213"/>
      <c r="OSZ280" s="213"/>
      <c r="OTA280" s="213"/>
      <c r="OTB280" s="213"/>
      <c r="OTC280" s="213"/>
      <c r="OTD280" s="213"/>
      <c r="OTE280" s="213"/>
      <c r="OTF280" s="213"/>
      <c r="OTG280" s="213"/>
      <c r="OTH280" s="213"/>
      <c r="OTI280" s="213"/>
      <c r="OTJ280" s="213"/>
      <c r="OTK280" s="213"/>
      <c r="OTL280" s="213"/>
      <c r="OTM280" s="213"/>
      <c r="OTN280" s="213"/>
      <c r="OTO280" s="213"/>
      <c r="OTP280" s="213"/>
      <c r="OTQ280" s="213"/>
      <c r="OTR280" s="213"/>
      <c r="OTS280" s="213"/>
      <c r="OTT280" s="213"/>
      <c r="OTU280" s="213"/>
      <c r="OTV280" s="213"/>
      <c r="OTW280" s="213"/>
      <c r="OTX280" s="213"/>
      <c r="OTY280" s="213"/>
      <c r="OTZ280" s="213"/>
      <c r="OUA280" s="213"/>
      <c r="OUB280" s="213"/>
      <c r="OUC280" s="213"/>
      <c r="OUD280" s="213"/>
      <c r="OUE280" s="213"/>
      <c r="OUF280" s="213"/>
      <c r="OUG280" s="213"/>
      <c r="OUH280" s="213"/>
      <c r="OUI280" s="213"/>
      <c r="OUJ280" s="213"/>
      <c r="OUK280" s="213"/>
      <c r="OUL280" s="213"/>
      <c r="OUM280" s="213"/>
      <c r="OUN280" s="213"/>
      <c r="OUO280" s="213"/>
      <c r="OUP280" s="213"/>
      <c r="OUQ280" s="213"/>
      <c r="OUR280" s="213"/>
      <c r="OUS280" s="213"/>
      <c r="OUT280" s="213"/>
      <c r="OUU280" s="213"/>
      <c r="OUV280" s="213"/>
      <c r="OUW280" s="213"/>
      <c r="OUX280" s="213"/>
      <c r="OUY280" s="213"/>
      <c r="OUZ280" s="213"/>
      <c r="OVA280" s="213"/>
      <c r="OVB280" s="213"/>
      <c r="OVC280" s="213"/>
      <c r="OVD280" s="213"/>
      <c r="OVE280" s="213"/>
      <c r="OVF280" s="213"/>
      <c r="OVG280" s="213"/>
      <c r="OVH280" s="213"/>
      <c r="OVI280" s="213"/>
      <c r="OVJ280" s="213"/>
      <c r="OVK280" s="213"/>
      <c r="OVL280" s="213"/>
      <c r="OVM280" s="213"/>
      <c r="OVN280" s="213"/>
      <c r="OVO280" s="213"/>
      <c r="OVP280" s="213"/>
      <c r="OVQ280" s="213"/>
      <c r="OVR280" s="213"/>
      <c r="OVS280" s="213"/>
      <c r="OVT280" s="213"/>
      <c r="OVU280" s="213"/>
      <c r="OVV280" s="213"/>
      <c r="OVW280" s="213"/>
      <c r="OVX280" s="213"/>
      <c r="OVY280" s="213"/>
      <c r="OVZ280" s="213"/>
      <c r="OWA280" s="213"/>
      <c r="OWB280" s="213"/>
      <c r="OWC280" s="213"/>
      <c r="OWD280" s="213"/>
      <c r="OWE280" s="213"/>
      <c r="OWF280" s="213"/>
      <c r="OWG280" s="213"/>
      <c r="OWH280" s="213"/>
      <c r="OWI280" s="213"/>
      <c r="OWJ280" s="213"/>
      <c r="OWK280" s="213"/>
      <c r="OWL280" s="213"/>
      <c r="OWM280" s="213"/>
      <c r="OWN280" s="213"/>
      <c r="OWO280" s="213"/>
      <c r="OWP280" s="213"/>
      <c r="OWQ280" s="213"/>
      <c r="OWR280" s="213"/>
      <c r="OWS280" s="213"/>
      <c r="OWT280" s="213"/>
      <c r="OWU280" s="213"/>
      <c r="OWV280" s="213"/>
      <c r="OWW280" s="213"/>
      <c r="OWX280" s="213"/>
      <c r="OWY280" s="213"/>
      <c r="OWZ280" s="213"/>
      <c r="OXA280" s="213"/>
      <c r="OXB280" s="213"/>
      <c r="OXC280" s="213"/>
      <c r="OXD280" s="213"/>
      <c r="OXE280" s="213"/>
      <c r="OXF280" s="213"/>
      <c r="OXG280" s="213"/>
      <c r="OXH280" s="213"/>
      <c r="OXI280" s="213"/>
      <c r="OXJ280" s="213"/>
      <c r="OXK280" s="213"/>
      <c r="OXL280" s="213"/>
      <c r="OXM280" s="213"/>
      <c r="OXN280" s="213"/>
      <c r="OXO280" s="213"/>
      <c r="OXP280" s="213"/>
      <c r="OXQ280" s="213"/>
      <c r="OXR280" s="213"/>
      <c r="OXS280" s="213"/>
      <c r="OXT280" s="213"/>
      <c r="OXU280" s="213"/>
      <c r="OXV280" s="213"/>
      <c r="OXW280" s="213"/>
      <c r="OXX280" s="213"/>
      <c r="OXY280" s="213"/>
      <c r="OXZ280" s="213"/>
      <c r="OYA280" s="213"/>
      <c r="OYB280" s="213"/>
      <c r="OYC280" s="213"/>
      <c r="OYD280" s="213"/>
      <c r="OYE280" s="213"/>
      <c r="OYF280" s="213"/>
      <c r="OYG280" s="213"/>
      <c r="OYH280" s="213"/>
      <c r="OYI280" s="213"/>
      <c r="OYJ280" s="213"/>
      <c r="OYK280" s="213"/>
      <c r="OYL280" s="213"/>
      <c r="OYM280" s="213"/>
      <c r="OYN280" s="213"/>
      <c r="OYO280" s="213"/>
      <c r="OYP280" s="213"/>
      <c r="OYQ280" s="213"/>
      <c r="OYR280" s="213"/>
      <c r="OYS280" s="213"/>
      <c r="OYT280" s="213"/>
      <c r="OYU280" s="213"/>
      <c r="OYV280" s="213"/>
      <c r="OYW280" s="213"/>
      <c r="OYX280" s="213"/>
      <c r="OYY280" s="213"/>
      <c r="OYZ280" s="213"/>
      <c r="OZA280" s="213"/>
      <c r="OZB280" s="213"/>
      <c r="OZC280" s="213"/>
      <c r="OZD280" s="213"/>
      <c r="OZE280" s="213"/>
      <c r="OZF280" s="213"/>
      <c r="OZG280" s="213"/>
      <c r="OZH280" s="213"/>
      <c r="OZI280" s="213"/>
      <c r="OZJ280" s="213"/>
      <c r="OZK280" s="213"/>
      <c r="OZL280" s="213"/>
      <c r="OZM280" s="213"/>
      <c r="OZN280" s="213"/>
      <c r="OZO280" s="213"/>
      <c r="OZP280" s="213"/>
      <c r="OZQ280" s="213"/>
      <c r="OZR280" s="213"/>
      <c r="OZS280" s="213"/>
      <c r="OZT280" s="213"/>
      <c r="OZU280" s="213"/>
      <c r="OZV280" s="213"/>
      <c r="OZW280" s="213"/>
      <c r="OZX280" s="213"/>
      <c r="OZY280" s="213"/>
      <c r="OZZ280" s="213"/>
      <c r="PAA280" s="213"/>
      <c r="PAB280" s="213"/>
      <c r="PAC280" s="213"/>
      <c r="PAD280" s="213"/>
      <c r="PAE280" s="213"/>
      <c r="PAF280" s="213"/>
      <c r="PAG280" s="213"/>
      <c r="PAH280" s="213"/>
      <c r="PAI280" s="213"/>
      <c r="PAJ280" s="213"/>
      <c r="PAK280" s="213"/>
      <c r="PAL280" s="213"/>
      <c r="PAM280" s="213"/>
      <c r="PAN280" s="213"/>
      <c r="PAO280" s="213"/>
      <c r="PAP280" s="213"/>
      <c r="PAQ280" s="213"/>
      <c r="PAR280" s="213"/>
      <c r="PAS280" s="213"/>
      <c r="PAT280" s="213"/>
      <c r="PAU280" s="213"/>
      <c r="PAV280" s="213"/>
      <c r="PAW280" s="213"/>
      <c r="PAX280" s="213"/>
      <c r="PAY280" s="213"/>
      <c r="PAZ280" s="213"/>
      <c r="PBA280" s="213"/>
      <c r="PBB280" s="213"/>
      <c r="PBC280" s="213"/>
      <c r="PBD280" s="213"/>
      <c r="PBE280" s="213"/>
      <c r="PBF280" s="213"/>
      <c r="PBG280" s="213"/>
      <c r="PBH280" s="213"/>
      <c r="PBI280" s="213"/>
      <c r="PBJ280" s="213"/>
      <c r="PBK280" s="213"/>
      <c r="PBL280" s="213"/>
      <c r="PBM280" s="213"/>
      <c r="PBN280" s="213"/>
      <c r="PBO280" s="213"/>
      <c r="PBP280" s="213"/>
      <c r="PBQ280" s="213"/>
      <c r="PBR280" s="213"/>
      <c r="PBS280" s="213"/>
      <c r="PBT280" s="213"/>
      <c r="PBU280" s="213"/>
      <c r="PBV280" s="213"/>
      <c r="PBW280" s="213"/>
      <c r="PBX280" s="213"/>
      <c r="PBY280" s="213"/>
      <c r="PBZ280" s="213"/>
      <c r="PCA280" s="213"/>
      <c r="PCB280" s="213"/>
      <c r="PCC280" s="213"/>
      <c r="PCD280" s="213"/>
      <c r="PCE280" s="213"/>
      <c r="PCF280" s="213"/>
      <c r="PCG280" s="213"/>
      <c r="PCH280" s="213"/>
      <c r="PCI280" s="213"/>
      <c r="PCJ280" s="213"/>
      <c r="PCK280" s="213"/>
      <c r="PCL280" s="213"/>
      <c r="PCM280" s="213"/>
      <c r="PCN280" s="213"/>
      <c r="PCO280" s="213"/>
      <c r="PCP280" s="213"/>
      <c r="PCQ280" s="213"/>
      <c r="PCR280" s="213"/>
      <c r="PCS280" s="213"/>
      <c r="PCT280" s="213"/>
      <c r="PCU280" s="213"/>
      <c r="PCV280" s="213"/>
      <c r="PCW280" s="213"/>
      <c r="PCX280" s="213"/>
      <c r="PCY280" s="213"/>
      <c r="PCZ280" s="213"/>
      <c r="PDA280" s="213"/>
      <c r="PDB280" s="213"/>
      <c r="PDC280" s="213"/>
      <c r="PDD280" s="213"/>
      <c r="PDE280" s="213"/>
      <c r="PDF280" s="213"/>
      <c r="PDG280" s="213"/>
      <c r="PDH280" s="213"/>
      <c r="PDI280" s="213"/>
      <c r="PDJ280" s="213"/>
      <c r="PDK280" s="213"/>
      <c r="PDL280" s="213"/>
      <c r="PDM280" s="213"/>
      <c r="PDN280" s="213"/>
      <c r="PDO280" s="213"/>
      <c r="PDP280" s="213"/>
      <c r="PDQ280" s="213"/>
      <c r="PDR280" s="213"/>
      <c r="PDS280" s="213"/>
      <c r="PDT280" s="213"/>
      <c r="PDU280" s="213"/>
      <c r="PDV280" s="213"/>
      <c r="PDW280" s="213"/>
      <c r="PDX280" s="213"/>
      <c r="PDY280" s="213"/>
      <c r="PDZ280" s="213"/>
      <c r="PEA280" s="213"/>
      <c r="PEB280" s="213"/>
      <c r="PEC280" s="213"/>
      <c r="PED280" s="213"/>
      <c r="PEE280" s="213"/>
      <c r="PEF280" s="213"/>
      <c r="PEG280" s="213"/>
      <c r="PEH280" s="213"/>
      <c r="PEI280" s="213"/>
      <c r="PEJ280" s="213"/>
      <c r="PEK280" s="213"/>
      <c r="PEL280" s="213"/>
      <c r="PEM280" s="213"/>
      <c r="PEN280" s="213"/>
      <c r="PEO280" s="213"/>
      <c r="PEP280" s="213"/>
      <c r="PEQ280" s="213"/>
      <c r="PER280" s="213"/>
      <c r="PES280" s="213"/>
      <c r="PET280" s="213"/>
      <c r="PEU280" s="213"/>
      <c r="PEV280" s="213"/>
      <c r="PEW280" s="213"/>
      <c r="PEX280" s="213"/>
      <c r="PEY280" s="213"/>
      <c r="PEZ280" s="213"/>
      <c r="PFA280" s="213"/>
      <c r="PFB280" s="213"/>
      <c r="PFC280" s="213"/>
      <c r="PFD280" s="213"/>
      <c r="PFE280" s="213"/>
      <c r="PFF280" s="213"/>
      <c r="PFG280" s="213"/>
      <c r="PFH280" s="213"/>
      <c r="PFI280" s="213"/>
      <c r="PFJ280" s="213"/>
      <c r="PFK280" s="213"/>
      <c r="PFL280" s="213"/>
      <c r="PFM280" s="213"/>
      <c r="PFN280" s="213"/>
      <c r="PFO280" s="213"/>
      <c r="PFP280" s="213"/>
      <c r="PFQ280" s="213"/>
      <c r="PFR280" s="213"/>
      <c r="PFS280" s="213"/>
      <c r="PFT280" s="213"/>
      <c r="PFU280" s="213"/>
      <c r="PFV280" s="213"/>
      <c r="PFW280" s="213"/>
      <c r="PFX280" s="213"/>
      <c r="PFY280" s="213"/>
      <c r="PFZ280" s="213"/>
      <c r="PGA280" s="213"/>
      <c r="PGB280" s="213"/>
      <c r="PGC280" s="213"/>
      <c r="PGD280" s="213"/>
      <c r="PGE280" s="213"/>
      <c r="PGF280" s="213"/>
      <c r="PGG280" s="213"/>
      <c r="PGH280" s="213"/>
      <c r="PGI280" s="213"/>
      <c r="PGJ280" s="213"/>
      <c r="PGK280" s="213"/>
      <c r="PGL280" s="213"/>
      <c r="PGM280" s="213"/>
      <c r="PGN280" s="213"/>
      <c r="PGO280" s="213"/>
      <c r="PGP280" s="213"/>
      <c r="PGQ280" s="213"/>
      <c r="PGR280" s="213"/>
      <c r="PGS280" s="213"/>
      <c r="PGT280" s="213"/>
      <c r="PGU280" s="213"/>
      <c r="PGV280" s="213"/>
      <c r="PGW280" s="213"/>
      <c r="PGX280" s="213"/>
      <c r="PGY280" s="213"/>
      <c r="PGZ280" s="213"/>
      <c r="PHA280" s="213"/>
      <c r="PHB280" s="213"/>
      <c r="PHC280" s="213"/>
      <c r="PHD280" s="213"/>
      <c r="PHE280" s="213"/>
      <c r="PHF280" s="213"/>
      <c r="PHG280" s="213"/>
      <c r="PHH280" s="213"/>
      <c r="PHI280" s="213"/>
      <c r="PHJ280" s="213"/>
      <c r="PHK280" s="213"/>
      <c r="PHL280" s="213"/>
      <c r="PHM280" s="213"/>
      <c r="PHN280" s="213"/>
      <c r="PHO280" s="213"/>
      <c r="PHP280" s="213"/>
      <c r="PHQ280" s="213"/>
      <c r="PHR280" s="213"/>
      <c r="PHS280" s="213"/>
      <c r="PHT280" s="213"/>
      <c r="PHU280" s="213"/>
      <c r="PHV280" s="213"/>
      <c r="PHW280" s="213"/>
      <c r="PHX280" s="213"/>
      <c r="PHY280" s="213"/>
      <c r="PHZ280" s="213"/>
      <c r="PIA280" s="213"/>
      <c r="PIB280" s="213"/>
      <c r="PIC280" s="213"/>
      <c r="PID280" s="213"/>
      <c r="PIE280" s="213"/>
      <c r="PIF280" s="213"/>
      <c r="PIG280" s="213"/>
      <c r="PIH280" s="213"/>
      <c r="PII280" s="213"/>
      <c r="PIJ280" s="213"/>
      <c r="PIK280" s="213"/>
      <c r="PIL280" s="213"/>
      <c r="PIM280" s="213"/>
      <c r="PIN280" s="213"/>
      <c r="PIO280" s="213"/>
      <c r="PIP280" s="213"/>
      <c r="PIQ280" s="213"/>
      <c r="PIR280" s="213"/>
      <c r="PIS280" s="213"/>
      <c r="PIT280" s="213"/>
      <c r="PIU280" s="213"/>
      <c r="PIV280" s="213"/>
      <c r="PIW280" s="213"/>
      <c r="PIX280" s="213"/>
      <c r="PIY280" s="213"/>
      <c r="PIZ280" s="213"/>
      <c r="PJA280" s="213"/>
      <c r="PJB280" s="213"/>
      <c r="PJC280" s="213"/>
      <c r="PJD280" s="213"/>
      <c r="PJE280" s="213"/>
      <c r="PJF280" s="213"/>
      <c r="PJG280" s="213"/>
      <c r="PJH280" s="213"/>
      <c r="PJI280" s="213"/>
      <c r="PJJ280" s="213"/>
      <c r="PJK280" s="213"/>
      <c r="PJL280" s="213"/>
      <c r="PJM280" s="213"/>
      <c r="PJN280" s="213"/>
      <c r="PJO280" s="213"/>
      <c r="PJP280" s="213"/>
      <c r="PJQ280" s="213"/>
      <c r="PJR280" s="213"/>
      <c r="PJS280" s="213"/>
      <c r="PJT280" s="213"/>
      <c r="PJU280" s="213"/>
      <c r="PJV280" s="213"/>
      <c r="PJW280" s="213"/>
      <c r="PJX280" s="213"/>
      <c r="PJY280" s="213"/>
      <c r="PJZ280" s="213"/>
      <c r="PKA280" s="213"/>
      <c r="PKB280" s="213"/>
      <c r="PKC280" s="213"/>
      <c r="PKD280" s="213"/>
      <c r="PKE280" s="213"/>
      <c r="PKF280" s="213"/>
      <c r="PKG280" s="213"/>
      <c r="PKH280" s="213"/>
      <c r="PKI280" s="213"/>
      <c r="PKJ280" s="213"/>
      <c r="PKK280" s="213"/>
      <c r="PKL280" s="213"/>
      <c r="PKM280" s="213"/>
      <c r="PKN280" s="213"/>
      <c r="PKO280" s="213"/>
      <c r="PKP280" s="213"/>
      <c r="PKQ280" s="213"/>
      <c r="PKR280" s="213"/>
      <c r="PKS280" s="213"/>
      <c r="PKT280" s="213"/>
      <c r="PKU280" s="213"/>
      <c r="PKV280" s="213"/>
      <c r="PKW280" s="213"/>
      <c r="PKX280" s="213"/>
      <c r="PKY280" s="213"/>
      <c r="PKZ280" s="213"/>
      <c r="PLA280" s="213"/>
      <c r="PLB280" s="213"/>
      <c r="PLC280" s="213"/>
      <c r="PLD280" s="213"/>
      <c r="PLE280" s="213"/>
      <c r="PLF280" s="213"/>
      <c r="PLG280" s="213"/>
      <c r="PLH280" s="213"/>
      <c r="PLI280" s="213"/>
      <c r="PLJ280" s="213"/>
      <c r="PLK280" s="213"/>
      <c r="PLL280" s="213"/>
      <c r="PLM280" s="213"/>
      <c r="PLN280" s="213"/>
      <c r="PLO280" s="213"/>
      <c r="PLP280" s="213"/>
      <c r="PLQ280" s="213"/>
      <c r="PLR280" s="213"/>
      <c r="PLS280" s="213"/>
      <c r="PLT280" s="213"/>
      <c r="PLU280" s="213"/>
      <c r="PLV280" s="213"/>
      <c r="PLW280" s="213"/>
      <c r="PLX280" s="213"/>
      <c r="PLY280" s="213"/>
      <c r="PLZ280" s="213"/>
      <c r="PMA280" s="213"/>
      <c r="PMB280" s="213"/>
      <c r="PMC280" s="213"/>
      <c r="PMD280" s="213"/>
      <c r="PME280" s="213"/>
      <c r="PMF280" s="213"/>
      <c r="PMG280" s="213"/>
      <c r="PMH280" s="213"/>
      <c r="PMI280" s="213"/>
      <c r="PMJ280" s="213"/>
      <c r="PMK280" s="213"/>
      <c r="PML280" s="213"/>
      <c r="PMM280" s="213"/>
      <c r="PMN280" s="213"/>
      <c r="PMO280" s="213"/>
      <c r="PMP280" s="213"/>
      <c r="PMQ280" s="213"/>
      <c r="PMR280" s="213"/>
      <c r="PMS280" s="213"/>
      <c r="PMT280" s="213"/>
      <c r="PMU280" s="213"/>
      <c r="PMV280" s="213"/>
      <c r="PMW280" s="213"/>
      <c r="PMX280" s="213"/>
      <c r="PMY280" s="213"/>
      <c r="PMZ280" s="213"/>
      <c r="PNA280" s="213"/>
      <c r="PNB280" s="213"/>
      <c r="PNC280" s="213"/>
      <c r="PND280" s="213"/>
      <c r="PNE280" s="213"/>
      <c r="PNF280" s="213"/>
      <c r="PNG280" s="213"/>
      <c r="PNH280" s="213"/>
      <c r="PNI280" s="213"/>
      <c r="PNJ280" s="213"/>
      <c r="PNK280" s="213"/>
      <c r="PNL280" s="213"/>
      <c r="PNM280" s="213"/>
      <c r="PNN280" s="213"/>
      <c r="PNO280" s="213"/>
      <c r="PNP280" s="213"/>
      <c r="PNQ280" s="213"/>
      <c r="PNR280" s="213"/>
      <c r="PNS280" s="213"/>
      <c r="PNT280" s="213"/>
      <c r="PNU280" s="213"/>
      <c r="PNV280" s="213"/>
      <c r="PNW280" s="213"/>
      <c r="PNX280" s="213"/>
      <c r="PNY280" s="213"/>
      <c r="PNZ280" s="213"/>
      <c r="POA280" s="213"/>
      <c r="POB280" s="213"/>
      <c r="POC280" s="213"/>
      <c r="POD280" s="213"/>
      <c r="POE280" s="213"/>
      <c r="POF280" s="213"/>
      <c r="POG280" s="213"/>
      <c r="POH280" s="213"/>
      <c r="POI280" s="213"/>
      <c r="POJ280" s="213"/>
      <c r="POK280" s="213"/>
      <c r="POL280" s="213"/>
      <c r="POM280" s="213"/>
      <c r="PON280" s="213"/>
      <c r="POO280" s="213"/>
      <c r="POP280" s="213"/>
      <c r="POQ280" s="213"/>
      <c r="POR280" s="213"/>
      <c r="POS280" s="213"/>
      <c r="POT280" s="213"/>
      <c r="POU280" s="213"/>
      <c r="POV280" s="213"/>
      <c r="POW280" s="213"/>
      <c r="POX280" s="213"/>
      <c r="POY280" s="213"/>
      <c r="POZ280" s="213"/>
      <c r="PPA280" s="213"/>
      <c r="PPB280" s="213"/>
      <c r="PPC280" s="213"/>
      <c r="PPD280" s="213"/>
      <c r="PPE280" s="213"/>
      <c r="PPF280" s="213"/>
      <c r="PPG280" s="213"/>
      <c r="PPH280" s="213"/>
      <c r="PPI280" s="213"/>
      <c r="PPJ280" s="213"/>
      <c r="PPK280" s="213"/>
      <c r="PPL280" s="213"/>
      <c r="PPM280" s="213"/>
      <c r="PPN280" s="213"/>
      <c r="PPO280" s="213"/>
      <c r="PPP280" s="213"/>
      <c r="PPQ280" s="213"/>
      <c r="PPR280" s="213"/>
      <c r="PPS280" s="213"/>
      <c r="PPT280" s="213"/>
      <c r="PPU280" s="213"/>
      <c r="PPV280" s="213"/>
      <c r="PPW280" s="213"/>
      <c r="PPX280" s="213"/>
      <c r="PPY280" s="213"/>
      <c r="PPZ280" s="213"/>
      <c r="PQA280" s="213"/>
      <c r="PQB280" s="213"/>
      <c r="PQC280" s="213"/>
      <c r="PQD280" s="213"/>
      <c r="PQE280" s="213"/>
      <c r="PQF280" s="213"/>
      <c r="PQG280" s="213"/>
      <c r="PQH280" s="213"/>
      <c r="PQI280" s="213"/>
      <c r="PQJ280" s="213"/>
      <c r="PQK280" s="213"/>
      <c r="PQL280" s="213"/>
      <c r="PQM280" s="213"/>
      <c r="PQN280" s="213"/>
      <c r="PQO280" s="213"/>
      <c r="PQP280" s="213"/>
      <c r="PQQ280" s="213"/>
      <c r="PQR280" s="213"/>
      <c r="PQS280" s="213"/>
      <c r="PQT280" s="213"/>
      <c r="PQU280" s="213"/>
      <c r="PQV280" s="213"/>
      <c r="PQW280" s="213"/>
      <c r="PQX280" s="213"/>
      <c r="PQY280" s="213"/>
      <c r="PQZ280" s="213"/>
      <c r="PRA280" s="213"/>
      <c r="PRB280" s="213"/>
      <c r="PRC280" s="213"/>
      <c r="PRD280" s="213"/>
      <c r="PRE280" s="213"/>
      <c r="PRF280" s="213"/>
      <c r="PRG280" s="213"/>
      <c r="PRH280" s="213"/>
      <c r="PRI280" s="213"/>
      <c r="PRJ280" s="213"/>
      <c r="PRK280" s="213"/>
      <c r="PRL280" s="213"/>
      <c r="PRM280" s="213"/>
      <c r="PRN280" s="213"/>
      <c r="PRO280" s="213"/>
      <c r="PRP280" s="213"/>
      <c r="PRQ280" s="213"/>
      <c r="PRR280" s="213"/>
      <c r="PRS280" s="213"/>
      <c r="PRT280" s="213"/>
      <c r="PRU280" s="213"/>
      <c r="PRV280" s="213"/>
      <c r="PRW280" s="213"/>
      <c r="PRX280" s="213"/>
      <c r="PRY280" s="213"/>
      <c r="PRZ280" s="213"/>
      <c r="PSA280" s="213"/>
      <c r="PSB280" s="213"/>
      <c r="PSC280" s="213"/>
      <c r="PSD280" s="213"/>
      <c r="PSE280" s="213"/>
      <c r="PSF280" s="213"/>
      <c r="PSG280" s="213"/>
      <c r="PSH280" s="213"/>
      <c r="PSI280" s="213"/>
      <c r="PSJ280" s="213"/>
      <c r="PSK280" s="213"/>
      <c r="PSL280" s="213"/>
      <c r="PSM280" s="213"/>
      <c r="PSN280" s="213"/>
      <c r="PSO280" s="213"/>
      <c r="PSP280" s="213"/>
      <c r="PSQ280" s="213"/>
      <c r="PSR280" s="213"/>
      <c r="PSS280" s="213"/>
      <c r="PST280" s="213"/>
      <c r="PSU280" s="213"/>
      <c r="PSV280" s="213"/>
      <c r="PSW280" s="213"/>
      <c r="PSX280" s="213"/>
      <c r="PSY280" s="213"/>
      <c r="PSZ280" s="213"/>
      <c r="PTA280" s="213"/>
      <c r="PTB280" s="213"/>
      <c r="PTC280" s="213"/>
      <c r="PTD280" s="213"/>
      <c r="PTE280" s="213"/>
      <c r="PTF280" s="213"/>
      <c r="PTG280" s="213"/>
      <c r="PTH280" s="213"/>
      <c r="PTI280" s="213"/>
      <c r="PTJ280" s="213"/>
      <c r="PTK280" s="213"/>
      <c r="PTL280" s="213"/>
      <c r="PTM280" s="213"/>
      <c r="PTN280" s="213"/>
      <c r="PTO280" s="213"/>
      <c r="PTP280" s="213"/>
      <c r="PTQ280" s="213"/>
      <c r="PTR280" s="213"/>
      <c r="PTS280" s="213"/>
      <c r="PTT280" s="213"/>
      <c r="PTU280" s="213"/>
      <c r="PTV280" s="213"/>
      <c r="PTW280" s="213"/>
      <c r="PTX280" s="213"/>
      <c r="PTY280" s="213"/>
      <c r="PTZ280" s="213"/>
      <c r="PUA280" s="213"/>
      <c r="PUB280" s="213"/>
      <c r="PUC280" s="213"/>
      <c r="PUD280" s="213"/>
      <c r="PUE280" s="213"/>
      <c r="PUF280" s="213"/>
      <c r="PUG280" s="213"/>
      <c r="PUH280" s="213"/>
      <c r="PUI280" s="213"/>
      <c r="PUJ280" s="213"/>
      <c r="PUK280" s="213"/>
      <c r="PUL280" s="213"/>
      <c r="PUM280" s="213"/>
      <c r="PUN280" s="213"/>
      <c r="PUO280" s="213"/>
      <c r="PUP280" s="213"/>
      <c r="PUQ280" s="213"/>
      <c r="PUR280" s="213"/>
      <c r="PUS280" s="213"/>
      <c r="PUT280" s="213"/>
      <c r="PUU280" s="213"/>
      <c r="PUV280" s="213"/>
      <c r="PUW280" s="213"/>
      <c r="PUX280" s="213"/>
      <c r="PUY280" s="213"/>
      <c r="PUZ280" s="213"/>
      <c r="PVA280" s="213"/>
      <c r="PVB280" s="213"/>
      <c r="PVC280" s="213"/>
      <c r="PVD280" s="213"/>
      <c r="PVE280" s="213"/>
      <c r="PVF280" s="213"/>
      <c r="PVG280" s="213"/>
      <c r="PVH280" s="213"/>
      <c r="PVI280" s="213"/>
      <c r="PVJ280" s="213"/>
      <c r="PVK280" s="213"/>
      <c r="PVL280" s="213"/>
      <c r="PVM280" s="213"/>
      <c r="PVN280" s="213"/>
      <c r="PVO280" s="213"/>
      <c r="PVP280" s="213"/>
      <c r="PVQ280" s="213"/>
      <c r="PVR280" s="213"/>
      <c r="PVS280" s="213"/>
      <c r="PVT280" s="213"/>
      <c r="PVU280" s="213"/>
      <c r="PVV280" s="213"/>
      <c r="PVW280" s="213"/>
      <c r="PVX280" s="213"/>
      <c r="PVY280" s="213"/>
      <c r="PVZ280" s="213"/>
      <c r="PWA280" s="213"/>
      <c r="PWB280" s="213"/>
      <c r="PWC280" s="213"/>
      <c r="PWD280" s="213"/>
      <c r="PWE280" s="213"/>
      <c r="PWF280" s="213"/>
      <c r="PWG280" s="213"/>
      <c r="PWH280" s="213"/>
      <c r="PWI280" s="213"/>
      <c r="PWJ280" s="213"/>
      <c r="PWK280" s="213"/>
      <c r="PWL280" s="213"/>
      <c r="PWM280" s="213"/>
      <c r="PWN280" s="213"/>
      <c r="PWO280" s="213"/>
      <c r="PWP280" s="213"/>
      <c r="PWQ280" s="213"/>
      <c r="PWR280" s="213"/>
      <c r="PWS280" s="213"/>
      <c r="PWT280" s="213"/>
      <c r="PWU280" s="213"/>
      <c r="PWV280" s="213"/>
      <c r="PWW280" s="213"/>
      <c r="PWX280" s="213"/>
      <c r="PWY280" s="213"/>
      <c r="PWZ280" s="213"/>
      <c r="PXA280" s="213"/>
      <c r="PXB280" s="213"/>
      <c r="PXC280" s="213"/>
      <c r="PXD280" s="213"/>
      <c r="PXE280" s="213"/>
      <c r="PXF280" s="213"/>
      <c r="PXG280" s="213"/>
      <c r="PXH280" s="213"/>
      <c r="PXI280" s="213"/>
      <c r="PXJ280" s="213"/>
      <c r="PXK280" s="213"/>
      <c r="PXL280" s="213"/>
      <c r="PXM280" s="213"/>
      <c r="PXN280" s="213"/>
      <c r="PXO280" s="213"/>
      <c r="PXP280" s="213"/>
      <c r="PXQ280" s="213"/>
      <c r="PXR280" s="213"/>
      <c r="PXS280" s="213"/>
      <c r="PXT280" s="213"/>
      <c r="PXU280" s="213"/>
      <c r="PXV280" s="213"/>
      <c r="PXW280" s="213"/>
      <c r="PXX280" s="213"/>
      <c r="PXY280" s="213"/>
      <c r="PXZ280" s="213"/>
      <c r="PYA280" s="213"/>
      <c r="PYB280" s="213"/>
      <c r="PYC280" s="213"/>
      <c r="PYD280" s="213"/>
      <c r="PYE280" s="213"/>
      <c r="PYF280" s="213"/>
      <c r="PYG280" s="213"/>
      <c r="PYH280" s="213"/>
      <c r="PYI280" s="213"/>
      <c r="PYJ280" s="213"/>
      <c r="PYK280" s="213"/>
      <c r="PYL280" s="213"/>
      <c r="PYM280" s="213"/>
      <c r="PYN280" s="213"/>
      <c r="PYO280" s="213"/>
      <c r="PYP280" s="213"/>
      <c r="PYQ280" s="213"/>
      <c r="PYR280" s="213"/>
      <c r="PYS280" s="213"/>
      <c r="PYT280" s="213"/>
      <c r="PYU280" s="213"/>
      <c r="PYV280" s="213"/>
      <c r="PYW280" s="213"/>
      <c r="PYX280" s="213"/>
      <c r="PYY280" s="213"/>
      <c r="PYZ280" s="213"/>
      <c r="PZA280" s="213"/>
      <c r="PZB280" s="213"/>
      <c r="PZC280" s="213"/>
      <c r="PZD280" s="213"/>
      <c r="PZE280" s="213"/>
      <c r="PZF280" s="213"/>
      <c r="PZG280" s="213"/>
      <c r="PZH280" s="213"/>
      <c r="PZI280" s="213"/>
      <c r="PZJ280" s="213"/>
      <c r="PZK280" s="213"/>
      <c r="PZL280" s="213"/>
      <c r="PZM280" s="213"/>
      <c r="PZN280" s="213"/>
      <c r="PZO280" s="213"/>
      <c r="PZP280" s="213"/>
      <c r="PZQ280" s="213"/>
      <c r="PZR280" s="213"/>
      <c r="PZS280" s="213"/>
      <c r="PZT280" s="213"/>
      <c r="PZU280" s="213"/>
      <c r="PZV280" s="213"/>
      <c r="PZW280" s="213"/>
      <c r="PZX280" s="213"/>
      <c r="PZY280" s="213"/>
      <c r="PZZ280" s="213"/>
      <c r="QAA280" s="213"/>
      <c r="QAB280" s="213"/>
      <c r="QAC280" s="213"/>
      <c r="QAD280" s="213"/>
      <c r="QAE280" s="213"/>
      <c r="QAF280" s="213"/>
      <c r="QAG280" s="213"/>
      <c r="QAH280" s="213"/>
      <c r="QAI280" s="213"/>
      <c r="QAJ280" s="213"/>
      <c r="QAK280" s="213"/>
      <c r="QAL280" s="213"/>
      <c r="QAM280" s="213"/>
      <c r="QAN280" s="213"/>
      <c r="QAO280" s="213"/>
      <c r="QAP280" s="213"/>
      <c r="QAQ280" s="213"/>
      <c r="QAR280" s="213"/>
      <c r="QAS280" s="213"/>
      <c r="QAT280" s="213"/>
      <c r="QAU280" s="213"/>
      <c r="QAV280" s="213"/>
      <c r="QAW280" s="213"/>
      <c r="QAX280" s="213"/>
      <c r="QAY280" s="213"/>
      <c r="QAZ280" s="213"/>
      <c r="QBA280" s="213"/>
      <c r="QBB280" s="213"/>
      <c r="QBC280" s="213"/>
      <c r="QBD280" s="213"/>
      <c r="QBE280" s="213"/>
      <c r="QBF280" s="213"/>
      <c r="QBG280" s="213"/>
      <c r="QBH280" s="213"/>
      <c r="QBI280" s="213"/>
      <c r="QBJ280" s="213"/>
      <c r="QBK280" s="213"/>
      <c r="QBL280" s="213"/>
      <c r="QBM280" s="213"/>
      <c r="QBN280" s="213"/>
      <c r="QBO280" s="213"/>
      <c r="QBP280" s="213"/>
      <c r="QBQ280" s="213"/>
      <c r="QBR280" s="213"/>
      <c r="QBS280" s="213"/>
      <c r="QBT280" s="213"/>
      <c r="QBU280" s="213"/>
      <c r="QBV280" s="213"/>
      <c r="QBW280" s="213"/>
      <c r="QBX280" s="213"/>
      <c r="QBY280" s="213"/>
      <c r="QBZ280" s="213"/>
      <c r="QCA280" s="213"/>
      <c r="QCB280" s="213"/>
      <c r="QCC280" s="213"/>
      <c r="QCD280" s="213"/>
      <c r="QCE280" s="213"/>
      <c r="QCF280" s="213"/>
      <c r="QCG280" s="213"/>
      <c r="QCH280" s="213"/>
      <c r="QCI280" s="213"/>
      <c r="QCJ280" s="213"/>
      <c r="QCK280" s="213"/>
      <c r="QCL280" s="213"/>
      <c r="QCM280" s="213"/>
      <c r="QCN280" s="213"/>
      <c r="QCO280" s="213"/>
      <c r="QCP280" s="213"/>
      <c r="QCQ280" s="213"/>
      <c r="QCR280" s="213"/>
      <c r="QCS280" s="213"/>
      <c r="QCT280" s="213"/>
      <c r="QCU280" s="213"/>
      <c r="QCV280" s="213"/>
      <c r="QCW280" s="213"/>
      <c r="QCX280" s="213"/>
      <c r="QCY280" s="213"/>
      <c r="QCZ280" s="213"/>
      <c r="QDA280" s="213"/>
      <c r="QDB280" s="213"/>
      <c r="QDC280" s="213"/>
      <c r="QDD280" s="213"/>
      <c r="QDE280" s="213"/>
      <c r="QDF280" s="213"/>
      <c r="QDG280" s="213"/>
      <c r="QDH280" s="213"/>
      <c r="QDI280" s="213"/>
      <c r="QDJ280" s="213"/>
      <c r="QDK280" s="213"/>
      <c r="QDL280" s="213"/>
      <c r="QDM280" s="213"/>
      <c r="QDN280" s="213"/>
      <c r="QDO280" s="213"/>
      <c r="QDP280" s="213"/>
      <c r="QDQ280" s="213"/>
      <c r="QDR280" s="213"/>
      <c r="QDS280" s="213"/>
      <c r="QDT280" s="213"/>
      <c r="QDU280" s="213"/>
      <c r="QDV280" s="213"/>
      <c r="QDW280" s="213"/>
      <c r="QDX280" s="213"/>
      <c r="QDY280" s="213"/>
      <c r="QDZ280" s="213"/>
      <c r="QEA280" s="213"/>
      <c r="QEB280" s="213"/>
      <c r="QEC280" s="213"/>
      <c r="QED280" s="213"/>
      <c r="QEE280" s="213"/>
      <c r="QEF280" s="213"/>
      <c r="QEG280" s="213"/>
      <c r="QEH280" s="213"/>
      <c r="QEI280" s="213"/>
      <c r="QEJ280" s="213"/>
      <c r="QEK280" s="213"/>
      <c r="QEL280" s="213"/>
      <c r="QEM280" s="213"/>
      <c r="QEN280" s="213"/>
      <c r="QEO280" s="213"/>
      <c r="QEP280" s="213"/>
      <c r="QEQ280" s="213"/>
      <c r="QER280" s="213"/>
      <c r="QES280" s="213"/>
      <c r="QET280" s="213"/>
      <c r="QEU280" s="213"/>
      <c r="QEV280" s="213"/>
      <c r="QEW280" s="213"/>
      <c r="QEX280" s="213"/>
      <c r="QEY280" s="213"/>
      <c r="QEZ280" s="213"/>
      <c r="QFA280" s="213"/>
      <c r="QFB280" s="213"/>
      <c r="QFC280" s="213"/>
      <c r="QFD280" s="213"/>
      <c r="QFE280" s="213"/>
      <c r="QFF280" s="213"/>
      <c r="QFG280" s="213"/>
      <c r="QFH280" s="213"/>
      <c r="QFI280" s="213"/>
      <c r="QFJ280" s="213"/>
      <c r="QFK280" s="213"/>
      <c r="QFL280" s="213"/>
      <c r="QFM280" s="213"/>
      <c r="QFN280" s="213"/>
      <c r="QFO280" s="213"/>
      <c r="QFP280" s="213"/>
      <c r="QFQ280" s="213"/>
      <c r="QFR280" s="213"/>
      <c r="QFS280" s="213"/>
      <c r="QFT280" s="213"/>
      <c r="QFU280" s="213"/>
      <c r="QFV280" s="213"/>
      <c r="QFW280" s="213"/>
      <c r="QFX280" s="213"/>
      <c r="QFY280" s="213"/>
      <c r="QFZ280" s="213"/>
      <c r="QGA280" s="213"/>
      <c r="QGB280" s="213"/>
      <c r="QGC280" s="213"/>
      <c r="QGD280" s="213"/>
      <c r="QGE280" s="213"/>
      <c r="QGF280" s="213"/>
      <c r="QGG280" s="213"/>
      <c r="QGH280" s="213"/>
      <c r="QGI280" s="213"/>
      <c r="QGJ280" s="213"/>
      <c r="QGK280" s="213"/>
      <c r="QGL280" s="213"/>
      <c r="QGM280" s="213"/>
      <c r="QGN280" s="213"/>
      <c r="QGO280" s="213"/>
      <c r="QGP280" s="213"/>
      <c r="QGQ280" s="213"/>
      <c r="QGR280" s="213"/>
      <c r="QGS280" s="213"/>
      <c r="QGT280" s="213"/>
      <c r="QGU280" s="213"/>
      <c r="QGV280" s="213"/>
      <c r="QGW280" s="213"/>
      <c r="QGX280" s="213"/>
      <c r="QGY280" s="213"/>
      <c r="QGZ280" s="213"/>
      <c r="QHA280" s="213"/>
      <c r="QHB280" s="213"/>
      <c r="QHC280" s="213"/>
      <c r="QHD280" s="213"/>
      <c r="QHE280" s="213"/>
      <c r="QHF280" s="213"/>
      <c r="QHG280" s="213"/>
      <c r="QHH280" s="213"/>
      <c r="QHI280" s="213"/>
      <c r="QHJ280" s="213"/>
      <c r="QHK280" s="213"/>
      <c r="QHL280" s="213"/>
      <c r="QHM280" s="213"/>
      <c r="QHN280" s="213"/>
      <c r="QHO280" s="213"/>
      <c r="QHP280" s="213"/>
      <c r="QHQ280" s="213"/>
      <c r="QHR280" s="213"/>
      <c r="QHS280" s="213"/>
      <c r="QHT280" s="213"/>
      <c r="QHU280" s="213"/>
      <c r="QHV280" s="213"/>
      <c r="QHW280" s="213"/>
      <c r="QHX280" s="213"/>
      <c r="QHY280" s="213"/>
      <c r="QHZ280" s="213"/>
      <c r="QIA280" s="213"/>
      <c r="QIB280" s="213"/>
      <c r="QIC280" s="213"/>
      <c r="QID280" s="213"/>
      <c r="QIE280" s="213"/>
      <c r="QIF280" s="213"/>
      <c r="QIG280" s="213"/>
      <c r="QIH280" s="213"/>
      <c r="QII280" s="213"/>
      <c r="QIJ280" s="213"/>
      <c r="QIK280" s="213"/>
      <c r="QIL280" s="213"/>
      <c r="QIM280" s="213"/>
      <c r="QIN280" s="213"/>
      <c r="QIO280" s="213"/>
      <c r="QIP280" s="213"/>
      <c r="QIQ280" s="213"/>
      <c r="QIR280" s="213"/>
      <c r="QIS280" s="213"/>
      <c r="QIT280" s="213"/>
      <c r="QIU280" s="213"/>
      <c r="QIV280" s="213"/>
      <c r="QIW280" s="213"/>
      <c r="QIX280" s="213"/>
      <c r="QIY280" s="213"/>
      <c r="QIZ280" s="213"/>
      <c r="QJA280" s="213"/>
      <c r="QJB280" s="213"/>
      <c r="QJC280" s="213"/>
      <c r="QJD280" s="213"/>
      <c r="QJE280" s="213"/>
      <c r="QJF280" s="213"/>
      <c r="QJG280" s="213"/>
      <c r="QJH280" s="213"/>
      <c r="QJI280" s="213"/>
      <c r="QJJ280" s="213"/>
      <c r="QJK280" s="213"/>
      <c r="QJL280" s="213"/>
      <c r="QJM280" s="213"/>
      <c r="QJN280" s="213"/>
      <c r="QJO280" s="213"/>
      <c r="QJP280" s="213"/>
      <c r="QJQ280" s="213"/>
      <c r="QJR280" s="213"/>
      <c r="QJS280" s="213"/>
      <c r="QJT280" s="213"/>
      <c r="QJU280" s="213"/>
      <c r="QJV280" s="213"/>
      <c r="QJW280" s="213"/>
      <c r="QJX280" s="213"/>
      <c r="QJY280" s="213"/>
      <c r="QJZ280" s="213"/>
      <c r="QKA280" s="213"/>
      <c r="QKB280" s="213"/>
      <c r="QKC280" s="213"/>
      <c r="QKD280" s="213"/>
      <c r="QKE280" s="213"/>
      <c r="QKF280" s="213"/>
      <c r="QKG280" s="213"/>
      <c r="QKH280" s="213"/>
      <c r="QKI280" s="213"/>
      <c r="QKJ280" s="213"/>
      <c r="QKK280" s="213"/>
      <c r="QKL280" s="213"/>
      <c r="QKM280" s="213"/>
      <c r="QKN280" s="213"/>
      <c r="QKO280" s="213"/>
      <c r="QKP280" s="213"/>
      <c r="QKQ280" s="213"/>
      <c r="QKR280" s="213"/>
      <c r="QKS280" s="213"/>
      <c r="QKT280" s="213"/>
      <c r="QKU280" s="213"/>
      <c r="QKV280" s="213"/>
      <c r="QKW280" s="213"/>
      <c r="QKX280" s="213"/>
      <c r="QKY280" s="213"/>
      <c r="QKZ280" s="213"/>
      <c r="QLA280" s="213"/>
      <c r="QLB280" s="213"/>
      <c r="QLC280" s="213"/>
      <c r="QLD280" s="213"/>
      <c r="QLE280" s="213"/>
      <c r="QLF280" s="213"/>
      <c r="QLG280" s="213"/>
      <c r="QLH280" s="213"/>
      <c r="QLI280" s="213"/>
      <c r="QLJ280" s="213"/>
      <c r="QLK280" s="213"/>
      <c r="QLL280" s="213"/>
      <c r="QLM280" s="213"/>
      <c r="QLN280" s="213"/>
      <c r="QLO280" s="213"/>
      <c r="QLP280" s="213"/>
      <c r="QLQ280" s="213"/>
      <c r="QLR280" s="213"/>
      <c r="QLS280" s="213"/>
      <c r="QLT280" s="213"/>
      <c r="QLU280" s="213"/>
      <c r="QLV280" s="213"/>
      <c r="QLW280" s="213"/>
      <c r="QLX280" s="213"/>
      <c r="QLY280" s="213"/>
      <c r="QLZ280" s="213"/>
      <c r="QMA280" s="213"/>
      <c r="QMB280" s="213"/>
      <c r="QMC280" s="213"/>
      <c r="QMD280" s="213"/>
      <c r="QME280" s="213"/>
      <c r="QMF280" s="213"/>
      <c r="QMG280" s="213"/>
      <c r="QMH280" s="213"/>
      <c r="QMI280" s="213"/>
      <c r="QMJ280" s="213"/>
      <c r="QMK280" s="213"/>
      <c r="QML280" s="213"/>
      <c r="QMM280" s="213"/>
      <c r="QMN280" s="213"/>
      <c r="QMO280" s="213"/>
      <c r="QMP280" s="213"/>
      <c r="QMQ280" s="213"/>
      <c r="QMR280" s="213"/>
      <c r="QMS280" s="213"/>
      <c r="QMT280" s="213"/>
      <c r="QMU280" s="213"/>
      <c r="QMV280" s="213"/>
      <c r="QMW280" s="213"/>
      <c r="QMX280" s="213"/>
      <c r="QMY280" s="213"/>
      <c r="QMZ280" s="213"/>
      <c r="QNA280" s="213"/>
      <c r="QNB280" s="213"/>
      <c r="QNC280" s="213"/>
      <c r="QND280" s="213"/>
      <c r="QNE280" s="213"/>
      <c r="QNF280" s="213"/>
      <c r="QNG280" s="213"/>
      <c r="QNH280" s="213"/>
      <c r="QNI280" s="213"/>
      <c r="QNJ280" s="213"/>
      <c r="QNK280" s="213"/>
      <c r="QNL280" s="213"/>
      <c r="QNM280" s="213"/>
      <c r="QNN280" s="213"/>
      <c r="QNO280" s="213"/>
      <c r="QNP280" s="213"/>
      <c r="QNQ280" s="213"/>
      <c r="QNR280" s="213"/>
      <c r="QNS280" s="213"/>
      <c r="QNT280" s="213"/>
      <c r="QNU280" s="213"/>
      <c r="QNV280" s="213"/>
      <c r="QNW280" s="213"/>
      <c r="QNX280" s="213"/>
      <c r="QNY280" s="213"/>
      <c r="QNZ280" s="213"/>
      <c r="QOA280" s="213"/>
      <c r="QOB280" s="213"/>
      <c r="QOC280" s="213"/>
      <c r="QOD280" s="213"/>
      <c r="QOE280" s="213"/>
      <c r="QOF280" s="213"/>
      <c r="QOG280" s="213"/>
      <c r="QOH280" s="213"/>
      <c r="QOI280" s="213"/>
      <c r="QOJ280" s="213"/>
      <c r="QOK280" s="213"/>
      <c r="QOL280" s="213"/>
      <c r="QOM280" s="213"/>
      <c r="QON280" s="213"/>
      <c r="QOO280" s="213"/>
      <c r="QOP280" s="213"/>
      <c r="QOQ280" s="213"/>
      <c r="QOR280" s="213"/>
      <c r="QOS280" s="213"/>
      <c r="QOT280" s="213"/>
      <c r="QOU280" s="213"/>
      <c r="QOV280" s="213"/>
      <c r="QOW280" s="213"/>
      <c r="QOX280" s="213"/>
      <c r="QOY280" s="213"/>
      <c r="QOZ280" s="213"/>
      <c r="QPA280" s="213"/>
      <c r="QPB280" s="213"/>
      <c r="QPC280" s="213"/>
      <c r="QPD280" s="213"/>
      <c r="QPE280" s="213"/>
      <c r="QPF280" s="213"/>
      <c r="QPG280" s="213"/>
      <c r="QPH280" s="213"/>
      <c r="QPI280" s="213"/>
      <c r="QPJ280" s="213"/>
      <c r="QPK280" s="213"/>
      <c r="QPL280" s="213"/>
      <c r="QPM280" s="213"/>
      <c r="QPN280" s="213"/>
      <c r="QPO280" s="213"/>
      <c r="QPP280" s="213"/>
      <c r="QPQ280" s="213"/>
      <c r="QPR280" s="213"/>
      <c r="QPS280" s="213"/>
      <c r="QPT280" s="213"/>
      <c r="QPU280" s="213"/>
      <c r="QPV280" s="213"/>
      <c r="QPW280" s="213"/>
      <c r="QPX280" s="213"/>
      <c r="QPY280" s="213"/>
      <c r="QPZ280" s="213"/>
      <c r="QQA280" s="213"/>
      <c r="QQB280" s="213"/>
      <c r="QQC280" s="213"/>
      <c r="QQD280" s="213"/>
      <c r="QQE280" s="213"/>
      <c r="QQF280" s="213"/>
      <c r="QQG280" s="213"/>
      <c r="QQH280" s="213"/>
      <c r="QQI280" s="213"/>
      <c r="QQJ280" s="213"/>
      <c r="QQK280" s="213"/>
      <c r="QQL280" s="213"/>
      <c r="QQM280" s="213"/>
      <c r="QQN280" s="213"/>
      <c r="QQO280" s="213"/>
      <c r="QQP280" s="213"/>
      <c r="QQQ280" s="213"/>
      <c r="QQR280" s="213"/>
      <c r="QQS280" s="213"/>
      <c r="QQT280" s="213"/>
      <c r="QQU280" s="213"/>
      <c r="QQV280" s="213"/>
      <c r="QQW280" s="213"/>
      <c r="QQX280" s="213"/>
      <c r="QQY280" s="213"/>
      <c r="QQZ280" s="213"/>
      <c r="QRA280" s="213"/>
      <c r="QRB280" s="213"/>
      <c r="QRC280" s="213"/>
      <c r="QRD280" s="213"/>
      <c r="QRE280" s="213"/>
      <c r="QRF280" s="213"/>
      <c r="QRG280" s="213"/>
      <c r="QRH280" s="213"/>
      <c r="QRI280" s="213"/>
      <c r="QRJ280" s="213"/>
      <c r="QRK280" s="213"/>
      <c r="QRL280" s="213"/>
      <c r="QRM280" s="213"/>
      <c r="QRN280" s="213"/>
      <c r="QRO280" s="213"/>
      <c r="QRP280" s="213"/>
      <c r="QRQ280" s="213"/>
      <c r="QRR280" s="213"/>
      <c r="QRS280" s="213"/>
      <c r="QRT280" s="213"/>
      <c r="QRU280" s="213"/>
      <c r="QRV280" s="213"/>
      <c r="QRW280" s="213"/>
      <c r="QRX280" s="213"/>
      <c r="QRY280" s="213"/>
      <c r="QRZ280" s="213"/>
      <c r="QSA280" s="213"/>
      <c r="QSB280" s="213"/>
      <c r="QSC280" s="213"/>
      <c r="QSD280" s="213"/>
      <c r="QSE280" s="213"/>
      <c r="QSF280" s="213"/>
      <c r="QSG280" s="213"/>
      <c r="QSH280" s="213"/>
      <c r="QSI280" s="213"/>
      <c r="QSJ280" s="213"/>
      <c r="QSK280" s="213"/>
      <c r="QSL280" s="213"/>
      <c r="QSM280" s="213"/>
      <c r="QSN280" s="213"/>
      <c r="QSO280" s="213"/>
      <c r="QSP280" s="213"/>
      <c r="QSQ280" s="213"/>
      <c r="QSR280" s="213"/>
      <c r="QSS280" s="213"/>
      <c r="QST280" s="213"/>
      <c r="QSU280" s="213"/>
      <c r="QSV280" s="213"/>
      <c r="QSW280" s="213"/>
      <c r="QSX280" s="213"/>
      <c r="QSY280" s="213"/>
      <c r="QSZ280" s="213"/>
      <c r="QTA280" s="213"/>
      <c r="QTB280" s="213"/>
      <c r="QTC280" s="213"/>
      <c r="QTD280" s="213"/>
      <c r="QTE280" s="213"/>
      <c r="QTF280" s="213"/>
      <c r="QTG280" s="213"/>
      <c r="QTH280" s="213"/>
      <c r="QTI280" s="213"/>
      <c r="QTJ280" s="213"/>
      <c r="QTK280" s="213"/>
      <c r="QTL280" s="213"/>
      <c r="QTM280" s="213"/>
      <c r="QTN280" s="213"/>
      <c r="QTO280" s="213"/>
      <c r="QTP280" s="213"/>
      <c r="QTQ280" s="213"/>
      <c r="QTR280" s="213"/>
      <c r="QTS280" s="213"/>
      <c r="QTT280" s="213"/>
      <c r="QTU280" s="213"/>
      <c r="QTV280" s="213"/>
      <c r="QTW280" s="213"/>
      <c r="QTX280" s="213"/>
      <c r="QTY280" s="213"/>
      <c r="QTZ280" s="213"/>
      <c r="QUA280" s="213"/>
      <c r="QUB280" s="213"/>
      <c r="QUC280" s="213"/>
      <c r="QUD280" s="213"/>
      <c r="QUE280" s="213"/>
      <c r="QUF280" s="213"/>
      <c r="QUG280" s="213"/>
      <c r="QUH280" s="213"/>
      <c r="QUI280" s="213"/>
      <c r="QUJ280" s="213"/>
      <c r="QUK280" s="213"/>
      <c r="QUL280" s="213"/>
      <c r="QUM280" s="213"/>
      <c r="QUN280" s="213"/>
      <c r="QUO280" s="213"/>
      <c r="QUP280" s="213"/>
      <c r="QUQ280" s="213"/>
      <c r="QUR280" s="213"/>
      <c r="QUS280" s="213"/>
      <c r="QUT280" s="213"/>
      <c r="QUU280" s="213"/>
      <c r="QUV280" s="213"/>
      <c r="QUW280" s="213"/>
      <c r="QUX280" s="213"/>
      <c r="QUY280" s="213"/>
      <c r="QUZ280" s="213"/>
      <c r="QVA280" s="213"/>
      <c r="QVB280" s="213"/>
      <c r="QVC280" s="213"/>
      <c r="QVD280" s="213"/>
      <c r="QVE280" s="213"/>
      <c r="QVF280" s="213"/>
      <c r="QVG280" s="213"/>
      <c r="QVH280" s="213"/>
      <c r="QVI280" s="213"/>
      <c r="QVJ280" s="213"/>
      <c r="QVK280" s="213"/>
      <c r="QVL280" s="213"/>
      <c r="QVM280" s="213"/>
      <c r="QVN280" s="213"/>
      <c r="QVO280" s="213"/>
      <c r="QVP280" s="213"/>
      <c r="QVQ280" s="213"/>
      <c r="QVR280" s="213"/>
      <c r="QVS280" s="213"/>
      <c r="QVT280" s="213"/>
      <c r="QVU280" s="213"/>
      <c r="QVV280" s="213"/>
      <c r="QVW280" s="213"/>
      <c r="QVX280" s="213"/>
      <c r="QVY280" s="213"/>
      <c r="QVZ280" s="213"/>
      <c r="QWA280" s="213"/>
      <c r="QWB280" s="213"/>
      <c r="QWC280" s="213"/>
      <c r="QWD280" s="213"/>
      <c r="QWE280" s="213"/>
      <c r="QWF280" s="213"/>
      <c r="QWG280" s="213"/>
      <c r="QWH280" s="213"/>
      <c r="QWI280" s="213"/>
      <c r="QWJ280" s="213"/>
      <c r="QWK280" s="213"/>
      <c r="QWL280" s="213"/>
      <c r="QWM280" s="213"/>
      <c r="QWN280" s="213"/>
      <c r="QWO280" s="213"/>
      <c r="QWP280" s="213"/>
      <c r="QWQ280" s="213"/>
      <c r="QWR280" s="213"/>
      <c r="QWS280" s="213"/>
      <c r="QWT280" s="213"/>
      <c r="QWU280" s="213"/>
      <c r="QWV280" s="213"/>
      <c r="QWW280" s="213"/>
      <c r="QWX280" s="213"/>
      <c r="QWY280" s="213"/>
      <c r="QWZ280" s="213"/>
      <c r="QXA280" s="213"/>
      <c r="QXB280" s="213"/>
      <c r="QXC280" s="213"/>
      <c r="QXD280" s="213"/>
      <c r="QXE280" s="213"/>
      <c r="QXF280" s="213"/>
      <c r="QXG280" s="213"/>
      <c r="QXH280" s="213"/>
      <c r="QXI280" s="213"/>
      <c r="QXJ280" s="213"/>
      <c r="QXK280" s="213"/>
      <c r="QXL280" s="213"/>
      <c r="QXM280" s="213"/>
      <c r="QXN280" s="213"/>
      <c r="QXO280" s="213"/>
      <c r="QXP280" s="213"/>
      <c r="QXQ280" s="213"/>
      <c r="QXR280" s="213"/>
      <c r="QXS280" s="213"/>
      <c r="QXT280" s="213"/>
      <c r="QXU280" s="213"/>
      <c r="QXV280" s="213"/>
      <c r="QXW280" s="213"/>
      <c r="QXX280" s="213"/>
      <c r="QXY280" s="213"/>
      <c r="QXZ280" s="213"/>
      <c r="QYA280" s="213"/>
      <c r="QYB280" s="213"/>
      <c r="QYC280" s="213"/>
      <c r="QYD280" s="213"/>
      <c r="QYE280" s="213"/>
      <c r="QYF280" s="213"/>
      <c r="QYG280" s="213"/>
      <c r="QYH280" s="213"/>
      <c r="QYI280" s="213"/>
      <c r="QYJ280" s="213"/>
      <c r="QYK280" s="213"/>
      <c r="QYL280" s="213"/>
      <c r="QYM280" s="213"/>
      <c r="QYN280" s="213"/>
      <c r="QYO280" s="213"/>
      <c r="QYP280" s="213"/>
      <c r="QYQ280" s="213"/>
      <c r="QYR280" s="213"/>
      <c r="QYS280" s="213"/>
      <c r="QYT280" s="213"/>
      <c r="QYU280" s="213"/>
      <c r="QYV280" s="213"/>
      <c r="QYW280" s="213"/>
      <c r="QYX280" s="213"/>
      <c r="QYY280" s="213"/>
      <c r="QYZ280" s="213"/>
      <c r="QZA280" s="213"/>
      <c r="QZB280" s="213"/>
      <c r="QZC280" s="213"/>
      <c r="QZD280" s="213"/>
      <c r="QZE280" s="213"/>
      <c r="QZF280" s="213"/>
      <c r="QZG280" s="213"/>
      <c r="QZH280" s="213"/>
      <c r="QZI280" s="213"/>
      <c r="QZJ280" s="213"/>
      <c r="QZK280" s="213"/>
      <c r="QZL280" s="213"/>
      <c r="QZM280" s="213"/>
      <c r="QZN280" s="213"/>
      <c r="QZO280" s="213"/>
      <c r="QZP280" s="213"/>
      <c r="QZQ280" s="213"/>
      <c r="QZR280" s="213"/>
      <c r="QZS280" s="213"/>
      <c r="QZT280" s="213"/>
      <c r="QZU280" s="213"/>
      <c r="QZV280" s="213"/>
      <c r="QZW280" s="213"/>
      <c r="QZX280" s="213"/>
      <c r="QZY280" s="213"/>
      <c r="QZZ280" s="213"/>
      <c r="RAA280" s="213"/>
      <c r="RAB280" s="213"/>
      <c r="RAC280" s="213"/>
      <c r="RAD280" s="213"/>
      <c r="RAE280" s="213"/>
      <c r="RAF280" s="213"/>
      <c r="RAG280" s="213"/>
      <c r="RAH280" s="213"/>
      <c r="RAI280" s="213"/>
      <c r="RAJ280" s="213"/>
      <c r="RAK280" s="213"/>
      <c r="RAL280" s="213"/>
      <c r="RAM280" s="213"/>
      <c r="RAN280" s="213"/>
      <c r="RAO280" s="213"/>
      <c r="RAP280" s="213"/>
      <c r="RAQ280" s="213"/>
      <c r="RAR280" s="213"/>
      <c r="RAS280" s="213"/>
      <c r="RAT280" s="213"/>
      <c r="RAU280" s="213"/>
      <c r="RAV280" s="213"/>
      <c r="RAW280" s="213"/>
      <c r="RAX280" s="213"/>
      <c r="RAY280" s="213"/>
      <c r="RAZ280" s="213"/>
      <c r="RBA280" s="213"/>
      <c r="RBB280" s="213"/>
      <c r="RBC280" s="213"/>
      <c r="RBD280" s="213"/>
      <c r="RBE280" s="213"/>
      <c r="RBF280" s="213"/>
      <c r="RBG280" s="213"/>
      <c r="RBH280" s="213"/>
      <c r="RBI280" s="213"/>
      <c r="RBJ280" s="213"/>
      <c r="RBK280" s="213"/>
      <c r="RBL280" s="213"/>
      <c r="RBM280" s="213"/>
      <c r="RBN280" s="213"/>
      <c r="RBO280" s="213"/>
      <c r="RBP280" s="213"/>
      <c r="RBQ280" s="213"/>
      <c r="RBR280" s="213"/>
      <c r="RBS280" s="213"/>
      <c r="RBT280" s="213"/>
      <c r="RBU280" s="213"/>
      <c r="RBV280" s="213"/>
      <c r="RBW280" s="213"/>
      <c r="RBX280" s="213"/>
      <c r="RBY280" s="213"/>
      <c r="RBZ280" s="213"/>
      <c r="RCA280" s="213"/>
      <c r="RCB280" s="213"/>
      <c r="RCC280" s="213"/>
      <c r="RCD280" s="213"/>
      <c r="RCE280" s="213"/>
      <c r="RCF280" s="213"/>
      <c r="RCG280" s="213"/>
      <c r="RCH280" s="213"/>
      <c r="RCI280" s="213"/>
      <c r="RCJ280" s="213"/>
      <c r="RCK280" s="213"/>
      <c r="RCL280" s="213"/>
      <c r="RCM280" s="213"/>
      <c r="RCN280" s="213"/>
      <c r="RCO280" s="213"/>
      <c r="RCP280" s="213"/>
      <c r="RCQ280" s="213"/>
      <c r="RCR280" s="213"/>
      <c r="RCS280" s="213"/>
      <c r="RCT280" s="213"/>
      <c r="RCU280" s="213"/>
      <c r="RCV280" s="213"/>
      <c r="RCW280" s="213"/>
      <c r="RCX280" s="213"/>
      <c r="RCY280" s="213"/>
      <c r="RCZ280" s="213"/>
      <c r="RDA280" s="213"/>
      <c r="RDB280" s="213"/>
      <c r="RDC280" s="213"/>
      <c r="RDD280" s="213"/>
      <c r="RDE280" s="213"/>
      <c r="RDF280" s="213"/>
      <c r="RDG280" s="213"/>
      <c r="RDH280" s="213"/>
      <c r="RDI280" s="213"/>
      <c r="RDJ280" s="213"/>
      <c r="RDK280" s="213"/>
      <c r="RDL280" s="213"/>
      <c r="RDM280" s="213"/>
      <c r="RDN280" s="213"/>
      <c r="RDO280" s="213"/>
      <c r="RDP280" s="213"/>
      <c r="RDQ280" s="213"/>
      <c r="RDR280" s="213"/>
      <c r="RDS280" s="213"/>
      <c r="RDT280" s="213"/>
      <c r="RDU280" s="213"/>
      <c r="RDV280" s="213"/>
      <c r="RDW280" s="213"/>
      <c r="RDX280" s="213"/>
      <c r="RDY280" s="213"/>
      <c r="RDZ280" s="213"/>
      <c r="REA280" s="213"/>
      <c r="REB280" s="213"/>
      <c r="REC280" s="213"/>
      <c r="RED280" s="213"/>
      <c r="REE280" s="213"/>
      <c r="REF280" s="213"/>
      <c r="REG280" s="213"/>
      <c r="REH280" s="213"/>
      <c r="REI280" s="213"/>
      <c r="REJ280" s="213"/>
      <c r="REK280" s="213"/>
      <c r="REL280" s="213"/>
      <c r="REM280" s="213"/>
      <c r="REN280" s="213"/>
      <c r="REO280" s="213"/>
      <c r="REP280" s="213"/>
      <c r="REQ280" s="213"/>
      <c r="RER280" s="213"/>
      <c r="RES280" s="213"/>
      <c r="RET280" s="213"/>
      <c r="REU280" s="213"/>
      <c r="REV280" s="213"/>
      <c r="REW280" s="213"/>
      <c r="REX280" s="213"/>
      <c r="REY280" s="213"/>
      <c r="REZ280" s="213"/>
      <c r="RFA280" s="213"/>
      <c r="RFB280" s="213"/>
      <c r="RFC280" s="213"/>
      <c r="RFD280" s="213"/>
      <c r="RFE280" s="213"/>
      <c r="RFF280" s="213"/>
      <c r="RFG280" s="213"/>
      <c r="RFH280" s="213"/>
      <c r="RFI280" s="213"/>
      <c r="RFJ280" s="213"/>
      <c r="RFK280" s="213"/>
      <c r="RFL280" s="213"/>
      <c r="RFM280" s="213"/>
      <c r="RFN280" s="213"/>
      <c r="RFO280" s="213"/>
      <c r="RFP280" s="213"/>
      <c r="RFQ280" s="213"/>
      <c r="RFR280" s="213"/>
      <c r="RFS280" s="213"/>
      <c r="RFT280" s="213"/>
      <c r="RFU280" s="213"/>
      <c r="RFV280" s="213"/>
      <c r="RFW280" s="213"/>
      <c r="RFX280" s="213"/>
      <c r="RFY280" s="213"/>
      <c r="RFZ280" s="213"/>
      <c r="RGA280" s="213"/>
      <c r="RGB280" s="213"/>
      <c r="RGC280" s="213"/>
      <c r="RGD280" s="213"/>
      <c r="RGE280" s="213"/>
      <c r="RGF280" s="213"/>
      <c r="RGG280" s="213"/>
      <c r="RGH280" s="213"/>
      <c r="RGI280" s="213"/>
      <c r="RGJ280" s="213"/>
      <c r="RGK280" s="213"/>
      <c r="RGL280" s="213"/>
      <c r="RGM280" s="213"/>
      <c r="RGN280" s="213"/>
      <c r="RGO280" s="213"/>
      <c r="RGP280" s="213"/>
      <c r="RGQ280" s="213"/>
      <c r="RGR280" s="213"/>
      <c r="RGS280" s="213"/>
      <c r="RGT280" s="213"/>
      <c r="RGU280" s="213"/>
      <c r="RGV280" s="213"/>
      <c r="RGW280" s="213"/>
      <c r="RGX280" s="213"/>
      <c r="RGY280" s="213"/>
      <c r="RGZ280" s="213"/>
      <c r="RHA280" s="213"/>
      <c r="RHB280" s="213"/>
      <c r="RHC280" s="213"/>
      <c r="RHD280" s="213"/>
      <c r="RHE280" s="213"/>
      <c r="RHF280" s="213"/>
      <c r="RHG280" s="213"/>
      <c r="RHH280" s="213"/>
      <c r="RHI280" s="213"/>
      <c r="RHJ280" s="213"/>
      <c r="RHK280" s="213"/>
      <c r="RHL280" s="213"/>
      <c r="RHM280" s="213"/>
      <c r="RHN280" s="213"/>
      <c r="RHO280" s="213"/>
      <c r="RHP280" s="213"/>
      <c r="RHQ280" s="213"/>
      <c r="RHR280" s="213"/>
      <c r="RHS280" s="213"/>
      <c r="RHT280" s="213"/>
      <c r="RHU280" s="213"/>
      <c r="RHV280" s="213"/>
      <c r="RHW280" s="213"/>
      <c r="RHX280" s="213"/>
      <c r="RHY280" s="213"/>
      <c r="RHZ280" s="213"/>
      <c r="RIA280" s="213"/>
      <c r="RIB280" s="213"/>
      <c r="RIC280" s="213"/>
      <c r="RID280" s="213"/>
      <c r="RIE280" s="213"/>
      <c r="RIF280" s="213"/>
      <c r="RIG280" s="213"/>
      <c r="RIH280" s="213"/>
      <c r="RII280" s="213"/>
      <c r="RIJ280" s="213"/>
      <c r="RIK280" s="213"/>
      <c r="RIL280" s="213"/>
      <c r="RIM280" s="213"/>
      <c r="RIN280" s="213"/>
      <c r="RIO280" s="213"/>
      <c r="RIP280" s="213"/>
      <c r="RIQ280" s="213"/>
      <c r="RIR280" s="213"/>
      <c r="RIS280" s="213"/>
      <c r="RIT280" s="213"/>
      <c r="RIU280" s="213"/>
      <c r="RIV280" s="213"/>
      <c r="RIW280" s="213"/>
      <c r="RIX280" s="213"/>
      <c r="RIY280" s="213"/>
      <c r="RIZ280" s="213"/>
      <c r="RJA280" s="213"/>
      <c r="RJB280" s="213"/>
      <c r="RJC280" s="213"/>
      <c r="RJD280" s="213"/>
      <c r="RJE280" s="213"/>
      <c r="RJF280" s="213"/>
      <c r="RJG280" s="213"/>
      <c r="RJH280" s="213"/>
      <c r="RJI280" s="213"/>
      <c r="RJJ280" s="213"/>
      <c r="RJK280" s="213"/>
      <c r="RJL280" s="213"/>
      <c r="RJM280" s="213"/>
      <c r="RJN280" s="213"/>
      <c r="RJO280" s="213"/>
      <c r="RJP280" s="213"/>
      <c r="RJQ280" s="213"/>
      <c r="RJR280" s="213"/>
      <c r="RJS280" s="213"/>
      <c r="RJT280" s="213"/>
      <c r="RJU280" s="213"/>
      <c r="RJV280" s="213"/>
      <c r="RJW280" s="213"/>
      <c r="RJX280" s="213"/>
      <c r="RJY280" s="213"/>
      <c r="RJZ280" s="213"/>
      <c r="RKA280" s="213"/>
      <c r="RKB280" s="213"/>
      <c r="RKC280" s="213"/>
      <c r="RKD280" s="213"/>
      <c r="RKE280" s="213"/>
      <c r="RKF280" s="213"/>
      <c r="RKG280" s="213"/>
      <c r="RKH280" s="213"/>
      <c r="RKI280" s="213"/>
      <c r="RKJ280" s="213"/>
      <c r="RKK280" s="213"/>
      <c r="RKL280" s="213"/>
      <c r="RKM280" s="213"/>
      <c r="RKN280" s="213"/>
      <c r="RKO280" s="213"/>
      <c r="RKP280" s="213"/>
      <c r="RKQ280" s="213"/>
      <c r="RKR280" s="213"/>
      <c r="RKS280" s="213"/>
      <c r="RKT280" s="213"/>
      <c r="RKU280" s="213"/>
      <c r="RKV280" s="213"/>
      <c r="RKW280" s="213"/>
      <c r="RKX280" s="213"/>
      <c r="RKY280" s="213"/>
      <c r="RKZ280" s="213"/>
      <c r="RLA280" s="213"/>
      <c r="RLB280" s="213"/>
      <c r="RLC280" s="213"/>
      <c r="RLD280" s="213"/>
      <c r="RLE280" s="213"/>
      <c r="RLF280" s="213"/>
      <c r="RLG280" s="213"/>
      <c r="RLH280" s="213"/>
      <c r="RLI280" s="213"/>
      <c r="RLJ280" s="213"/>
      <c r="RLK280" s="213"/>
      <c r="RLL280" s="213"/>
      <c r="RLM280" s="213"/>
      <c r="RLN280" s="213"/>
      <c r="RLO280" s="213"/>
      <c r="RLP280" s="213"/>
      <c r="RLQ280" s="213"/>
      <c r="RLR280" s="213"/>
      <c r="RLS280" s="213"/>
      <c r="RLT280" s="213"/>
      <c r="RLU280" s="213"/>
      <c r="RLV280" s="213"/>
      <c r="RLW280" s="213"/>
      <c r="RLX280" s="213"/>
      <c r="RLY280" s="213"/>
      <c r="RLZ280" s="213"/>
      <c r="RMA280" s="213"/>
      <c r="RMB280" s="213"/>
      <c r="RMC280" s="213"/>
      <c r="RMD280" s="213"/>
      <c r="RME280" s="213"/>
      <c r="RMF280" s="213"/>
      <c r="RMG280" s="213"/>
      <c r="RMH280" s="213"/>
      <c r="RMI280" s="213"/>
      <c r="RMJ280" s="213"/>
      <c r="RMK280" s="213"/>
      <c r="RML280" s="213"/>
      <c r="RMM280" s="213"/>
      <c r="RMN280" s="213"/>
      <c r="RMO280" s="213"/>
      <c r="RMP280" s="213"/>
      <c r="RMQ280" s="213"/>
      <c r="RMR280" s="213"/>
      <c r="RMS280" s="213"/>
      <c r="RMT280" s="213"/>
      <c r="RMU280" s="213"/>
      <c r="RMV280" s="213"/>
      <c r="RMW280" s="213"/>
      <c r="RMX280" s="213"/>
      <c r="RMY280" s="213"/>
      <c r="RMZ280" s="213"/>
      <c r="RNA280" s="213"/>
      <c r="RNB280" s="213"/>
      <c r="RNC280" s="213"/>
      <c r="RND280" s="213"/>
      <c r="RNE280" s="213"/>
      <c r="RNF280" s="213"/>
      <c r="RNG280" s="213"/>
      <c r="RNH280" s="213"/>
      <c r="RNI280" s="213"/>
      <c r="RNJ280" s="213"/>
      <c r="RNK280" s="213"/>
      <c r="RNL280" s="213"/>
      <c r="RNM280" s="213"/>
      <c r="RNN280" s="213"/>
      <c r="RNO280" s="213"/>
      <c r="RNP280" s="213"/>
      <c r="RNQ280" s="213"/>
      <c r="RNR280" s="213"/>
      <c r="RNS280" s="213"/>
      <c r="RNT280" s="213"/>
      <c r="RNU280" s="213"/>
      <c r="RNV280" s="213"/>
      <c r="RNW280" s="213"/>
      <c r="RNX280" s="213"/>
      <c r="RNY280" s="213"/>
      <c r="RNZ280" s="213"/>
      <c r="ROA280" s="213"/>
      <c r="ROB280" s="213"/>
      <c r="ROC280" s="213"/>
      <c r="ROD280" s="213"/>
      <c r="ROE280" s="213"/>
      <c r="ROF280" s="213"/>
      <c r="ROG280" s="213"/>
      <c r="ROH280" s="213"/>
      <c r="ROI280" s="213"/>
      <c r="ROJ280" s="213"/>
      <c r="ROK280" s="213"/>
      <c r="ROL280" s="213"/>
      <c r="ROM280" s="213"/>
      <c r="RON280" s="213"/>
      <c r="ROO280" s="213"/>
      <c r="ROP280" s="213"/>
      <c r="ROQ280" s="213"/>
      <c r="ROR280" s="213"/>
      <c r="ROS280" s="213"/>
      <c r="ROT280" s="213"/>
      <c r="ROU280" s="213"/>
      <c r="ROV280" s="213"/>
      <c r="ROW280" s="213"/>
      <c r="ROX280" s="213"/>
      <c r="ROY280" s="213"/>
      <c r="ROZ280" s="213"/>
      <c r="RPA280" s="213"/>
      <c r="RPB280" s="213"/>
      <c r="RPC280" s="213"/>
      <c r="RPD280" s="213"/>
      <c r="RPE280" s="213"/>
      <c r="RPF280" s="213"/>
      <c r="RPG280" s="213"/>
      <c r="RPH280" s="213"/>
      <c r="RPI280" s="213"/>
      <c r="RPJ280" s="213"/>
      <c r="RPK280" s="213"/>
      <c r="RPL280" s="213"/>
      <c r="RPM280" s="213"/>
      <c r="RPN280" s="213"/>
      <c r="RPO280" s="213"/>
      <c r="RPP280" s="213"/>
      <c r="RPQ280" s="213"/>
      <c r="RPR280" s="213"/>
      <c r="RPS280" s="213"/>
      <c r="RPT280" s="213"/>
      <c r="RPU280" s="213"/>
      <c r="RPV280" s="213"/>
      <c r="RPW280" s="213"/>
      <c r="RPX280" s="213"/>
      <c r="RPY280" s="213"/>
      <c r="RPZ280" s="213"/>
      <c r="RQA280" s="213"/>
      <c r="RQB280" s="213"/>
      <c r="RQC280" s="213"/>
      <c r="RQD280" s="213"/>
      <c r="RQE280" s="213"/>
      <c r="RQF280" s="213"/>
      <c r="RQG280" s="213"/>
      <c r="RQH280" s="213"/>
      <c r="RQI280" s="213"/>
      <c r="RQJ280" s="213"/>
      <c r="RQK280" s="213"/>
      <c r="RQL280" s="213"/>
      <c r="RQM280" s="213"/>
      <c r="RQN280" s="213"/>
      <c r="RQO280" s="213"/>
      <c r="RQP280" s="213"/>
      <c r="RQQ280" s="213"/>
      <c r="RQR280" s="213"/>
      <c r="RQS280" s="213"/>
      <c r="RQT280" s="213"/>
      <c r="RQU280" s="213"/>
      <c r="RQV280" s="213"/>
      <c r="RQW280" s="213"/>
      <c r="RQX280" s="213"/>
      <c r="RQY280" s="213"/>
      <c r="RQZ280" s="213"/>
      <c r="RRA280" s="213"/>
      <c r="RRB280" s="213"/>
      <c r="RRC280" s="213"/>
      <c r="RRD280" s="213"/>
      <c r="RRE280" s="213"/>
      <c r="RRF280" s="213"/>
      <c r="RRG280" s="213"/>
      <c r="RRH280" s="213"/>
      <c r="RRI280" s="213"/>
      <c r="RRJ280" s="213"/>
      <c r="RRK280" s="213"/>
      <c r="RRL280" s="213"/>
      <c r="RRM280" s="213"/>
      <c r="RRN280" s="213"/>
      <c r="RRO280" s="213"/>
      <c r="RRP280" s="213"/>
      <c r="RRQ280" s="213"/>
      <c r="RRR280" s="213"/>
      <c r="RRS280" s="213"/>
      <c r="RRT280" s="213"/>
      <c r="RRU280" s="213"/>
      <c r="RRV280" s="213"/>
      <c r="RRW280" s="213"/>
      <c r="RRX280" s="213"/>
      <c r="RRY280" s="213"/>
      <c r="RRZ280" s="213"/>
      <c r="RSA280" s="213"/>
      <c r="RSB280" s="213"/>
      <c r="RSC280" s="213"/>
      <c r="RSD280" s="213"/>
      <c r="RSE280" s="213"/>
      <c r="RSF280" s="213"/>
      <c r="RSG280" s="213"/>
      <c r="RSH280" s="213"/>
      <c r="RSI280" s="213"/>
      <c r="RSJ280" s="213"/>
      <c r="RSK280" s="213"/>
      <c r="RSL280" s="213"/>
      <c r="RSM280" s="213"/>
      <c r="RSN280" s="213"/>
      <c r="RSO280" s="213"/>
      <c r="RSP280" s="213"/>
      <c r="RSQ280" s="213"/>
      <c r="RSR280" s="213"/>
      <c r="RSS280" s="213"/>
      <c r="RST280" s="213"/>
      <c r="RSU280" s="213"/>
      <c r="RSV280" s="213"/>
      <c r="RSW280" s="213"/>
      <c r="RSX280" s="213"/>
      <c r="RSY280" s="213"/>
      <c r="RSZ280" s="213"/>
      <c r="RTA280" s="213"/>
      <c r="RTB280" s="213"/>
      <c r="RTC280" s="213"/>
      <c r="RTD280" s="213"/>
      <c r="RTE280" s="213"/>
      <c r="RTF280" s="213"/>
      <c r="RTG280" s="213"/>
      <c r="RTH280" s="213"/>
      <c r="RTI280" s="213"/>
      <c r="RTJ280" s="213"/>
      <c r="RTK280" s="213"/>
      <c r="RTL280" s="213"/>
      <c r="RTM280" s="213"/>
      <c r="RTN280" s="213"/>
      <c r="RTO280" s="213"/>
      <c r="RTP280" s="213"/>
      <c r="RTQ280" s="213"/>
      <c r="RTR280" s="213"/>
      <c r="RTS280" s="213"/>
      <c r="RTT280" s="213"/>
      <c r="RTU280" s="213"/>
      <c r="RTV280" s="213"/>
      <c r="RTW280" s="213"/>
      <c r="RTX280" s="213"/>
      <c r="RTY280" s="213"/>
      <c r="RTZ280" s="213"/>
      <c r="RUA280" s="213"/>
      <c r="RUB280" s="213"/>
      <c r="RUC280" s="213"/>
      <c r="RUD280" s="213"/>
      <c r="RUE280" s="213"/>
      <c r="RUF280" s="213"/>
      <c r="RUG280" s="213"/>
      <c r="RUH280" s="213"/>
      <c r="RUI280" s="213"/>
      <c r="RUJ280" s="213"/>
      <c r="RUK280" s="213"/>
      <c r="RUL280" s="213"/>
      <c r="RUM280" s="213"/>
      <c r="RUN280" s="213"/>
      <c r="RUO280" s="213"/>
      <c r="RUP280" s="213"/>
      <c r="RUQ280" s="213"/>
      <c r="RUR280" s="213"/>
      <c r="RUS280" s="213"/>
      <c r="RUT280" s="213"/>
      <c r="RUU280" s="213"/>
      <c r="RUV280" s="213"/>
      <c r="RUW280" s="213"/>
      <c r="RUX280" s="213"/>
      <c r="RUY280" s="213"/>
      <c r="RUZ280" s="213"/>
      <c r="RVA280" s="213"/>
      <c r="RVB280" s="213"/>
      <c r="RVC280" s="213"/>
      <c r="RVD280" s="213"/>
      <c r="RVE280" s="213"/>
      <c r="RVF280" s="213"/>
      <c r="RVG280" s="213"/>
      <c r="RVH280" s="213"/>
      <c r="RVI280" s="213"/>
      <c r="RVJ280" s="213"/>
      <c r="RVK280" s="213"/>
      <c r="RVL280" s="213"/>
      <c r="RVM280" s="213"/>
      <c r="RVN280" s="213"/>
      <c r="RVO280" s="213"/>
      <c r="RVP280" s="213"/>
      <c r="RVQ280" s="213"/>
      <c r="RVR280" s="213"/>
      <c r="RVS280" s="213"/>
      <c r="RVT280" s="213"/>
      <c r="RVU280" s="213"/>
      <c r="RVV280" s="213"/>
      <c r="RVW280" s="213"/>
      <c r="RVX280" s="213"/>
      <c r="RVY280" s="213"/>
      <c r="RVZ280" s="213"/>
      <c r="RWA280" s="213"/>
      <c r="RWB280" s="213"/>
      <c r="RWC280" s="213"/>
      <c r="RWD280" s="213"/>
      <c r="RWE280" s="213"/>
      <c r="RWF280" s="213"/>
      <c r="RWG280" s="213"/>
      <c r="RWH280" s="213"/>
      <c r="RWI280" s="213"/>
      <c r="RWJ280" s="213"/>
      <c r="RWK280" s="213"/>
      <c r="RWL280" s="213"/>
      <c r="RWM280" s="213"/>
      <c r="RWN280" s="213"/>
      <c r="RWO280" s="213"/>
      <c r="RWP280" s="213"/>
      <c r="RWQ280" s="213"/>
      <c r="RWR280" s="213"/>
      <c r="RWS280" s="213"/>
      <c r="RWT280" s="213"/>
      <c r="RWU280" s="213"/>
      <c r="RWV280" s="213"/>
      <c r="RWW280" s="213"/>
      <c r="RWX280" s="213"/>
      <c r="RWY280" s="213"/>
      <c r="RWZ280" s="213"/>
      <c r="RXA280" s="213"/>
      <c r="RXB280" s="213"/>
      <c r="RXC280" s="213"/>
      <c r="RXD280" s="213"/>
      <c r="RXE280" s="213"/>
      <c r="RXF280" s="213"/>
      <c r="RXG280" s="213"/>
      <c r="RXH280" s="213"/>
      <c r="RXI280" s="213"/>
      <c r="RXJ280" s="213"/>
      <c r="RXK280" s="213"/>
      <c r="RXL280" s="213"/>
      <c r="RXM280" s="213"/>
      <c r="RXN280" s="213"/>
      <c r="RXO280" s="213"/>
      <c r="RXP280" s="213"/>
      <c r="RXQ280" s="213"/>
      <c r="RXR280" s="213"/>
      <c r="RXS280" s="213"/>
      <c r="RXT280" s="213"/>
      <c r="RXU280" s="213"/>
      <c r="RXV280" s="213"/>
      <c r="RXW280" s="213"/>
      <c r="RXX280" s="213"/>
      <c r="RXY280" s="213"/>
      <c r="RXZ280" s="213"/>
      <c r="RYA280" s="213"/>
      <c r="RYB280" s="213"/>
      <c r="RYC280" s="213"/>
      <c r="RYD280" s="213"/>
      <c r="RYE280" s="213"/>
      <c r="RYF280" s="213"/>
      <c r="RYG280" s="213"/>
      <c r="RYH280" s="213"/>
      <c r="RYI280" s="213"/>
      <c r="RYJ280" s="213"/>
      <c r="RYK280" s="213"/>
      <c r="RYL280" s="213"/>
      <c r="RYM280" s="213"/>
      <c r="RYN280" s="213"/>
      <c r="RYO280" s="213"/>
      <c r="RYP280" s="213"/>
      <c r="RYQ280" s="213"/>
      <c r="RYR280" s="213"/>
      <c r="RYS280" s="213"/>
      <c r="RYT280" s="213"/>
      <c r="RYU280" s="213"/>
      <c r="RYV280" s="213"/>
      <c r="RYW280" s="213"/>
      <c r="RYX280" s="213"/>
      <c r="RYY280" s="213"/>
      <c r="RYZ280" s="213"/>
      <c r="RZA280" s="213"/>
      <c r="RZB280" s="213"/>
      <c r="RZC280" s="213"/>
      <c r="RZD280" s="213"/>
      <c r="RZE280" s="213"/>
      <c r="RZF280" s="213"/>
      <c r="RZG280" s="213"/>
      <c r="RZH280" s="213"/>
      <c r="RZI280" s="213"/>
      <c r="RZJ280" s="213"/>
      <c r="RZK280" s="213"/>
      <c r="RZL280" s="213"/>
      <c r="RZM280" s="213"/>
      <c r="RZN280" s="213"/>
      <c r="RZO280" s="213"/>
      <c r="RZP280" s="213"/>
      <c r="RZQ280" s="213"/>
      <c r="RZR280" s="213"/>
      <c r="RZS280" s="213"/>
      <c r="RZT280" s="213"/>
      <c r="RZU280" s="213"/>
      <c r="RZV280" s="213"/>
      <c r="RZW280" s="213"/>
      <c r="RZX280" s="213"/>
      <c r="RZY280" s="213"/>
      <c r="RZZ280" s="213"/>
      <c r="SAA280" s="213"/>
      <c r="SAB280" s="213"/>
      <c r="SAC280" s="213"/>
      <c r="SAD280" s="213"/>
      <c r="SAE280" s="213"/>
      <c r="SAF280" s="213"/>
      <c r="SAG280" s="213"/>
      <c r="SAH280" s="213"/>
      <c r="SAI280" s="213"/>
      <c r="SAJ280" s="213"/>
      <c r="SAK280" s="213"/>
      <c r="SAL280" s="213"/>
      <c r="SAM280" s="213"/>
      <c r="SAN280" s="213"/>
      <c r="SAO280" s="213"/>
      <c r="SAP280" s="213"/>
      <c r="SAQ280" s="213"/>
      <c r="SAR280" s="213"/>
      <c r="SAS280" s="213"/>
      <c r="SAT280" s="213"/>
      <c r="SAU280" s="213"/>
      <c r="SAV280" s="213"/>
      <c r="SAW280" s="213"/>
      <c r="SAX280" s="213"/>
      <c r="SAY280" s="213"/>
      <c r="SAZ280" s="213"/>
      <c r="SBA280" s="213"/>
      <c r="SBB280" s="213"/>
      <c r="SBC280" s="213"/>
      <c r="SBD280" s="213"/>
      <c r="SBE280" s="213"/>
      <c r="SBF280" s="213"/>
      <c r="SBG280" s="213"/>
      <c r="SBH280" s="213"/>
      <c r="SBI280" s="213"/>
      <c r="SBJ280" s="213"/>
      <c r="SBK280" s="213"/>
      <c r="SBL280" s="213"/>
      <c r="SBM280" s="213"/>
      <c r="SBN280" s="213"/>
      <c r="SBO280" s="213"/>
      <c r="SBP280" s="213"/>
      <c r="SBQ280" s="213"/>
      <c r="SBR280" s="213"/>
      <c r="SBS280" s="213"/>
      <c r="SBT280" s="213"/>
      <c r="SBU280" s="213"/>
      <c r="SBV280" s="213"/>
      <c r="SBW280" s="213"/>
      <c r="SBX280" s="213"/>
      <c r="SBY280" s="213"/>
      <c r="SBZ280" s="213"/>
      <c r="SCA280" s="213"/>
      <c r="SCB280" s="213"/>
      <c r="SCC280" s="213"/>
      <c r="SCD280" s="213"/>
      <c r="SCE280" s="213"/>
      <c r="SCF280" s="213"/>
      <c r="SCG280" s="213"/>
      <c r="SCH280" s="213"/>
      <c r="SCI280" s="213"/>
      <c r="SCJ280" s="213"/>
      <c r="SCK280" s="213"/>
      <c r="SCL280" s="213"/>
      <c r="SCM280" s="213"/>
      <c r="SCN280" s="213"/>
      <c r="SCO280" s="213"/>
      <c r="SCP280" s="213"/>
      <c r="SCQ280" s="213"/>
      <c r="SCR280" s="213"/>
      <c r="SCS280" s="213"/>
      <c r="SCT280" s="213"/>
      <c r="SCU280" s="213"/>
      <c r="SCV280" s="213"/>
      <c r="SCW280" s="213"/>
      <c r="SCX280" s="213"/>
      <c r="SCY280" s="213"/>
      <c r="SCZ280" s="213"/>
      <c r="SDA280" s="213"/>
      <c r="SDB280" s="213"/>
      <c r="SDC280" s="213"/>
      <c r="SDD280" s="213"/>
      <c r="SDE280" s="213"/>
      <c r="SDF280" s="213"/>
      <c r="SDG280" s="213"/>
      <c r="SDH280" s="213"/>
      <c r="SDI280" s="213"/>
      <c r="SDJ280" s="213"/>
      <c r="SDK280" s="213"/>
      <c r="SDL280" s="213"/>
      <c r="SDM280" s="213"/>
      <c r="SDN280" s="213"/>
      <c r="SDO280" s="213"/>
      <c r="SDP280" s="213"/>
      <c r="SDQ280" s="213"/>
      <c r="SDR280" s="213"/>
      <c r="SDS280" s="213"/>
      <c r="SDT280" s="213"/>
      <c r="SDU280" s="213"/>
      <c r="SDV280" s="213"/>
      <c r="SDW280" s="213"/>
      <c r="SDX280" s="213"/>
      <c r="SDY280" s="213"/>
      <c r="SDZ280" s="213"/>
      <c r="SEA280" s="213"/>
      <c r="SEB280" s="213"/>
      <c r="SEC280" s="213"/>
      <c r="SED280" s="213"/>
      <c r="SEE280" s="213"/>
      <c r="SEF280" s="213"/>
      <c r="SEG280" s="213"/>
      <c r="SEH280" s="213"/>
      <c r="SEI280" s="213"/>
      <c r="SEJ280" s="213"/>
      <c r="SEK280" s="213"/>
      <c r="SEL280" s="213"/>
      <c r="SEM280" s="213"/>
      <c r="SEN280" s="213"/>
      <c r="SEO280" s="213"/>
      <c r="SEP280" s="213"/>
      <c r="SEQ280" s="213"/>
      <c r="SER280" s="213"/>
      <c r="SES280" s="213"/>
      <c r="SET280" s="213"/>
      <c r="SEU280" s="213"/>
      <c r="SEV280" s="213"/>
      <c r="SEW280" s="213"/>
      <c r="SEX280" s="213"/>
      <c r="SEY280" s="213"/>
      <c r="SEZ280" s="213"/>
      <c r="SFA280" s="213"/>
      <c r="SFB280" s="213"/>
      <c r="SFC280" s="213"/>
      <c r="SFD280" s="213"/>
      <c r="SFE280" s="213"/>
      <c r="SFF280" s="213"/>
      <c r="SFG280" s="213"/>
      <c r="SFH280" s="213"/>
      <c r="SFI280" s="213"/>
      <c r="SFJ280" s="213"/>
      <c r="SFK280" s="213"/>
      <c r="SFL280" s="213"/>
      <c r="SFM280" s="213"/>
      <c r="SFN280" s="213"/>
      <c r="SFO280" s="213"/>
      <c r="SFP280" s="213"/>
      <c r="SFQ280" s="213"/>
      <c r="SFR280" s="213"/>
      <c r="SFS280" s="213"/>
      <c r="SFT280" s="213"/>
      <c r="SFU280" s="213"/>
      <c r="SFV280" s="213"/>
      <c r="SFW280" s="213"/>
      <c r="SFX280" s="213"/>
      <c r="SFY280" s="213"/>
      <c r="SFZ280" s="213"/>
      <c r="SGA280" s="213"/>
      <c r="SGB280" s="213"/>
      <c r="SGC280" s="213"/>
      <c r="SGD280" s="213"/>
      <c r="SGE280" s="213"/>
      <c r="SGF280" s="213"/>
      <c r="SGG280" s="213"/>
      <c r="SGH280" s="213"/>
      <c r="SGI280" s="213"/>
      <c r="SGJ280" s="213"/>
      <c r="SGK280" s="213"/>
      <c r="SGL280" s="213"/>
      <c r="SGM280" s="213"/>
      <c r="SGN280" s="213"/>
      <c r="SGO280" s="213"/>
      <c r="SGP280" s="213"/>
      <c r="SGQ280" s="213"/>
      <c r="SGR280" s="213"/>
      <c r="SGS280" s="213"/>
      <c r="SGT280" s="213"/>
      <c r="SGU280" s="213"/>
      <c r="SGV280" s="213"/>
      <c r="SGW280" s="213"/>
      <c r="SGX280" s="213"/>
      <c r="SGY280" s="213"/>
      <c r="SGZ280" s="213"/>
      <c r="SHA280" s="213"/>
      <c r="SHB280" s="213"/>
      <c r="SHC280" s="213"/>
      <c r="SHD280" s="213"/>
      <c r="SHE280" s="213"/>
      <c r="SHF280" s="213"/>
      <c r="SHG280" s="213"/>
      <c r="SHH280" s="213"/>
      <c r="SHI280" s="213"/>
      <c r="SHJ280" s="213"/>
      <c r="SHK280" s="213"/>
      <c r="SHL280" s="213"/>
      <c r="SHM280" s="213"/>
      <c r="SHN280" s="213"/>
      <c r="SHO280" s="213"/>
      <c r="SHP280" s="213"/>
      <c r="SHQ280" s="213"/>
      <c r="SHR280" s="213"/>
      <c r="SHS280" s="213"/>
      <c r="SHT280" s="213"/>
      <c r="SHU280" s="213"/>
      <c r="SHV280" s="213"/>
      <c r="SHW280" s="213"/>
      <c r="SHX280" s="213"/>
      <c r="SHY280" s="213"/>
      <c r="SHZ280" s="213"/>
      <c r="SIA280" s="213"/>
      <c r="SIB280" s="213"/>
      <c r="SIC280" s="213"/>
      <c r="SID280" s="213"/>
      <c r="SIE280" s="213"/>
      <c r="SIF280" s="213"/>
      <c r="SIG280" s="213"/>
      <c r="SIH280" s="213"/>
      <c r="SII280" s="213"/>
      <c r="SIJ280" s="213"/>
      <c r="SIK280" s="213"/>
      <c r="SIL280" s="213"/>
      <c r="SIM280" s="213"/>
      <c r="SIN280" s="213"/>
      <c r="SIO280" s="213"/>
      <c r="SIP280" s="213"/>
      <c r="SIQ280" s="213"/>
      <c r="SIR280" s="213"/>
      <c r="SIS280" s="213"/>
      <c r="SIT280" s="213"/>
      <c r="SIU280" s="213"/>
      <c r="SIV280" s="213"/>
      <c r="SIW280" s="213"/>
      <c r="SIX280" s="213"/>
      <c r="SIY280" s="213"/>
      <c r="SIZ280" s="213"/>
      <c r="SJA280" s="213"/>
      <c r="SJB280" s="213"/>
      <c r="SJC280" s="213"/>
      <c r="SJD280" s="213"/>
      <c r="SJE280" s="213"/>
      <c r="SJF280" s="213"/>
      <c r="SJG280" s="213"/>
      <c r="SJH280" s="213"/>
      <c r="SJI280" s="213"/>
      <c r="SJJ280" s="213"/>
      <c r="SJK280" s="213"/>
      <c r="SJL280" s="213"/>
      <c r="SJM280" s="213"/>
      <c r="SJN280" s="213"/>
      <c r="SJO280" s="213"/>
      <c r="SJP280" s="213"/>
      <c r="SJQ280" s="213"/>
      <c r="SJR280" s="213"/>
      <c r="SJS280" s="213"/>
      <c r="SJT280" s="213"/>
      <c r="SJU280" s="213"/>
      <c r="SJV280" s="213"/>
      <c r="SJW280" s="213"/>
      <c r="SJX280" s="213"/>
      <c r="SJY280" s="213"/>
      <c r="SJZ280" s="213"/>
      <c r="SKA280" s="213"/>
      <c r="SKB280" s="213"/>
      <c r="SKC280" s="213"/>
      <c r="SKD280" s="213"/>
      <c r="SKE280" s="213"/>
      <c r="SKF280" s="213"/>
      <c r="SKG280" s="213"/>
      <c r="SKH280" s="213"/>
      <c r="SKI280" s="213"/>
      <c r="SKJ280" s="213"/>
      <c r="SKK280" s="213"/>
      <c r="SKL280" s="213"/>
      <c r="SKM280" s="213"/>
      <c r="SKN280" s="213"/>
      <c r="SKO280" s="213"/>
      <c r="SKP280" s="213"/>
      <c r="SKQ280" s="213"/>
      <c r="SKR280" s="213"/>
      <c r="SKS280" s="213"/>
      <c r="SKT280" s="213"/>
      <c r="SKU280" s="213"/>
      <c r="SKV280" s="213"/>
      <c r="SKW280" s="213"/>
      <c r="SKX280" s="213"/>
      <c r="SKY280" s="213"/>
      <c r="SKZ280" s="213"/>
      <c r="SLA280" s="213"/>
      <c r="SLB280" s="213"/>
      <c r="SLC280" s="213"/>
      <c r="SLD280" s="213"/>
      <c r="SLE280" s="213"/>
      <c r="SLF280" s="213"/>
      <c r="SLG280" s="213"/>
      <c r="SLH280" s="213"/>
      <c r="SLI280" s="213"/>
      <c r="SLJ280" s="213"/>
      <c r="SLK280" s="213"/>
      <c r="SLL280" s="213"/>
      <c r="SLM280" s="213"/>
      <c r="SLN280" s="213"/>
      <c r="SLO280" s="213"/>
      <c r="SLP280" s="213"/>
      <c r="SLQ280" s="213"/>
      <c r="SLR280" s="213"/>
      <c r="SLS280" s="213"/>
      <c r="SLT280" s="213"/>
      <c r="SLU280" s="213"/>
      <c r="SLV280" s="213"/>
      <c r="SLW280" s="213"/>
      <c r="SLX280" s="213"/>
      <c r="SLY280" s="213"/>
      <c r="SLZ280" s="213"/>
      <c r="SMA280" s="213"/>
      <c r="SMB280" s="213"/>
      <c r="SMC280" s="213"/>
      <c r="SMD280" s="213"/>
      <c r="SME280" s="213"/>
      <c r="SMF280" s="213"/>
      <c r="SMG280" s="213"/>
      <c r="SMH280" s="213"/>
      <c r="SMI280" s="213"/>
      <c r="SMJ280" s="213"/>
      <c r="SMK280" s="213"/>
      <c r="SML280" s="213"/>
      <c r="SMM280" s="213"/>
      <c r="SMN280" s="213"/>
      <c r="SMO280" s="213"/>
      <c r="SMP280" s="213"/>
      <c r="SMQ280" s="213"/>
      <c r="SMR280" s="213"/>
      <c r="SMS280" s="213"/>
      <c r="SMT280" s="213"/>
      <c r="SMU280" s="213"/>
      <c r="SMV280" s="213"/>
      <c r="SMW280" s="213"/>
      <c r="SMX280" s="213"/>
      <c r="SMY280" s="213"/>
      <c r="SMZ280" s="213"/>
      <c r="SNA280" s="213"/>
      <c r="SNB280" s="213"/>
      <c r="SNC280" s="213"/>
      <c r="SND280" s="213"/>
      <c r="SNE280" s="213"/>
      <c r="SNF280" s="213"/>
      <c r="SNG280" s="213"/>
      <c r="SNH280" s="213"/>
      <c r="SNI280" s="213"/>
      <c r="SNJ280" s="213"/>
      <c r="SNK280" s="213"/>
      <c r="SNL280" s="213"/>
      <c r="SNM280" s="213"/>
      <c r="SNN280" s="213"/>
      <c r="SNO280" s="213"/>
      <c r="SNP280" s="213"/>
      <c r="SNQ280" s="213"/>
      <c r="SNR280" s="213"/>
      <c r="SNS280" s="213"/>
      <c r="SNT280" s="213"/>
      <c r="SNU280" s="213"/>
      <c r="SNV280" s="213"/>
      <c r="SNW280" s="213"/>
      <c r="SNX280" s="213"/>
      <c r="SNY280" s="213"/>
      <c r="SNZ280" s="213"/>
      <c r="SOA280" s="213"/>
      <c r="SOB280" s="213"/>
      <c r="SOC280" s="213"/>
      <c r="SOD280" s="213"/>
      <c r="SOE280" s="213"/>
      <c r="SOF280" s="213"/>
      <c r="SOG280" s="213"/>
      <c r="SOH280" s="213"/>
      <c r="SOI280" s="213"/>
      <c r="SOJ280" s="213"/>
      <c r="SOK280" s="213"/>
      <c r="SOL280" s="213"/>
      <c r="SOM280" s="213"/>
      <c r="SON280" s="213"/>
      <c r="SOO280" s="213"/>
      <c r="SOP280" s="213"/>
      <c r="SOQ280" s="213"/>
      <c r="SOR280" s="213"/>
      <c r="SOS280" s="213"/>
      <c r="SOT280" s="213"/>
      <c r="SOU280" s="213"/>
      <c r="SOV280" s="213"/>
      <c r="SOW280" s="213"/>
      <c r="SOX280" s="213"/>
      <c r="SOY280" s="213"/>
      <c r="SOZ280" s="213"/>
      <c r="SPA280" s="213"/>
      <c r="SPB280" s="213"/>
      <c r="SPC280" s="213"/>
      <c r="SPD280" s="213"/>
      <c r="SPE280" s="213"/>
      <c r="SPF280" s="213"/>
      <c r="SPG280" s="213"/>
      <c r="SPH280" s="213"/>
      <c r="SPI280" s="213"/>
      <c r="SPJ280" s="213"/>
      <c r="SPK280" s="213"/>
      <c r="SPL280" s="213"/>
      <c r="SPM280" s="213"/>
      <c r="SPN280" s="213"/>
      <c r="SPO280" s="213"/>
      <c r="SPP280" s="213"/>
      <c r="SPQ280" s="213"/>
      <c r="SPR280" s="213"/>
      <c r="SPS280" s="213"/>
      <c r="SPT280" s="213"/>
      <c r="SPU280" s="213"/>
      <c r="SPV280" s="213"/>
      <c r="SPW280" s="213"/>
      <c r="SPX280" s="213"/>
      <c r="SPY280" s="213"/>
      <c r="SPZ280" s="213"/>
      <c r="SQA280" s="213"/>
      <c r="SQB280" s="213"/>
      <c r="SQC280" s="213"/>
      <c r="SQD280" s="213"/>
      <c r="SQE280" s="213"/>
      <c r="SQF280" s="213"/>
      <c r="SQG280" s="213"/>
      <c r="SQH280" s="213"/>
      <c r="SQI280" s="213"/>
      <c r="SQJ280" s="213"/>
      <c r="SQK280" s="213"/>
      <c r="SQL280" s="213"/>
      <c r="SQM280" s="213"/>
      <c r="SQN280" s="213"/>
      <c r="SQO280" s="213"/>
      <c r="SQP280" s="213"/>
      <c r="SQQ280" s="213"/>
      <c r="SQR280" s="213"/>
      <c r="SQS280" s="213"/>
      <c r="SQT280" s="213"/>
      <c r="SQU280" s="213"/>
      <c r="SQV280" s="213"/>
      <c r="SQW280" s="213"/>
      <c r="SQX280" s="213"/>
      <c r="SQY280" s="213"/>
      <c r="SQZ280" s="213"/>
      <c r="SRA280" s="213"/>
      <c r="SRB280" s="213"/>
      <c r="SRC280" s="213"/>
      <c r="SRD280" s="213"/>
      <c r="SRE280" s="213"/>
      <c r="SRF280" s="213"/>
      <c r="SRG280" s="213"/>
      <c r="SRH280" s="213"/>
      <c r="SRI280" s="213"/>
      <c r="SRJ280" s="213"/>
      <c r="SRK280" s="213"/>
      <c r="SRL280" s="213"/>
      <c r="SRM280" s="213"/>
      <c r="SRN280" s="213"/>
      <c r="SRO280" s="213"/>
      <c r="SRP280" s="213"/>
      <c r="SRQ280" s="213"/>
      <c r="SRR280" s="213"/>
      <c r="SRS280" s="213"/>
      <c r="SRT280" s="213"/>
      <c r="SRU280" s="213"/>
      <c r="SRV280" s="213"/>
      <c r="SRW280" s="213"/>
      <c r="SRX280" s="213"/>
      <c r="SRY280" s="213"/>
      <c r="SRZ280" s="213"/>
      <c r="SSA280" s="213"/>
      <c r="SSB280" s="213"/>
      <c r="SSC280" s="213"/>
      <c r="SSD280" s="213"/>
      <c r="SSE280" s="213"/>
      <c r="SSF280" s="213"/>
      <c r="SSG280" s="213"/>
      <c r="SSH280" s="213"/>
      <c r="SSI280" s="213"/>
      <c r="SSJ280" s="213"/>
      <c r="SSK280" s="213"/>
      <c r="SSL280" s="213"/>
      <c r="SSM280" s="213"/>
      <c r="SSN280" s="213"/>
      <c r="SSO280" s="213"/>
      <c r="SSP280" s="213"/>
      <c r="SSQ280" s="213"/>
      <c r="SSR280" s="213"/>
      <c r="SSS280" s="213"/>
      <c r="SST280" s="213"/>
      <c r="SSU280" s="213"/>
      <c r="SSV280" s="213"/>
      <c r="SSW280" s="213"/>
      <c r="SSX280" s="213"/>
      <c r="SSY280" s="213"/>
      <c r="SSZ280" s="213"/>
      <c r="STA280" s="213"/>
      <c r="STB280" s="213"/>
      <c r="STC280" s="213"/>
      <c r="STD280" s="213"/>
      <c r="STE280" s="213"/>
      <c r="STF280" s="213"/>
      <c r="STG280" s="213"/>
      <c r="STH280" s="213"/>
      <c r="STI280" s="213"/>
      <c r="STJ280" s="213"/>
      <c r="STK280" s="213"/>
      <c r="STL280" s="213"/>
      <c r="STM280" s="213"/>
      <c r="STN280" s="213"/>
      <c r="STO280" s="213"/>
      <c r="STP280" s="213"/>
      <c r="STQ280" s="213"/>
      <c r="STR280" s="213"/>
      <c r="STS280" s="213"/>
      <c r="STT280" s="213"/>
      <c r="STU280" s="213"/>
      <c r="STV280" s="213"/>
      <c r="STW280" s="213"/>
      <c r="STX280" s="213"/>
      <c r="STY280" s="213"/>
      <c r="STZ280" s="213"/>
      <c r="SUA280" s="213"/>
      <c r="SUB280" s="213"/>
      <c r="SUC280" s="213"/>
      <c r="SUD280" s="213"/>
      <c r="SUE280" s="213"/>
      <c r="SUF280" s="213"/>
      <c r="SUG280" s="213"/>
      <c r="SUH280" s="213"/>
      <c r="SUI280" s="213"/>
      <c r="SUJ280" s="213"/>
      <c r="SUK280" s="213"/>
      <c r="SUL280" s="213"/>
      <c r="SUM280" s="213"/>
      <c r="SUN280" s="213"/>
      <c r="SUO280" s="213"/>
      <c r="SUP280" s="213"/>
      <c r="SUQ280" s="213"/>
      <c r="SUR280" s="213"/>
      <c r="SUS280" s="213"/>
      <c r="SUT280" s="213"/>
      <c r="SUU280" s="213"/>
      <c r="SUV280" s="213"/>
      <c r="SUW280" s="213"/>
      <c r="SUX280" s="213"/>
      <c r="SUY280" s="213"/>
      <c r="SUZ280" s="213"/>
      <c r="SVA280" s="213"/>
      <c r="SVB280" s="213"/>
      <c r="SVC280" s="213"/>
      <c r="SVD280" s="213"/>
      <c r="SVE280" s="213"/>
      <c r="SVF280" s="213"/>
      <c r="SVG280" s="213"/>
      <c r="SVH280" s="213"/>
      <c r="SVI280" s="213"/>
      <c r="SVJ280" s="213"/>
      <c r="SVK280" s="213"/>
      <c r="SVL280" s="213"/>
      <c r="SVM280" s="213"/>
      <c r="SVN280" s="213"/>
      <c r="SVO280" s="213"/>
      <c r="SVP280" s="213"/>
      <c r="SVQ280" s="213"/>
      <c r="SVR280" s="213"/>
      <c r="SVS280" s="213"/>
      <c r="SVT280" s="213"/>
      <c r="SVU280" s="213"/>
      <c r="SVV280" s="213"/>
      <c r="SVW280" s="213"/>
      <c r="SVX280" s="213"/>
      <c r="SVY280" s="213"/>
      <c r="SVZ280" s="213"/>
      <c r="SWA280" s="213"/>
      <c r="SWB280" s="213"/>
      <c r="SWC280" s="213"/>
      <c r="SWD280" s="213"/>
      <c r="SWE280" s="213"/>
      <c r="SWF280" s="213"/>
      <c r="SWG280" s="213"/>
      <c r="SWH280" s="213"/>
      <c r="SWI280" s="213"/>
      <c r="SWJ280" s="213"/>
      <c r="SWK280" s="213"/>
      <c r="SWL280" s="213"/>
      <c r="SWM280" s="213"/>
      <c r="SWN280" s="213"/>
      <c r="SWO280" s="213"/>
      <c r="SWP280" s="213"/>
      <c r="SWQ280" s="213"/>
      <c r="SWR280" s="213"/>
      <c r="SWS280" s="213"/>
      <c r="SWT280" s="213"/>
      <c r="SWU280" s="213"/>
      <c r="SWV280" s="213"/>
      <c r="SWW280" s="213"/>
      <c r="SWX280" s="213"/>
      <c r="SWY280" s="213"/>
      <c r="SWZ280" s="213"/>
      <c r="SXA280" s="213"/>
      <c r="SXB280" s="213"/>
      <c r="SXC280" s="213"/>
      <c r="SXD280" s="213"/>
      <c r="SXE280" s="213"/>
      <c r="SXF280" s="213"/>
      <c r="SXG280" s="213"/>
      <c r="SXH280" s="213"/>
      <c r="SXI280" s="213"/>
      <c r="SXJ280" s="213"/>
      <c r="SXK280" s="213"/>
      <c r="SXL280" s="213"/>
      <c r="SXM280" s="213"/>
      <c r="SXN280" s="213"/>
      <c r="SXO280" s="213"/>
      <c r="SXP280" s="213"/>
      <c r="SXQ280" s="213"/>
      <c r="SXR280" s="213"/>
      <c r="SXS280" s="213"/>
      <c r="SXT280" s="213"/>
      <c r="SXU280" s="213"/>
      <c r="SXV280" s="213"/>
      <c r="SXW280" s="213"/>
      <c r="SXX280" s="213"/>
      <c r="SXY280" s="213"/>
      <c r="SXZ280" s="213"/>
      <c r="SYA280" s="213"/>
      <c r="SYB280" s="213"/>
      <c r="SYC280" s="213"/>
      <c r="SYD280" s="213"/>
      <c r="SYE280" s="213"/>
      <c r="SYF280" s="213"/>
      <c r="SYG280" s="213"/>
      <c r="SYH280" s="213"/>
      <c r="SYI280" s="213"/>
      <c r="SYJ280" s="213"/>
      <c r="SYK280" s="213"/>
      <c r="SYL280" s="213"/>
      <c r="SYM280" s="213"/>
      <c r="SYN280" s="213"/>
      <c r="SYO280" s="213"/>
      <c r="SYP280" s="213"/>
      <c r="SYQ280" s="213"/>
      <c r="SYR280" s="213"/>
      <c r="SYS280" s="213"/>
      <c r="SYT280" s="213"/>
      <c r="SYU280" s="213"/>
      <c r="SYV280" s="213"/>
      <c r="SYW280" s="213"/>
      <c r="SYX280" s="213"/>
      <c r="SYY280" s="213"/>
      <c r="SYZ280" s="213"/>
      <c r="SZA280" s="213"/>
      <c r="SZB280" s="213"/>
      <c r="SZC280" s="213"/>
      <c r="SZD280" s="213"/>
      <c r="SZE280" s="213"/>
      <c r="SZF280" s="213"/>
      <c r="SZG280" s="213"/>
      <c r="SZH280" s="213"/>
      <c r="SZI280" s="213"/>
      <c r="SZJ280" s="213"/>
      <c r="SZK280" s="213"/>
      <c r="SZL280" s="213"/>
      <c r="SZM280" s="213"/>
      <c r="SZN280" s="213"/>
      <c r="SZO280" s="213"/>
      <c r="SZP280" s="213"/>
      <c r="SZQ280" s="213"/>
      <c r="SZR280" s="213"/>
      <c r="SZS280" s="213"/>
      <c r="SZT280" s="213"/>
      <c r="SZU280" s="213"/>
      <c r="SZV280" s="213"/>
      <c r="SZW280" s="213"/>
      <c r="SZX280" s="213"/>
      <c r="SZY280" s="213"/>
      <c r="SZZ280" s="213"/>
      <c r="TAA280" s="213"/>
      <c r="TAB280" s="213"/>
      <c r="TAC280" s="213"/>
      <c r="TAD280" s="213"/>
      <c r="TAE280" s="213"/>
      <c r="TAF280" s="213"/>
      <c r="TAG280" s="213"/>
      <c r="TAH280" s="213"/>
      <c r="TAI280" s="213"/>
      <c r="TAJ280" s="213"/>
      <c r="TAK280" s="213"/>
      <c r="TAL280" s="213"/>
      <c r="TAM280" s="213"/>
      <c r="TAN280" s="213"/>
      <c r="TAO280" s="213"/>
      <c r="TAP280" s="213"/>
      <c r="TAQ280" s="213"/>
      <c r="TAR280" s="213"/>
      <c r="TAS280" s="213"/>
      <c r="TAT280" s="213"/>
      <c r="TAU280" s="213"/>
      <c r="TAV280" s="213"/>
      <c r="TAW280" s="213"/>
      <c r="TAX280" s="213"/>
      <c r="TAY280" s="213"/>
      <c r="TAZ280" s="213"/>
      <c r="TBA280" s="213"/>
      <c r="TBB280" s="213"/>
      <c r="TBC280" s="213"/>
      <c r="TBD280" s="213"/>
      <c r="TBE280" s="213"/>
      <c r="TBF280" s="213"/>
      <c r="TBG280" s="213"/>
      <c r="TBH280" s="213"/>
      <c r="TBI280" s="213"/>
      <c r="TBJ280" s="213"/>
      <c r="TBK280" s="213"/>
      <c r="TBL280" s="213"/>
      <c r="TBM280" s="213"/>
      <c r="TBN280" s="213"/>
      <c r="TBO280" s="213"/>
      <c r="TBP280" s="213"/>
      <c r="TBQ280" s="213"/>
      <c r="TBR280" s="213"/>
      <c r="TBS280" s="213"/>
      <c r="TBT280" s="213"/>
      <c r="TBU280" s="213"/>
      <c r="TBV280" s="213"/>
      <c r="TBW280" s="213"/>
      <c r="TBX280" s="213"/>
      <c r="TBY280" s="213"/>
      <c r="TBZ280" s="213"/>
      <c r="TCA280" s="213"/>
      <c r="TCB280" s="213"/>
      <c r="TCC280" s="213"/>
      <c r="TCD280" s="213"/>
      <c r="TCE280" s="213"/>
      <c r="TCF280" s="213"/>
      <c r="TCG280" s="213"/>
      <c r="TCH280" s="213"/>
      <c r="TCI280" s="213"/>
      <c r="TCJ280" s="213"/>
      <c r="TCK280" s="213"/>
      <c r="TCL280" s="213"/>
      <c r="TCM280" s="213"/>
      <c r="TCN280" s="213"/>
      <c r="TCO280" s="213"/>
      <c r="TCP280" s="213"/>
      <c r="TCQ280" s="213"/>
      <c r="TCR280" s="213"/>
      <c r="TCS280" s="213"/>
      <c r="TCT280" s="213"/>
      <c r="TCU280" s="213"/>
      <c r="TCV280" s="213"/>
      <c r="TCW280" s="213"/>
      <c r="TCX280" s="213"/>
      <c r="TCY280" s="213"/>
      <c r="TCZ280" s="213"/>
      <c r="TDA280" s="213"/>
      <c r="TDB280" s="213"/>
      <c r="TDC280" s="213"/>
      <c r="TDD280" s="213"/>
      <c r="TDE280" s="213"/>
      <c r="TDF280" s="213"/>
      <c r="TDG280" s="213"/>
      <c r="TDH280" s="213"/>
      <c r="TDI280" s="213"/>
      <c r="TDJ280" s="213"/>
      <c r="TDK280" s="213"/>
      <c r="TDL280" s="213"/>
      <c r="TDM280" s="213"/>
      <c r="TDN280" s="213"/>
      <c r="TDO280" s="213"/>
      <c r="TDP280" s="213"/>
      <c r="TDQ280" s="213"/>
      <c r="TDR280" s="213"/>
      <c r="TDS280" s="213"/>
      <c r="TDT280" s="213"/>
      <c r="TDU280" s="213"/>
      <c r="TDV280" s="213"/>
      <c r="TDW280" s="213"/>
      <c r="TDX280" s="213"/>
      <c r="TDY280" s="213"/>
      <c r="TDZ280" s="213"/>
      <c r="TEA280" s="213"/>
      <c r="TEB280" s="213"/>
      <c r="TEC280" s="213"/>
      <c r="TED280" s="213"/>
      <c r="TEE280" s="213"/>
      <c r="TEF280" s="213"/>
      <c r="TEG280" s="213"/>
      <c r="TEH280" s="213"/>
      <c r="TEI280" s="213"/>
      <c r="TEJ280" s="213"/>
      <c r="TEK280" s="213"/>
      <c r="TEL280" s="213"/>
      <c r="TEM280" s="213"/>
      <c r="TEN280" s="213"/>
      <c r="TEO280" s="213"/>
      <c r="TEP280" s="213"/>
      <c r="TEQ280" s="213"/>
      <c r="TER280" s="213"/>
      <c r="TES280" s="213"/>
      <c r="TET280" s="213"/>
      <c r="TEU280" s="213"/>
      <c r="TEV280" s="213"/>
      <c r="TEW280" s="213"/>
      <c r="TEX280" s="213"/>
      <c r="TEY280" s="213"/>
      <c r="TEZ280" s="213"/>
      <c r="TFA280" s="213"/>
      <c r="TFB280" s="213"/>
      <c r="TFC280" s="213"/>
      <c r="TFD280" s="213"/>
      <c r="TFE280" s="213"/>
      <c r="TFF280" s="213"/>
      <c r="TFG280" s="213"/>
      <c r="TFH280" s="213"/>
      <c r="TFI280" s="213"/>
      <c r="TFJ280" s="213"/>
      <c r="TFK280" s="213"/>
      <c r="TFL280" s="213"/>
      <c r="TFM280" s="213"/>
      <c r="TFN280" s="213"/>
      <c r="TFO280" s="213"/>
      <c r="TFP280" s="213"/>
      <c r="TFQ280" s="213"/>
      <c r="TFR280" s="213"/>
      <c r="TFS280" s="213"/>
      <c r="TFT280" s="213"/>
      <c r="TFU280" s="213"/>
      <c r="TFV280" s="213"/>
      <c r="TFW280" s="213"/>
      <c r="TFX280" s="213"/>
      <c r="TFY280" s="213"/>
      <c r="TFZ280" s="213"/>
      <c r="TGA280" s="213"/>
      <c r="TGB280" s="213"/>
      <c r="TGC280" s="213"/>
      <c r="TGD280" s="213"/>
      <c r="TGE280" s="213"/>
      <c r="TGF280" s="213"/>
      <c r="TGG280" s="213"/>
      <c r="TGH280" s="213"/>
      <c r="TGI280" s="213"/>
      <c r="TGJ280" s="213"/>
      <c r="TGK280" s="213"/>
      <c r="TGL280" s="213"/>
      <c r="TGM280" s="213"/>
      <c r="TGN280" s="213"/>
      <c r="TGO280" s="213"/>
      <c r="TGP280" s="213"/>
      <c r="TGQ280" s="213"/>
      <c r="TGR280" s="213"/>
      <c r="TGS280" s="213"/>
      <c r="TGT280" s="213"/>
      <c r="TGU280" s="213"/>
      <c r="TGV280" s="213"/>
      <c r="TGW280" s="213"/>
      <c r="TGX280" s="213"/>
      <c r="TGY280" s="213"/>
      <c r="TGZ280" s="213"/>
      <c r="THA280" s="213"/>
      <c r="THB280" s="213"/>
      <c r="THC280" s="213"/>
      <c r="THD280" s="213"/>
      <c r="THE280" s="213"/>
      <c r="THF280" s="213"/>
      <c r="THG280" s="213"/>
      <c r="THH280" s="213"/>
      <c r="THI280" s="213"/>
      <c r="THJ280" s="213"/>
      <c r="THK280" s="213"/>
      <c r="THL280" s="213"/>
      <c r="THM280" s="213"/>
      <c r="THN280" s="213"/>
      <c r="THO280" s="213"/>
      <c r="THP280" s="213"/>
      <c r="THQ280" s="213"/>
      <c r="THR280" s="213"/>
      <c r="THS280" s="213"/>
      <c r="THT280" s="213"/>
      <c r="THU280" s="213"/>
      <c r="THV280" s="213"/>
      <c r="THW280" s="213"/>
      <c r="THX280" s="213"/>
      <c r="THY280" s="213"/>
      <c r="THZ280" s="213"/>
      <c r="TIA280" s="213"/>
      <c r="TIB280" s="213"/>
      <c r="TIC280" s="213"/>
      <c r="TID280" s="213"/>
      <c r="TIE280" s="213"/>
      <c r="TIF280" s="213"/>
      <c r="TIG280" s="213"/>
      <c r="TIH280" s="213"/>
      <c r="TII280" s="213"/>
      <c r="TIJ280" s="213"/>
      <c r="TIK280" s="213"/>
      <c r="TIL280" s="213"/>
      <c r="TIM280" s="213"/>
      <c r="TIN280" s="213"/>
      <c r="TIO280" s="213"/>
      <c r="TIP280" s="213"/>
      <c r="TIQ280" s="213"/>
      <c r="TIR280" s="213"/>
      <c r="TIS280" s="213"/>
      <c r="TIT280" s="213"/>
      <c r="TIU280" s="213"/>
      <c r="TIV280" s="213"/>
      <c r="TIW280" s="213"/>
      <c r="TIX280" s="213"/>
      <c r="TIY280" s="213"/>
      <c r="TIZ280" s="213"/>
      <c r="TJA280" s="213"/>
      <c r="TJB280" s="213"/>
      <c r="TJC280" s="213"/>
      <c r="TJD280" s="213"/>
      <c r="TJE280" s="213"/>
      <c r="TJF280" s="213"/>
      <c r="TJG280" s="213"/>
      <c r="TJH280" s="213"/>
      <c r="TJI280" s="213"/>
      <c r="TJJ280" s="213"/>
      <c r="TJK280" s="213"/>
      <c r="TJL280" s="213"/>
      <c r="TJM280" s="213"/>
      <c r="TJN280" s="213"/>
      <c r="TJO280" s="213"/>
      <c r="TJP280" s="213"/>
      <c r="TJQ280" s="213"/>
      <c r="TJR280" s="213"/>
      <c r="TJS280" s="213"/>
      <c r="TJT280" s="213"/>
      <c r="TJU280" s="213"/>
      <c r="TJV280" s="213"/>
      <c r="TJW280" s="213"/>
      <c r="TJX280" s="213"/>
      <c r="TJY280" s="213"/>
      <c r="TJZ280" s="213"/>
      <c r="TKA280" s="213"/>
      <c r="TKB280" s="213"/>
      <c r="TKC280" s="213"/>
      <c r="TKD280" s="213"/>
      <c r="TKE280" s="213"/>
      <c r="TKF280" s="213"/>
      <c r="TKG280" s="213"/>
      <c r="TKH280" s="213"/>
      <c r="TKI280" s="213"/>
      <c r="TKJ280" s="213"/>
      <c r="TKK280" s="213"/>
      <c r="TKL280" s="213"/>
      <c r="TKM280" s="213"/>
      <c r="TKN280" s="213"/>
      <c r="TKO280" s="213"/>
      <c r="TKP280" s="213"/>
      <c r="TKQ280" s="213"/>
      <c r="TKR280" s="213"/>
      <c r="TKS280" s="213"/>
      <c r="TKT280" s="213"/>
      <c r="TKU280" s="213"/>
      <c r="TKV280" s="213"/>
      <c r="TKW280" s="213"/>
      <c r="TKX280" s="213"/>
      <c r="TKY280" s="213"/>
      <c r="TKZ280" s="213"/>
      <c r="TLA280" s="213"/>
      <c r="TLB280" s="213"/>
      <c r="TLC280" s="213"/>
      <c r="TLD280" s="213"/>
      <c r="TLE280" s="213"/>
      <c r="TLF280" s="213"/>
      <c r="TLG280" s="213"/>
      <c r="TLH280" s="213"/>
      <c r="TLI280" s="213"/>
      <c r="TLJ280" s="213"/>
      <c r="TLK280" s="213"/>
      <c r="TLL280" s="213"/>
      <c r="TLM280" s="213"/>
      <c r="TLN280" s="213"/>
      <c r="TLO280" s="213"/>
      <c r="TLP280" s="213"/>
      <c r="TLQ280" s="213"/>
      <c r="TLR280" s="213"/>
      <c r="TLS280" s="213"/>
      <c r="TLT280" s="213"/>
      <c r="TLU280" s="213"/>
      <c r="TLV280" s="213"/>
      <c r="TLW280" s="213"/>
      <c r="TLX280" s="213"/>
      <c r="TLY280" s="213"/>
      <c r="TLZ280" s="213"/>
      <c r="TMA280" s="213"/>
      <c r="TMB280" s="213"/>
      <c r="TMC280" s="213"/>
      <c r="TMD280" s="213"/>
      <c r="TME280" s="213"/>
      <c r="TMF280" s="213"/>
      <c r="TMG280" s="213"/>
      <c r="TMH280" s="213"/>
      <c r="TMI280" s="213"/>
      <c r="TMJ280" s="213"/>
      <c r="TMK280" s="213"/>
      <c r="TML280" s="213"/>
      <c r="TMM280" s="213"/>
      <c r="TMN280" s="213"/>
      <c r="TMO280" s="213"/>
      <c r="TMP280" s="213"/>
      <c r="TMQ280" s="213"/>
      <c r="TMR280" s="213"/>
      <c r="TMS280" s="213"/>
      <c r="TMT280" s="213"/>
      <c r="TMU280" s="213"/>
      <c r="TMV280" s="213"/>
      <c r="TMW280" s="213"/>
      <c r="TMX280" s="213"/>
      <c r="TMY280" s="213"/>
      <c r="TMZ280" s="213"/>
      <c r="TNA280" s="213"/>
      <c r="TNB280" s="213"/>
      <c r="TNC280" s="213"/>
      <c r="TND280" s="213"/>
      <c r="TNE280" s="213"/>
      <c r="TNF280" s="213"/>
      <c r="TNG280" s="213"/>
      <c r="TNH280" s="213"/>
      <c r="TNI280" s="213"/>
      <c r="TNJ280" s="213"/>
      <c r="TNK280" s="213"/>
      <c r="TNL280" s="213"/>
      <c r="TNM280" s="213"/>
      <c r="TNN280" s="213"/>
      <c r="TNO280" s="213"/>
      <c r="TNP280" s="213"/>
      <c r="TNQ280" s="213"/>
      <c r="TNR280" s="213"/>
      <c r="TNS280" s="213"/>
      <c r="TNT280" s="213"/>
      <c r="TNU280" s="213"/>
      <c r="TNV280" s="213"/>
      <c r="TNW280" s="213"/>
      <c r="TNX280" s="213"/>
      <c r="TNY280" s="213"/>
      <c r="TNZ280" s="213"/>
      <c r="TOA280" s="213"/>
      <c r="TOB280" s="213"/>
      <c r="TOC280" s="213"/>
      <c r="TOD280" s="213"/>
      <c r="TOE280" s="213"/>
      <c r="TOF280" s="213"/>
      <c r="TOG280" s="213"/>
      <c r="TOH280" s="213"/>
      <c r="TOI280" s="213"/>
      <c r="TOJ280" s="213"/>
      <c r="TOK280" s="213"/>
      <c r="TOL280" s="213"/>
      <c r="TOM280" s="213"/>
      <c r="TON280" s="213"/>
      <c r="TOO280" s="213"/>
      <c r="TOP280" s="213"/>
      <c r="TOQ280" s="213"/>
      <c r="TOR280" s="213"/>
      <c r="TOS280" s="213"/>
      <c r="TOT280" s="213"/>
      <c r="TOU280" s="213"/>
      <c r="TOV280" s="213"/>
      <c r="TOW280" s="213"/>
      <c r="TOX280" s="213"/>
      <c r="TOY280" s="213"/>
      <c r="TOZ280" s="213"/>
      <c r="TPA280" s="213"/>
      <c r="TPB280" s="213"/>
      <c r="TPC280" s="213"/>
      <c r="TPD280" s="213"/>
      <c r="TPE280" s="213"/>
      <c r="TPF280" s="213"/>
      <c r="TPG280" s="213"/>
      <c r="TPH280" s="213"/>
      <c r="TPI280" s="213"/>
      <c r="TPJ280" s="213"/>
      <c r="TPK280" s="213"/>
      <c r="TPL280" s="213"/>
      <c r="TPM280" s="213"/>
      <c r="TPN280" s="213"/>
      <c r="TPO280" s="213"/>
      <c r="TPP280" s="213"/>
      <c r="TPQ280" s="213"/>
      <c r="TPR280" s="213"/>
      <c r="TPS280" s="213"/>
      <c r="TPT280" s="213"/>
      <c r="TPU280" s="213"/>
      <c r="TPV280" s="213"/>
      <c r="TPW280" s="213"/>
      <c r="TPX280" s="213"/>
      <c r="TPY280" s="213"/>
      <c r="TPZ280" s="213"/>
      <c r="TQA280" s="213"/>
      <c r="TQB280" s="213"/>
      <c r="TQC280" s="213"/>
      <c r="TQD280" s="213"/>
      <c r="TQE280" s="213"/>
      <c r="TQF280" s="213"/>
      <c r="TQG280" s="213"/>
      <c r="TQH280" s="213"/>
      <c r="TQI280" s="213"/>
      <c r="TQJ280" s="213"/>
      <c r="TQK280" s="213"/>
      <c r="TQL280" s="213"/>
      <c r="TQM280" s="213"/>
      <c r="TQN280" s="213"/>
      <c r="TQO280" s="213"/>
      <c r="TQP280" s="213"/>
      <c r="TQQ280" s="213"/>
      <c r="TQR280" s="213"/>
      <c r="TQS280" s="213"/>
      <c r="TQT280" s="213"/>
      <c r="TQU280" s="213"/>
      <c r="TQV280" s="213"/>
      <c r="TQW280" s="213"/>
      <c r="TQX280" s="213"/>
      <c r="TQY280" s="213"/>
      <c r="TQZ280" s="213"/>
      <c r="TRA280" s="213"/>
      <c r="TRB280" s="213"/>
      <c r="TRC280" s="213"/>
      <c r="TRD280" s="213"/>
      <c r="TRE280" s="213"/>
      <c r="TRF280" s="213"/>
      <c r="TRG280" s="213"/>
      <c r="TRH280" s="213"/>
      <c r="TRI280" s="213"/>
      <c r="TRJ280" s="213"/>
      <c r="TRK280" s="213"/>
      <c r="TRL280" s="213"/>
      <c r="TRM280" s="213"/>
      <c r="TRN280" s="213"/>
      <c r="TRO280" s="213"/>
      <c r="TRP280" s="213"/>
      <c r="TRQ280" s="213"/>
      <c r="TRR280" s="213"/>
      <c r="TRS280" s="213"/>
      <c r="TRT280" s="213"/>
      <c r="TRU280" s="213"/>
      <c r="TRV280" s="213"/>
      <c r="TRW280" s="213"/>
      <c r="TRX280" s="213"/>
      <c r="TRY280" s="213"/>
      <c r="TRZ280" s="213"/>
      <c r="TSA280" s="213"/>
      <c r="TSB280" s="213"/>
      <c r="TSC280" s="213"/>
      <c r="TSD280" s="213"/>
      <c r="TSE280" s="213"/>
      <c r="TSF280" s="213"/>
      <c r="TSG280" s="213"/>
      <c r="TSH280" s="213"/>
      <c r="TSI280" s="213"/>
      <c r="TSJ280" s="213"/>
      <c r="TSK280" s="213"/>
      <c r="TSL280" s="213"/>
      <c r="TSM280" s="213"/>
      <c r="TSN280" s="213"/>
      <c r="TSO280" s="213"/>
      <c r="TSP280" s="213"/>
      <c r="TSQ280" s="213"/>
      <c r="TSR280" s="213"/>
      <c r="TSS280" s="213"/>
      <c r="TST280" s="213"/>
      <c r="TSU280" s="213"/>
      <c r="TSV280" s="213"/>
      <c r="TSW280" s="213"/>
      <c r="TSX280" s="213"/>
      <c r="TSY280" s="213"/>
      <c r="TSZ280" s="213"/>
      <c r="TTA280" s="213"/>
      <c r="TTB280" s="213"/>
      <c r="TTC280" s="213"/>
      <c r="TTD280" s="213"/>
      <c r="TTE280" s="213"/>
      <c r="TTF280" s="213"/>
      <c r="TTG280" s="213"/>
      <c r="TTH280" s="213"/>
      <c r="TTI280" s="213"/>
      <c r="TTJ280" s="213"/>
      <c r="TTK280" s="213"/>
      <c r="TTL280" s="213"/>
      <c r="TTM280" s="213"/>
      <c r="TTN280" s="213"/>
      <c r="TTO280" s="213"/>
      <c r="TTP280" s="213"/>
      <c r="TTQ280" s="213"/>
      <c r="TTR280" s="213"/>
      <c r="TTS280" s="213"/>
      <c r="TTT280" s="213"/>
      <c r="TTU280" s="213"/>
      <c r="TTV280" s="213"/>
      <c r="TTW280" s="213"/>
      <c r="TTX280" s="213"/>
      <c r="TTY280" s="213"/>
      <c r="TTZ280" s="213"/>
      <c r="TUA280" s="213"/>
      <c r="TUB280" s="213"/>
      <c r="TUC280" s="213"/>
      <c r="TUD280" s="213"/>
      <c r="TUE280" s="213"/>
      <c r="TUF280" s="213"/>
      <c r="TUG280" s="213"/>
      <c r="TUH280" s="213"/>
      <c r="TUI280" s="213"/>
      <c r="TUJ280" s="213"/>
      <c r="TUK280" s="213"/>
      <c r="TUL280" s="213"/>
      <c r="TUM280" s="213"/>
      <c r="TUN280" s="213"/>
      <c r="TUO280" s="213"/>
      <c r="TUP280" s="213"/>
      <c r="TUQ280" s="213"/>
      <c r="TUR280" s="213"/>
      <c r="TUS280" s="213"/>
      <c r="TUT280" s="213"/>
      <c r="TUU280" s="213"/>
      <c r="TUV280" s="213"/>
      <c r="TUW280" s="213"/>
      <c r="TUX280" s="213"/>
      <c r="TUY280" s="213"/>
      <c r="TUZ280" s="213"/>
      <c r="TVA280" s="213"/>
      <c r="TVB280" s="213"/>
      <c r="TVC280" s="213"/>
      <c r="TVD280" s="213"/>
      <c r="TVE280" s="213"/>
      <c r="TVF280" s="213"/>
      <c r="TVG280" s="213"/>
      <c r="TVH280" s="213"/>
      <c r="TVI280" s="213"/>
      <c r="TVJ280" s="213"/>
      <c r="TVK280" s="213"/>
      <c r="TVL280" s="213"/>
      <c r="TVM280" s="213"/>
      <c r="TVN280" s="213"/>
      <c r="TVO280" s="213"/>
      <c r="TVP280" s="213"/>
      <c r="TVQ280" s="213"/>
      <c r="TVR280" s="213"/>
      <c r="TVS280" s="213"/>
      <c r="TVT280" s="213"/>
      <c r="TVU280" s="213"/>
      <c r="TVV280" s="213"/>
      <c r="TVW280" s="213"/>
      <c r="TVX280" s="213"/>
      <c r="TVY280" s="213"/>
      <c r="TVZ280" s="213"/>
      <c r="TWA280" s="213"/>
      <c r="TWB280" s="213"/>
      <c r="TWC280" s="213"/>
      <c r="TWD280" s="213"/>
      <c r="TWE280" s="213"/>
      <c r="TWF280" s="213"/>
      <c r="TWG280" s="213"/>
      <c r="TWH280" s="213"/>
      <c r="TWI280" s="213"/>
      <c r="TWJ280" s="213"/>
      <c r="TWK280" s="213"/>
      <c r="TWL280" s="213"/>
      <c r="TWM280" s="213"/>
      <c r="TWN280" s="213"/>
      <c r="TWO280" s="213"/>
      <c r="TWP280" s="213"/>
      <c r="TWQ280" s="213"/>
      <c r="TWR280" s="213"/>
      <c r="TWS280" s="213"/>
      <c r="TWT280" s="213"/>
      <c r="TWU280" s="213"/>
      <c r="TWV280" s="213"/>
      <c r="TWW280" s="213"/>
      <c r="TWX280" s="213"/>
      <c r="TWY280" s="213"/>
      <c r="TWZ280" s="213"/>
      <c r="TXA280" s="213"/>
      <c r="TXB280" s="213"/>
      <c r="TXC280" s="213"/>
      <c r="TXD280" s="213"/>
      <c r="TXE280" s="213"/>
      <c r="TXF280" s="213"/>
      <c r="TXG280" s="213"/>
      <c r="TXH280" s="213"/>
      <c r="TXI280" s="213"/>
      <c r="TXJ280" s="213"/>
      <c r="TXK280" s="213"/>
      <c r="TXL280" s="213"/>
      <c r="TXM280" s="213"/>
      <c r="TXN280" s="213"/>
      <c r="TXO280" s="213"/>
      <c r="TXP280" s="213"/>
      <c r="TXQ280" s="213"/>
      <c r="TXR280" s="213"/>
      <c r="TXS280" s="213"/>
      <c r="TXT280" s="213"/>
      <c r="TXU280" s="213"/>
      <c r="TXV280" s="213"/>
      <c r="TXW280" s="213"/>
      <c r="TXX280" s="213"/>
      <c r="TXY280" s="213"/>
      <c r="TXZ280" s="213"/>
      <c r="TYA280" s="213"/>
      <c r="TYB280" s="213"/>
      <c r="TYC280" s="213"/>
      <c r="TYD280" s="213"/>
      <c r="TYE280" s="213"/>
      <c r="TYF280" s="213"/>
      <c r="TYG280" s="213"/>
      <c r="TYH280" s="213"/>
      <c r="TYI280" s="213"/>
      <c r="TYJ280" s="213"/>
      <c r="TYK280" s="213"/>
      <c r="TYL280" s="213"/>
      <c r="TYM280" s="213"/>
      <c r="TYN280" s="213"/>
      <c r="TYO280" s="213"/>
      <c r="TYP280" s="213"/>
      <c r="TYQ280" s="213"/>
      <c r="TYR280" s="213"/>
      <c r="TYS280" s="213"/>
      <c r="TYT280" s="213"/>
      <c r="TYU280" s="213"/>
      <c r="TYV280" s="213"/>
      <c r="TYW280" s="213"/>
      <c r="TYX280" s="213"/>
      <c r="TYY280" s="213"/>
      <c r="TYZ280" s="213"/>
      <c r="TZA280" s="213"/>
      <c r="TZB280" s="213"/>
      <c r="TZC280" s="213"/>
      <c r="TZD280" s="213"/>
      <c r="TZE280" s="213"/>
      <c r="TZF280" s="213"/>
      <c r="TZG280" s="213"/>
      <c r="TZH280" s="213"/>
      <c r="TZI280" s="213"/>
      <c r="TZJ280" s="213"/>
      <c r="TZK280" s="213"/>
      <c r="TZL280" s="213"/>
      <c r="TZM280" s="213"/>
      <c r="TZN280" s="213"/>
      <c r="TZO280" s="213"/>
      <c r="TZP280" s="213"/>
      <c r="TZQ280" s="213"/>
      <c r="TZR280" s="213"/>
      <c r="TZS280" s="213"/>
      <c r="TZT280" s="213"/>
      <c r="TZU280" s="213"/>
      <c r="TZV280" s="213"/>
      <c r="TZW280" s="213"/>
      <c r="TZX280" s="213"/>
      <c r="TZY280" s="213"/>
      <c r="TZZ280" s="213"/>
      <c r="UAA280" s="213"/>
      <c r="UAB280" s="213"/>
      <c r="UAC280" s="213"/>
      <c r="UAD280" s="213"/>
      <c r="UAE280" s="213"/>
      <c r="UAF280" s="213"/>
      <c r="UAG280" s="213"/>
      <c r="UAH280" s="213"/>
      <c r="UAI280" s="213"/>
      <c r="UAJ280" s="213"/>
      <c r="UAK280" s="213"/>
      <c r="UAL280" s="213"/>
      <c r="UAM280" s="213"/>
      <c r="UAN280" s="213"/>
      <c r="UAO280" s="213"/>
      <c r="UAP280" s="213"/>
      <c r="UAQ280" s="213"/>
      <c r="UAR280" s="213"/>
      <c r="UAS280" s="213"/>
      <c r="UAT280" s="213"/>
      <c r="UAU280" s="213"/>
      <c r="UAV280" s="213"/>
      <c r="UAW280" s="213"/>
      <c r="UAX280" s="213"/>
      <c r="UAY280" s="213"/>
      <c r="UAZ280" s="213"/>
      <c r="UBA280" s="213"/>
      <c r="UBB280" s="213"/>
      <c r="UBC280" s="213"/>
      <c r="UBD280" s="213"/>
      <c r="UBE280" s="213"/>
      <c r="UBF280" s="213"/>
      <c r="UBG280" s="213"/>
      <c r="UBH280" s="213"/>
      <c r="UBI280" s="213"/>
      <c r="UBJ280" s="213"/>
      <c r="UBK280" s="213"/>
      <c r="UBL280" s="213"/>
      <c r="UBM280" s="213"/>
      <c r="UBN280" s="213"/>
      <c r="UBO280" s="213"/>
      <c r="UBP280" s="213"/>
      <c r="UBQ280" s="213"/>
      <c r="UBR280" s="213"/>
      <c r="UBS280" s="213"/>
      <c r="UBT280" s="213"/>
      <c r="UBU280" s="213"/>
      <c r="UBV280" s="213"/>
      <c r="UBW280" s="213"/>
      <c r="UBX280" s="213"/>
      <c r="UBY280" s="213"/>
      <c r="UBZ280" s="213"/>
      <c r="UCA280" s="213"/>
      <c r="UCB280" s="213"/>
      <c r="UCC280" s="213"/>
      <c r="UCD280" s="213"/>
      <c r="UCE280" s="213"/>
      <c r="UCF280" s="213"/>
      <c r="UCG280" s="213"/>
      <c r="UCH280" s="213"/>
      <c r="UCI280" s="213"/>
      <c r="UCJ280" s="213"/>
      <c r="UCK280" s="213"/>
      <c r="UCL280" s="213"/>
      <c r="UCM280" s="213"/>
      <c r="UCN280" s="213"/>
      <c r="UCO280" s="213"/>
      <c r="UCP280" s="213"/>
      <c r="UCQ280" s="213"/>
      <c r="UCR280" s="213"/>
      <c r="UCS280" s="213"/>
      <c r="UCT280" s="213"/>
      <c r="UCU280" s="213"/>
      <c r="UCV280" s="213"/>
      <c r="UCW280" s="213"/>
      <c r="UCX280" s="213"/>
      <c r="UCY280" s="213"/>
      <c r="UCZ280" s="213"/>
      <c r="UDA280" s="213"/>
      <c r="UDB280" s="213"/>
      <c r="UDC280" s="213"/>
      <c r="UDD280" s="213"/>
      <c r="UDE280" s="213"/>
      <c r="UDF280" s="213"/>
      <c r="UDG280" s="213"/>
      <c r="UDH280" s="213"/>
      <c r="UDI280" s="213"/>
      <c r="UDJ280" s="213"/>
      <c r="UDK280" s="213"/>
      <c r="UDL280" s="213"/>
      <c r="UDM280" s="213"/>
      <c r="UDN280" s="213"/>
      <c r="UDO280" s="213"/>
      <c r="UDP280" s="213"/>
      <c r="UDQ280" s="213"/>
      <c r="UDR280" s="213"/>
      <c r="UDS280" s="213"/>
      <c r="UDT280" s="213"/>
      <c r="UDU280" s="213"/>
      <c r="UDV280" s="213"/>
      <c r="UDW280" s="213"/>
      <c r="UDX280" s="213"/>
      <c r="UDY280" s="213"/>
      <c r="UDZ280" s="213"/>
      <c r="UEA280" s="213"/>
      <c r="UEB280" s="213"/>
      <c r="UEC280" s="213"/>
      <c r="UED280" s="213"/>
      <c r="UEE280" s="213"/>
      <c r="UEF280" s="213"/>
      <c r="UEG280" s="213"/>
      <c r="UEH280" s="213"/>
      <c r="UEI280" s="213"/>
      <c r="UEJ280" s="213"/>
      <c r="UEK280" s="213"/>
      <c r="UEL280" s="213"/>
      <c r="UEM280" s="213"/>
      <c r="UEN280" s="213"/>
      <c r="UEO280" s="213"/>
      <c r="UEP280" s="213"/>
      <c r="UEQ280" s="213"/>
      <c r="UER280" s="213"/>
      <c r="UES280" s="213"/>
      <c r="UET280" s="213"/>
      <c r="UEU280" s="213"/>
      <c r="UEV280" s="213"/>
      <c r="UEW280" s="213"/>
      <c r="UEX280" s="213"/>
      <c r="UEY280" s="213"/>
      <c r="UEZ280" s="213"/>
      <c r="UFA280" s="213"/>
      <c r="UFB280" s="213"/>
      <c r="UFC280" s="213"/>
      <c r="UFD280" s="213"/>
      <c r="UFE280" s="213"/>
      <c r="UFF280" s="213"/>
      <c r="UFG280" s="213"/>
      <c r="UFH280" s="213"/>
      <c r="UFI280" s="213"/>
      <c r="UFJ280" s="213"/>
      <c r="UFK280" s="213"/>
      <c r="UFL280" s="213"/>
      <c r="UFM280" s="213"/>
      <c r="UFN280" s="213"/>
      <c r="UFO280" s="213"/>
      <c r="UFP280" s="213"/>
      <c r="UFQ280" s="213"/>
      <c r="UFR280" s="213"/>
      <c r="UFS280" s="213"/>
      <c r="UFT280" s="213"/>
      <c r="UFU280" s="213"/>
      <c r="UFV280" s="213"/>
      <c r="UFW280" s="213"/>
      <c r="UFX280" s="213"/>
      <c r="UFY280" s="213"/>
      <c r="UFZ280" s="213"/>
      <c r="UGA280" s="213"/>
      <c r="UGB280" s="213"/>
      <c r="UGC280" s="213"/>
      <c r="UGD280" s="213"/>
      <c r="UGE280" s="213"/>
      <c r="UGF280" s="213"/>
      <c r="UGG280" s="213"/>
      <c r="UGH280" s="213"/>
      <c r="UGI280" s="213"/>
      <c r="UGJ280" s="213"/>
      <c r="UGK280" s="213"/>
      <c r="UGL280" s="213"/>
      <c r="UGM280" s="213"/>
      <c r="UGN280" s="213"/>
      <c r="UGO280" s="213"/>
      <c r="UGP280" s="213"/>
      <c r="UGQ280" s="213"/>
      <c r="UGR280" s="213"/>
      <c r="UGS280" s="213"/>
      <c r="UGT280" s="213"/>
      <c r="UGU280" s="213"/>
      <c r="UGV280" s="213"/>
      <c r="UGW280" s="213"/>
      <c r="UGX280" s="213"/>
      <c r="UGY280" s="213"/>
      <c r="UGZ280" s="213"/>
      <c r="UHA280" s="213"/>
      <c r="UHB280" s="213"/>
      <c r="UHC280" s="213"/>
      <c r="UHD280" s="213"/>
      <c r="UHE280" s="213"/>
      <c r="UHF280" s="213"/>
      <c r="UHG280" s="213"/>
      <c r="UHH280" s="213"/>
      <c r="UHI280" s="213"/>
      <c r="UHJ280" s="213"/>
      <c r="UHK280" s="213"/>
      <c r="UHL280" s="213"/>
      <c r="UHM280" s="213"/>
      <c r="UHN280" s="213"/>
      <c r="UHO280" s="213"/>
      <c r="UHP280" s="213"/>
      <c r="UHQ280" s="213"/>
      <c r="UHR280" s="213"/>
      <c r="UHS280" s="213"/>
      <c r="UHT280" s="213"/>
      <c r="UHU280" s="213"/>
      <c r="UHV280" s="213"/>
      <c r="UHW280" s="213"/>
      <c r="UHX280" s="213"/>
      <c r="UHY280" s="213"/>
      <c r="UHZ280" s="213"/>
      <c r="UIA280" s="213"/>
      <c r="UIB280" s="213"/>
      <c r="UIC280" s="213"/>
      <c r="UID280" s="213"/>
      <c r="UIE280" s="213"/>
      <c r="UIF280" s="213"/>
      <c r="UIG280" s="213"/>
      <c r="UIH280" s="213"/>
      <c r="UII280" s="213"/>
      <c r="UIJ280" s="213"/>
      <c r="UIK280" s="213"/>
      <c r="UIL280" s="213"/>
      <c r="UIM280" s="213"/>
      <c r="UIN280" s="213"/>
      <c r="UIO280" s="213"/>
      <c r="UIP280" s="213"/>
      <c r="UIQ280" s="213"/>
      <c r="UIR280" s="213"/>
      <c r="UIS280" s="213"/>
      <c r="UIT280" s="213"/>
      <c r="UIU280" s="213"/>
      <c r="UIV280" s="213"/>
      <c r="UIW280" s="213"/>
      <c r="UIX280" s="213"/>
      <c r="UIY280" s="213"/>
      <c r="UIZ280" s="213"/>
      <c r="UJA280" s="213"/>
      <c r="UJB280" s="213"/>
      <c r="UJC280" s="213"/>
      <c r="UJD280" s="213"/>
      <c r="UJE280" s="213"/>
      <c r="UJF280" s="213"/>
      <c r="UJG280" s="213"/>
      <c r="UJH280" s="213"/>
      <c r="UJI280" s="213"/>
      <c r="UJJ280" s="213"/>
      <c r="UJK280" s="213"/>
      <c r="UJL280" s="213"/>
      <c r="UJM280" s="213"/>
      <c r="UJN280" s="213"/>
      <c r="UJO280" s="213"/>
      <c r="UJP280" s="213"/>
      <c r="UJQ280" s="213"/>
      <c r="UJR280" s="213"/>
      <c r="UJS280" s="213"/>
      <c r="UJT280" s="213"/>
      <c r="UJU280" s="213"/>
      <c r="UJV280" s="213"/>
      <c r="UJW280" s="213"/>
      <c r="UJX280" s="213"/>
      <c r="UJY280" s="213"/>
      <c r="UJZ280" s="213"/>
      <c r="UKA280" s="213"/>
      <c r="UKB280" s="213"/>
      <c r="UKC280" s="213"/>
      <c r="UKD280" s="213"/>
      <c r="UKE280" s="213"/>
      <c r="UKF280" s="213"/>
      <c r="UKG280" s="213"/>
      <c r="UKH280" s="213"/>
      <c r="UKI280" s="213"/>
      <c r="UKJ280" s="213"/>
      <c r="UKK280" s="213"/>
      <c r="UKL280" s="213"/>
      <c r="UKM280" s="213"/>
      <c r="UKN280" s="213"/>
      <c r="UKO280" s="213"/>
      <c r="UKP280" s="213"/>
      <c r="UKQ280" s="213"/>
      <c r="UKR280" s="213"/>
      <c r="UKS280" s="213"/>
      <c r="UKT280" s="213"/>
      <c r="UKU280" s="213"/>
      <c r="UKV280" s="213"/>
      <c r="UKW280" s="213"/>
      <c r="UKX280" s="213"/>
      <c r="UKY280" s="213"/>
      <c r="UKZ280" s="213"/>
      <c r="ULA280" s="213"/>
      <c r="ULB280" s="213"/>
      <c r="ULC280" s="213"/>
      <c r="ULD280" s="213"/>
      <c r="ULE280" s="213"/>
      <c r="ULF280" s="213"/>
      <c r="ULG280" s="213"/>
      <c r="ULH280" s="213"/>
      <c r="ULI280" s="213"/>
      <c r="ULJ280" s="213"/>
      <c r="ULK280" s="213"/>
      <c r="ULL280" s="213"/>
      <c r="ULM280" s="213"/>
      <c r="ULN280" s="213"/>
      <c r="ULO280" s="213"/>
      <c r="ULP280" s="213"/>
      <c r="ULQ280" s="213"/>
      <c r="ULR280" s="213"/>
      <c r="ULS280" s="213"/>
      <c r="ULT280" s="213"/>
      <c r="ULU280" s="213"/>
      <c r="ULV280" s="213"/>
      <c r="ULW280" s="213"/>
      <c r="ULX280" s="213"/>
      <c r="ULY280" s="213"/>
      <c r="ULZ280" s="213"/>
      <c r="UMA280" s="213"/>
      <c r="UMB280" s="213"/>
      <c r="UMC280" s="213"/>
      <c r="UMD280" s="213"/>
      <c r="UME280" s="213"/>
      <c r="UMF280" s="213"/>
      <c r="UMG280" s="213"/>
      <c r="UMH280" s="213"/>
      <c r="UMI280" s="213"/>
      <c r="UMJ280" s="213"/>
      <c r="UMK280" s="213"/>
      <c r="UML280" s="213"/>
      <c r="UMM280" s="213"/>
      <c r="UMN280" s="213"/>
      <c r="UMO280" s="213"/>
      <c r="UMP280" s="213"/>
      <c r="UMQ280" s="213"/>
      <c r="UMR280" s="213"/>
      <c r="UMS280" s="213"/>
      <c r="UMT280" s="213"/>
      <c r="UMU280" s="213"/>
      <c r="UMV280" s="213"/>
      <c r="UMW280" s="213"/>
      <c r="UMX280" s="213"/>
      <c r="UMY280" s="213"/>
      <c r="UMZ280" s="213"/>
      <c r="UNA280" s="213"/>
      <c r="UNB280" s="213"/>
      <c r="UNC280" s="213"/>
      <c r="UND280" s="213"/>
      <c r="UNE280" s="213"/>
      <c r="UNF280" s="213"/>
      <c r="UNG280" s="213"/>
      <c r="UNH280" s="213"/>
      <c r="UNI280" s="213"/>
      <c r="UNJ280" s="213"/>
      <c r="UNK280" s="213"/>
      <c r="UNL280" s="213"/>
      <c r="UNM280" s="213"/>
      <c r="UNN280" s="213"/>
      <c r="UNO280" s="213"/>
      <c r="UNP280" s="213"/>
      <c r="UNQ280" s="213"/>
      <c r="UNR280" s="213"/>
      <c r="UNS280" s="213"/>
      <c r="UNT280" s="213"/>
      <c r="UNU280" s="213"/>
      <c r="UNV280" s="213"/>
      <c r="UNW280" s="213"/>
      <c r="UNX280" s="213"/>
      <c r="UNY280" s="213"/>
      <c r="UNZ280" s="213"/>
      <c r="UOA280" s="213"/>
      <c r="UOB280" s="213"/>
      <c r="UOC280" s="213"/>
      <c r="UOD280" s="213"/>
      <c r="UOE280" s="213"/>
      <c r="UOF280" s="213"/>
      <c r="UOG280" s="213"/>
      <c r="UOH280" s="213"/>
      <c r="UOI280" s="213"/>
      <c r="UOJ280" s="213"/>
      <c r="UOK280" s="213"/>
      <c r="UOL280" s="213"/>
      <c r="UOM280" s="213"/>
      <c r="UON280" s="213"/>
      <c r="UOO280" s="213"/>
      <c r="UOP280" s="213"/>
      <c r="UOQ280" s="213"/>
      <c r="UOR280" s="213"/>
      <c r="UOS280" s="213"/>
      <c r="UOT280" s="213"/>
      <c r="UOU280" s="213"/>
      <c r="UOV280" s="213"/>
      <c r="UOW280" s="213"/>
      <c r="UOX280" s="213"/>
      <c r="UOY280" s="213"/>
      <c r="UOZ280" s="213"/>
      <c r="UPA280" s="213"/>
      <c r="UPB280" s="213"/>
      <c r="UPC280" s="213"/>
      <c r="UPD280" s="213"/>
      <c r="UPE280" s="213"/>
      <c r="UPF280" s="213"/>
      <c r="UPG280" s="213"/>
      <c r="UPH280" s="213"/>
      <c r="UPI280" s="213"/>
      <c r="UPJ280" s="213"/>
      <c r="UPK280" s="213"/>
      <c r="UPL280" s="213"/>
      <c r="UPM280" s="213"/>
      <c r="UPN280" s="213"/>
      <c r="UPO280" s="213"/>
      <c r="UPP280" s="213"/>
      <c r="UPQ280" s="213"/>
      <c r="UPR280" s="213"/>
      <c r="UPS280" s="213"/>
      <c r="UPT280" s="213"/>
      <c r="UPU280" s="213"/>
      <c r="UPV280" s="213"/>
      <c r="UPW280" s="213"/>
      <c r="UPX280" s="213"/>
      <c r="UPY280" s="213"/>
      <c r="UPZ280" s="213"/>
      <c r="UQA280" s="213"/>
      <c r="UQB280" s="213"/>
      <c r="UQC280" s="213"/>
      <c r="UQD280" s="213"/>
      <c r="UQE280" s="213"/>
      <c r="UQF280" s="213"/>
      <c r="UQG280" s="213"/>
      <c r="UQH280" s="213"/>
      <c r="UQI280" s="213"/>
      <c r="UQJ280" s="213"/>
      <c r="UQK280" s="213"/>
      <c r="UQL280" s="213"/>
      <c r="UQM280" s="213"/>
      <c r="UQN280" s="213"/>
      <c r="UQO280" s="213"/>
      <c r="UQP280" s="213"/>
      <c r="UQQ280" s="213"/>
      <c r="UQR280" s="213"/>
      <c r="UQS280" s="213"/>
      <c r="UQT280" s="213"/>
      <c r="UQU280" s="213"/>
      <c r="UQV280" s="213"/>
      <c r="UQW280" s="213"/>
      <c r="UQX280" s="213"/>
      <c r="UQY280" s="213"/>
      <c r="UQZ280" s="213"/>
      <c r="URA280" s="213"/>
      <c r="URB280" s="213"/>
      <c r="URC280" s="213"/>
      <c r="URD280" s="213"/>
      <c r="URE280" s="213"/>
      <c r="URF280" s="213"/>
      <c r="URG280" s="213"/>
      <c r="URH280" s="213"/>
      <c r="URI280" s="213"/>
      <c r="URJ280" s="213"/>
      <c r="URK280" s="213"/>
      <c r="URL280" s="213"/>
      <c r="URM280" s="213"/>
      <c r="URN280" s="213"/>
      <c r="URO280" s="213"/>
      <c r="URP280" s="213"/>
      <c r="URQ280" s="213"/>
      <c r="URR280" s="213"/>
      <c r="URS280" s="213"/>
      <c r="URT280" s="213"/>
      <c r="URU280" s="213"/>
      <c r="URV280" s="213"/>
      <c r="URW280" s="213"/>
      <c r="URX280" s="213"/>
      <c r="URY280" s="213"/>
      <c r="URZ280" s="213"/>
      <c r="USA280" s="213"/>
      <c r="USB280" s="213"/>
      <c r="USC280" s="213"/>
      <c r="USD280" s="213"/>
      <c r="USE280" s="213"/>
      <c r="USF280" s="213"/>
      <c r="USG280" s="213"/>
      <c r="USH280" s="213"/>
      <c r="USI280" s="213"/>
      <c r="USJ280" s="213"/>
      <c r="USK280" s="213"/>
      <c r="USL280" s="213"/>
      <c r="USM280" s="213"/>
      <c r="USN280" s="213"/>
      <c r="USO280" s="213"/>
      <c r="USP280" s="213"/>
      <c r="USQ280" s="213"/>
      <c r="USR280" s="213"/>
      <c r="USS280" s="213"/>
      <c r="UST280" s="213"/>
      <c r="USU280" s="213"/>
      <c r="USV280" s="213"/>
      <c r="USW280" s="213"/>
      <c r="USX280" s="213"/>
      <c r="USY280" s="213"/>
      <c r="USZ280" s="213"/>
      <c r="UTA280" s="213"/>
      <c r="UTB280" s="213"/>
      <c r="UTC280" s="213"/>
      <c r="UTD280" s="213"/>
      <c r="UTE280" s="213"/>
      <c r="UTF280" s="213"/>
      <c r="UTG280" s="213"/>
      <c r="UTH280" s="213"/>
      <c r="UTI280" s="213"/>
      <c r="UTJ280" s="213"/>
      <c r="UTK280" s="213"/>
      <c r="UTL280" s="213"/>
      <c r="UTM280" s="213"/>
      <c r="UTN280" s="213"/>
      <c r="UTO280" s="213"/>
      <c r="UTP280" s="213"/>
      <c r="UTQ280" s="213"/>
      <c r="UTR280" s="213"/>
      <c r="UTS280" s="213"/>
      <c r="UTT280" s="213"/>
      <c r="UTU280" s="213"/>
      <c r="UTV280" s="213"/>
      <c r="UTW280" s="213"/>
      <c r="UTX280" s="213"/>
      <c r="UTY280" s="213"/>
      <c r="UTZ280" s="213"/>
      <c r="UUA280" s="213"/>
      <c r="UUB280" s="213"/>
      <c r="UUC280" s="213"/>
      <c r="UUD280" s="213"/>
      <c r="UUE280" s="213"/>
      <c r="UUF280" s="213"/>
      <c r="UUG280" s="213"/>
      <c r="UUH280" s="213"/>
      <c r="UUI280" s="213"/>
      <c r="UUJ280" s="213"/>
      <c r="UUK280" s="213"/>
      <c r="UUL280" s="213"/>
      <c r="UUM280" s="213"/>
      <c r="UUN280" s="213"/>
      <c r="UUO280" s="213"/>
      <c r="UUP280" s="213"/>
      <c r="UUQ280" s="213"/>
      <c r="UUR280" s="213"/>
      <c r="UUS280" s="213"/>
      <c r="UUT280" s="213"/>
      <c r="UUU280" s="213"/>
      <c r="UUV280" s="213"/>
      <c r="UUW280" s="213"/>
      <c r="UUX280" s="213"/>
      <c r="UUY280" s="213"/>
      <c r="UUZ280" s="213"/>
      <c r="UVA280" s="213"/>
      <c r="UVB280" s="213"/>
      <c r="UVC280" s="213"/>
      <c r="UVD280" s="213"/>
      <c r="UVE280" s="213"/>
      <c r="UVF280" s="213"/>
      <c r="UVG280" s="213"/>
      <c r="UVH280" s="213"/>
      <c r="UVI280" s="213"/>
      <c r="UVJ280" s="213"/>
      <c r="UVK280" s="213"/>
      <c r="UVL280" s="213"/>
      <c r="UVM280" s="213"/>
      <c r="UVN280" s="213"/>
      <c r="UVO280" s="213"/>
      <c r="UVP280" s="213"/>
      <c r="UVQ280" s="213"/>
      <c r="UVR280" s="213"/>
      <c r="UVS280" s="213"/>
      <c r="UVT280" s="213"/>
      <c r="UVU280" s="213"/>
      <c r="UVV280" s="213"/>
      <c r="UVW280" s="213"/>
      <c r="UVX280" s="213"/>
      <c r="UVY280" s="213"/>
      <c r="UVZ280" s="213"/>
      <c r="UWA280" s="213"/>
      <c r="UWB280" s="213"/>
      <c r="UWC280" s="213"/>
      <c r="UWD280" s="213"/>
      <c r="UWE280" s="213"/>
      <c r="UWF280" s="213"/>
      <c r="UWG280" s="213"/>
      <c r="UWH280" s="213"/>
      <c r="UWI280" s="213"/>
      <c r="UWJ280" s="213"/>
      <c r="UWK280" s="213"/>
      <c r="UWL280" s="213"/>
      <c r="UWM280" s="213"/>
      <c r="UWN280" s="213"/>
      <c r="UWO280" s="213"/>
      <c r="UWP280" s="213"/>
      <c r="UWQ280" s="213"/>
      <c r="UWR280" s="213"/>
      <c r="UWS280" s="213"/>
      <c r="UWT280" s="213"/>
      <c r="UWU280" s="213"/>
      <c r="UWV280" s="213"/>
      <c r="UWW280" s="213"/>
      <c r="UWX280" s="213"/>
      <c r="UWY280" s="213"/>
      <c r="UWZ280" s="213"/>
      <c r="UXA280" s="213"/>
      <c r="UXB280" s="213"/>
      <c r="UXC280" s="213"/>
      <c r="UXD280" s="213"/>
      <c r="UXE280" s="213"/>
      <c r="UXF280" s="213"/>
      <c r="UXG280" s="213"/>
      <c r="UXH280" s="213"/>
      <c r="UXI280" s="213"/>
      <c r="UXJ280" s="213"/>
      <c r="UXK280" s="213"/>
      <c r="UXL280" s="213"/>
      <c r="UXM280" s="213"/>
      <c r="UXN280" s="213"/>
      <c r="UXO280" s="213"/>
      <c r="UXP280" s="213"/>
      <c r="UXQ280" s="213"/>
      <c r="UXR280" s="213"/>
      <c r="UXS280" s="213"/>
      <c r="UXT280" s="213"/>
      <c r="UXU280" s="213"/>
      <c r="UXV280" s="213"/>
      <c r="UXW280" s="213"/>
      <c r="UXX280" s="213"/>
      <c r="UXY280" s="213"/>
      <c r="UXZ280" s="213"/>
      <c r="UYA280" s="213"/>
      <c r="UYB280" s="213"/>
      <c r="UYC280" s="213"/>
      <c r="UYD280" s="213"/>
      <c r="UYE280" s="213"/>
      <c r="UYF280" s="213"/>
      <c r="UYG280" s="213"/>
      <c r="UYH280" s="213"/>
      <c r="UYI280" s="213"/>
      <c r="UYJ280" s="213"/>
      <c r="UYK280" s="213"/>
      <c r="UYL280" s="213"/>
      <c r="UYM280" s="213"/>
      <c r="UYN280" s="213"/>
      <c r="UYO280" s="213"/>
      <c r="UYP280" s="213"/>
      <c r="UYQ280" s="213"/>
      <c r="UYR280" s="213"/>
      <c r="UYS280" s="213"/>
      <c r="UYT280" s="213"/>
      <c r="UYU280" s="213"/>
      <c r="UYV280" s="213"/>
      <c r="UYW280" s="213"/>
      <c r="UYX280" s="213"/>
      <c r="UYY280" s="213"/>
      <c r="UYZ280" s="213"/>
      <c r="UZA280" s="213"/>
      <c r="UZB280" s="213"/>
      <c r="UZC280" s="213"/>
      <c r="UZD280" s="213"/>
      <c r="UZE280" s="213"/>
      <c r="UZF280" s="213"/>
      <c r="UZG280" s="213"/>
      <c r="UZH280" s="213"/>
      <c r="UZI280" s="213"/>
      <c r="UZJ280" s="213"/>
      <c r="UZK280" s="213"/>
      <c r="UZL280" s="213"/>
      <c r="UZM280" s="213"/>
      <c r="UZN280" s="213"/>
      <c r="UZO280" s="213"/>
      <c r="UZP280" s="213"/>
      <c r="UZQ280" s="213"/>
      <c r="UZR280" s="213"/>
      <c r="UZS280" s="213"/>
      <c r="UZT280" s="213"/>
      <c r="UZU280" s="213"/>
      <c r="UZV280" s="213"/>
      <c r="UZW280" s="213"/>
      <c r="UZX280" s="213"/>
      <c r="UZY280" s="213"/>
      <c r="UZZ280" s="213"/>
      <c r="VAA280" s="213"/>
      <c r="VAB280" s="213"/>
      <c r="VAC280" s="213"/>
      <c r="VAD280" s="213"/>
      <c r="VAE280" s="213"/>
      <c r="VAF280" s="213"/>
      <c r="VAG280" s="213"/>
      <c r="VAH280" s="213"/>
      <c r="VAI280" s="213"/>
      <c r="VAJ280" s="213"/>
      <c r="VAK280" s="213"/>
      <c r="VAL280" s="213"/>
      <c r="VAM280" s="213"/>
      <c r="VAN280" s="213"/>
      <c r="VAO280" s="213"/>
      <c r="VAP280" s="213"/>
      <c r="VAQ280" s="213"/>
      <c r="VAR280" s="213"/>
      <c r="VAS280" s="213"/>
      <c r="VAT280" s="213"/>
      <c r="VAU280" s="213"/>
      <c r="VAV280" s="213"/>
      <c r="VAW280" s="213"/>
      <c r="VAX280" s="213"/>
      <c r="VAY280" s="213"/>
      <c r="VAZ280" s="213"/>
      <c r="VBA280" s="213"/>
      <c r="VBB280" s="213"/>
      <c r="VBC280" s="213"/>
      <c r="VBD280" s="213"/>
      <c r="VBE280" s="213"/>
      <c r="VBF280" s="213"/>
      <c r="VBG280" s="213"/>
      <c r="VBH280" s="213"/>
      <c r="VBI280" s="213"/>
      <c r="VBJ280" s="213"/>
      <c r="VBK280" s="213"/>
      <c r="VBL280" s="213"/>
      <c r="VBM280" s="213"/>
      <c r="VBN280" s="213"/>
      <c r="VBO280" s="213"/>
      <c r="VBP280" s="213"/>
      <c r="VBQ280" s="213"/>
      <c r="VBR280" s="213"/>
      <c r="VBS280" s="213"/>
      <c r="VBT280" s="213"/>
      <c r="VBU280" s="213"/>
      <c r="VBV280" s="213"/>
      <c r="VBW280" s="213"/>
      <c r="VBX280" s="213"/>
      <c r="VBY280" s="213"/>
      <c r="VBZ280" s="213"/>
      <c r="VCA280" s="213"/>
      <c r="VCB280" s="213"/>
      <c r="VCC280" s="213"/>
      <c r="VCD280" s="213"/>
      <c r="VCE280" s="213"/>
      <c r="VCF280" s="213"/>
      <c r="VCG280" s="213"/>
      <c r="VCH280" s="213"/>
      <c r="VCI280" s="213"/>
      <c r="VCJ280" s="213"/>
      <c r="VCK280" s="213"/>
      <c r="VCL280" s="213"/>
      <c r="VCM280" s="213"/>
      <c r="VCN280" s="213"/>
      <c r="VCO280" s="213"/>
      <c r="VCP280" s="213"/>
      <c r="VCQ280" s="213"/>
      <c r="VCR280" s="213"/>
      <c r="VCS280" s="213"/>
      <c r="VCT280" s="213"/>
      <c r="VCU280" s="213"/>
      <c r="VCV280" s="213"/>
      <c r="VCW280" s="213"/>
      <c r="VCX280" s="213"/>
      <c r="VCY280" s="213"/>
      <c r="VCZ280" s="213"/>
      <c r="VDA280" s="213"/>
      <c r="VDB280" s="213"/>
      <c r="VDC280" s="213"/>
      <c r="VDD280" s="213"/>
      <c r="VDE280" s="213"/>
      <c r="VDF280" s="213"/>
      <c r="VDG280" s="213"/>
      <c r="VDH280" s="213"/>
      <c r="VDI280" s="213"/>
      <c r="VDJ280" s="213"/>
      <c r="VDK280" s="213"/>
      <c r="VDL280" s="213"/>
      <c r="VDM280" s="213"/>
      <c r="VDN280" s="213"/>
      <c r="VDO280" s="213"/>
      <c r="VDP280" s="213"/>
      <c r="VDQ280" s="213"/>
      <c r="VDR280" s="213"/>
      <c r="VDS280" s="213"/>
      <c r="VDT280" s="213"/>
      <c r="VDU280" s="213"/>
      <c r="VDV280" s="213"/>
      <c r="VDW280" s="213"/>
      <c r="VDX280" s="213"/>
      <c r="VDY280" s="213"/>
      <c r="VDZ280" s="213"/>
      <c r="VEA280" s="213"/>
      <c r="VEB280" s="213"/>
      <c r="VEC280" s="213"/>
      <c r="VED280" s="213"/>
      <c r="VEE280" s="213"/>
      <c r="VEF280" s="213"/>
      <c r="VEG280" s="213"/>
      <c r="VEH280" s="213"/>
      <c r="VEI280" s="213"/>
      <c r="VEJ280" s="213"/>
      <c r="VEK280" s="213"/>
      <c r="VEL280" s="213"/>
      <c r="VEM280" s="213"/>
      <c r="VEN280" s="213"/>
      <c r="VEO280" s="213"/>
      <c r="VEP280" s="213"/>
      <c r="VEQ280" s="213"/>
      <c r="VER280" s="213"/>
      <c r="VES280" s="213"/>
      <c r="VET280" s="213"/>
      <c r="VEU280" s="213"/>
      <c r="VEV280" s="213"/>
      <c r="VEW280" s="213"/>
      <c r="VEX280" s="213"/>
      <c r="VEY280" s="213"/>
      <c r="VEZ280" s="213"/>
      <c r="VFA280" s="213"/>
      <c r="VFB280" s="213"/>
      <c r="VFC280" s="213"/>
      <c r="VFD280" s="213"/>
      <c r="VFE280" s="213"/>
      <c r="VFF280" s="213"/>
      <c r="VFG280" s="213"/>
      <c r="VFH280" s="213"/>
      <c r="VFI280" s="213"/>
      <c r="VFJ280" s="213"/>
      <c r="VFK280" s="213"/>
      <c r="VFL280" s="213"/>
      <c r="VFM280" s="213"/>
      <c r="VFN280" s="213"/>
      <c r="VFO280" s="213"/>
      <c r="VFP280" s="213"/>
      <c r="VFQ280" s="213"/>
      <c r="VFR280" s="213"/>
      <c r="VFS280" s="213"/>
      <c r="VFT280" s="213"/>
      <c r="VFU280" s="213"/>
      <c r="VFV280" s="213"/>
      <c r="VFW280" s="213"/>
      <c r="VFX280" s="213"/>
      <c r="VFY280" s="213"/>
      <c r="VFZ280" s="213"/>
      <c r="VGA280" s="213"/>
      <c r="VGB280" s="213"/>
      <c r="VGC280" s="213"/>
      <c r="VGD280" s="213"/>
      <c r="VGE280" s="213"/>
      <c r="VGF280" s="213"/>
      <c r="VGG280" s="213"/>
      <c r="VGH280" s="213"/>
      <c r="VGI280" s="213"/>
      <c r="VGJ280" s="213"/>
      <c r="VGK280" s="213"/>
      <c r="VGL280" s="213"/>
      <c r="VGM280" s="213"/>
      <c r="VGN280" s="213"/>
      <c r="VGO280" s="213"/>
      <c r="VGP280" s="213"/>
      <c r="VGQ280" s="213"/>
      <c r="VGR280" s="213"/>
      <c r="VGS280" s="213"/>
      <c r="VGT280" s="213"/>
      <c r="VGU280" s="213"/>
      <c r="VGV280" s="213"/>
      <c r="VGW280" s="213"/>
      <c r="VGX280" s="213"/>
      <c r="VGY280" s="213"/>
      <c r="VGZ280" s="213"/>
      <c r="VHA280" s="213"/>
      <c r="VHB280" s="213"/>
      <c r="VHC280" s="213"/>
      <c r="VHD280" s="213"/>
      <c r="VHE280" s="213"/>
      <c r="VHF280" s="213"/>
      <c r="VHG280" s="213"/>
      <c r="VHH280" s="213"/>
      <c r="VHI280" s="213"/>
      <c r="VHJ280" s="213"/>
      <c r="VHK280" s="213"/>
      <c r="VHL280" s="213"/>
      <c r="VHM280" s="213"/>
      <c r="VHN280" s="213"/>
      <c r="VHO280" s="213"/>
      <c r="VHP280" s="213"/>
      <c r="VHQ280" s="213"/>
      <c r="VHR280" s="213"/>
      <c r="VHS280" s="213"/>
      <c r="VHT280" s="213"/>
      <c r="VHU280" s="213"/>
      <c r="VHV280" s="213"/>
      <c r="VHW280" s="213"/>
      <c r="VHX280" s="213"/>
      <c r="VHY280" s="213"/>
      <c r="VHZ280" s="213"/>
      <c r="VIA280" s="213"/>
      <c r="VIB280" s="213"/>
      <c r="VIC280" s="213"/>
      <c r="VID280" s="213"/>
      <c r="VIE280" s="213"/>
      <c r="VIF280" s="213"/>
      <c r="VIG280" s="213"/>
      <c r="VIH280" s="213"/>
      <c r="VII280" s="213"/>
      <c r="VIJ280" s="213"/>
      <c r="VIK280" s="213"/>
      <c r="VIL280" s="213"/>
      <c r="VIM280" s="213"/>
      <c r="VIN280" s="213"/>
      <c r="VIO280" s="213"/>
      <c r="VIP280" s="213"/>
      <c r="VIQ280" s="213"/>
      <c r="VIR280" s="213"/>
      <c r="VIS280" s="213"/>
      <c r="VIT280" s="213"/>
      <c r="VIU280" s="213"/>
      <c r="VIV280" s="213"/>
      <c r="VIW280" s="213"/>
      <c r="VIX280" s="213"/>
      <c r="VIY280" s="213"/>
      <c r="VIZ280" s="213"/>
      <c r="VJA280" s="213"/>
      <c r="VJB280" s="213"/>
      <c r="VJC280" s="213"/>
      <c r="VJD280" s="213"/>
      <c r="VJE280" s="213"/>
      <c r="VJF280" s="213"/>
      <c r="VJG280" s="213"/>
      <c r="VJH280" s="213"/>
      <c r="VJI280" s="213"/>
      <c r="VJJ280" s="213"/>
      <c r="VJK280" s="213"/>
      <c r="VJL280" s="213"/>
      <c r="VJM280" s="213"/>
      <c r="VJN280" s="213"/>
      <c r="VJO280" s="213"/>
      <c r="VJP280" s="213"/>
      <c r="VJQ280" s="213"/>
      <c r="VJR280" s="213"/>
      <c r="VJS280" s="213"/>
      <c r="VJT280" s="213"/>
      <c r="VJU280" s="213"/>
      <c r="VJV280" s="213"/>
      <c r="VJW280" s="213"/>
      <c r="VJX280" s="213"/>
      <c r="VJY280" s="213"/>
      <c r="VJZ280" s="213"/>
      <c r="VKA280" s="213"/>
      <c r="VKB280" s="213"/>
      <c r="VKC280" s="213"/>
      <c r="VKD280" s="213"/>
      <c r="VKE280" s="213"/>
      <c r="VKF280" s="213"/>
      <c r="VKG280" s="213"/>
      <c r="VKH280" s="213"/>
      <c r="VKI280" s="213"/>
      <c r="VKJ280" s="213"/>
      <c r="VKK280" s="213"/>
      <c r="VKL280" s="213"/>
      <c r="VKM280" s="213"/>
      <c r="VKN280" s="213"/>
      <c r="VKO280" s="213"/>
      <c r="VKP280" s="213"/>
      <c r="VKQ280" s="213"/>
      <c r="VKR280" s="213"/>
      <c r="VKS280" s="213"/>
      <c r="VKT280" s="213"/>
      <c r="VKU280" s="213"/>
      <c r="VKV280" s="213"/>
      <c r="VKW280" s="213"/>
      <c r="VKX280" s="213"/>
      <c r="VKY280" s="213"/>
      <c r="VKZ280" s="213"/>
      <c r="VLA280" s="213"/>
      <c r="VLB280" s="213"/>
      <c r="VLC280" s="213"/>
      <c r="VLD280" s="213"/>
      <c r="VLE280" s="213"/>
      <c r="VLF280" s="213"/>
      <c r="VLG280" s="213"/>
      <c r="VLH280" s="213"/>
      <c r="VLI280" s="213"/>
      <c r="VLJ280" s="213"/>
      <c r="VLK280" s="213"/>
      <c r="VLL280" s="213"/>
      <c r="VLM280" s="213"/>
      <c r="VLN280" s="213"/>
      <c r="VLO280" s="213"/>
      <c r="VLP280" s="213"/>
      <c r="VLQ280" s="213"/>
      <c r="VLR280" s="213"/>
      <c r="VLS280" s="213"/>
      <c r="VLT280" s="213"/>
      <c r="VLU280" s="213"/>
      <c r="VLV280" s="213"/>
      <c r="VLW280" s="213"/>
      <c r="VLX280" s="213"/>
      <c r="VLY280" s="213"/>
      <c r="VLZ280" s="213"/>
      <c r="VMA280" s="213"/>
      <c r="VMB280" s="213"/>
      <c r="VMC280" s="213"/>
      <c r="VMD280" s="213"/>
      <c r="VME280" s="213"/>
      <c r="VMF280" s="213"/>
      <c r="VMG280" s="213"/>
      <c r="VMH280" s="213"/>
      <c r="VMI280" s="213"/>
      <c r="VMJ280" s="213"/>
      <c r="VMK280" s="213"/>
      <c r="VML280" s="213"/>
      <c r="VMM280" s="213"/>
      <c r="VMN280" s="213"/>
      <c r="VMO280" s="213"/>
      <c r="VMP280" s="213"/>
      <c r="VMQ280" s="213"/>
      <c r="VMR280" s="213"/>
      <c r="VMS280" s="213"/>
      <c r="VMT280" s="213"/>
      <c r="VMU280" s="213"/>
      <c r="VMV280" s="213"/>
      <c r="VMW280" s="213"/>
      <c r="VMX280" s="213"/>
      <c r="VMY280" s="213"/>
      <c r="VMZ280" s="213"/>
      <c r="VNA280" s="213"/>
      <c r="VNB280" s="213"/>
      <c r="VNC280" s="213"/>
      <c r="VND280" s="213"/>
      <c r="VNE280" s="213"/>
      <c r="VNF280" s="213"/>
      <c r="VNG280" s="213"/>
      <c r="VNH280" s="213"/>
      <c r="VNI280" s="213"/>
      <c r="VNJ280" s="213"/>
      <c r="VNK280" s="213"/>
      <c r="VNL280" s="213"/>
      <c r="VNM280" s="213"/>
      <c r="VNN280" s="213"/>
      <c r="VNO280" s="213"/>
      <c r="VNP280" s="213"/>
      <c r="VNQ280" s="213"/>
      <c r="VNR280" s="213"/>
      <c r="VNS280" s="213"/>
      <c r="VNT280" s="213"/>
      <c r="VNU280" s="213"/>
      <c r="VNV280" s="213"/>
      <c r="VNW280" s="213"/>
      <c r="VNX280" s="213"/>
      <c r="VNY280" s="213"/>
      <c r="VNZ280" s="213"/>
      <c r="VOA280" s="213"/>
      <c r="VOB280" s="213"/>
      <c r="VOC280" s="213"/>
      <c r="VOD280" s="213"/>
      <c r="VOE280" s="213"/>
      <c r="VOF280" s="213"/>
      <c r="VOG280" s="213"/>
      <c r="VOH280" s="213"/>
      <c r="VOI280" s="213"/>
      <c r="VOJ280" s="213"/>
      <c r="VOK280" s="213"/>
      <c r="VOL280" s="213"/>
      <c r="VOM280" s="213"/>
      <c r="VON280" s="213"/>
      <c r="VOO280" s="213"/>
      <c r="VOP280" s="213"/>
      <c r="VOQ280" s="213"/>
      <c r="VOR280" s="213"/>
      <c r="VOS280" s="213"/>
      <c r="VOT280" s="213"/>
      <c r="VOU280" s="213"/>
      <c r="VOV280" s="213"/>
      <c r="VOW280" s="213"/>
      <c r="VOX280" s="213"/>
      <c r="VOY280" s="213"/>
      <c r="VOZ280" s="213"/>
      <c r="VPA280" s="213"/>
      <c r="VPB280" s="213"/>
      <c r="VPC280" s="213"/>
      <c r="VPD280" s="213"/>
      <c r="VPE280" s="213"/>
      <c r="VPF280" s="213"/>
      <c r="VPG280" s="213"/>
      <c r="VPH280" s="213"/>
      <c r="VPI280" s="213"/>
      <c r="VPJ280" s="213"/>
      <c r="VPK280" s="213"/>
      <c r="VPL280" s="213"/>
      <c r="VPM280" s="213"/>
      <c r="VPN280" s="213"/>
      <c r="VPO280" s="213"/>
      <c r="VPP280" s="213"/>
      <c r="VPQ280" s="213"/>
      <c r="VPR280" s="213"/>
      <c r="VPS280" s="213"/>
      <c r="VPT280" s="213"/>
      <c r="VPU280" s="213"/>
      <c r="VPV280" s="213"/>
      <c r="VPW280" s="213"/>
      <c r="VPX280" s="213"/>
      <c r="VPY280" s="213"/>
      <c r="VPZ280" s="213"/>
      <c r="VQA280" s="213"/>
      <c r="VQB280" s="213"/>
      <c r="VQC280" s="213"/>
      <c r="VQD280" s="213"/>
      <c r="VQE280" s="213"/>
      <c r="VQF280" s="213"/>
      <c r="VQG280" s="213"/>
      <c r="VQH280" s="213"/>
      <c r="VQI280" s="213"/>
      <c r="VQJ280" s="213"/>
      <c r="VQK280" s="213"/>
      <c r="VQL280" s="213"/>
      <c r="VQM280" s="213"/>
      <c r="VQN280" s="213"/>
      <c r="VQO280" s="213"/>
      <c r="VQP280" s="213"/>
      <c r="VQQ280" s="213"/>
      <c r="VQR280" s="213"/>
      <c r="VQS280" s="213"/>
      <c r="VQT280" s="213"/>
      <c r="VQU280" s="213"/>
      <c r="VQV280" s="213"/>
      <c r="VQW280" s="213"/>
      <c r="VQX280" s="213"/>
      <c r="VQY280" s="213"/>
      <c r="VQZ280" s="213"/>
      <c r="VRA280" s="213"/>
      <c r="VRB280" s="213"/>
      <c r="VRC280" s="213"/>
      <c r="VRD280" s="213"/>
      <c r="VRE280" s="213"/>
      <c r="VRF280" s="213"/>
      <c r="VRG280" s="213"/>
      <c r="VRH280" s="213"/>
      <c r="VRI280" s="213"/>
      <c r="VRJ280" s="213"/>
      <c r="VRK280" s="213"/>
      <c r="VRL280" s="213"/>
      <c r="VRM280" s="213"/>
      <c r="VRN280" s="213"/>
      <c r="VRO280" s="213"/>
      <c r="VRP280" s="213"/>
      <c r="VRQ280" s="213"/>
      <c r="VRR280" s="213"/>
      <c r="VRS280" s="213"/>
      <c r="VRT280" s="213"/>
      <c r="VRU280" s="213"/>
      <c r="VRV280" s="213"/>
      <c r="VRW280" s="213"/>
      <c r="VRX280" s="213"/>
      <c r="VRY280" s="213"/>
      <c r="VRZ280" s="213"/>
      <c r="VSA280" s="213"/>
      <c r="VSB280" s="213"/>
      <c r="VSC280" s="213"/>
      <c r="VSD280" s="213"/>
      <c r="VSE280" s="213"/>
      <c r="VSF280" s="213"/>
      <c r="VSG280" s="213"/>
      <c r="VSH280" s="213"/>
      <c r="VSI280" s="213"/>
      <c r="VSJ280" s="213"/>
      <c r="VSK280" s="213"/>
      <c r="VSL280" s="213"/>
      <c r="VSM280" s="213"/>
      <c r="VSN280" s="213"/>
      <c r="VSO280" s="213"/>
      <c r="VSP280" s="213"/>
      <c r="VSQ280" s="213"/>
      <c r="VSR280" s="213"/>
      <c r="VSS280" s="213"/>
      <c r="VST280" s="213"/>
      <c r="VSU280" s="213"/>
      <c r="VSV280" s="213"/>
      <c r="VSW280" s="213"/>
      <c r="VSX280" s="213"/>
      <c r="VSY280" s="213"/>
      <c r="VSZ280" s="213"/>
      <c r="VTA280" s="213"/>
      <c r="VTB280" s="213"/>
      <c r="VTC280" s="213"/>
      <c r="VTD280" s="213"/>
      <c r="VTE280" s="213"/>
      <c r="VTF280" s="213"/>
      <c r="VTG280" s="213"/>
      <c r="VTH280" s="213"/>
      <c r="VTI280" s="213"/>
      <c r="VTJ280" s="213"/>
      <c r="VTK280" s="213"/>
      <c r="VTL280" s="213"/>
      <c r="VTM280" s="213"/>
      <c r="VTN280" s="213"/>
      <c r="VTO280" s="213"/>
      <c r="VTP280" s="213"/>
      <c r="VTQ280" s="213"/>
      <c r="VTR280" s="213"/>
      <c r="VTS280" s="213"/>
      <c r="VTT280" s="213"/>
      <c r="VTU280" s="213"/>
      <c r="VTV280" s="213"/>
      <c r="VTW280" s="213"/>
      <c r="VTX280" s="213"/>
      <c r="VTY280" s="213"/>
      <c r="VTZ280" s="213"/>
      <c r="VUA280" s="213"/>
      <c r="VUB280" s="213"/>
      <c r="VUC280" s="213"/>
      <c r="VUD280" s="213"/>
      <c r="VUE280" s="213"/>
      <c r="VUF280" s="213"/>
      <c r="VUG280" s="213"/>
      <c r="VUH280" s="213"/>
      <c r="VUI280" s="213"/>
      <c r="VUJ280" s="213"/>
      <c r="VUK280" s="213"/>
      <c r="VUL280" s="213"/>
      <c r="VUM280" s="213"/>
      <c r="VUN280" s="213"/>
      <c r="VUO280" s="213"/>
      <c r="VUP280" s="213"/>
      <c r="VUQ280" s="213"/>
      <c r="VUR280" s="213"/>
      <c r="VUS280" s="213"/>
      <c r="VUT280" s="213"/>
      <c r="VUU280" s="213"/>
      <c r="VUV280" s="213"/>
      <c r="VUW280" s="213"/>
      <c r="VUX280" s="213"/>
      <c r="VUY280" s="213"/>
      <c r="VUZ280" s="213"/>
      <c r="VVA280" s="213"/>
      <c r="VVB280" s="213"/>
      <c r="VVC280" s="213"/>
      <c r="VVD280" s="213"/>
      <c r="VVE280" s="213"/>
      <c r="VVF280" s="213"/>
      <c r="VVG280" s="213"/>
      <c r="VVH280" s="213"/>
      <c r="VVI280" s="213"/>
      <c r="VVJ280" s="213"/>
      <c r="VVK280" s="213"/>
      <c r="VVL280" s="213"/>
      <c r="VVM280" s="213"/>
      <c r="VVN280" s="213"/>
      <c r="VVO280" s="213"/>
      <c r="VVP280" s="213"/>
      <c r="VVQ280" s="213"/>
      <c r="VVR280" s="213"/>
      <c r="VVS280" s="213"/>
      <c r="VVT280" s="213"/>
      <c r="VVU280" s="213"/>
      <c r="VVV280" s="213"/>
      <c r="VVW280" s="213"/>
      <c r="VVX280" s="213"/>
      <c r="VVY280" s="213"/>
      <c r="VVZ280" s="213"/>
      <c r="VWA280" s="213"/>
      <c r="VWB280" s="213"/>
      <c r="VWC280" s="213"/>
      <c r="VWD280" s="213"/>
      <c r="VWE280" s="213"/>
      <c r="VWF280" s="213"/>
      <c r="VWG280" s="213"/>
      <c r="VWH280" s="213"/>
      <c r="VWI280" s="213"/>
      <c r="VWJ280" s="213"/>
      <c r="VWK280" s="213"/>
      <c r="VWL280" s="213"/>
      <c r="VWM280" s="213"/>
      <c r="VWN280" s="213"/>
      <c r="VWO280" s="213"/>
      <c r="VWP280" s="213"/>
      <c r="VWQ280" s="213"/>
      <c r="VWR280" s="213"/>
      <c r="VWS280" s="213"/>
      <c r="VWT280" s="213"/>
      <c r="VWU280" s="213"/>
      <c r="VWV280" s="213"/>
      <c r="VWW280" s="213"/>
      <c r="VWX280" s="213"/>
      <c r="VWY280" s="213"/>
      <c r="VWZ280" s="213"/>
      <c r="VXA280" s="213"/>
      <c r="VXB280" s="213"/>
      <c r="VXC280" s="213"/>
      <c r="VXD280" s="213"/>
      <c r="VXE280" s="213"/>
      <c r="VXF280" s="213"/>
      <c r="VXG280" s="213"/>
      <c r="VXH280" s="213"/>
      <c r="VXI280" s="213"/>
      <c r="VXJ280" s="213"/>
      <c r="VXK280" s="213"/>
      <c r="VXL280" s="213"/>
      <c r="VXM280" s="213"/>
      <c r="VXN280" s="213"/>
      <c r="VXO280" s="213"/>
      <c r="VXP280" s="213"/>
      <c r="VXQ280" s="213"/>
      <c r="VXR280" s="213"/>
      <c r="VXS280" s="213"/>
      <c r="VXT280" s="213"/>
      <c r="VXU280" s="213"/>
      <c r="VXV280" s="213"/>
      <c r="VXW280" s="213"/>
      <c r="VXX280" s="213"/>
      <c r="VXY280" s="213"/>
      <c r="VXZ280" s="213"/>
      <c r="VYA280" s="213"/>
      <c r="VYB280" s="213"/>
      <c r="VYC280" s="213"/>
      <c r="VYD280" s="213"/>
      <c r="VYE280" s="213"/>
      <c r="VYF280" s="213"/>
      <c r="VYG280" s="213"/>
      <c r="VYH280" s="213"/>
      <c r="VYI280" s="213"/>
      <c r="VYJ280" s="213"/>
      <c r="VYK280" s="213"/>
      <c r="VYL280" s="213"/>
      <c r="VYM280" s="213"/>
      <c r="VYN280" s="213"/>
      <c r="VYO280" s="213"/>
      <c r="VYP280" s="213"/>
      <c r="VYQ280" s="213"/>
      <c r="VYR280" s="213"/>
      <c r="VYS280" s="213"/>
      <c r="VYT280" s="213"/>
      <c r="VYU280" s="213"/>
      <c r="VYV280" s="213"/>
      <c r="VYW280" s="213"/>
      <c r="VYX280" s="213"/>
      <c r="VYY280" s="213"/>
      <c r="VYZ280" s="213"/>
      <c r="VZA280" s="213"/>
      <c r="VZB280" s="213"/>
      <c r="VZC280" s="213"/>
      <c r="VZD280" s="213"/>
      <c r="VZE280" s="213"/>
      <c r="VZF280" s="213"/>
      <c r="VZG280" s="213"/>
      <c r="VZH280" s="213"/>
      <c r="VZI280" s="213"/>
      <c r="VZJ280" s="213"/>
      <c r="VZK280" s="213"/>
      <c r="VZL280" s="213"/>
      <c r="VZM280" s="213"/>
      <c r="VZN280" s="213"/>
      <c r="VZO280" s="213"/>
      <c r="VZP280" s="213"/>
      <c r="VZQ280" s="213"/>
      <c r="VZR280" s="213"/>
      <c r="VZS280" s="213"/>
      <c r="VZT280" s="213"/>
      <c r="VZU280" s="213"/>
      <c r="VZV280" s="213"/>
      <c r="VZW280" s="213"/>
      <c r="VZX280" s="213"/>
      <c r="VZY280" s="213"/>
      <c r="VZZ280" s="213"/>
      <c r="WAA280" s="213"/>
      <c r="WAB280" s="213"/>
      <c r="WAC280" s="213"/>
      <c r="WAD280" s="213"/>
      <c r="WAE280" s="213"/>
      <c r="WAF280" s="213"/>
      <c r="WAG280" s="213"/>
      <c r="WAH280" s="213"/>
      <c r="WAI280" s="213"/>
      <c r="WAJ280" s="213"/>
      <c r="WAK280" s="213"/>
      <c r="WAL280" s="213"/>
      <c r="WAM280" s="213"/>
      <c r="WAN280" s="213"/>
      <c r="WAO280" s="213"/>
      <c r="WAP280" s="213"/>
      <c r="WAQ280" s="213"/>
      <c r="WAR280" s="213"/>
      <c r="WAS280" s="213"/>
      <c r="WAT280" s="213"/>
      <c r="WAU280" s="213"/>
      <c r="WAV280" s="213"/>
      <c r="WAW280" s="213"/>
      <c r="WAX280" s="213"/>
      <c r="WAY280" s="213"/>
      <c r="WAZ280" s="213"/>
      <c r="WBA280" s="213"/>
      <c r="WBB280" s="213"/>
      <c r="WBC280" s="213"/>
      <c r="WBD280" s="213"/>
      <c r="WBE280" s="213"/>
      <c r="WBF280" s="213"/>
      <c r="WBG280" s="213"/>
      <c r="WBH280" s="213"/>
      <c r="WBI280" s="213"/>
      <c r="WBJ280" s="213"/>
      <c r="WBK280" s="213"/>
      <c r="WBL280" s="213"/>
      <c r="WBM280" s="213"/>
      <c r="WBN280" s="213"/>
      <c r="WBO280" s="213"/>
      <c r="WBP280" s="213"/>
      <c r="WBQ280" s="213"/>
      <c r="WBR280" s="213"/>
      <c r="WBS280" s="213"/>
      <c r="WBT280" s="213"/>
      <c r="WBU280" s="213"/>
      <c r="WBV280" s="213"/>
      <c r="WBW280" s="213"/>
      <c r="WBX280" s="213"/>
      <c r="WBY280" s="213"/>
      <c r="WBZ280" s="213"/>
      <c r="WCA280" s="213"/>
      <c r="WCB280" s="213"/>
      <c r="WCC280" s="213"/>
      <c r="WCD280" s="213"/>
      <c r="WCE280" s="213"/>
      <c r="WCF280" s="213"/>
      <c r="WCG280" s="213"/>
      <c r="WCH280" s="213"/>
      <c r="WCI280" s="213"/>
      <c r="WCJ280" s="213"/>
      <c r="WCK280" s="213"/>
      <c r="WCL280" s="213"/>
      <c r="WCM280" s="213"/>
      <c r="WCN280" s="213"/>
      <c r="WCO280" s="213"/>
      <c r="WCP280" s="213"/>
      <c r="WCQ280" s="213"/>
      <c r="WCR280" s="213"/>
      <c r="WCS280" s="213"/>
      <c r="WCT280" s="213"/>
      <c r="WCU280" s="213"/>
      <c r="WCV280" s="213"/>
      <c r="WCW280" s="213"/>
      <c r="WCX280" s="213"/>
      <c r="WCY280" s="213"/>
      <c r="WCZ280" s="213"/>
      <c r="WDA280" s="213"/>
      <c r="WDB280" s="213"/>
      <c r="WDC280" s="213"/>
      <c r="WDD280" s="213"/>
      <c r="WDE280" s="213"/>
      <c r="WDF280" s="213"/>
      <c r="WDG280" s="213"/>
      <c r="WDH280" s="213"/>
      <c r="WDI280" s="213"/>
      <c r="WDJ280" s="213"/>
      <c r="WDK280" s="213"/>
      <c r="WDL280" s="213"/>
      <c r="WDM280" s="213"/>
      <c r="WDN280" s="213"/>
      <c r="WDO280" s="213"/>
      <c r="WDP280" s="213"/>
      <c r="WDQ280" s="213"/>
      <c r="WDR280" s="213"/>
      <c r="WDS280" s="213"/>
      <c r="WDT280" s="213"/>
      <c r="WDU280" s="213"/>
      <c r="WDV280" s="213"/>
      <c r="WDW280" s="213"/>
      <c r="WDX280" s="213"/>
      <c r="WDY280" s="213"/>
      <c r="WDZ280" s="213"/>
      <c r="WEA280" s="213"/>
      <c r="WEB280" s="213"/>
      <c r="WEC280" s="213"/>
      <c r="WED280" s="213"/>
      <c r="WEE280" s="213"/>
      <c r="WEF280" s="213"/>
      <c r="WEG280" s="213"/>
      <c r="WEH280" s="213"/>
      <c r="WEI280" s="213"/>
      <c r="WEJ280" s="213"/>
      <c r="WEK280" s="213"/>
      <c r="WEL280" s="213"/>
      <c r="WEM280" s="213"/>
      <c r="WEN280" s="213"/>
      <c r="WEO280" s="213"/>
      <c r="WEP280" s="213"/>
      <c r="WEQ280" s="213"/>
      <c r="WER280" s="213"/>
      <c r="WES280" s="213"/>
      <c r="WET280" s="213"/>
      <c r="WEU280" s="213"/>
      <c r="WEV280" s="213"/>
      <c r="WEW280" s="213"/>
      <c r="WEX280" s="213"/>
      <c r="WEY280" s="213"/>
      <c r="WEZ280" s="213"/>
      <c r="WFA280" s="213"/>
      <c r="WFB280" s="213"/>
      <c r="WFC280" s="213"/>
      <c r="WFD280" s="213"/>
      <c r="WFE280" s="213"/>
      <c r="WFF280" s="213"/>
      <c r="WFG280" s="213"/>
      <c r="WFH280" s="213"/>
      <c r="WFI280" s="213"/>
      <c r="WFJ280" s="213"/>
      <c r="WFK280" s="213"/>
      <c r="WFL280" s="213"/>
      <c r="WFM280" s="213"/>
      <c r="WFN280" s="213"/>
      <c r="WFO280" s="213"/>
      <c r="WFP280" s="213"/>
      <c r="WFQ280" s="213"/>
      <c r="WFR280" s="213"/>
      <c r="WFS280" s="213"/>
      <c r="WFT280" s="213"/>
      <c r="WFU280" s="213"/>
      <c r="WFV280" s="213"/>
      <c r="WFW280" s="213"/>
      <c r="WFX280" s="213"/>
      <c r="WFY280" s="213"/>
      <c r="WFZ280" s="213"/>
      <c r="WGA280" s="213"/>
      <c r="WGB280" s="213"/>
      <c r="WGC280" s="213"/>
      <c r="WGD280" s="213"/>
      <c r="WGE280" s="213"/>
      <c r="WGF280" s="213"/>
      <c r="WGG280" s="213"/>
      <c r="WGH280" s="213"/>
      <c r="WGI280" s="213"/>
      <c r="WGJ280" s="213"/>
      <c r="WGK280" s="213"/>
      <c r="WGL280" s="213"/>
      <c r="WGM280" s="213"/>
      <c r="WGN280" s="213"/>
      <c r="WGO280" s="213"/>
      <c r="WGP280" s="213"/>
      <c r="WGQ280" s="213"/>
      <c r="WGR280" s="213"/>
      <c r="WGS280" s="213"/>
      <c r="WGT280" s="213"/>
      <c r="WGU280" s="213"/>
      <c r="WGV280" s="213"/>
      <c r="WGW280" s="213"/>
      <c r="WGX280" s="213"/>
      <c r="WGY280" s="213"/>
      <c r="WGZ280" s="213"/>
      <c r="WHA280" s="213"/>
      <c r="WHB280" s="213"/>
      <c r="WHC280" s="213"/>
      <c r="WHD280" s="213"/>
      <c r="WHE280" s="213"/>
      <c r="WHF280" s="213"/>
      <c r="WHG280" s="213"/>
      <c r="WHH280" s="213"/>
      <c r="WHI280" s="213"/>
      <c r="WHJ280" s="213"/>
      <c r="WHK280" s="213"/>
      <c r="WHL280" s="213"/>
      <c r="WHM280" s="213"/>
      <c r="WHN280" s="213"/>
      <c r="WHO280" s="213"/>
      <c r="WHP280" s="213"/>
      <c r="WHQ280" s="213"/>
      <c r="WHR280" s="213"/>
      <c r="WHS280" s="213"/>
      <c r="WHT280" s="213"/>
      <c r="WHU280" s="213"/>
      <c r="WHV280" s="213"/>
      <c r="WHW280" s="213"/>
      <c r="WHX280" s="213"/>
      <c r="WHY280" s="213"/>
      <c r="WHZ280" s="213"/>
      <c r="WIA280" s="213"/>
      <c r="WIB280" s="213"/>
      <c r="WIC280" s="213"/>
      <c r="WID280" s="213"/>
      <c r="WIE280" s="213"/>
      <c r="WIF280" s="213"/>
      <c r="WIG280" s="213"/>
      <c r="WIH280" s="213"/>
      <c r="WII280" s="213"/>
      <c r="WIJ280" s="213"/>
      <c r="WIK280" s="213"/>
      <c r="WIL280" s="213"/>
      <c r="WIM280" s="213"/>
      <c r="WIN280" s="213"/>
      <c r="WIO280" s="213"/>
      <c r="WIP280" s="213"/>
      <c r="WIQ280" s="213"/>
      <c r="WIR280" s="213"/>
      <c r="WIS280" s="213"/>
      <c r="WIT280" s="213"/>
      <c r="WIU280" s="213"/>
      <c r="WIV280" s="213"/>
      <c r="WIW280" s="213"/>
      <c r="WIX280" s="213"/>
      <c r="WIY280" s="213"/>
      <c r="WIZ280" s="213"/>
      <c r="WJA280" s="213"/>
      <c r="WJB280" s="213"/>
      <c r="WJC280" s="213"/>
      <c r="WJD280" s="213"/>
      <c r="WJE280" s="213"/>
      <c r="WJF280" s="213"/>
      <c r="WJG280" s="213"/>
      <c r="WJH280" s="213"/>
      <c r="WJI280" s="213"/>
      <c r="WJJ280" s="213"/>
      <c r="WJK280" s="213"/>
      <c r="WJL280" s="213"/>
      <c r="WJM280" s="213"/>
      <c r="WJN280" s="213"/>
      <c r="WJO280" s="213"/>
      <c r="WJP280" s="213"/>
      <c r="WJQ280" s="213"/>
      <c r="WJR280" s="213"/>
      <c r="WJS280" s="213"/>
      <c r="WJT280" s="213"/>
      <c r="WJU280" s="213"/>
      <c r="WJV280" s="213"/>
      <c r="WJW280" s="213"/>
      <c r="WJX280" s="213"/>
      <c r="WJY280" s="213"/>
      <c r="WJZ280" s="213"/>
      <c r="WKA280" s="213"/>
      <c r="WKB280" s="213"/>
      <c r="WKC280" s="213"/>
      <c r="WKD280" s="213"/>
      <c r="WKE280" s="213"/>
      <c r="WKF280" s="213"/>
      <c r="WKG280" s="213"/>
      <c r="WKH280" s="213"/>
      <c r="WKI280" s="213"/>
      <c r="WKJ280" s="213"/>
      <c r="WKK280" s="213"/>
      <c r="WKL280" s="213"/>
      <c r="WKM280" s="213"/>
      <c r="WKN280" s="213"/>
      <c r="WKO280" s="213"/>
      <c r="WKP280" s="213"/>
      <c r="WKQ280" s="213"/>
      <c r="WKR280" s="213"/>
      <c r="WKS280" s="213"/>
      <c r="WKT280" s="213"/>
      <c r="WKU280" s="213"/>
      <c r="WKV280" s="213"/>
      <c r="WKW280" s="213"/>
      <c r="WKX280" s="213"/>
      <c r="WKY280" s="213"/>
      <c r="WKZ280" s="213"/>
      <c r="WLA280" s="213"/>
      <c r="WLB280" s="213"/>
      <c r="WLC280" s="213"/>
      <c r="WLD280" s="213"/>
      <c r="WLE280" s="213"/>
      <c r="WLF280" s="213"/>
      <c r="WLG280" s="213"/>
      <c r="WLH280" s="213"/>
      <c r="WLI280" s="213"/>
      <c r="WLJ280" s="213"/>
      <c r="WLK280" s="213"/>
      <c r="WLL280" s="213"/>
      <c r="WLM280" s="213"/>
      <c r="WLN280" s="213"/>
      <c r="WLO280" s="213"/>
      <c r="WLP280" s="213"/>
      <c r="WLQ280" s="213"/>
      <c r="WLR280" s="213"/>
      <c r="WLS280" s="213"/>
      <c r="WLT280" s="213"/>
      <c r="WLU280" s="213"/>
      <c r="WLV280" s="213"/>
      <c r="WLW280" s="213"/>
      <c r="WLX280" s="213"/>
      <c r="WLY280" s="213"/>
      <c r="WLZ280" s="213"/>
      <c r="WMA280" s="213"/>
      <c r="WMB280" s="213"/>
      <c r="WMC280" s="213"/>
      <c r="WMD280" s="213"/>
      <c r="WME280" s="213"/>
      <c r="WMF280" s="213"/>
      <c r="WMG280" s="213"/>
      <c r="WMH280" s="213"/>
      <c r="WMI280" s="213"/>
      <c r="WMJ280" s="213"/>
      <c r="WMK280" s="213"/>
      <c r="WML280" s="213"/>
      <c r="WMM280" s="213"/>
      <c r="WMN280" s="213"/>
      <c r="WMO280" s="213"/>
      <c r="WMP280" s="213"/>
      <c r="WMQ280" s="213"/>
      <c r="WMR280" s="213"/>
      <c r="WMS280" s="213"/>
      <c r="WMT280" s="213"/>
      <c r="WMU280" s="213"/>
      <c r="WMV280" s="213"/>
      <c r="WMW280" s="213"/>
      <c r="WMX280" s="213"/>
      <c r="WMY280" s="213"/>
      <c r="WMZ280" s="213"/>
      <c r="WNA280" s="213"/>
      <c r="WNB280" s="213"/>
      <c r="WNC280" s="213"/>
      <c r="WND280" s="213"/>
      <c r="WNE280" s="213"/>
      <c r="WNF280" s="213"/>
      <c r="WNG280" s="213"/>
      <c r="WNH280" s="213"/>
      <c r="WNI280" s="213"/>
      <c r="WNJ280" s="213"/>
      <c r="WNK280" s="213"/>
      <c r="WNL280" s="213"/>
      <c r="WNM280" s="213"/>
      <c r="WNN280" s="213"/>
      <c r="WNO280" s="213"/>
      <c r="WNP280" s="213"/>
      <c r="WNQ280" s="213"/>
      <c r="WNR280" s="213"/>
      <c r="WNS280" s="213"/>
      <c r="WNT280" s="213"/>
      <c r="WNU280" s="213"/>
      <c r="WNV280" s="213"/>
      <c r="WNW280" s="213"/>
      <c r="WNX280" s="213"/>
      <c r="WNY280" s="213"/>
      <c r="WNZ280" s="213"/>
      <c r="WOA280" s="213"/>
      <c r="WOB280" s="213"/>
      <c r="WOC280" s="213"/>
      <c r="WOD280" s="213"/>
      <c r="WOE280" s="213"/>
      <c r="WOF280" s="213"/>
      <c r="WOG280" s="213"/>
      <c r="WOH280" s="213"/>
      <c r="WOI280" s="213"/>
      <c r="WOJ280" s="213"/>
      <c r="WOK280" s="213"/>
      <c r="WOL280" s="213"/>
      <c r="WOM280" s="213"/>
      <c r="WON280" s="213"/>
      <c r="WOO280" s="213"/>
      <c r="WOP280" s="213"/>
      <c r="WOQ280" s="213"/>
      <c r="WOR280" s="213"/>
      <c r="WOS280" s="213"/>
      <c r="WOT280" s="213"/>
      <c r="WOU280" s="213"/>
      <c r="WOV280" s="213"/>
      <c r="WOW280" s="213"/>
      <c r="WOX280" s="213"/>
      <c r="WOY280" s="213"/>
      <c r="WOZ280" s="213"/>
      <c r="WPA280" s="213"/>
      <c r="WPB280" s="213"/>
      <c r="WPC280" s="213"/>
      <c r="WPD280" s="213"/>
      <c r="WPE280" s="213"/>
      <c r="WPF280" s="213"/>
      <c r="WPG280" s="213"/>
      <c r="WPH280" s="213"/>
      <c r="WPI280" s="213"/>
      <c r="WPJ280" s="213"/>
      <c r="WPK280" s="213"/>
      <c r="WPL280" s="213"/>
      <c r="WPM280" s="213"/>
      <c r="WPN280" s="213"/>
      <c r="WPO280" s="213"/>
      <c r="WPP280" s="213"/>
      <c r="WPQ280" s="213"/>
      <c r="WPR280" s="213"/>
      <c r="WPS280" s="213"/>
      <c r="WPT280" s="213"/>
      <c r="WPU280" s="213"/>
      <c r="WPV280" s="213"/>
      <c r="WPW280" s="213"/>
      <c r="WPX280" s="213"/>
      <c r="WPY280" s="213"/>
      <c r="WPZ280" s="213"/>
      <c r="WQA280" s="213"/>
      <c r="WQB280" s="213"/>
      <c r="WQC280" s="213"/>
      <c r="WQD280" s="213"/>
      <c r="WQE280" s="213"/>
      <c r="WQF280" s="213"/>
      <c r="WQG280" s="213"/>
      <c r="WQH280" s="213"/>
      <c r="WQI280" s="213"/>
      <c r="WQJ280" s="213"/>
      <c r="WQK280" s="213"/>
      <c r="WQL280" s="213"/>
      <c r="WQM280" s="213"/>
      <c r="WQN280" s="213"/>
      <c r="WQO280" s="213"/>
      <c r="WQP280" s="213"/>
      <c r="WQQ280" s="213"/>
      <c r="WQR280" s="213"/>
      <c r="WQS280" s="213"/>
      <c r="WQT280" s="213"/>
      <c r="WQU280" s="213"/>
      <c r="WQV280" s="213"/>
      <c r="WQW280" s="213"/>
      <c r="WQX280" s="213"/>
      <c r="WQY280" s="213"/>
      <c r="WQZ280" s="213"/>
      <c r="WRA280" s="213"/>
      <c r="WRB280" s="213"/>
      <c r="WRC280" s="213"/>
      <c r="WRD280" s="213"/>
      <c r="WRE280" s="213"/>
      <c r="WRF280" s="213"/>
      <c r="WRG280" s="213"/>
      <c r="WRH280" s="213"/>
      <c r="WRI280" s="213"/>
      <c r="WRJ280" s="213"/>
      <c r="WRK280" s="213"/>
      <c r="WRL280" s="213"/>
      <c r="WRM280" s="213"/>
      <c r="WRN280" s="213"/>
      <c r="WRO280" s="213"/>
      <c r="WRP280" s="213"/>
      <c r="WRQ280" s="213"/>
      <c r="WRR280" s="213"/>
      <c r="WRS280" s="213"/>
      <c r="WRT280" s="213"/>
      <c r="WRU280" s="213"/>
      <c r="WRV280" s="213"/>
      <c r="WRW280" s="213"/>
      <c r="WRX280" s="213"/>
      <c r="WRY280" s="213"/>
      <c r="WRZ280" s="213"/>
      <c r="WSA280" s="213"/>
      <c r="WSB280" s="213"/>
      <c r="WSC280" s="213"/>
      <c r="WSD280" s="213"/>
      <c r="WSE280" s="213"/>
      <c r="WSF280" s="213"/>
      <c r="WSG280" s="213"/>
      <c r="WSH280" s="213"/>
      <c r="WSI280" s="213"/>
      <c r="WSJ280" s="213"/>
      <c r="WSK280" s="213"/>
      <c r="WSL280" s="213"/>
      <c r="WSM280" s="213"/>
      <c r="WSN280" s="213"/>
      <c r="WSO280" s="213"/>
      <c r="WSP280" s="213"/>
      <c r="WSQ280" s="213"/>
      <c r="WSR280" s="213"/>
      <c r="WSS280" s="213"/>
      <c r="WST280" s="213"/>
      <c r="WSU280" s="213"/>
      <c r="WSV280" s="213"/>
      <c r="WSW280" s="213"/>
      <c r="WSX280" s="213"/>
      <c r="WSY280" s="213"/>
      <c r="WSZ280" s="213"/>
      <c r="WTA280" s="213"/>
      <c r="WTB280" s="213"/>
      <c r="WTC280" s="213"/>
      <c r="WTD280" s="213"/>
      <c r="WTE280" s="213"/>
      <c r="WTF280" s="213"/>
      <c r="WTG280" s="213"/>
      <c r="WTH280" s="213"/>
      <c r="WTI280" s="213"/>
      <c r="WTJ280" s="213"/>
      <c r="WTK280" s="213"/>
      <c r="WTL280" s="213"/>
      <c r="WTM280" s="213"/>
      <c r="WTN280" s="213"/>
      <c r="WTO280" s="213"/>
      <c r="WTP280" s="213"/>
      <c r="WTQ280" s="213"/>
      <c r="WTR280" s="213"/>
      <c r="WTS280" s="213"/>
      <c r="WTT280" s="213"/>
      <c r="WTU280" s="213"/>
      <c r="WTV280" s="213"/>
      <c r="WTW280" s="213"/>
      <c r="WTX280" s="213"/>
      <c r="WTY280" s="213"/>
      <c r="WTZ280" s="213"/>
      <c r="WUA280" s="213"/>
      <c r="WUB280" s="213"/>
      <c r="WUC280" s="213"/>
      <c r="WUD280" s="213"/>
      <c r="WUE280" s="213"/>
      <c r="WUF280" s="213"/>
      <c r="WUG280" s="213"/>
      <c r="WUH280" s="213"/>
      <c r="WUI280" s="213"/>
      <c r="WUJ280" s="213"/>
      <c r="WUK280" s="213"/>
      <c r="WUL280" s="213"/>
      <c r="WUM280" s="213"/>
      <c r="WUN280" s="213"/>
      <c r="WUO280" s="213"/>
      <c r="WUP280" s="213"/>
      <c r="WUQ280" s="213"/>
      <c r="WUR280" s="213"/>
      <c r="WUS280" s="213"/>
      <c r="WUT280" s="213"/>
      <c r="WUU280" s="213"/>
      <c r="WUV280" s="213"/>
      <c r="WUW280" s="213"/>
      <c r="WUX280" s="213"/>
      <c r="WUY280" s="213"/>
      <c r="WUZ280" s="213"/>
      <c r="WVA280" s="213"/>
      <c r="WVB280" s="213"/>
      <c r="WVC280" s="213"/>
      <c r="WVD280" s="213"/>
      <c r="WVE280" s="213"/>
      <c r="WVF280" s="213"/>
      <c r="WVG280" s="213"/>
      <c r="WVH280" s="213"/>
      <c r="WVI280" s="213"/>
      <c r="WVJ280" s="213"/>
      <c r="WVK280" s="213"/>
      <c r="WVL280" s="213"/>
      <c r="WVM280" s="213"/>
      <c r="WVN280" s="213"/>
      <c r="WVO280" s="213"/>
      <c r="WVP280" s="213"/>
      <c r="WVQ280" s="213"/>
      <c r="WVR280" s="213"/>
      <c r="WVS280" s="213"/>
      <c r="WVT280" s="213"/>
      <c r="WVU280" s="213"/>
      <c r="WVV280" s="213"/>
      <c r="WVW280" s="213"/>
      <c r="WVX280" s="213"/>
      <c r="WVY280" s="213"/>
      <c r="WVZ280" s="213"/>
      <c r="WWA280" s="213"/>
      <c r="WWB280" s="213"/>
      <c r="WWC280" s="213"/>
      <c r="WWD280" s="213"/>
      <c r="WWE280" s="213"/>
      <c r="WWF280" s="213"/>
      <c r="WWG280" s="213"/>
      <c r="WWH280" s="213"/>
      <c r="WWI280" s="213"/>
      <c r="WWJ280" s="213"/>
      <c r="WWK280" s="213"/>
      <c r="WWL280" s="213"/>
      <c r="WWM280" s="213"/>
      <c r="WWN280" s="213"/>
      <c r="WWO280" s="213"/>
      <c r="WWP280" s="213"/>
      <c r="WWQ280" s="213"/>
      <c r="WWR280" s="213"/>
      <c r="WWS280" s="213"/>
      <c r="WWT280" s="213"/>
      <c r="WWU280" s="213"/>
      <c r="WWV280" s="213"/>
      <c r="WWW280" s="213"/>
      <c r="WWX280" s="213"/>
      <c r="WWY280" s="213"/>
      <c r="WWZ280" s="213"/>
      <c r="WXA280" s="213"/>
      <c r="WXB280" s="213"/>
      <c r="WXC280" s="213"/>
      <c r="WXD280" s="213"/>
      <c r="WXE280" s="213"/>
      <c r="WXF280" s="213"/>
      <c r="WXG280" s="213"/>
      <c r="WXH280" s="213"/>
      <c r="WXI280" s="213"/>
      <c r="WXJ280" s="213"/>
      <c r="WXK280" s="213"/>
      <c r="WXL280" s="213"/>
      <c r="WXM280" s="213"/>
      <c r="WXN280" s="213"/>
      <c r="WXO280" s="213"/>
      <c r="WXP280" s="213"/>
      <c r="WXQ280" s="213"/>
      <c r="WXR280" s="213"/>
      <c r="WXS280" s="213"/>
      <c r="WXT280" s="213"/>
      <c r="WXU280" s="213"/>
      <c r="WXV280" s="213"/>
      <c r="WXW280" s="213"/>
      <c r="WXX280" s="213"/>
      <c r="WXY280" s="213"/>
      <c r="WXZ280" s="213"/>
      <c r="WYA280" s="213"/>
      <c r="WYB280" s="213"/>
      <c r="WYC280" s="213"/>
      <c r="WYD280" s="213"/>
      <c r="WYE280" s="213"/>
      <c r="WYF280" s="213"/>
      <c r="WYG280" s="213"/>
      <c r="WYH280" s="213"/>
      <c r="WYI280" s="213"/>
      <c r="WYJ280" s="213"/>
      <c r="WYK280" s="213"/>
      <c r="WYL280" s="213"/>
      <c r="WYM280" s="213"/>
      <c r="WYN280" s="213"/>
      <c r="WYO280" s="213"/>
      <c r="WYP280" s="213"/>
      <c r="WYQ280" s="213"/>
      <c r="WYR280" s="213"/>
      <c r="WYS280" s="213"/>
      <c r="WYT280" s="213"/>
      <c r="WYU280" s="213"/>
      <c r="WYV280" s="213"/>
      <c r="WYW280" s="213"/>
      <c r="WYX280" s="213"/>
      <c r="WYY280" s="213"/>
      <c r="WYZ280" s="213"/>
      <c r="WZA280" s="213"/>
      <c r="WZB280" s="213"/>
      <c r="WZC280" s="213"/>
      <c r="WZD280" s="213"/>
      <c r="WZE280" s="213"/>
      <c r="WZF280" s="213"/>
      <c r="WZG280" s="213"/>
      <c r="WZH280" s="213"/>
      <c r="WZI280" s="213"/>
      <c r="WZJ280" s="213"/>
      <c r="WZK280" s="213"/>
      <c r="WZL280" s="213"/>
      <c r="WZM280" s="213"/>
      <c r="WZN280" s="213"/>
      <c r="WZO280" s="213"/>
      <c r="WZP280" s="213"/>
      <c r="WZQ280" s="213"/>
      <c r="WZR280" s="213"/>
      <c r="WZS280" s="213"/>
      <c r="WZT280" s="213"/>
      <c r="WZU280" s="213"/>
      <c r="WZV280" s="213"/>
      <c r="WZW280" s="213"/>
      <c r="WZX280" s="213"/>
      <c r="WZY280" s="213"/>
      <c r="WZZ280" s="213"/>
      <c r="XAA280" s="213"/>
      <c r="XAB280" s="213"/>
      <c r="XAC280" s="213"/>
      <c r="XAD280" s="213"/>
      <c r="XAE280" s="213"/>
      <c r="XAF280" s="213"/>
      <c r="XAG280" s="213"/>
      <c r="XAH280" s="213"/>
      <c r="XAI280" s="213"/>
      <c r="XAJ280" s="213"/>
      <c r="XAK280" s="213"/>
      <c r="XAL280" s="213"/>
      <c r="XAM280" s="213"/>
      <c r="XAN280" s="213"/>
      <c r="XAO280" s="213"/>
      <c r="XAP280" s="213"/>
      <c r="XAQ280" s="213"/>
      <c r="XAR280" s="213"/>
      <c r="XAS280" s="213"/>
      <c r="XAT280" s="213"/>
      <c r="XAU280" s="213"/>
      <c r="XAV280" s="213"/>
      <c r="XAW280" s="213"/>
      <c r="XAX280" s="213"/>
      <c r="XAY280" s="213"/>
      <c r="XAZ280" s="213"/>
      <c r="XBA280" s="213"/>
      <c r="XBB280" s="213"/>
      <c r="XBC280" s="213"/>
      <c r="XBD280" s="213"/>
      <c r="XBE280" s="213"/>
      <c r="XBF280" s="213"/>
      <c r="XBG280" s="213"/>
      <c r="XBH280" s="213"/>
      <c r="XBI280" s="213"/>
      <c r="XBJ280" s="213"/>
      <c r="XBK280" s="213"/>
      <c r="XBL280" s="213"/>
      <c r="XBM280" s="213"/>
      <c r="XBN280" s="213"/>
      <c r="XBO280" s="213"/>
      <c r="XBP280" s="213"/>
      <c r="XBQ280" s="213"/>
      <c r="XBR280" s="213"/>
      <c r="XBS280" s="213"/>
      <c r="XBT280" s="213"/>
      <c r="XBU280" s="213"/>
      <c r="XBV280" s="213"/>
      <c r="XBW280" s="213"/>
      <c r="XBX280" s="213"/>
      <c r="XBY280" s="213"/>
      <c r="XBZ280" s="213"/>
      <c r="XCA280" s="213"/>
      <c r="XCB280" s="213"/>
      <c r="XCC280" s="213"/>
      <c r="XCD280" s="213"/>
      <c r="XCE280" s="213"/>
      <c r="XCF280" s="213"/>
      <c r="XCG280" s="213"/>
      <c r="XCH280" s="213"/>
      <c r="XCI280" s="213"/>
      <c r="XCJ280" s="213"/>
      <c r="XCK280" s="213"/>
      <c r="XCL280" s="213"/>
      <c r="XCM280" s="213"/>
      <c r="XCN280" s="213"/>
      <c r="XCO280" s="213"/>
      <c r="XCP280" s="213"/>
      <c r="XCQ280" s="213"/>
      <c r="XCR280" s="213"/>
      <c r="XCS280" s="213"/>
      <c r="XCT280" s="213"/>
      <c r="XCU280" s="213"/>
      <c r="XCV280" s="213"/>
      <c r="XCW280" s="213"/>
      <c r="XCX280" s="213"/>
      <c r="XCY280" s="213"/>
      <c r="XCZ280" s="213"/>
      <c r="XDA280" s="213"/>
      <c r="XDB280" s="213"/>
      <c r="XDC280" s="213"/>
      <c r="XDD280" s="213"/>
      <c r="XDE280" s="213"/>
      <c r="XDF280" s="213"/>
      <c r="XDG280" s="213"/>
      <c r="XDH280" s="213"/>
      <c r="XDI280" s="213"/>
      <c r="XDJ280" s="213"/>
      <c r="XDK280" s="213"/>
      <c r="XDL280" s="213"/>
      <c r="XDM280" s="213"/>
      <c r="XDN280" s="213"/>
      <c r="XDO280" s="213"/>
      <c r="XDP280" s="213"/>
      <c r="XDQ280" s="213"/>
      <c r="XDR280" s="213"/>
      <c r="XDS280" s="213"/>
      <c r="XDT280" s="213"/>
      <c r="XDU280" s="213"/>
      <c r="XDV280" s="213"/>
      <c r="XDW280" s="213"/>
      <c r="XDX280" s="213"/>
      <c r="XDY280" s="213"/>
      <c r="XDZ280" s="213"/>
      <c r="XEA280" s="213"/>
      <c r="XEB280" s="213"/>
      <c r="XEC280" s="213"/>
      <c r="XED280" s="213"/>
      <c r="XEE280" s="213"/>
      <c r="XEF280" s="213"/>
      <c r="XEG280" s="213"/>
      <c r="XEH280" s="213"/>
      <c r="XEI280" s="213"/>
      <c r="XEJ280" s="213"/>
      <c r="XEK280" s="213"/>
      <c r="XEL280" s="213"/>
      <c r="XEM280" s="213"/>
      <c r="XEN280" s="213"/>
      <c r="XEO280" s="213"/>
      <c r="XEP280" s="213"/>
      <c r="XEQ280" s="213"/>
      <c r="XER280" s="213"/>
      <c r="XES280" s="213"/>
      <c r="XET280" s="213"/>
      <c r="XEU280" s="213"/>
      <c r="XEV280" s="213"/>
      <c r="XEW280" s="213"/>
      <c r="XEX280" s="213"/>
      <c r="XEY280" s="213"/>
      <c r="XEZ280" s="213"/>
      <c r="XFA280" s="213"/>
      <c r="XFB280" s="213"/>
      <c r="XFC280" s="213"/>
      <c r="XFD280" s="219"/>
    </row>
    <row r="281" spans="1:16384" s="224" customFormat="1" ht="23.25" x14ac:dyDescent="0.2">
      <c r="A281" s="244" t="s">
        <v>171</v>
      </c>
      <c r="B281" s="245"/>
      <c r="C281" s="247"/>
      <c r="D281" s="368">
        <v>1290</v>
      </c>
      <c r="E281" s="248"/>
      <c r="F281" s="238"/>
      <c r="G281" s="238"/>
      <c r="H281" s="238"/>
    </row>
    <row r="282" spans="1:16384" s="228" customFormat="1" ht="84" x14ac:dyDescent="0.2">
      <c r="A282" s="244" t="s">
        <v>141</v>
      </c>
      <c r="B282" s="245"/>
      <c r="C282" s="246" t="s">
        <v>142</v>
      </c>
      <c r="D282" s="247" t="s">
        <v>143</v>
      </c>
      <c r="E282" s="248"/>
      <c r="F282" s="238"/>
      <c r="G282" s="238"/>
      <c r="H282" s="238"/>
    </row>
    <row r="283" spans="1:16384" s="233" customFormat="1" ht="21" x14ac:dyDescent="0.2">
      <c r="A283" s="244" t="s">
        <v>144</v>
      </c>
      <c r="B283" s="245"/>
      <c r="C283" s="246" t="s">
        <v>145</v>
      </c>
      <c r="D283" s="247" t="s">
        <v>146</v>
      </c>
      <c r="E283" s="248"/>
      <c r="F283" s="238"/>
      <c r="G283" s="238"/>
      <c r="H283" s="238"/>
    </row>
    <row r="284" spans="1:16384" ht="97.5" customHeight="1" x14ac:dyDescent="0.2">
      <c r="A284" s="244" t="s">
        <v>150</v>
      </c>
      <c r="B284" s="245"/>
      <c r="C284" s="333" t="s">
        <v>151</v>
      </c>
      <c r="D284" s="245" t="s">
        <v>146</v>
      </c>
      <c r="E284" s="334"/>
      <c r="F284" s="232"/>
      <c r="G284" s="232"/>
      <c r="H284" s="232"/>
    </row>
    <row r="285" spans="1:16384" ht="231.75" thickBot="1" x14ac:dyDescent="0.25">
      <c r="A285" s="328" t="s">
        <v>152</v>
      </c>
      <c r="B285" s="329"/>
      <c r="C285" s="330" t="s">
        <v>153</v>
      </c>
      <c r="D285" s="331" t="s">
        <v>146</v>
      </c>
      <c r="E285" s="332"/>
      <c r="F285" s="222"/>
      <c r="G285" s="223"/>
      <c r="H285" s="223"/>
    </row>
    <row r="286" spans="1:16384" ht="98.25" customHeight="1" x14ac:dyDescent="0.2">
      <c r="A286" s="459" t="s">
        <v>593</v>
      </c>
      <c r="B286" s="459"/>
      <c r="C286" s="459"/>
      <c r="D286" s="459"/>
      <c r="E286" s="459"/>
      <c r="F286" s="459"/>
      <c r="G286" s="459"/>
      <c r="H286" s="459"/>
    </row>
    <row r="287" spans="1:16384" ht="50.1" customHeight="1" x14ac:dyDescent="0.2">
      <c r="A287" s="459" t="s">
        <v>594</v>
      </c>
      <c r="B287" s="459"/>
      <c r="C287" s="459"/>
      <c r="D287" s="459"/>
      <c r="E287" s="459"/>
      <c r="F287" s="459"/>
      <c r="G287" s="459"/>
      <c r="H287" s="459"/>
    </row>
    <row r="288" spans="1:16384" ht="21" customHeight="1" x14ac:dyDescent="0.2">
      <c r="A288" s="219"/>
      <c r="B288" s="219"/>
      <c r="C288" s="220"/>
      <c r="D288" s="221"/>
      <c r="E288" s="221"/>
      <c r="F288" s="222"/>
      <c r="G288" s="223"/>
      <c r="H288" s="223"/>
    </row>
    <row r="289" spans="1:8" ht="30" customHeight="1" x14ac:dyDescent="0.2">
      <c r="A289" s="250" t="s">
        <v>154</v>
      </c>
      <c r="B289" s="250"/>
      <c r="C289" s="250"/>
      <c r="D289" s="250"/>
      <c r="E289" s="250"/>
      <c r="F289" s="250"/>
      <c r="G289" s="250"/>
      <c r="H289" s="250"/>
    </row>
    <row r="290" spans="1:8" ht="75" customHeight="1" x14ac:dyDescent="0.2">
      <c r="A290" s="250" t="s">
        <v>155</v>
      </c>
      <c r="B290" s="250"/>
      <c r="C290" s="250"/>
      <c r="D290" s="250"/>
      <c r="E290" s="250"/>
      <c r="F290" s="250"/>
      <c r="G290" s="250"/>
      <c r="H290" s="250"/>
    </row>
    <row r="291" spans="1:8" s="203" customFormat="1" ht="186" customHeight="1" x14ac:dyDescent="0.2">
      <c r="A29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1" s="308"/>
      <c r="C291" s="308"/>
      <c r="D291" s="308"/>
      <c r="E291" s="308"/>
      <c r="F291" s="308"/>
      <c r="G291" s="308"/>
      <c r="H291" s="308"/>
    </row>
    <row r="292" spans="1:8" s="224" customFormat="1" ht="23.25" x14ac:dyDescent="0.2">
      <c r="A292" s="225" t="s">
        <v>157</v>
      </c>
      <c r="B292" s="225"/>
      <c r="C292" s="225"/>
      <c r="D292" s="225"/>
      <c r="E292" s="225"/>
      <c r="F292" s="225"/>
      <c r="G292" s="225"/>
      <c r="H292" s="225"/>
    </row>
    <row r="293" spans="1:8" ht="23.25" x14ac:dyDescent="0.2">
      <c r="A293" s="250" t="s">
        <v>158</v>
      </c>
      <c r="B293" s="250"/>
      <c r="C293" s="250"/>
      <c r="D293" s="250"/>
      <c r="E293" s="250"/>
      <c r="F293" s="250"/>
      <c r="G293" s="250"/>
      <c r="H293" s="250"/>
    </row>
    <row r="294" spans="1:8" s="203" customFormat="1" ht="125.25" customHeight="1" x14ac:dyDescent="0.2">
      <c r="A294" s="486" t="s">
        <v>459</v>
      </c>
      <c r="B294" s="486"/>
      <c r="C294" s="486"/>
      <c r="D294" s="486"/>
      <c r="E294" s="486"/>
      <c r="F294" s="486"/>
      <c r="G294" s="486"/>
      <c r="H294" s="486"/>
    </row>
    <row r="295" spans="1:8" ht="25.5" x14ac:dyDescent="0.35">
      <c r="A295" s="487" t="s">
        <v>460</v>
      </c>
      <c r="B295" s="488"/>
      <c r="C295" s="489" t="s">
        <v>461</v>
      </c>
    </row>
    <row r="296" spans="1:8" ht="25.5" x14ac:dyDescent="0.35">
      <c r="A296" s="490" t="s">
        <v>462</v>
      </c>
      <c r="B296" s="491"/>
      <c r="C296" s="492">
        <v>1</v>
      </c>
    </row>
    <row r="297" spans="1:8" ht="25.5" x14ac:dyDescent="0.35">
      <c r="A297" s="490">
        <v>2</v>
      </c>
      <c r="B297" s="491"/>
      <c r="C297" s="492">
        <v>1.1000000000000001</v>
      </c>
    </row>
    <row r="298" spans="1:8" ht="25.5" x14ac:dyDescent="0.35">
      <c r="A298" s="490">
        <v>3</v>
      </c>
      <c r="B298" s="491"/>
      <c r="C298" s="492">
        <v>1.2</v>
      </c>
    </row>
    <row r="299" spans="1:8" ht="25.5" x14ac:dyDescent="0.35">
      <c r="A299" s="490" t="s">
        <v>463</v>
      </c>
      <c r="B299" s="491"/>
      <c r="C299" s="492">
        <v>1.25</v>
      </c>
    </row>
    <row r="300" spans="1:8" ht="25.5" x14ac:dyDescent="0.35">
      <c r="A300" s="490" t="s">
        <v>464</v>
      </c>
      <c r="B300" s="491"/>
      <c r="C300" s="492">
        <v>1.3</v>
      </c>
    </row>
    <row r="301" spans="1:8" ht="25.5" x14ac:dyDescent="0.35">
      <c r="A301" s="490" t="s">
        <v>465</v>
      </c>
      <c r="B301" s="491"/>
      <c r="C301" s="492">
        <v>1.35</v>
      </c>
    </row>
    <row r="302" spans="1:8" ht="25.5" x14ac:dyDescent="0.35">
      <c r="A302" s="490" t="s">
        <v>466</v>
      </c>
      <c r="B302" s="491"/>
      <c r="C302" s="492">
        <v>1.4</v>
      </c>
    </row>
    <row r="303" spans="1:8" ht="25.5" x14ac:dyDescent="0.35">
      <c r="A303" s="490" t="s">
        <v>467</v>
      </c>
      <c r="B303" s="491"/>
      <c r="C303" s="492">
        <v>1.45</v>
      </c>
    </row>
    <row r="304" spans="1:8" ht="25.5" x14ac:dyDescent="0.35">
      <c r="A304" s="490" t="s">
        <v>468</v>
      </c>
      <c r="B304" s="491"/>
      <c r="C304" s="492">
        <v>1.5</v>
      </c>
    </row>
    <row r="305" spans="1:8" ht="25.5" x14ac:dyDescent="0.35">
      <c r="A305" s="490" t="s">
        <v>469</v>
      </c>
      <c r="B305" s="491"/>
      <c r="C305" s="492">
        <v>2</v>
      </c>
    </row>
    <row r="306" spans="1:8" ht="23.25" x14ac:dyDescent="0.2">
      <c r="A306" s="250" t="s">
        <v>470</v>
      </c>
      <c r="B306" s="250"/>
      <c r="C306" s="250"/>
      <c r="D306" s="250"/>
      <c r="E306" s="250"/>
      <c r="F306" s="250"/>
      <c r="G306" s="250"/>
      <c r="H306" s="250"/>
    </row>
    <row r="309" spans="1:8" s="252" customFormat="1" ht="114.75" customHeight="1" x14ac:dyDescent="0.2">
      <c r="A309" s="225" t="s">
        <v>471</v>
      </c>
      <c r="B309" s="225"/>
      <c r="C309" s="225"/>
      <c r="D309" s="225"/>
      <c r="E309" s="225"/>
      <c r="F309" s="225"/>
      <c r="G309" s="225"/>
      <c r="H309" s="225"/>
    </row>
    <row r="316" spans="1:8" s="252" customFormat="1" ht="114.75" customHeight="1" x14ac:dyDescent="0.2">
      <c r="A316" s="202"/>
      <c r="B316" s="203"/>
      <c r="C316" s="204"/>
      <c r="D316" s="203"/>
      <c r="E316" s="203"/>
      <c r="F316" s="203"/>
      <c r="G316" s="203"/>
      <c r="H316" s="205"/>
    </row>
  </sheetData>
  <sheetProtection selectLockedCells="1" selectUnlockedCells="1"/>
  <mergeCells count="5966">
    <mergeCell ref="A303:B303"/>
    <mergeCell ref="A304:B304"/>
    <mergeCell ref="A305:B305"/>
    <mergeCell ref="A306:H306"/>
    <mergeCell ref="A309:E309"/>
    <mergeCell ref="F309:H309"/>
    <mergeCell ref="A297:B297"/>
    <mergeCell ref="A298:B298"/>
    <mergeCell ref="A299:B299"/>
    <mergeCell ref="A300:B300"/>
    <mergeCell ref="A301:B301"/>
    <mergeCell ref="A302:B302"/>
    <mergeCell ref="A291:H291"/>
    <mergeCell ref="A292:H292"/>
    <mergeCell ref="A293:H293"/>
    <mergeCell ref="A294:H294"/>
    <mergeCell ref="A295:B295"/>
    <mergeCell ref="A296:B296"/>
    <mergeCell ref="A285:B285"/>
    <mergeCell ref="D285:E285"/>
    <mergeCell ref="A286:H286"/>
    <mergeCell ref="A287:H287"/>
    <mergeCell ref="A289:H289"/>
    <mergeCell ref="A290:H290"/>
    <mergeCell ref="A282:B282"/>
    <mergeCell ref="D282:E282"/>
    <mergeCell ref="A283:B283"/>
    <mergeCell ref="D283:E283"/>
    <mergeCell ref="A284:B284"/>
    <mergeCell ref="D284:E284"/>
    <mergeCell ref="XER280:XET280"/>
    <mergeCell ref="XEU280:XEW280"/>
    <mergeCell ref="XEX280:XEZ280"/>
    <mergeCell ref="XFA280:XFC280"/>
    <mergeCell ref="A281:B281"/>
    <mergeCell ref="D281:E281"/>
    <mergeCell ref="XDZ280:XEB280"/>
    <mergeCell ref="XEC280:XEE280"/>
    <mergeCell ref="XEF280:XEH280"/>
    <mergeCell ref="XEI280:XEK280"/>
    <mergeCell ref="XEL280:XEN280"/>
    <mergeCell ref="XEO280:XEQ280"/>
    <mergeCell ref="XDH280:XDJ280"/>
    <mergeCell ref="XDK280:XDM280"/>
    <mergeCell ref="XDN280:XDP280"/>
    <mergeCell ref="XDQ280:XDS280"/>
    <mergeCell ref="XDT280:XDV280"/>
    <mergeCell ref="XDW280:XDY280"/>
    <mergeCell ref="XCP280:XCR280"/>
    <mergeCell ref="XCS280:XCU280"/>
    <mergeCell ref="XCV280:XCX280"/>
    <mergeCell ref="XCY280:XDA280"/>
    <mergeCell ref="XDB280:XDD280"/>
    <mergeCell ref="XDE280:XDG280"/>
    <mergeCell ref="XBX280:XBZ280"/>
    <mergeCell ref="XCA280:XCC280"/>
    <mergeCell ref="XCD280:XCF280"/>
    <mergeCell ref="XCG280:XCI280"/>
    <mergeCell ref="XCJ280:XCL280"/>
    <mergeCell ref="XCM280:XCO280"/>
    <mergeCell ref="XBF280:XBH280"/>
    <mergeCell ref="XBI280:XBK280"/>
    <mergeCell ref="XBL280:XBN280"/>
    <mergeCell ref="XBO280:XBQ280"/>
    <mergeCell ref="XBR280:XBT280"/>
    <mergeCell ref="XBU280:XBW280"/>
    <mergeCell ref="XAN280:XAP280"/>
    <mergeCell ref="XAQ280:XAS280"/>
    <mergeCell ref="XAT280:XAV280"/>
    <mergeCell ref="XAW280:XAY280"/>
    <mergeCell ref="XAZ280:XBB280"/>
    <mergeCell ref="XBC280:XBE280"/>
    <mergeCell ref="WZV280:WZX280"/>
    <mergeCell ref="WZY280:XAA280"/>
    <mergeCell ref="XAB280:XAD280"/>
    <mergeCell ref="XAE280:XAG280"/>
    <mergeCell ref="XAH280:XAJ280"/>
    <mergeCell ref="XAK280:XAM280"/>
    <mergeCell ref="WZD280:WZF280"/>
    <mergeCell ref="WZG280:WZI280"/>
    <mergeCell ref="WZJ280:WZL280"/>
    <mergeCell ref="WZM280:WZO280"/>
    <mergeCell ref="WZP280:WZR280"/>
    <mergeCell ref="WZS280:WZU280"/>
    <mergeCell ref="WYL280:WYN280"/>
    <mergeCell ref="WYO280:WYQ280"/>
    <mergeCell ref="WYR280:WYT280"/>
    <mergeCell ref="WYU280:WYW280"/>
    <mergeCell ref="WYX280:WYZ280"/>
    <mergeCell ref="WZA280:WZC280"/>
    <mergeCell ref="WXT280:WXV280"/>
    <mergeCell ref="WXW280:WXY280"/>
    <mergeCell ref="WXZ280:WYB280"/>
    <mergeCell ref="WYC280:WYE280"/>
    <mergeCell ref="WYF280:WYH280"/>
    <mergeCell ref="WYI280:WYK280"/>
    <mergeCell ref="WXB280:WXD280"/>
    <mergeCell ref="WXE280:WXG280"/>
    <mergeCell ref="WXH280:WXJ280"/>
    <mergeCell ref="WXK280:WXM280"/>
    <mergeCell ref="WXN280:WXP280"/>
    <mergeCell ref="WXQ280:WXS280"/>
    <mergeCell ref="WWJ280:WWL280"/>
    <mergeCell ref="WWM280:WWO280"/>
    <mergeCell ref="WWP280:WWR280"/>
    <mergeCell ref="WWS280:WWU280"/>
    <mergeCell ref="WWV280:WWX280"/>
    <mergeCell ref="WWY280:WXA280"/>
    <mergeCell ref="WVR280:WVT280"/>
    <mergeCell ref="WVU280:WVW280"/>
    <mergeCell ref="WVX280:WVZ280"/>
    <mergeCell ref="WWA280:WWC280"/>
    <mergeCell ref="WWD280:WWF280"/>
    <mergeCell ref="WWG280:WWI280"/>
    <mergeCell ref="WUZ280:WVB280"/>
    <mergeCell ref="WVC280:WVE280"/>
    <mergeCell ref="WVF280:WVH280"/>
    <mergeCell ref="WVI280:WVK280"/>
    <mergeCell ref="WVL280:WVN280"/>
    <mergeCell ref="WVO280:WVQ280"/>
    <mergeCell ref="WUH280:WUJ280"/>
    <mergeCell ref="WUK280:WUM280"/>
    <mergeCell ref="WUN280:WUP280"/>
    <mergeCell ref="WUQ280:WUS280"/>
    <mergeCell ref="WUT280:WUV280"/>
    <mergeCell ref="WUW280:WUY280"/>
    <mergeCell ref="WTP280:WTR280"/>
    <mergeCell ref="WTS280:WTU280"/>
    <mergeCell ref="WTV280:WTX280"/>
    <mergeCell ref="WTY280:WUA280"/>
    <mergeCell ref="WUB280:WUD280"/>
    <mergeCell ref="WUE280:WUG280"/>
    <mergeCell ref="WSX280:WSZ280"/>
    <mergeCell ref="WTA280:WTC280"/>
    <mergeCell ref="WTD280:WTF280"/>
    <mergeCell ref="WTG280:WTI280"/>
    <mergeCell ref="WTJ280:WTL280"/>
    <mergeCell ref="WTM280:WTO280"/>
    <mergeCell ref="WSF280:WSH280"/>
    <mergeCell ref="WSI280:WSK280"/>
    <mergeCell ref="WSL280:WSN280"/>
    <mergeCell ref="WSO280:WSQ280"/>
    <mergeCell ref="WSR280:WST280"/>
    <mergeCell ref="WSU280:WSW280"/>
    <mergeCell ref="WRN280:WRP280"/>
    <mergeCell ref="WRQ280:WRS280"/>
    <mergeCell ref="WRT280:WRV280"/>
    <mergeCell ref="WRW280:WRY280"/>
    <mergeCell ref="WRZ280:WSB280"/>
    <mergeCell ref="WSC280:WSE280"/>
    <mergeCell ref="WQV280:WQX280"/>
    <mergeCell ref="WQY280:WRA280"/>
    <mergeCell ref="WRB280:WRD280"/>
    <mergeCell ref="WRE280:WRG280"/>
    <mergeCell ref="WRH280:WRJ280"/>
    <mergeCell ref="WRK280:WRM280"/>
    <mergeCell ref="WQD280:WQF280"/>
    <mergeCell ref="WQG280:WQI280"/>
    <mergeCell ref="WQJ280:WQL280"/>
    <mergeCell ref="WQM280:WQO280"/>
    <mergeCell ref="WQP280:WQR280"/>
    <mergeCell ref="WQS280:WQU280"/>
    <mergeCell ref="WPL280:WPN280"/>
    <mergeCell ref="WPO280:WPQ280"/>
    <mergeCell ref="WPR280:WPT280"/>
    <mergeCell ref="WPU280:WPW280"/>
    <mergeCell ref="WPX280:WPZ280"/>
    <mergeCell ref="WQA280:WQC280"/>
    <mergeCell ref="WOT280:WOV280"/>
    <mergeCell ref="WOW280:WOY280"/>
    <mergeCell ref="WOZ280:WPB280"/>
    <mergeCell ref="WPC280:WPE280"/>
    <mergeCell ref="WPF280:WPH280"/>
    <mergeCell ref="WPI280:WPK280"/>
    <mergeCell ref="WOB280:WOD280"/>
    <mergeCell ref="WOE280:WOG280"/>
    <mergeCell ref="WOH280:WOJ280"/>
    <mergeCell ref="WOK280:WOM280"/>
    <mergeCell ref="WON280:WOP280"/>
    <mergeCell ref="WOQ280:WOS280"/>
    <mergeCell ref="WNJ280:WNL280"/>
    <mergeCell ref="WNM280:WNO280"/>
    <mergeCell ref="WNP280:WNR280"/>
    <mergeCell ref="WNS280:WNU280"/>
    <mergeCell ref="WNV280:WNX280"/>
    <mergeCell ref="WNY280:WOA280"/>
    <mergeCell ref="WMR280:WMT280"/>
    <mergeCell ref="WMU280:WMW280"/>
    <mergeCell ref="WMX280:WMZ280"/>
    <mergeCell ref="WNA280:WNC280"/>
    <mergeCell ref="WND280:WNF280"/>
    <mergeCell ref="WNG280:WNI280"/>
    <mergeCell ref="WLZ280:WMB280"/>
    <mergeCell ref="WMC280:WME280"/>
    <mergeCell ref="WMF280:WMH280"/>
    <mergeCell ref="WMI280:WMK280"/>
    <mergeCell ref="WML280:WMN280"/>
    <mergeCell ref="WMO280:WMQ280"/>
    <mergeCell ref="WLH280:WLJ280"/>
    <mergeCell ref="WLK280:WLM280"/>
    <mergeCell ref="WLN280:WLP280"/>
    <mergeCell ref="WLQ280:WLS280"/>
    <mergeCell ref="WLT280:WLV280"/>
    <mergeCell ref="WLW280:WLY280"/>
    <mergeCell ref="WKP280:WKR280"/>
    <mergeCell ref="WKS280:WKU280"/>
    <mergeCell ref="WKV280:WKX280"/>
    <mergeCell ref="WKY280:WLA280"/>
    <mergeCell ref="WLB280:WLD280"/>
    <mergeCell ref="WLE280:WLG280"/>
    <mergeCell ref="WJX280:WJZ280"/>
    <mergeCell ref="WKA280:WKC280"/>
    <mergeCell ref="WKD280:WKF280"/>
    <mergeCell ref="WKG280:WKI280"/>
    <mergeCell ref="WKJ280:WKL280"/>
    <mergeCell ref="WKM280:WKO280"/>
    <mergeCell ref="WJF280:WJH280"/>
    <mergeCell ref="WJI280:WJK280"/>
    <mergeCell ref="WJL280:WJN280"/>
    <mergeCell ref="WJO280:WJQ280"/>
    <mergeCell ref="WJR280:WJT280"/>
    <mergeCell ref="WJU280:WJW280"/>
    <mergeCell ref="WIN280:WIP280"/>
    <mergeCell ref="WIQ280:WIS280"/>
    <mergeCell ref="WIT280:WIV280"/>
    <mergeCell ref="WIW280:WIY280"/>
    <mergeCell ref="WIZ280:WJB280"/>
    <mergeCell ref="WJC280:WJE280"/>
    <mergeCell ref="WHV280:WHX280"/>
    <mergeCell ref="WHY280:WIA280"/>
    <mergeCell ref="WIB280:WID280"/>
    <mergeCell ref="WIE280:WIG280"/>
    <mergeCell ref="WIH280:WIJ280"/>
    <mergeCell ref="WIK280:WIM280"/>
    <mergeCell ref="WHD280:WHF280"/>
    <mergeCell ref="WHG280:WHI280"/>
    <mergeCell ref="WHJ280:WHL280"/>
    <mergeCell ref="WHM280:WHO280"/>
    <mergeCell ref="WHP280:WHR280"/>
    <mergeCell ref="WHS280:WHU280"/>
    <mergeCell ref="WGL280:WGN280"/>
    <mergeCell ref="WGO280:WGQ280"/>
    <mergeCell ref="WGR280:WGT280"/>
    <mergeCell ref="WGU280:WGW280"/>
    <mergeCell ref="WGX280:WGZ280"/>
    <mergeCell ref="WHA280:WHC280"/>
    <mergeCell ref="WFT280:WFV280"/>
    <mergeCell ref="WFW280:WFY280"/>
    <mergeCell ref="WFZ280:WGB280"/>
    <mergeCell ref="WGC280:WGE280"/>
    <mergeCell ref="WGF280:WGH280"/>
    <mergeCell ref="WGI280:WGK280"/>
    <mergeCell ref="WFB280:WFD280"/>
    <mergeCell ref="WFE280:WFG280"/>
    <mergeCell ref="WFH280:WFJ280"/>
    <mergeCell ref="WFK280:WFM280"/>
    <mergeCell ref="WFN280:WFP280"/>
    <mergeCell ref="WFQ280:WFS280"/>
    <mergeCell ref="WEJ280:WEL280"/>
    <mergeCell ref="WEM280:WEO280"/>
    <mergeCell ref="WEP280:WER280"/>
    <mergeCell ref="WES280:WEU280"/>
    <mergeCell ref="WEV280:WEX280"/>
    <mergeCell ref="WEY280:WFA280"/>
    <mergeCell ref="WDR280:WDT280"/>
    <mergeCell ref="WDU280:WDW280"/>
    <mergeCell ref="WDX280:WDZ280"/>
    <mergeCell ref="WEA280:WEC280"/>
    <mergeCell ref="WED280:WEF280"/>
    <mergeCell ref="WEG280:WEI280"/>
    <mergeCell ref="WCZ280:WDB280"/>
    <mergeCell ref="WDC280:WDE280"/>
    <mergeCell ref="WDF280:WDH280"/>
    <mergeCell ref="WDI280:WDK280"/>
    <mergeCell ref="WDL280:WDN280"/>
    <mergeCell ref="WDO280:WDQ280"/>
    <mergeCell ref="WCH280:WCJ280"/>
    <mergeCell ref="WCK280:WCM280"/>
    <mergeCell ref="WCN280:WCP280"/>
    <mergeCell ref="WCQ280:WCS280"/>
    <mergeCell ref="WCT280:WCV280"/>
    <mergeCell ref="WCW280:WCY280"/>
    <mergeCell ref="WBP280:WBR280"/>
    <mergeCell ref="WBS280:WBU280"/>
    <mergeCell ref="WBV280:WBX280"/>
    <mergeCell ref="WBY280:WCA280"/>
    <mergeCell ref="WCB280:WCD280"/>
    <mergeCell ref="WCE280:WCG280"/>
    <mergeCell ref="WAX280:WAZ280"/>
    <mergeCell ref="WBA280:WBC280"/>
    <mergeCell ref="WBD280:WBF280"/>
    <mergeCell ref="WBG280:WBI280"/>
    <mergeCell ref="WBJ280:WBL280"/>
    <mergeCell ref="WBM280:WBO280"/>
    <mergeCell ref="WAF280:WAH280"/>
    <mergeCell ref="WAI280:WAK280"/>
    <mergeCell ref="WAL280:WAN280"/>
    <mergeCell ref="WAO280:WAQ280"/>
    <mergeCell ref="WAR280:WAT280"/>
    <mergeCell ref="WAU280:WAW280"/>
    <mergeCell ref="VZN280:VZP280"/>
    <mergeCell ref="VZQ280:VZS280"/>
    <mergeCell ref="VZT280:VZV280"/>
    <mergeCell ref="VZW280:VZY280"/>
    <mergeCell ref="VZZ280:WAB280"/>
    <mergeCell ref="WAC280:WAE280"/>
    <mergeCell ref="VYV280:VYX280"/>
    <mergeCell ref="VYY280:VZA280"/>
    <mergeCell ref="VZB280:VZD280"/>
    <mergeCell ref="VZE280:VZG280"/>
    <mergeCell ref="VZH280:VZJ280"/>
    <mergeCell ref="VZK280:VZM280"/>
    <mergeCell ref="VYD280:VYF280"/>
    <mergeCell ref="VYG280:VYI280"/>
    <mergeCell ref="VYJ280:VYL280"/>
    <mergeCell ref="VYM280:VYO280"/>
    <mergeCell ref="VYP280:VYR280"/>
    <mergeCell ref="VYS280:VYU280"/>
    <mergeCell ref="VXL280:VXN280"/>
    <mergeCell ref="VXO280:VXQ280"/>
    <mergeCell ref="VXR280:VXT280"/>
    <mergeCell ref="VXU280:VXW280"/>
    <mergeCell ref="VXX280:VXZ280"/>
    <mergeCell ref="VYA280:VYC280"/>
    <mergeCell ref="VWT280:VWV280"/>
    <mergeCell ref="VWW280:VWY280"/>
    <mergeCell ref="VWZ280:VXB280"/>
    <mergeCell ref="VXC280:VXE280"/>
    <mergeCell ref="VXF280:VXH280"/>
    <mergeCell ref="VXI280:VXK280"/>
    <mergeCell ref="VWB280:VWD280"/>
    <mergeCell ref="VWE280:VWG280"/>
    <mergeCell ref="VWH280:VWJ280"/>
    <mergeCell ref="VWK280:VWM280"/>
    <mergeCell ref="VWN280:VWP280"/>
    <mergeCell ref="VWQ280:VWS280"/>
    <mergeCell ref="VVJ280:VVL280"/>
    <mergeCell ref="VVM280:VVO280"/>
    <mergeCell ref="VVP280:VVR280"/>
    <mergeCell ref="VVS280:VVU280"/>
    <mergeCell ref="VVV280:VVX280"/>
    <mergeCell ref="VVY280:VWA280"/>
    <mergeCell ref="VUR280:VUT280"/>
    <mergeCell ref="VUU280:VUW280"/>
    <mergeCell ref="VUX280:VUZ280"/>
    <mergeCell ref="VVA280:VVC280"/>
    <mergeCell ref="VVD280:VVF280"/>
    <mergeCell ref="VVG280:VVI280"/>
    <mergeCell ref="VTZ280:VUB280"/>
    <mergeCell ref="VUC280:VUE280"/>
    <mergeCell ref="VUF280:VUH280"/>
    <mergeCell ref="VUI280:VUK280"/>
    <mergeCell ref="VUL280:VUN280"/>
    <mergeCell ref="VUO280:VUQ280"/>
    <mergeCell ref="VTH280:VTJ280"/>
    <mergeCell ref="VTK280:VTM280"/>
    <mergeCell ref="VTN280:VTP280"/>
    <mergeCell ref="VTQ280:VTS280"/>
    <mergeCell ref="VTT280:VTV280"/>
    <mergeCell ref="VTW280:VTY280"/>
    <mergeCell ref="VSP280:VSR280"/>
    <mergeCell ref="VSS280:VSU280"/>
    <mergeCell ref="VSV280:VSX280"/>
    <mergeCell ref="VSY280:VTA280"/>
    <mergeCell ref="VTB280:VTD280"/>
    <mergeCell ref="VTE280:VTG280"/>
    <mergeCell ref="VRX280:VRZ280"/>
    <mergeCell ref="VSA280:VSC280"/>
    <mergeCell ref="VSD280:VSF280"/>
    <mergeCell ref="VSG280:VSI280"/>
    <mergeCell ref="VSJ280:VSL280"/>
    <mergeCell ref="VSM280:VSO280"/>
    <mergeCell ref="VRF280:VRH280"/>
    <mergeCell ref="VRI280:VRK280"/>
    <mergeCell ref="VRL280:VRN280"/>
    <mergeCell ref="VRO280:VRQ280"/>
    <mergeCell ref="VRR280:VRT280"/>
    <mergeCell ref="VRU280:VRW280"/>
    <mergeCell ref="VQN280:VQP280"/>
    <mergeCell ref="VQQ280:VQS280"/>
    <mergeCell ref="VQT280:VQV280"/>
    <mergeCell ref="VQW280:VQY280"/>
    <mergeCell ref="VQZ280:VRB280"/>
    <mergeCell ref="VRC280:VRE280"/>
    <mergeCell ref="VPV280:VPX280"/>
    <mergeCell ref="VPY280:VQA280"/>
    <mergeCell ref="VQB280:VQD280"/>
    <mergeCell ref="VQE280:VQG280"/>
    <mergeCell ref="VQH280:VQJ280"/>
    <mergeCell ref="VQK280:VQM280"/>
    <mergeCell ref="VPD280:VPF280"/>
    <mergeCell ref="VPG280:VPI280"/>
    <mergeCell ref="VPJ280:VPL280"/>
    <mergeCell ref="VPM280:VPO280"/>
    <mergeCell ref="VPP280:VPR280"/>
    <mergeCell ref="VPS280:VPU280"/>
    <mergeCell ref="VOL280:VON280"/>
    <mergeCell ref="VOO280:VOQ280"/>
    <mergeCell ref="VOR280:VOT280"/>
    <mergeCell ref="VOU280:VOW280"/>
    <mergeCell ref="VOX280:VOZ280"/>
    <mergeCell ref="VPA280:VPC280"/>
    <mergeCell ref="VNT280:VNV280"/>
    <mergeCell ref="VNW280:VNY280"/>
    <mergeCell ref="VNZ280:VOB280"/>
    <mergeCell ref="VOC280:VOE280"/>
    <mergeCell ref="VOF280:VOH280"/>
    <mergeCell ref="VOI280:VOK280"/>
    <mergeCell ref="VNB280:VND280"/>
    <mergeCell ref="VNE280:VNG280"/>
    <mergeCell ref="VNH280:VNJ280"/>
    <mergeCell ref="VNK280:VNM280"/>
    <mergeCell ref="VNN280:VNP280"/>
    <mergeCell ref="VNQ280:VNS280"/>
    <mergeCell ref="VMJ280:VML280"/>
    <mergeCell ref="VMM280:VMO280"/>
    <mergeCell ref="VMP280:VMR280"/>
    <mergeCell ref="VMS280:VMU280"/>
    <mergeCell ref="VMV280:VMX280"/>
    <mergeCell ref="VMY280:VNA280"/>
    <mergeCell ref="VLR280:VLT280"/>
    <mergeCell ref="VLU280:VLW280"/>
    <mergeCell ref="VLX280:VLZ280"/>
    <mergeCell ref="VMA280:VMC280"/>
    <mergeCell ref="VMD280:VMF280"/>
    <mergeCell ref="VMG280:VMI280"/>
    <mergeCell ref="VKZ280:VLB280"/>
    <mergeCell ref="VLC280:VLE280"/>
    <mergeCell ref="VLF280:VLH280"/>
    <mergeCell ref="VLI280:VLK280"/>
    <mergeCell ref="VLL280:VLN280"/>
    <mergeCell ref="VLO280:VLQ280"/>
    <mergeCell ref="VKH280:VKJ280"/>
    <mergeCell ref="VKK280:VKM280"/>
    <mergeCell ref="VKN280:VKP280"/>
    <mergeCell ref="VKQ280:VKS280"/>
    <mergeCell ref="VKT280:VKV280"/>
    <mergeCell ref="VKW280:VKY280"/>
    <mergeCell ref="VJP280:VJR280"/>
    <mergeCell ref="VJS280:VJU280"/>
    <mergeCell ref="VJV280:VJX280"/>
    <mergeCell ref="VJY280:VKA280"/>
    <mergeCell ref="VKB280:VKD280"/>
    <mergeCell ref="VKE280:VKG280"/>
    <mergeCell ref="VIX280:VIZ280"/>
    <mergeCell ref="VJA280:VJC280"/>
    <mergeCell ref="VJD280:VJF280"/>
    <mergeCell ref="VJG280:VJI280"/>
    <mergeCell ref="VJJ280:VJL280"/>
    <mergeCell ref="VJM280:VJO280"/>
    <mergeCell ref="VIF280:VIH280"/>
    <mergeCell ref="VII280:VIK280"/>
    <mergeCell ref="VIL280:VIN280"/>
    <mergeCell ref="VIO280:VIQ280"/>
    <mergeCell ref="VIR280:VIT280"/>
    <mergeCell ref="VIU280:VIW280"/>
    <mergeCell ref="VHN280:VHP280"/>
    <mergeCell ref="VHQ280:VHS280"/>
    <mergeCell ref="VHT280:VHV280"/>
    <mergeCell ref="VHW280:VHY280"/>
    <mergeCell ref="VHZ280:VIB280"/>
    <mergeCell ref="VIC280:VIE280"/>
    <mergeCell ref="VGV280:VGX280"/>
    <mergeCell ref="VGY280:VHA280"/>
    <mergeCell ref="VHB280:VHD280"/>
    <mergeCell ref="VHE280:VHG280"/>
    <mergeCell ref="VHH280:VHJ280"/>
    <mergeCell ref="VHK280:VHM280"/>
    <mergeCell ref="VGD280:VGF280"/>
    <mergeCell ref="VGG280:VGI280"/>
    <mergeCell ref="VGJ280:VGL280"/>
    <mergeCell ref="VGM280:VGO280"/>
    <mergeCell ref="VGP280:VGR280"/>
    <mergeCell ref="VGS280:VGU280"/>
    <mergeCell ref="VFL280:VFN280"/>
    <mergeCell ref="VFO280:VFQ280"/>
    <mergeCell ref="VFR280:VFT280"/>
    <mergeCell ref="VFU280:VFW280"/>
    <mergeCell ref="VFX280:VFZ280"/>
    <mergeCell ref="VGA280:VGC280"/>
    <mergeCell ref="VET280:VEV280"/>
    <mergeCell ref="VEW280:VEY280"/>
    <mergeCell ref="VEZ280:VFB280"/>
    <mergeCell ref="VFC280:VFE280"/>
    <mergeCell ref="VFF280:VFH280"/>
    <mergeCell ref="VFI280:VFK280"/>
    <mergeCell ref="VEB280:VED280"/>
    <mergeCell ref="VEE280:VEG280"/>
    <mergeCell ref="VEH280:VEJ280"/>
    <mergeCell ref="VEK280:VEM280"/>
    <mergeCell ref="VEN280:VEP280"/>
    <mergeCell ref="VEQ280:VES280"/>
    <mergeCell ref="VDJ280:VDL280"/>
    <mergeCell ref="VDM280:VDO280"/>
    <mergeCell ref="VDP280:VDR280"/>
    <mergeCell ref="VDS280:VDU280"/>
    <mergeCell ref="VDV280:VDX280"/>
    <mergeCell ref="VDY280:VEA280"/>
    <mergeCell ref="VCR280:VCT280"/>
    <mergeCell ref="VCU280:VCW280"/>
    <mergeCell ref="VCX280:VCZ280"/>
    <mergeCell ref="VDA280:VDC280"/>
    <mergeCell ref="VDD280:VDF280"/>
    <mergeCell ref="VDG280:VDI280"/>
    <mergeCell ref="VBZ280:VCB280"/>
    <mergeCell ref="VCC280:VCE280"/>
    <mergeCell ref="VCF280:VCH280"/>
    <mergeCell ref="VCI280:VCK280"/>
    <mergeCell ref="VCL280:VCN280"/>
    <mergeCell ref="VCO280:VCQ280"/>
    <mergeCell ref="VBH280:VBJ280"/>
    <mergeCell ref="VBK280:VBM280"/>
    <mergeCell ref="VBN280:VBP280"/>
    <mergeCell ref="VBQ280:VBS280"/>
    <mergeCell ref="VBT280:VBV280"/>
    <mergeCell ref="VBW280:VBY280"/>
    <mergeCell ref="VAP280:VAR280"/>
    <mergeCell ref="VAS280:VAU280"/>
    <mergeCell ref="VAV280:VAX280"/>
    <mergeCell ref="VAY280:VBA280"/>
    <mergeCell ref="VBB280:VBD280"/>
    <mergeCell ref="VBE280:VBG280"/>
    <mergeCell ref="UZX280:UZZ280"/>
    <mergeCell ref="VAA280:VAC280"/>
    <mergeCell ref="VAD280:VAF280"/>
    <mergeCell ref="VAG280:VAI280"/>
    <mergeCell ref="VAJ280:VAL280"/>
    <mergeCell ref="VAM280:VAO280"/>
    <mergeCell ref="UZF280:UZH280"/>
    <mergeCell ref="UZI280:UZK280"/>
    <mergeCell ref="UZL280:UZN280"/>
    <mergeCell ref="UZO280:UZQ280"/>
    <mergeCell ref="UZR280:UZT280"/>
    <mergeCell ref="UZU280:UZW280"/>
    <mergeCell ref="UYN280:UYP280"/>
    <mergeCell ref="UYQ280:UYS280"/>
    <mergeCell ref="UYT280:UYV280"/>
    <mergeCell ref="UYW280:UYY280"/>
    <mergeCell ref="UYZ280:UZB280"/>
    <mergeCell ref="UZC280:UZE280"/>
    <mergeCell ref="UXV280:UXX280"/>
    <mergeCell ref="UXY280:UYA280"/>
    <mergeCell ref="UYB280:UYD280"/>
    <mergeCell ref="UYE280:UYG280"/>
    <mergeCell ref="UYH280:UYJ280"/>
    <mergeCell ref="UYK280:UYM280"/>
    <mergeCell ref="UXD280:UXF280"/>
    <mergeCell ref="UXG280:UXI280"/>
    <mergeCell ref="UXJ280:UXL280"/>
    <mergeCell ref="UXM280:UXO280"/>
    <mergeCell ref="UXP280:UXR280"/>
    <mergeCell ref="UXS280:UXU280"/>
    <mergeCell ref="UWL280:UWN280"/>
    <mergeCell ref="UWO280:UWQ280"/>
    <mergeCell ref="UWR280:UWT280"/>
    <mergeCell ref="UWU280:UWW280"/>
    <mergeCell ref="UWX280:UWZ280"/>
    <mergeCell ref="UXA280:UXC280"/>
    <mergeCell ref="UVT280:UVV280"/>
    <mergeCell ref="UVW280:UVY280"/>
    <mergeCell ref="UVZ280:UWB280"/>
    <mergeCell ref="UWC280:UWE280"/>
    <mergeCell ref="UWF280:UWH280"/>
    <mergeCell ref="UWI280:UWK280"/>
    <mergeCell ref="UVB280:UVD280"/>
    <mergeCell ref="UVE280:UVG280"/>
    <mergeCell ref="UVH280:UVJ280"/>
    <mergeCell ref="UVK280:UVM280"/>
    <mergeCell ref="UVN280:UVP280"/>
    <mergeCell ref="UVQ280:UVS280"/>
    <mergeCell ref="UUJ280:UUL280"/>
    <mergeCell ref="UUM280:UUO280"/>
    <mergeCell ref="UUP280:UUR280"/>
    <mergeCell ref="UUS280:UUU280"/>
    <mergeCell ref="UUV280:UUX280"/>
    <mergeCell ref="UUY280:UVA280"/>
    <mergeCell ref="UTR280:UTT280"/>
    <mergeCell ref="UTU280:UTW280"/>
    <mergeCell ref="UTX280:UTZ280"/>
    <mergeCell ref="UUA280:UUC280"/>
    <mergeCell ref="UUD280:UUF280"/>
    <mergeCell ref="UUG280:UUI280"/>
    <mergeCell ref="USZ280:UTB280"/>
    <mergeCell ref="UTC280:UTE280"/>
    <mergeCell ref="UTF280:UTH280"/>
    <mergeCell ref="UTI280:UTK280"/>
    <mergeCell ref="UTL280:UTN280"/>
    <mergeCell ref="UTO280:UTQ280"/>
    <mergeCell ref="USH280:USJ280"/>
    <mergeCell ref="USK280:USM280"/>
    <mergeCell ref="USN280:USP280"/>
    <mergeCell ref="USQ280:USS280"/>
    <mergeCell ref="UST280:USV280"/>
    <mergeCell ref="USW280:USY280"/>
    <mergeCell ref="URP280:URR280"/>
    <mergeCell ref="URS280:URU280"/>
    <mergeCell ref="URV280:URX280"/>
    <mergeCell ref="URY280:USA280"/>
    <mergeCell ref="USB280:USD280"/>
    <mergeCell ref="USE280:USG280"/>
    <mergeCell ref="UQX280:UQZ280"/>
    <mergeCell ref="URA280:URC280"/>
    <mergeCell ref="URD280:URF280"/>
    <mergeCell ref="URG280:URI280"/>
    <mergeCell ref="URJ280:URL280"/>
    <mergeCell ref="URM280:URO280"/>
    <mergeCell ref="UQF280:UQH280"/>
    <mergeCell ref="UQI280:UQK280"/>
    <mergeCell ref="UQL280:UQN280"/>
    <mergeCell ref="UQO280:UQQ280"/>
    <mergeCell ref="UQR280:UQT280"/>
    <mergeCell ref="UQU280:UQW280"/>
    <mergeCell ref="UPN280:UPP280"/>
    <mergeCell ref="UPQ280:UPS280"/>
    <mergeCell ref="UPT280:UPV280"/>
    <mergeCell ref="UPW280:UPY280"/>
    <mergeCell ref="UPZ280:UQB280"/>
    <mergeCell ref="UQC280:UQE280"/>
    <mergeCell ref="UOV280:UOX280"/>
    <mergeCell ref="UOY280:UPA280"/>
    <mergeCell ref="UPB280:UPD280"/>
    <mergeCell ref="UPE280:UPG280"/>
    <mergeCell ref="UPH280:UPJ280"/>
    <mergeCell ref="UPK280:UPM280"/>
    <mergeCell ref="UOD280:UOF280"/>
    <mergeCell ref="UOG280:UOI280"/>
    <mergeCell ref="UOJ280:UOL280"/>
    <mergeCell ref="UOM280:UOO280"/>
    <mergeCell ref="UOP280:UOR280"/>
    <mergeCell ref="UOS280:UOU280"/>
    <mergeCell ref="UNL280:UNN280"/>
    <mergeCell ref="UNO280:UNQ280"/>
    <mergeCell ref="UNR280:UNT280"/>
    <mergeCell ref="UNU280:UNW280"/>
    <mergeCell ref="UNX280:UNZ280"/>
    <mergeCell ref="UOA280:UOC280"/>
    <mergeCell ref="UMT280:UMV280"/>
    <mergeCell ref="UMW280:UMY280"/>
    <mergeCell ref="UMZ280:UNB280"/>
    <mergeCell ref="UNC280:UNE280"/>
    <mergeCell ref="UNF280:UNH280"/>
    <mergeCell ref="UNI280:UNK280"/>
    <mergeCell ref="UMB280:UMD280"/>
    <mergeCell ref="UME280:UMG280"/>
    <mergeCell ref="UMH280:UMJ280"/>
    <mergeCell ref="UMK280:UMM280"/>
    <mergeCell ref="UMN280:UMP280"/>
    <mergeCell ref="UMQ280:UMS280"/>
    <mergeCell ref="ULJ280:ULL280"/>
    <mergeCell ref="ULM280:ULO280"/>
    <mergeCell ref="ULP280:ULR280"/>
    <mergeCell ref="ULS280:ULU280"/>
    <mergeCell ref="ULV280:ULX280"/>
    <mergeCell ref="ULY280:UMA280"/>
    <mergeCell ref="UKR280:UKT280"/>
    <mergeCell ref="UKU280:UKW280"/>
    <mergeCell ref="UKX280:UKZ280"/>
    <mergeCell ref="ULA280:ULC280"/>
    <mergeCell ref="ULD280:ULF280"/>
    <mergeCell ref="ULG280:ULI280"/>
    <mergeCell ref="UJZ280:UKB280"/>
    <mergeCell ref="UKC280:UKE280"/>
    <mergeCell ref="UKF280:UKH280"/>
    <mergeCell ref="UKI280:UKK280"/>
    <mergeCell ref="UKL280:UKN280"/>
    <mergeCell ref="UKO280:UKQ280"/>
    <mergeCell ref="UJH280:UJJ280"/>
    <mergeCell ref="UJK280:UJM280"/>
    <mergeCell ref="UJN280:UJP280"/>
    <mergeCell ref="UJQ280:UJS280"/>
    <mergeCell ref="UJT280:UJV280"/>
    <mergeCell ref="UJW280:UJY280"/>
    <mergeCell ref="UIP280:UIR280"/>
    <mergeCell ref="UIS280:UIU280"/>
    <mergeCell ref="UIV280:UIX280"/>
    <mergeCell ref="UIY280:UJA280"/>
    <mergeCell ref="UJB280:UJD280"/>
    <mergeCell ref="UJE280:UJG280"/>
    <mergeCell ref="UHX280:UHZ280"/>
    <mergeCell ref="UIA280:UIC280"/>
    <mergeCell ref="UID280:UIF280"/>
    <mergeCell ref="UIG280:UII280"/>
    <mergeCell ref="UIJ280:UIL280"/>
    <mergeCell ref="UIM280:UIO280"/>
    <mergeCell ref="UHF280:UHH280"/>
    <mergeCell ref="UHI280:UHK280"/>
    <mergeCell ref="UHL280:UHN280"/>
    <mergeCell ref="UHO280:UHQ280"/>
    <mergeCell ref="UHR280:UHT280"/>
    <mergeCell ref="UHU280:UHW280"/>
    <mergeCell ref="UGN280:UGP280"/>
    <mergeCell ref="UGQ280:UGS280"/>
    <mergeCell ref="UGT280:UGV280"/>
    <mergeCell ref="UGW280:UGY280"/>
    <mergeCell ref="UGZ280:UHB280"/>
    <mergeCell ref="UHC280:UHE280"/>
    <mergeCell ref="UFV280:UFX280"/>
    <mergeCell ref="UFY280:UGA280"/>
    <mergeCell ref="UGB280:UGD280"/>
    <mergeCell ref="UGE280:UGG280"/>
    <mergeCell ref="UGH280:UGJ280"/>
    <mergeCell ref="UGK280:UGM280"/>
    <mergeCell ref="UFD280:UFF280"/>
    <mergeCell ref="UFG280:UFI280"/>
    <mergeCell ref="UFJ280:UFL280"/>
    <mergeCell ref="UFM280:UFO280"/>
    <mergeCell ref="UFP280:UFR280"/>
    <mergeCell ref="UFS280:UFU280"/>
    <mergeCell ref="UEL280:UEN280"/>
    <mergeCell ref="UEO280:UEQ280"/>
    <mergeCell ref="UER280:UET280"/>
    <mergeCell ref="UEU280:UEW280"/>
    <mergeCell ref="UEX280:UEZ280"/>
    <mergeCell ref="UFA280:UFC280"/>
    <mergeCell ref="UDT280:UDV280"/>
    <mergeCell ref="UDW280:UDY280"/>
    <mergeCell ref="UDZ280:UEB280"/>
    <mergeCell ref="UEC280:UEE280"/>
    <mergeCell ref="UEF280:UEH280"/>
    <mergeCell ref="UEI280:UEK280"/>
    <mergeCell ref="UDB280:UDD280"/>
    <mergeCell ref="UDE280:UDG280"/>
    <mergeCell ref="UDH280:UDJ280"/>
    <mergeCell ref="UDK280:UDM280"/>
    <mergeCell ref="UDN280:UDP280"/>
    <mergeCell ref="UDQ280:UDS280"/>
    <mergeCell ref="UCJ280:UCL280"/>
    <mergeCell ref="UCM280:UCO280"/>
    <mergeCell ref="UCP280:UCR280"/>
    <mergeCell ref="UCS280:UCU280"/>
    <mergeCell ref="UCV280:UCX280"/>
    <mergeCell ref="UCY280:UDA280"/>
    <mergeCell ref="UBR280:UBT280"/>
    <mergeCell ref="UBU280:UBW280"/>
    <mergeCell ref="UBX280:UBZ280"/>
    <mergeCell ref="UCA280:UCC280"/>
    <mergeCell ref="UCD280:UCF280"/>
    <mergeCell ref="UCG280:UCI280"/>
    <mergeCell ref="UAZ280:UBB280"/>
    <mergeCell ref="UBC280:UBE280"/>
    <mergeCell ref="UBF280:UBH280"/>
    <mergeCell ref="UBI280:UBK280"/>
    <mergeCell ref="UBL280:UBN280"/>
    <mergeCell ref="UBO280:UBQ280"/>
    <mergeCell ref="UAH280:UAJ280"/>
    <mergeCell ref="UAK280:UAM280"/>
    <mergeCell ref="UAN280:UAP280"/>
    <mergeCell ref="UAQ280:UAS280"/>
    <mergeCell ref="UAT280:UAV280"/>
    <mergeCell ref="UAW280:UAY280"/>
    <mergeCell ref="TZP280:TZR280"/>
    <mergeCell ref="TZS280:TZU280"/>
    <mergeCell ref="TZV280:TZX280"/>
    <mergeCell ref="TZY280:UAA280"/>
    <mergeCell ref="UAB280:UAD280"/>
    <mergeCell ref="UAE280:UAG280"/>
    <mergeCell ref="TYX280:TYZ280"/>
    <mergeCell ref="TZA280:TZC280"/>
    <mergeCell ref="TZD280:TZF280"/>
    <mergeCell ref="TZG280:TZI280"/>
    <mergeCell ref="TZJ280:TZL280"/>
    <mergeCell ref="TZM280:TZO280"/>
    <mergeCell ref="TYF280:TYH280"/>
    <mergeCell ref="TYI280:TYK280"/>
    <mergeCell ref="TYL280:TYN280"/>
    <mergeCell ref="TYO280:TYQ280"/>
    <mergeCell ref="TYR280:TYT280"/>
    <mergeCell ref="TYU280:TYW280"/>
    <mergeCell ref="TXN280:TXP280"/>
    <mergeCell ref="TXQ280:TXS280"/>
    <mergeCell ref="TXT280:TXV280"/>
    <mergeCell ref="TXW280:TXY280"/>
    <mergeCell ref="TXZ280:TYB280"/>
    <mergeCell ref="TYC280:TYE280"/>
    <mergeCell ref="TWV280:TWX280"/>
    <mergeCell ref="TWY280:TXA280"/>
    <mergeCell ref="TXB280:TXD280"/>
    <mergeCell ref="TXE280:TXG280"/>
    <mergeCell ref="TXH280:TXJ280"/>
    <mergeCell ref="TXK280:TXM280"/>
    <mergeCell ref="TWD280:TWF280"/>
    <mergeCell ref="TWG280:TWI280"/>
    <mergeCell ref="TWJ280:TWL280"/>
    <mergeCell ref="TWM280:TWO280"/>
    <mergeCell ref="TWP280:TWR280"/>
    <mergeCell ref="TWS280:TWU280"/>
    <mergeCell ref="TVL280:TVN280"/>
    <mergeCell ref="TVO280:TVQ280"/>
    <mergeCell ref="TVR280:TVT280"/>
    <mergeCell ref="TVU280:TVW280"/>
    <mergeCell ref="TVX280:TVZ280"/>
    <mergeCell ref="TWA280:TWC280"/>
    <mergeCell ref="TUT280:TUV280"/>
    <mergeCell ref="TUW280:TUY280"/>
    <mergeCell ref="TUZ280:TVB280"/>
    <mergeCell ref="TVC280:TVE280"/>
    <mergeCell ref="TVF280:TVH280"/>
    <mergeCell ref="TVI280:TVK280"/>
    <mergeCell ref="TUB280:TUD280"/>
    <mergeCell ref="TUE280:TUG280"/>
    <mergeCell ref="TUH280:TUJ280"/>
    <mergeCell ref="TUK280:TUM280"/>
    <mergeCell ref="TUN280:TUP280"/>
    <mergeCell ref="TUQ280:TUS280"/>
    <mergeCell ref="TTJ280:TTL280"/>
    <mergeCell ref="TTM280:TTO280"/>
    <mergeCell ref="TTP280:TTR280"/>
    <mergeCell ref="TTS280:TTU280"/>
    <mergeCell ref="TTV280:TTX280"/>
    <mergeCell ref="TTY280:TUA280"/>
    <mergeCell ref="TSR280:TST280"/>
    <mergeCell ref="TSU280:TSW280"/>
    <mergeCell ref="TSX280:TSZ280"/>
    <mergeCell ref="TTA280:TTC280"/>
    <mergeCell ref="TTD280:TTF280"/>
    <mergeCell ref="TTG280:TTI280"/>
    <mergeCell ref="TRZ280:TSB280"/>
    <mergeCell ref="TSC280:TSE280"/>
    <mergeCell ref="TSF280:TSH280"/>
    <mergeCell ref="TSI280:TSK280"/>
    <mergeCell ref="TSL280:TSN280"/>
    <mergeCell ref="TSO280:TSQ280"/>
    <mergeCell ref="TRH280:TRJ280"/>
    <mergeCell ref="TRK280:TRM280"/>
    <mergeCell ref="TRN280:TRP280"/>
    <mergeCell ref="TRQ280:TRS280"/>
    <mergeCell ref="TRT280:TRV280"/>
    <mergeCell ref="TRW280:TRY280"/>
    <mergeCell ref="TQP280:TQR280"/>
    <mergeCell ref="TQS280:TQU280"/>
    <mergeCell ref="TQV280:TQX280"/>
    <mergeCell ref="TQY280:TRA280"/>
    <mergeCell ref="TRB280:TRD280"/>
    <mergeCell ref="TRE280:TRG280"/>
    <mergeCell ref="TPX280:TPZ280"/>
    <mergeCell ref="TQA280:TQC280"/>
    <mergeCell ref="TQD280:TQF280"/>
    <mergeCell ref="TQG280:TQI280"/>
    <mergeCell ref="TQJ280:TQL280"/>
    <mergeCell ref="TQM280:TQO280"/>
    <mergeCell ref="TPF280:TPH280"/>
    <mergeCell ref="TPI280:TPK280"/>
    <mergeCell ref="TPL280:TPN280"/>
    <mergeCell ref="TPO280:TPQ280"/>
    <mergeCell ref="TPR280:TPT280"/>
    <mergeCell ref="TPU280:TPW280"/>
    <mergeCell ref="TON280:TOP280"/>
    <mergeCell ref="TOQ280:TOS280"/>
    <mergeCell ref="TOT280:TOV280"/>
    <mergeCell ref="TOW280:TOY280"/>
    <mergeCell ref="TOZ280:TPB280"/>
    <mergeCell ref="TPC280:TPE280"/>
    <mergeCell ref="TNV280:TNX280"/>
    <mergeCell ref="TNY280:TOA280"/>
    <mergeCell ref="TOB280:TOD280"/>
    <mergeCell ref="TOE280:TOG280"/>
    <mergeCell ref="TOH280:TOJ280"/>
    <mergeCell ref="TOK280:TOM280"/>
    <mergeCell ref="TND280:TNF280"/>
    <mergeCell ref="TNG280:TNI280"/>
    <mergeCell ref="TNJ280:TNL280"/>
    <mergeCell ref="TNM280:TNO280"/>
    <mergeCell ref="TNP280:TNR280"/>
    <mergeCell ref="TNS280:TNU280"/>
    <mergeCell ref="TML280:TMN280"/>
    <mergeCell ref="TMO280:TMQ280"/>
    <mergeCell ref="TMR280:TMT280"/>
    <mergeCell ref="TMU280:TMW280"/>
    <mergeCell ref="TMX280:TMZ280"/>
    <mergeCell ref="TNA280:TNC280"/>
    <mergeCell ref="TLT280:TLV280"/>
    <mergeCell ref="TLW280:TLY280"/>
    <mergeCell ref="TLZ280:TMB280"/>
    <mergeCell ref="TMC280:TME280"/>
    <mergeCell ref="TMF280:TMH280"/>
    <mergeCell ref="TMI280:TMK280"/>
    <mergeCell ref="TLB280:TLD280"/>
    <mergeCell ref="TLE280:TLG280"/>
    <mergeCell ref="TLH280:TLJ280"/>
    <mergeCell ref="TLK280:TLM280"/>
    <mergeCell ref="TLN280:TLP280"/>
    <mergeCell ref="TLQ280:TLS280"/>
    <mergeCell ref="TKJ280:TKL280"/>
    <mergeCell ref="TKM280:TKO280"/>
    <mergeCell ref="TKP280:TKR280"/>
    <mergeCell ref="TKS280:TKU280"/>
    <mergeCell ref="TKV280:TKX280"/>
    <mergeCell ref="TKY280:TLA280"/>
    <mergeCell ref="TJR280:TJT280"/>
    <mergeCell ref="TJU280:TJW280"/>
    <mergeCell ref="TJX280:TJZ280"/>
    <mergeCell ref="TKA280:TKC280"/>
    <mergeCell ref="TKD280:TKF280"/>
    <mergeCell ref="TKG280:TKI280"/>
    <mergeCell ref="TIZ280:TJB280"/>
    <mergeCell ref="TJC280:TJE280"/>
    <mergeCell ref="TJF280:TJH280"/>
    <mergeCell ref="TJI280:TJK280"/>
    <mergeCell ref="TJL280:TJN280"/>
    <mergeCell ref="TJO280:TJQ280"/>
    <mergeCell ref="TIH280:TIJ280"/>
    <mergeCell ref="TIK280:TIM280"/>
    <mergeCell ref="TIN280:TIP280"/>
    <mergeCell ref="TIQ280:TIS280"/>
    <mergeCell ref="TIT280:TIV280"/>
    <mergeCell ref="TIW280:TIY280"/>
    <mergeCell ref="THP280:THR280"/>
    <mergeCell ref="THS280:THU280"/>
    <mergeCell ref="THV280:THX280"/>
    <mergeCell ref="THY280:TIA280"/>
    <mergeCell ref="TIB280:TID280"/>
    <mergeCell ref="TIE280:TIG280"/>
    <mergeCell ref="TGX280:TGZ280"/>
    <mergeCell ref="THA280:THC280"/>
    <mergeCell ref="THD280:THF280"/>
    <mergeCell ref="THG280:THI280"/>
    <mergeCell ref="THJ280:THL280"/>
    <mergeCell ref="THM280:THO280"/>
    <mergeCell ref="TGF280:TGH280"/>
    <mergeCell ref="TGI280:TGK280"/>
    <mergeCell ref="TGL280:TGN280"/>
    <mergeCell ref="TGO280:TGQ280"/>
    <mergeCell ref="TGR280:TGT280"/>
    <mergeCell ref="TGU280:TGW280"/>
    <mergeCell ref="TFN280:TFP280"/>
    <mergeCell ref="TFQ280:TFS280"/>
    <mergeCell ref="TFT280:TFV280"/>
    <mergeCell ref="TFW280:TFY280"/>
    <mergeCell ref="TFZ280:TGB280"/>
    <mergeCell ref="TGC280:TGE280"/>
    <mergeCell ref="TEV280:TEX280"/>
    <mergeCell ref="TEY280:TFA280"/>
    <mergeCell ref="TFB280:TFD280"/>
    <mergeCell ref="TFE280:TFG280"/>
    <mergeCell ref="TFH280:TFJ280"/>
    <mergeCell ref="TFK280:TFM280"/>
    <mergeCell ref="TED280:TEF280"/>
    <mergeCell ref="TEG280:TEI280"/>
    <mergeCell ref="TEJ280:TEL280"/>
    <mergeCell ref="TEM280:TEO280"/>
    <mergeCell ref="TEP280:TER280"/>
    <mergeCell ref="TES280:TEU280"/>
    <mergeCell ref="TDL280:TDN280"/>
    <mergeCell ref="TDO280:TDQ280"/>
    <mergeCell ref="TDR280:TDT280"/>
    <mergeCell ref="TDU280:TDW280"/>
    <mergeCell ref="TDX280:TDZ280"/>
    <mergeCell ref="TEA280:TEC280"/>
    <mergeCell ref="TCT280:TCV280"/>
    <mergeCell ref="TCW280:TCY280"/>
    <mergeCell ref="TCZ280:TDB280"/>
    <mergeCell ref="TDC280:TDE280"/>
    <mergeCell ref="TDF280:TDH280"/>
    <mergeCell ref="TDI280:TDK280"/>
    <mergeCell ref="TCB280:TCD280"/>
    <mergeCell ref="TCE280:TCG280"/>
    <mergeCell ref="TCH280:TCJ280"/>
    <mergeCell ref="TCK280:TCM280"/>
    <mergeCell ref="TCN280:TCP280"/>
    <mergeCell ref="TCQ280:TCS280"/>
    <mergeCell ref="TBJ280:TBL280"/>
    <mergeCell ref="TBM280:TBO280"/>
    <mergeCell ref="TBP280:TBR280"/>
    <mergeCell ref="TBS280:TBU280"/>
    <mergeCell ref="TBV280:TBX280"/>
    <mergeCell ref="TBY280:TCA280"/>
    <mergeCell ref="TAR280:TAT280"/>
    <mergeCell ref="TAU280:TAW280"/>
    <mergeCell ref="TAX280:TAZ280"/>
    <mergeCell ref="TBA280:TBC280"/>
    <mergeCell ref="TBD280:TBF280"/>
    <mergeCell ref="TBG280:TBI280"/>
    <mergeCell ref="SZZ280:TAB280"/>
    <mergeCell ref="TAC280:TAE280"/>
    <mergeCell ref="TAF280:TAH280"/>
    <mergeCell ref="TAI280:TAK280"/>
    <mergeCell ref="TAL280:TAN280"/>
    <mergeCell ref="TAO280:TAQ280"/>
    <mergeCell ref="SZH280:SZJ280"/>
    <mergeCell ref="SZK280:SZM280"/>
    <mergeCell ref="SZN280:SZP280"/>
    <mergeCell ref="SZQ280:SZS280"/>
    <mergeCell ref="SZT280:SZV280"/>
    <mergeCell ref="SZW280:SZY280"/>
    <mergeCell ref="SYP280:SYR280"/>
    <mergeCell ref="SYS280:SYU280"/>
    <mergeCell ref="SYV280:SYX280"/>
    <mergeCell ref="SYY280:SZA280"/>
    <mergeCell ref="SZB280:SZD280"/>
    <mergeCell ref="SZE280:SZG280"/>
    <mergeCell ref="SXX280:SXZ280"/>
    <mergeCell ref="SYA280:SYC280"/>
    <mergeCell ref="SYD280:SYF280"/>
    <mergeCell ref="SYG280:SYI280"/>
    <mergeCell ref="SYJ280:SYL280"/>
    <mergeCell ref="SYM280:SYO280"/>
    <mergeCell ref="SXF280:SXH280"/>
    <mergeCell ref="SXI280:SXK280"/>
    <mergeCell ref="SXL280:SXN280"/>
    <mergeCell ref="SXO280:SXQ280"/>
    <mergeCell ref="SXR280:SXT280"/>
    <mergeCell ref="SXU280:SXW280"/>
    <mergeCell ref="SWN280:SWP280"/>
    <mergeCell ref="SWQ280:SWS280"/>
    <mergeCell ref="SWT280:SWV280"/>
    <mergeCell ref="SWW280:SWY280"/>
    <mergeCell ref="SWZ280:SXB280"/>
    <mergeCell ref="SXC280:SXE280"/>
    <mergeCell ref="SVV280:SVX280"/>
    <mergeCell ref="SVY280:SWA280"/>
    <mergeCell ref="SWB280:SWD280"/>
    <mergeCell ref="SWE280:SWG280"/>
    <mergeCell ref="SWH280:SWJ280"/>
    <mergeCell ref="SWK280:SWM280"/>
    <mergeCell ref="SVD280:SVF280"/>
    <mergeCell ref="SVG280:SVI280"/>
    <mergeCell ref="SVJ280:SVL280"/>
    <mergeCell ref="SVM280:SVO280"/>
    <mergeCell ref="SVP280:SVR280"/>
    <mergeCell ref="SVS280:SVU280"/>
    <mergeCell ref="SUL280:SUN280"/>
    <mergeCell ref="SUO280:SUQ280"/>
    <mergeCell ref="SUR280:SUT280"/>
    <mergeCell ref="SUU280:SUW280"/>
    <mergeCell ref="SUX280:SUZ280"/>
    <mergeCell ref="SVA280:SVC280"/>
    <mergeCell ref="STT280:STV280"/>
    <mergeCell ref="STW280:STY280"/>
    <mergeCell ref="STZ280:SUB280"/>
    <mergeCell ref="SUC280:SUE280"/>
    <mergeCell ref="SUF280:SUH280"/>
    <mergeCell ref="SUI280:SUK280"/>
    <mergeCell ref="STB280:STD280"/>
    <mergeCell ref="STE280:STG280"/>
    <mergeCell ref="STH280:STJ280"/>
    <mergeCell ref="STK280:STM280"/>
    <mergeCell ref="STN280:STP280"/>
    <mergeCell ref="STQ280:STS280"/>
    <mergeCell ref="SSJ280:SSL280"/>
    <mergeCell ref="SSM280:SSO280"/>
    <mergeCell ref="SSP280:SSR280"/>
    <mergeCell ref="SSS280:SSU280"/>
    <mergeCell ref="SSV280:SSX280"/>
    <mergeCell ref="SSY280:STA280"/>
    <mergeCell ref="SRR280:SRT280"/>
    <mergeCell ref="SRU280:SRW280"/>
    <mergeCell ref="SRX280:SRZ280"/>
    <mergeCell ref="SSA280:SSC280"/>
    <mergeCell ref="SSD280:SSF280"/>
    <mergeCell ref="SSG280:SSI280"/>
    <mergeCell ref="SQZ280:SRB280"/>
    <mergeCell ref="SRC280:SRE280"/>
    <mergeCell ref="SRF280:SRH280"/>
    <mergeCell ref="SRI280:SRK280"/>
    <mergeCell ref="SRL280:SRN280"/>
    <mergeCell ref="SRO280:SRQ280"/>
    <mergeCell ref="SQH280:SQJ280"/>
    <mergeCell ref="SQK280:SQM280"/>
    <mergeCell ref="SQN280:SQP280"/>
    <mergeCell ref="SQQ280:SQS280"/>
    <mergeCell ref="SQT280:SQV280"/>
    <mergeCell ref="SQW280:SQY280"/>
    <mergeCell ref="SPP280:SPR280"/>
    <mergeCell ref="SPS280:SPU280"/>
    <mergeCell ref="SPV280:SPX280"/>
    <mergeCell ref="SPY280:SQA280"/>
    <mergeCell ref="SQB280:SQD280"/>
    <mergeCell ref="SQE280:SQG280"/>
    <mergeCell ref="SOX280:SOZ280"/>
    <mergeCell ref="SPA280:SPC280"/>
    <mergeCell ref="SPD280:SPF280"/>
    <mergeCell ref="SPG280:SPI280"/>
    <mergeCell ref="SPJ280:SPL280"/>
    <mergeCell ref="SPM280:SPO280"/>
    <mergeCell ref="SOF280:SOH280"/>
    <mergeCell ref="SOI280:SOK280"/>
    <mergeCell ref="SOL280:SON280"/>
    <mergeCell ref="SOO280:SOQ280"/>
    <mergeCell ref="SOR280:SOT280"/>
    <mergeCell ref="SOU280:SOW280"/>
    <mergeCell ref="SNN280:SNP280"/>
    <mergeCell ref="SNQ280:SNS280"/>
    <mergeCell ref="SNT280:SNV280"/>
    <mergeCell ref="SNW280:SNY280"/>
    <mergeCell ref="SNZ280:SOB280"/>
    <mergeCell ref="SOC280:SOE280"/>
    <mergeCell ref="SMV280:SMX280"/>
    <mergeCell ref="SMY280:SNA280"/>
    <mergeCell ref="SNB280:SND280"/>
    <mergeCell ref="SNE280:SNG280"/>
    <mergeCell ref="SNH280:SNJ280"/>
    <mergeCell ref="SNK280:SNM280"/>
    <mergeCell ref="SMD280:SMF280"/>
    <mergeCell ref="SMG280:SMI280"/>
    <mergeCell ref="SMJ280:SML280"/>
    <mergeCell ref="SMM280:SMO280"/>
    <mergeCell ref="SMP280:SMR280"/>
    <mergeCell ref="SMS280:SMU280"/>
    <mergeCell ref="SLL280:SLN280"/>
    <mergeCell ref="SLO280:SLQ280"/>
    <mergeCell ref="SLR280:SLT280"/>
    <mergeCell ref="SLU280:SLW280"/>
    <mergeCell ref="SLX280:SLZ280"/>
    <mergeCell ref="SMA280:SMC280"/>
    <mergeCell ref="SKT280:SKV280"/>
    <mergeCell ref="SKW280:SKY280"/>
    <mergeCell ref="SKZ280:SLB280"/>
    <mergeCell ref="SLC280:SLE280"/>
    <mergeCell ref="SLF280:SLH280"/>
    <mergeCell ref="SLI280:SLK280"/>
    <mergeCell ref="SKB280:SKD280"/>
    <mergeCell ref="SKE280:SKG280"/>
    <mergeCell ref="SKH280:SKJ280"/>
    <mergeCell ref="SKK280:SKM280"/>
    <mergeCell ref="SKN280:SKP280"/>
    <mergeCell ref="SKQ280:SKS280"/>
    <mergeCell ref="SJJ280:SJL280"/>
    <mergeCell ref="SJM280:SJO280"/>
    <mergeCell ref="SJP280:SJR280"/>
    <mergeCell ref="SJS280:SJU280"/>
    <mergeCell ref="SJV280:SJX280"/>
    <mergeCell ref="SJY280:SKA280"/>
    <mergeCell ref="SIR280:SIT280"/>
    <mergeCell ref="SIU280:SIW280"/>
    <mergeCell ref="SIX280:SIZ280"/>
    <mergeCell ref="SJA280:SJC280"/>
    <mergeCell ref="SJD280:SJF280"/>
    <mergeCell ref="SJG280:SJI280"/>
    <mergeCell ref="SHZ280:SIB280"/>
    <mergeCell ref="SIC280:SIE280"/>
    <mergeCell ref="SIF280:SIH280"/>
    <mergeCell ref="SII280:SIK280"/>
    <mergeCell ref="SIL280:SIN280"/>
    <mergeCell ref="SIO280:SIQ280"/>
    <mergeCell ref="SHH280:SHJ280"/>
    <mergeCell ref="SHK280:SHM280"/>
    <mergeCell ref="SHN280:SHP280"/>
    <mergeCell ref="SHQ280:SHS280"/>
    <mergeCell ref="SHT280:SHV280"/>
    <mergeCell ref="SHW280:SHY280"/>
    <mergeCell ref="SGP280:SGR280"/>
    <mergeCell ref="SGS280:SGU280"/>
    <mergeCell ref="SGV280:SGX280"/>
    <mergeCell ref="SGY280:SHA280"/>
    <mergeCell ref="SHB280:SHD280"/>
    <mergeCell ref="SHE280:SHG280"/>
    <mergeCell ref="SFX280:SFZ280"/>
    <mergeCell ref="SGA280:SGC280"/>
    <mergeCell ref="SGD280:SGF280"/>
    <mergeCell ref="SGG280:SGI280"/>
    <mergeCell ref="SGJ280:SGL280"/>
    <mergeCell ref="SGM280:SGO280"/>
    <mergeCell ref="SFF280:SFH280"/>
    <mergeCell ref="SFI280:SFK280"/>
    <mergeCell ref="SFL280:SFN280"/>
    <mergeCell ref="SFO280:SFQ280"/>
    <mergeCell ref="SFR280:SFT280"/>
    <mergeCell ref="SFU280:SFW280"/>
    <mergeCell ref="SEN280:SEP280"/>
    <mergeCell ref="SEQ280:SES280"/>
    <mergeCell ref="SET280:SEV280"/>
    <mergeCell ref="SEW280:SEY280"/>
    <mergeCell ref="SEZ280:SFB280"/>
    <mergeCell ref="SFC280:SFE280"/>
    <mergeCell ref="SDV280:SDX280"/>
    <mergeCell ref="SDY280:SEA280"/>
    <mergeCell ref="SEB280:SED280"/>
    <mergeCell ref="SEE280:SEG280"/>
    <mergeCell ref="SEH280:SEJ280"/>
    <mergeCell ref="SEK280:SEM280"/>
    <mergeCell ref="SDD280:SDF280"/>
    <mergeCell ref="SDG280:SDI280"/>
    <mergeCell ref="SDJ280:SDL280"/>
    <mergeCell ref="SDM280:SDO280"/>
    <mergeCell ref="SDP280:SDR280"/>
    <mergeCell ref="SDS280:SDU280"/>
    <mergeCell ref="SCL280:SCN280"/>
    <mergeCell ref="SCO280:SCQ280"/>
    <mergeCell ref="SCR280:SCT280"/>
    <mergeCell ref="SCU280:SCW280"/>
    <mergeCell ref="SCX280:SCZ280"/>
    <mergeCell ref="SDA280:SDC280"/>
    <mergeCell ref="SBT280:SBV280"/>
    <mergeCell ref="SBW280:SBY280"/>
    <mergeCell ref="SBZ280:SCB280"/>
    <mergeCell ref="SCC280:SCE280"/>
    <mergeCell ref="SCF280:SCH280"/>
    <mergeCell ref="SCI280:SCK280"/>
    <mergeCell ref="SBB280:SBD280"/>
    <mergeCell ref="SBE280:SBG280"/>
    <mergeCell ref="SBH280:SBJ280"/>
    <mergeCell ref="SBK280:SBM280"/>
    <mergeCell ref="SBN280:SBP280"/>
    <mergeCell ref="SBQ280:SBS280"/>
    <mergeCell ref="SAJ280:SAL280"/>
    <mergeCell ref="SAM280:SAO280"/>
    <mergeCell ref="SAP280:SAR280"/>
    <mergeCell ref="SAS280:SAU280"/>
    <mergeCell ref="SAV280:SAX280"/>
    <mergeCell ref="SAY280:SBA280"/>
    <mergeCell ref="RZR280:RZT280"/>
    <mergeCell ref="RZU280:RZW280"/>
    <mergeCell ref="RZX280:RZZ280"/>
    <mergeCell ref="SAA280:SAC280"/>
    <mergeCell ref="SAD280:SAF280"/>
    <mergeCell ref="SAG280:SAI280"/>
    <mergeCell ref="RYZ280:RZB280"/>
    <mergeCell ref="RZC280:RZE280"/>
    <mergeCell ref="RZF280:RZH280"/>
    <mergeCell ref="RZI280:RZK280"/>
    <mergeCell ref="RZL280:RZN280"/>
    <mergeCell ref="RZO280:RZQ280"/>
    <mergeCell ref="RYH280:RYJ280"/>
    <mergeCell ref="RYK280:RYM280"/>
    <mergeCell ref="RYN280:RYP280"/>
    <mergeCell ref="RYQ280:RYS280"/>
    <mergeCell ref="RYT280:RYV280"/>
    <mergeCell ref="RYW280:RYY280"/>
    <mergeCell ref="RXP280:RXR280"/>
    <mergeCell ref="RXS280:RXU280"/>
    <mergeCell ref="RXV280:RXX280"/>
    <mergeCell ref="RXY280:RYA280"/>
    <mergeCell ref="RYB280:RYD280"/>
    <mergeCell ref="RYE280:RYG280"/>
    <mergeCell ref="RWX280:RWZ280"/>
    <mergeCell ref="RXA280:RXC280"/>
    <mergeCell ref="RXD280:RXF280"/>
    <mergeCell ref="RXG280:RXI280"/>
    <mergeCell ref="RXJ280:RXL280"/>
    <mergeCell ref="RXM280:RXO280"/>
    <mergeCell ref="RWF280:RWH280"/>
    <mergeCell ref="RWI280:RWK280"/>
    <mergeCell ref="RWL280:RWN280"/>
    <mergeCell ref="RWO280:RWQ280"/>
    <mergeCell ref="RWR280:RWT280"/>
    <mergeCell ref="RWU280:RWW280"/>
    <mergeCell ref="RVN280:RVP280"/>
    <mergeCell ref="RVQ280:RVS280"/>
    <mergeCell ref="RVT280:RVV280"/>
    <mergeCell ref="RVW280:RVY280"/>
    <mergeCell ref="RVZ280:RWB280"/>
    <mergeCell ref="RWC280:RWE280"/>
    <mergeCell ref="RUV280:RUX280"/>
    <mergeCell ref="RUY280:RVA280"/>
    <mergeCell ref="RVB280:RVD280"/>
    <mergeCell ref="RVE280:RVG280"/>
    <mergeCell ref="RVH280:RVJ280"/>
    <mergeCell ref="RVK280:RVM280"/>
    <mergeCell ref="RUD280:RUF280"/>
    <mergeCell ref="RUG280:RUI280"/>
    <mergeCell ref="RUJ280:RUL280"/>
    <mergeCell ref="RUM280:RUO280"/>
    <mergeCell ref="RUP280:RUR280"/>
    <mergeCell ref="RUS280:RUU280"/>
    <mergeCell ref="RTL280:RTN280"/>
    <mergeCell ref="RTO280:RTQ280"/>
    <mergeCell ref="RTR280:RTT280"/>
    <mergeCell ref="RTU280:RTW280"/>
    <mergeCell ref="RTX280:RTZ280"/>
    <mergeCell ref="RUA280:RUC280"/>
    <mergeCell ref="RST280:RSV280"/>
    <mergeCell ref="RSW280:RSY280"/>
    <mergeCell ref="RSZ280:RTB280"/>
    <mergeCell ref="RTC280:RTE280"/>
    <mergeCell ref="RTF280:RTH280"/>
    <mergeCell ref="RTI280:RTK280"/>
    <mergeCell ref="RSB280:RSD280"/>
    <mergeCell ref="RSE280:RSG280"/>
    <mergeCell ref="RSH280:RSJ280"/>
    <mergeCell ref="RSK280:RSM280"/>
    <mergeCell ref="RSN280:RSP280"/>
    <mergeCell ref="RSQ280:RSS280"/>
    <mergeCell ref="RRJ280:RRL280"/>
    <mergeCell ref="RRM280:RRO280"/>
    <mergeCell ref="RRP280:RRR280"/>
    <mergeCell ref="RRS280:RRU280"/>
    <mergeCell ref="RRV280:RRX280"/>
    <mergeCell ref="RRY280:RSA280"/>
    <mergeCell ref="RQR280:RQT280"/>
    <mergeCell ref="RQU280:RQW280"/>
    <mergeCell ref="RQX280:RQZ280"/>
    <mergeCell ref="RRA280:RRC280"/>
    <mergeCell ref="RRD280:RRF280"/>
    <mergeCell ref="RRG280:RRI280"/>
    <mergeCell ref="RPZ280:RQB280"/>
    <mergeCell ref="RQC280:RQE280"/>
    <mergeCell ref="RQF280:RQH280"/>
    <mergeCell ref="RQI280:RQK280"/>
    <mergeCell ref="RQL280:RQN280"/>
    <mergeCell ref="RQO280:RQQ280"/>
    <mergeCell ref="RPH280:RPJ280"/>
    <mergeCell ref="RPK280:RPM280"/>
    <mergeCell ref="RPN280:RPP280"/>
    <mergeCell ref="RPQ280:RPS280"/>
    <mergeCell ref="RPT280:RPV280"/>
    <mergeCell ref="RPW280:RPY280"/>
    <mergeCell ref="ROP280:ROR280"/>
    <mergeCell ref="ROS280:ROU280"/>
    <mergeCell ref="ROV280:ROX280"/>
    <mergeCell ref="ROY280:RPA280"/>
    <mergeCell ref="RPB280:RPD280"/>
    <mergeCell ref="RPE280:RPG280"/>
    <mergeCell ref="RNX280:RNZ280"/>
    <mergeCell ref="ROA280:ROC280"/>
    <mergeCell ref="ROD280:ROF280"/>
    <mergeCell ref="ROG280:ROI280"/>
    <mergeCell ref="ROJ280:ROL280"/>
    <mergeCell ref="ROM280:ROO280"/>
    <mergeCell ref="RNF280:RNH280"/>
    <mergeCell ref="RNI280:RNK280"/>
    <mergeCell ref="RNL280:RNN280"/>
    <mergeCell ref="RNO280:RNQ280"/>
    <mergeCell ref="RNR280:RNT280"/>
    <mergeCell ref="RNU280:RNW280"/>
    <mergeCell ref="RMN280:RMP280"/>
    <mergeCell ref="RMQ280:RMS280"/>
    <mergeCell ref="RMT280:RMV280"/>
    <mergeCell ref="RMW280:RMY280"/>
    <mergeCell ref="RMZ280:RNB280"/>
    <mergeCell ref="RNC280:RNE280"/>
    <mergeCell ref="RLV280:RLX280"/>
    <mergeCell ref="RLY280:RMA280"/>
    <mergeCell ref="RMB280:RMD280"/>
    <mergeCell ref="RME280:RMG280"/>
    <mergeCell ref="RMH280:RMJ280"/>
    <mergeCell ref="RMK280:RMM280"/>
    <mergeCell ref="RLD280:RLF280"/>
    <mergeCell ref="RLG280:RLI280"/>
    <mergeCell ref="RLJ280:RLL280"/>
    <mergeCell ref="RLM280:RLO280"/>
    <mergeCell ref="RLP280:RLR280"/>
    <mergeCell ref="RLS280:RLU280"/>
    <mergeCell ref="RKL280:RKN280"/>
    <mergeCell ref="RKO280:RKQ280"/>
    <mergeCell ref="RKR280:RKT280"/>
    <mergeCell ref="RKU280:RKW280"/>
    <mergeCell ref="RKX280:RKZ280"/>
    <mergeCell ref="RLA280:RLC280"/>
    <mergeCell ref="RJT280:RJV280"/>
    <mergeCell ref="RJW280:RJY280"/>
    <mergeCell ref="RJZ280:RKB280"/>
    <mergeCell ref="RKC280:RKE280"/>
    <mergeCell ref="RKF280:RKH280"/>
    <mergeCell ref="RKI280:RKK280"/>
    <mergeCell ref="RJB280:RJD280"/>
    <mergeCell ref="RJE280:RJG280"/>
    <mergeCell ref="RJH280:RJJ280"/>
    <mergeCell ref="RJK280:RJM280"/>
    <mergeCell ref="RJN280:RJP280"/>
    <mergeCell ref="RJQ280:RJS280"/>
    <mergeCell ref="RIJ280:RIL280"/>
    <mergeCell ref="RIM280:RIO280"/>
    <mergeCell ref="RIP280:RIR280"/>
    <mergeCell ref="RIS280:RIU280"/>
    <mergeCell ref="RIV280:RIX280"/>
    <mergeCell ref="RIY280:RJA280"/>
    <mergeCell ref="RHR280:RHT280"/>
    <mergeCell ref="RHU280:RHW280"/>
    <mergeCell ref="RHX280:RHZ280"/>
    <mergeCell ref="RIA280:RIC280"/>
    <mergeCell ref="RID280:RIF280"/>
    <mergeCell ref="RIG280:RII280"/>
    <mergeCell ref="RGZ280:RHB280"/>
    <mergeCell ref="RHC280:RHE280"/>
    <mergeCell ref="RHF280:RHH280"/>
    <mergeCell ref="RHI280:RHK280"/>
    <mergeCell ref="RHL280:RHN280"/>
    <mergeCell ref="RHO280:RHQ280"/>
    <mergeCell ref="RGH280:RGJ280"/>
    <mergeCell ref="RGK280:RGM280"/>
    <mergeCell ref="RGN280:RGP280"/>
    <mergeCell ref="RGQ280:RGS280"/>
    <mergeCell ref="RGT280:RGV280"/>
    <mergeCell ref="RGW280:RGY280"/>
    <mergeCell ref="RFP280:RFR280"/>
    <mergeCell ref="RFS280:RFU280"/>
    <mergeCell ref="RFV280:RFX280"/>
    <mergeCell ref="RFY280:RGA280"/>
    <mergeCell ref="RGB280:RGD280"/>
    <mergeCell ref="RGE280:RGG280"/>
    <mergeCell ref="REX280:REZ280"/>
    <mergeCell ref="RFA280:RFC280"/>
    <mergeCell ref="RFD280:RFF280"/>
    <mergeCell ref="RFG280:RFI280"/>
    <mergeCell ref="RFJ280:RFL280"/>
    <mergeCell ref="RFM280:RFO280"/>
    <mergeCell ref="REF280:REH280"/>
    <mergeCell ref="REI280:REK280"/>
    <mergeCell ref="REL280:REN280"/>
    <mergeCell ref="REO280:REQ280"/>
    <mergeCell ref="RER280:RET280"/>
    <mergeCell ref="REU280:REW280"/>
    <mergeCell ref="RDN280:RDP280"/>
    <mergeCell ref="RDQ280:RDS280"/>
    <mergeCell ref="RDT280:RDV280"/>
    <mergeCell ref="RDW280:RDY280"/>
    <mergeCell ref="RDZ280:REB280"/>
    <mergeCell ref="REC280:REE280"/>
    <mergeCell ref="RCV280:RCX280"/>
    <mergeCell ref="RCY280:RDA280"/>
    <mergeCell ref="RDB280:RDD280"/>
    <mergeCell ref="RDE280:RDG280"/>
    <mergeCell ref="RDH280:RDJ280"/>
    <mergeCell ref="RDK280:RDM280"/>
    <mergeCell ref="RCD280:RCF280"/>
    <mergeCell ref="RCG280:RCI280"/>
    <mergeCell ref="RCJ280:RCL280"/>
    <mergeCell ref="RCM280:RCO280"/>
    <mergeCell ref="RCP280:RCR280"/>
    <mergeCell ref="RCS280:RCU280"/>
    <mergeCell ref="RBL280:RBN280"/>
    <mergeCell ref="RBO280:RBQ280"/>
    <mergeCell ref="RBR280:RBT280"/>
    <mergeCell ref="RBU280:RBW280"/>
    <mergeCell ref="RBX280:RBZ280"/>
    <mergeCell ref="RCA280:RCC280"/>
    <mergeCell ref="RAT280:RAV280"/>
    <mergeCell ref="RAW280:RAY280"/>
    <mergeCell ref="RAZ280:RBB280"/>
    <mergeCell ref="RBC280:RBE280"/>
    <mergeCell ref="RBF280:RBH280"/>
    <mergeCell ref="RBI280:RBK280"/>
    <mergeCell ref="RAB280:RAD280"/>
    <mergeCell ref="RAE280:RAG280"/>
    <mergeCell ref="RAH280:RAJ280"/>
    <mergeCell ref="RAK280:RAM280"/>
    <mergeCell ref="RAN280:RAP280"/>
    <mergeCell ref="RAQ280:RAS280"/>
    <mergeCell ref="QZJ280:QZL280"/>
    <mergeCell ref="QZM280:QZO280"/>
    <mergeCell ref="QZP280:QZR280"/>
    <mergeCell ref="QZS280:QZU280"/>
    <mergeCell ref="QZV280:QZX280"/>
    <mergeCell ref="QZY280:RAA280"/>
    <mergeCell ref="QYR280:QYT280"/>
    <mergeCell ref="QYU280:QYW280"/>
    <mergeCell ref="QYX280:QYZ280"/>
    <mergeCell ref="QZA280:QZC280"/>
    <mergeCell ref="QZD280:QZF280"/>
    <mergeCell ref="QZG280:QZI280"/>
    <mergeCell ref="QXZ280:QYB280"/>
    <mergeCell ref="QYC280:QYE280"/>
    <mergeCell ref="QYF280:QYH280"/>
    <mergeCell ref="QYI280:QYK280"/>
    <mergeCell ref="QYL280:QYN280"/>
    <mergeCell ref="QYO280:QYQ280"/>
    <mergeCell ref="QXH280:QXJ280"/>
    <mergeCell ref="QXK280:QXM280"/>
    <mergeCell ref="QXN280:QXP280"/>
    <mergeCell ref="QXQ280:QXS280"/>
    <mergeCell ref="QXT280:QXV280"/>
    <mergeCell ref="QXW280:QXY280"/>
    <mergeCell ref="QWP280:QWR280"/>
    <mergeCell ref="QWS280:QWU280"/>
    <mergeCell ref="QWV280:QWX280"/>
    <mergeCell ref="QWY280:QXA280"/>
    <mergeCell ref="QXB280:QXD280"/>
    <mergeCell ref="QXE280:QXG280"/>
    <mergeCell ref="QVX280:QVZ280"/>
    <mergeCell ref="QWA280:QWC280"/>
    <mergeCell ref="QWD280:QWF280"/>
    <mergeCell ref="QWG280:QWI280"/>
    <mergeCell ref="QWJ280:QWL280"/>
    <mergeCell ref="QWM280:QWO280"/>
    <mergeCell ref="QVF280:QVH280"/>
    <mergeCell ref="QVI280:QVK280"/>
    <mergeCell ref="QVL280:QVN280"/>
    <mergeCell ref="QVO280:QVQ280"/>
    <mergeCell ref="QVR280:QVT280"/>
    <mergeCell ref="QVU280:QVW280"/>
    <mergeCell ref="QUN280:QUP280"/>
    <mergeCell ref="QUQ280:QUS280"/>
    <mergeCell ref="QUT280:QUV280"/>
    <mergeCell ref="QUW280:QUY280"/>
    <mergeCell ref="QUZ280:QVB280"/>
    <mergeCell ref="QVC280:QVE280"/>
    <mergeCell ref="QTV280:QTX280"/>
    <mergeCell ref="QTY280:QUA280"/>
    <mergeCell ref="QUB280:QUD280"/>
    <mergeCell ref="QUE280:QUG280"/>
    <mergeCell ref="QUH280:QUJ280"/>
    <mergeCell ref="QUK280:QUM280"/>
    <mergeCell ref="QTD280:QTF280"/>
    <mergeCell ref="QTG280:QTI280"/>
    <mergeCell ref="QTJ280:QTL280"/>
    <mergeCell ref="QTM280:QTO280"/>
    <mergeCell ref="QTP280:QTR280"/>
    <mergeCell ref="QTS280:QTU280"/>
    <mergeCell ref="QSL280:QSN280"/>
    <mergeCell ref="QSO280:QSQ280"/>
    <mergeCell ref="QSR280:QST280"/>
    <mergeCell ref="QSU280:QSW280"/>
    <mergeCell ref="QSX280:QSZ280"/>
    <mergeCell ref="QTA280:QTC280"/>
    <mergeCell ref="QRT280:QRV280"/>
    <mergeCell ref="QRW280:QRY280"/>
    <mergeCell ref="QRZ280:QSB280"/>
    <mergeCell ref="QSC280:QSE280"/>
    <mergeCell ref="QSF280:QSH280"/>
    <mergeCell ref="QSI280:QSK280"/>
    <mergeCell ref="QRB280:QRD280"/>
    <mergeCell ref="QRE280:QRG280"/>
    <mergeCell ref="QRH280:QRJ280"/>
    <mergeCell ref="QRK280:QRM280"/>
    <mergeCell ref="QRN280:QRP280"/>
    <mergeCell ref="QRQ280:QRS280"/>
    <mergeCell ref="QQJ280:QQL280"/>
    <mergeCell ref="QQM280:QQO280"/>
    <mergeCell ref="QQP280:QQR280"/>
    <mergeCell ref="QQS280:QQU280"/>
    <mergeCell ref="QQV280:QQX280"/>
    <mergeCell ref="QQY280:QRA280"/>
    <mergeCell ref="QPR280:QPT280"/>
    <mergeCell ref="QPU280:QPW280"/>
    <mergeCell ref="QPX280:QPZ280"/>
    <mergeCell ref="QQA280:QQC280"/>
    <mergeCell ref="QQD280:QQF280"/>
    <mergeCell ref="QQG280:QQI280"/>
    <mergeCell ref="QOZ280:QPB280"/>
    <mergeCell ref="QPC280:QPE280"/>
    <mergeCell ref="QPF280:QPH280"/>
    <mergeCell ref="QPI280:QPK280"/>
    <mergeCell ref="QPL280:QPN280"/>
    <mergeCell ref="QPO280:QPQ280"/>
    <mergeCell ref="QOH280:QOJ280"/>
    <mergeCell ref="QOK280:QOM280"/>
    <mergeCell ref="QON280:QOP280"/>
    <mergeCell ref="QOQ280:QOS280"/>
    <mergeCell ref="QOT280:QOV280"/>
    <mergeCell ref="QOW280:QOY280"/>
    <mergeCell ref="QNP280:QNR280"/>
    <mergeCell ref="QNS280:QNU280"/>
    <mergeCell ref="QNV280:QNX280"/>
    <mergeCell ref="QNY280:QOA280"/>
    <mergeCell ref="QOB280:QOD280"/>
    <mergeCell ref="QOE280:QOG280"/>
    <mergeCell ref="QMX280:QMZ280"/>
    <mergeCell ref="QNA280:QNC280"/>
    <mergeCell ref="QND280:QNF280"/>
    <mergeCell ref="QNG280:QNI280"/>
    <mergeCell ref="QNJ280:QNL280"/>
    <mergeCell ref="QNM280:QNO280"/>
    <mergeCell ref="QMF280:QMH280"/>
    <mergeCell ref="QMI280:QMK280"/>
    <mergeCell ref="QML280:QMN280"/>
    <mergeCell ref="QMO280:QMQ280"/>
    <mergeCell ref="QMR280:QMT280"/>
    <mergeCell ref="QMU280:QMW280"/>
    <mergeCell ref="QLN280:QLP280"/>
    <mergeCell ref="QLQ280:QLS280"/>
    <mergeCell ref="QLT280:QLV280"/>
    <mergeCell ref="QLW280:QLY280"/>
    <mergeCell ref="QLZ280:QMB280"/>
    <mergeCell ref="QMC280:QME280"/>
    <mergeCell ref="QKV280:QKX280"/>
    <mergeCell ref="QKY280:QLA280"/>
    <mergeCell ref="QLB280:QLD280"/>
    <mergeCell ref="QLE280:QLG280"/>
    <mergeCell ref="QLH280:QLJ280"/>
    <mergeCell ref="QLK280:QLM280"/>
    <mergeCell ref="QKD280:QKF280"/>
    <mergeCell ref="QKG280:QKI280"/>
    <mergeCell ref="QKJ280:QKL280"/>
    <mergeCell ref="QKM280:QKO280"/>
    <mergeCell ref="QKP280:QKR280"/>
    <mergeCell ref="QKS280:QKU280"/>
    <mergeCell ref="QJL280:QJN280"/>
    <mergeCell ref="QJO280:QJQ280"/>
    <mergeCell ref="QJR280:QJT280"/>
    <mergeCell ref="QJU280:QJW280"/>
    <mergeCell ref="QJX280:QJZ280"/>
    <mergeCell ref="QKA280:QKC280"/>
    <mergeCell ref="QIT280:QIV280"/>
    <mergeCell ref="QIW280:QIY280"/>
    <mergeCell ref="QIZ280:QJB280"/>
    <mergeCell ref="QJC280:QJE280"/>
    <mergeCell ref="QJF280:QJH280"/>
    <mergeCell ref="QJI280:QJK280"/>
    <mergeCell ref="QIB280:QID280"/>
    <mergeCell ref="QIE280:QIG280"/>
    <mergeCell ref="QIH280:QIJ280"/>
    <mergeCell ref="QIK280:QIM280"/>
    <mergeCell ref="QIN280:QIP280"/>
    <mergeCell ref="QIQ280:QIS280"/>
    <mergeCell ref="QHJ280:QHL280"/>
    <mergeCell ref="QHM280:QHO280"/>
    <mergeCell ref="QHP280:QHR280"/>
    <mergeCell ref="QHS280:QHU280"/>
    <mergeCell ref="QHV280:QHX280"/>
    <mergeCell ref="QHY280:QIA280"/>
    <mergeCell ref="QGR280:QGT280"/>
    <mergeCell ref="QGU280:QGW280"/>
    <mergeCell ref="QGX280:QGZ280"/>
    <mergeCell ref="QHA280:QHC280"/>
    <mergeCell ref="QHD280:QHF280"/>
    <mergeCell ref="QHG280:QHI280"/>
    <mergeCell ref="QFZ280:QGB280"/>
    <mergeCell ref="QGC280:QGE280"/>
    <mergeCell ref="QGF280:QGH280"/>
    <mergeCell ref="QGI280:QGK280"/>
    <mergeCell ref="QGL280:QGN280"/>
    <mergeCell ref="QGO280:QGQ280"/>
    <mergeCell ref="QFH280:QFJ280"/>
    <mergeCell ref="QFK280:QFM280"/>
    <mergeCell ref="QFN280:QFP280"/>
    <mergeCell ref="QFQ280:QFS280"/>
    <mergeCell ref="QFT280:QFV280"/>
    <mergeCell ref="QFW280:QFY280"/>
    <mergeCell ref="QEP280:QER280"/>
    <mergeCell ref="QES280:QEU280"/>
    <mergeCell ref="QEV280:QEX280"/>
    <mergeCell ref="QEY280:QFA280"/>
    <mergeCell ref="QFB280:QFD280"/>
    <mergeCell ref="QFE280:QFG280"/>
    <mergeCell ref="QDX280:QDZ280"/>
    <mergeCell ref="QEA280:QEC280"/>
    <mergeCell ref="QED280:QEF280"/>
    <mergeCell ref="QEG280:QEI280"/>
    <mergeCell ref="QEJ280:QEL280"/>
    <mergeCell ref="QEM280:QEO280"/>
    <mergeCell ref="QDF280:QDH280"/>
    <mergeCell ref="QDI280:QDK280"/>
    <mergeCell ref="QDL280:QDN280"/>
    <mergeCell ref="QDO280:QDQ280"/>
    <mergeCell ref="QDR280:QDT280"/>
    <mergeCell ref="QDU280:QDW280"/>
    <mergeCell ref="QCN280:QCP280"/>
    <mergeCell ref="QCQ280:QCS280"/>
    <mergeCell ref="QCT280:QCV280"/>
    <mergeCell ref="QCW280:QCY280"/>
    <mergeCell ref="QCZ280:QDB280"/>
    <mergeCell ref="QDC280:QDE280"/>
    <mergeCell ref="QBV280:QBX280"/>
    <mergeCell ref="QBY280:QCA280"/>
    <mergeCell ref="QCB280:QCD280"/>
    <mergeCell ref="QCE280:QCG280"/>
    <mergeCell ref="QCH280:QCJ280"/>
    <mergeCell ref="QCK280:QCM280"/>
    <mergeCell ref="QBD280:QBF280"/>
    <mergeCell ref="QBG280:QBI280"/>
    <mergeCell ref="QBJ280:QBL280"/>
    <mergeCell ref="QBM280:QBO280"/>
    <mergeCell ref="QBP280:QBR280"/>
    <mergeCell ref="QBS280:QBU280"/>
    <mergeCell ref="QAL280:QAN280"/>
    <mergeCell ref="QAO280:QAQ280"/>
    <mergeCell ref="QAR280:QAT280"/>
    <mergeCell ref="QAU280:QAW280"/>
    <mergeCell ref="QAX280:QAZ280"/>
    <mergeCell ref="QBA280:QBC280"/>
    <mergeCell ref="PZT280:PZV280"/>
    <mergeCell ref="PZW280:PZY280"/>
    <mergeCell ref="PZZ280:QAB280"/>
    <mergeCell ref="QAC280:QAE280"/>
    <mergeCell ref="QAF280:QAH280"/>
    <mergeCell ref="QAI280:QAK280"/>
    <mergeCell ref="PZB280:PZD280"/>
    <mergeCell ref="PZE280:PZG280"/>
    <mergeCell ref="PZH280:PZJ280"/>
    <mergeCell ref="PZK280:PZM280"/>
    <mergeCell ref="PZN280:PZP280"/>
    <mergeCell ref="PZQ280:PZS280"/>
    <mergeCell ref="PYJ280:PYL280"/>
    <mergeCell ref="PYM280:PYO280"/>
    <mergeCell ref="PYP280:PYR280"/>
    <mergeCell ref="PYS280:PYU280"/>
    <mergeCell ref="PYV280:PYX280"/>
    <mergeCell ref="PYY280:PZA280"/>
    <mergeCell ref="PXR280:PXT280"/>
    <mergeCell ref="PXU280:PXW280"/>
    <mergeCell ref="PXX280:PXZ280"/>
    <mergeCell ref="PYA280:PYC280"/>
    <mergeCell ref="PYD280:PYF280"/>
    <mergeCell ref="PYG280:PYI280"/>
    <mergeCell ref="PWZ280:PXB280"/>
    <mergeCell ref="PXC280:PXE280"/>
    <mergeCell ref="PXF280:PXH280"/>
    <mergeCell ref="PXI280:PXK280"/>
    <mergeCell ref="PXL280:PXN280"/>
    <mergeCell ref="PXO280:PXQ280"/>
    <mergeCell ref="PWH280:PWJ280"/>
    <mergeCell ref="PWK280:PWM280"/>
    <mergeCell ref="PWN280:PWP280"/>
    <mergeCell ref="PWQ280:PWS280"/>
    <mergeCell ref="PWT280:PWV280"/>
    <mergeCell ref="PWW280:PWY280"/>
    <mergeCell ref="PVP280:PVR280"/>
    <mergeCell ref="PVS280:PVU280"/>
    <mergeCell ref="PVV280:PVX280"/>
    <mergeCell ref="PVY280:PWA280"/>
    <mergeCell ref="PWB280:PWD280"/>
    <mergeCell ref="PWE280:PWG280"/>
    <mergeCell ref="PUX280:PUZ280"/>
    <mergeCell ref="PVA280:PVC280"/>
    <mergeCell ref="PVD280:PVF280"/>
    <mergeCell ref="PVG280:PVI280"/>
    <mergeCell ref="PVJ280:PVL280"/>
    <mergeCell ref="PVM280:PVO280"/>
    <mergeCell ref="PUF280:PUH280"/>
    <mergeCell ref="PUI280:PUK280"/>
    <mergeCell ref="PUL280:PUN280"/>
    <mergeCell ref="PUO280:PUQ280"/>
    <mergeCell ref="PUR280:PUT280"/>
    <mergeCell ref="PUU280:PUW280"/>
    <mergeCell ref="PTN280:PTP280"/>
    <mergeCell ref="PTQ280:PTS280"/>
    <mergeCell ref="PTT280:PTV280"/>
    <mergeCell ref="PTW280:PTY280"/>
    <mergeCell ref="PTZ280:PUB280"/>
    <mergeCell ref="PUC280:PUE280"/>
    <mergeCell ref="PSV280:PSX280"/>
    <mergeCell ref="PSY280:PTA280"/>
    <mergeCell ref="PTB280:PTD280"/>
    <mergeCell ref="PTE280:PTG280"/>
    <mergeCell ref="PTH280:PTJ280"/>
    <mergeCell ref="PTK280:PTM280"/>
    <mergeCell ref="PSD280:PSF280"/>
    <mergeCell ref="PSG280:PSI280"/>
    <mergeCell ref="PSJ280:PSL280"/>
    <mergeCell ref="PSM280:PSO280"/>
    <mergeCell ref="PSP280:PSR280"/>
    <mergeCell ref="PSS280:PSU280"/>
    <mergeCell ref="PRL280:PRN280"/>
    <mergeCell ref="PRO280:PRQ280"/>
    <mergeCell ref="PRR280:PRT280"/>
    <mergeCell ref="PRU280:PRW280"/>
    <mergeCell ref="PRX280:PRZ280"/>
    <mergeCell ref="PSA280:PSC280"/>
    <mergeCell ref="PQT280:PQV280"/>
    <mergeCell ref="PQW280:PQY280"/>
    <mergeCell ref="PQZ280:PRB280"/>
    <mergeCell ref="PRC280:PRE280"/>
    <mergeCell ref="PRF280:PRH280"/>
    <mergeCell ref="PRI280:PRK280"/>
    <mergeCell ref="PQB280:PQD280"/>
    <mergeCell ref="PQE280:PQG280"/>
    <mergeCell ref="PQH280:PQJ280"/>
    <mergeCell ref="PQK280:PQM280"/>
    <mergeCell ref="PQN280:PQP280"/>
    <mergeCell ref="PQQ280:PQS280"/>
    <mergeCell ref="PPJ280:PPL280"/>
    <mergeCell ref="PPM280:PPO280"/>
    <mergeCell ref="PPP280:PPR280"/>
    <mergeCell ref="PPS280:PPU280"/>
    <mergeCell ref="PPV280:PPX280"/>
    <mergeCell ref="PPY280:PQA280"/>
    <mergeCell ref="POR280:POT280"/>
    <mergeCell ref="POU280:POW280"/>
    <mergeCell ref="POX280:POZ280"/>
    <mergeCell ref="PPA280:PPC280"/>
    <mergeCell ref="PPD280:PPF280"/>
    <mergeCell ref="PPG280:PPI280"/>
    <mergeCell ref="PNZ280:POB280"/>
    <mergeCell ref="POC280:POE280"/>
    <mergeCell ref="POF280:POH280"/>
    <mergeCell ref="POI280:POK280"/>
    <mergeCell ref="POL280:PON280"/>
    <mergeCell ref="POO280:POQ280"/>
    <mergeCell ref="PNH280:PNJ280"/>
    <mergeCell ref="PNK280:PNM280"/>
    <mergeCell ref="PNN280:PNP280"/>
    <mergeCell ref="PNQ280:PNS280"/>
    <mergeCell ref="PNT280:PNV280"/>
    <mergeCell ref="PNW280:PNY280"/>
    <mergeCell ref="PMP280:PMR280"/>
    <mergeCell ref="PMS280:PMU280"/>
    <mergeCell ref="PMV280:PMX280"/>
    <mergeCell ref="PMY280:PNA280"/>
    <mergeCell ref="PNB280:PND280"/>
    <mergeCell ref="PNE280:PNG280"/>
    <mergeCell ref="PLX280:PLZ280"/>
    <mergeCell ref="PMA280:PMC280"/>
    <mergeCell ref="PMD280:PMF280"/>
    <mergeCell ref="PMG280:PMI280"/>
    <mergeCell ref="PMJ280:PML280"/>
    <mergeCell ref="PMM280:PMO280"/>
    <mergeCell ref="PLF280:PLH280"/>
    <mergeCell ref="PLI280:PLK280"/>
    <mergeCell ref="PLL280:PLN280"/>
    <mergeCell ref="PLO280:PLQ280"/>
    <mergeCell ref="PLR280:PLT280"/>
    <mergeCell ref="PLU280:PLW280"/>
    <mergeCell ref="PKN280:PKP280"/>
    <mergeCell ref="PKQ280:PKS280"/>
    <mergeCell ref="PKT280:PKV280"/>
    <mergeCell ref="PKW280:PKY280"/>
    <mergeCell ref="PKZ280:PLB280"/>
    <mergeCell ref="PLC280:PLE280"/>
    <mergeCell ref="PJV280:PJX280"/>
    <mergeCell ref="PJY280:PKA280"/>
    <mergeCell ref="PKB280:PKD280"/>
    <mergeCell ref="PKE280:PKG280"/>
    <mergeCell ref="PKH280:PKJ280"/>
    <mergeCell ref="PKK280:PKM280"/>
    <mergeCell ref="PJD280:PJF280"/>
    <mergeCell ref="PJG280:PJI280"/>
    <mergeCell ref="PJJ280:PJL280"/>
    <mergeCell ref="PJM280:PJO280"/>
    <mergeCell ref="PJP280:PJR280"/>
    <mergeCell ref="PJS280:PJU280"/>
    <mergeCell ref="PIL280:PIN280"/>
    <mergeCell ref="PIO280:PIQ280"/>
    <mergeCell ref="PIR280:PIT280"/>
    <mergeCell ref="PIU280:PIW280"/>
    <mergeCell ref="PIX280:PIZ280"/>
    <mergeCell ref="PJA280:PJC280"/>
    <mergeCell ref="PHT280:PHV280"/>
    <mergeCell ref="PHW280:PHY280"/>
    <mergeCell ref="PHZ280:PIB280"/>
    <mergeCell ref="PIC280:PIE280"/>
    <mergeCell ref="PIF280:PIH280"/>
    <mergeCell ref="PII280:PIK280"/>
    <mergeCell ref="PHB280:PHD280"/>
    <mergeCell ref="PHE280:PHG280"/>
    <mergeCell ref="PHH280:PHJ280"/>
    <mergeCell ref="PHK280:PHM280"/>
    <mergeCell ref="PHN280:PHP280"/>
    <mergeCell ref="PHQ280:PHS280"/>
    <mergeCell ref="PGJ280:PGL280"/>
    <mergeCell ref="PGM280:PGO280"/>
    <mergeCell ref="PGP280:PGR280"/>
    <mergeCell ref="PGS280:PGU280"/>
    <mergeCell ref="PGV280:PGX280"/>
    <mergeCell ref="PGY280:PHA280"/>
    <mergeCell ref="PFR280:PFT280"/>
    <mergeCell ref="PFU280:PFW280"/>
    <mergeCell ref="PFX280:PFZ280"/>
    <mergeCell ref="PGA280:PGC280"/>
    <mergeCell ref="PGD280:PGF280"/>
    <mergeCell ref="PGG280:PGI280"/>
    <mergeCell ref="PEZ280:PFB280"/>
    <mergeCell ref="PFC280:PFE280"/>
    <mergeCell ref="PFF280:PFH280"/>
    <mergeCell ref="PFI280:PFK280"/>
    <mergeCell ref="PFL280:PFN280"/>
    <mergeCell ref="PFO280:PFQ280"/>
    <mergeCell ref="PEH280:PEJ280"/>
    <mergeCell ref="PEK280:PEM280"/>
    <mergeCell ref="PEN280:PEP280"/>
    <mergeCell ref="PEQ280:PES280"/>
    <mergeCell ref="PET280:PEV280"/>
    <mergeCell ref="PEW280:PEY280"/>
    <mergeCell ref="PDP280:PDR280"/>
    <mergeCell ref="PDS280:PDU280"/>
    <mergeCell ref="PDV280:PDX280"/>
    <mergeCell ref="PDY280:PEA280"/>
    <mergeCell ref="PEB280:PED280"/>
    <mergeCell ref="PEE280:PEG280"/>
    <mergeCell ref="PCX280:PCZ280"/>
    <mergeCell ref="PDA280:PDC280"/>
    <mergeCell ref="PDD280:PDF280"/>
    <mergeCell ref="PDG280:PDI280"/>
    <mergeCell ref="PDJ280:PDL280"/>
    <mergeCell ref="PDM280:PDO280"/>
    <mergeCell ref="PCF280:PCH280"/>
    <mergeCell ref="PCI280:PCK280"/>
    <mergeCell ref="PCL280:PCN280"/>
    <mergeCell ref="PCO280:PCQ280"/>
    <mergeCell ref="PCR280:PCT280"/>
    <mergeCell ref="PCU280:PCW280"/>
    <mergeCell ref="PBN280:PBP280"/>
    <mergeCell ref="PBQ280:PBS280"/>
    <mergeCell ref="PBT280:PBV280"/>
    <mergeCell ref="PBW280:PBY280"/>
    <mergeCell ref="PBZ280:PCB280"/>
    <mergeCell ref="PCC280:PCE280"/>
    <mergeCell ref="PAV280:PAX280"/>
    <mergeCell ref="PAY280:PBA280"/>
    <mergeCell ref="PBB280:PBD280"/>
    <mergeCell ref="PBE280:PBG280"/>
    <mergeCell ref="PBH280:PBJ280"/>
    <mergeCell ref="PBK280:PBM280"/>
    <mergeCell ref="PAD280:PAF280"/>
    <mergeCell ref="PAG280:PAI280"/>
    <mergeCell ref="PAJ280:PAL280"/>
    <mergeCell ref="PAM280:PAO280"/>
    <mergeCell ref="PAP280:PAR280"/>
    <mergeCell ref="PAS280:PAU280"/>
    <mergeCell ref="OZL280:OZN280"/>
    <mergeCell ref="OZO280:OZQ280"/>
    <mergeCell ref="OZR280:OZT280"/>
    <mergeCell ref="OZU280:OZW280"/>
    <mergeCell ref="OZX280:OZZ280"/>
    <mergeCell ref="PAA280:PAC280"/>
    <mergeCell ref="OYT280:OYV280"/>
    <mergeCell ref="OYW280:OYY280"/>
    <mergeCell ref="OYZ280:OZB280"/>
    <mergeCell ref="OZC280:OZE280"/>
    <mergeCell ref="OZF280:OZH280"/>
    <mergeCell ref="OZI280:OZK280"/>
    <mergeCell ref="OYB280:OYD280"/>
    <mergeCell ref="OYE280:OYG280"/>
    <mergeCell ref="OYH280:OYJ280"/>
    <mergeCell ref="OYK280:OYM280"/>
    <mergeCell ref="OYN280:OYP280"/>
    <mergeCell ref="OYQ280:OYS280"/>
    <mergeCell ref="OXJ280:OXL280"/>
    <mergeCell ref="OXM280:OXO280"/>
    <mergeCell ref="OXP280:OXR280"/>
    <mergeCell ref="OXS280:OXU280"/>
    <mergeCell ref="OXV280:OXX280"/>
    <mergeCell ref="OXY280:OYA280"/>
    <mergeCell ref="OWR280:OWT280"/>
    <mergeCell ref="OWU280:OWW280"/>
    <mergeCell ref="OWX280:OWZ280"/>
    <mergeCell ref="OXA280:OXC280"/>
    <mergeCell ref="OXD280:OXF280"/>
    <mergeCell ref="OXG280:OXI280"/>
    <mergeCell ref="OVZ280:OWB280"/>
    <mergeCell ref="OWC280:OWE280"/>
    <mergeCell ref="OWF280:OWH280"/>
    <mergeCell ref="OWI280:OWK280"/>
    <mergeCell ref="OWL280:OWN280"/>
    <mergeCell ref="OWO280:OWQ280"/>
    <mergeCell ref="OVH280:OVJ280"/>
    <mergeCell ref="OVK280:OVM280"/>
    <mergeCell ref="OVN280:OVP280"/>
    <mergeCell ref="OVQ280:OVS280"/>
    <mergeCell ref="OVT280:OVV280"/>
    <mergeCell ref="OVW280:OVY280"/>
    <mergeCell ref="OUP280:OUR280"/>
    <mergeCell ref="OUS280:OUU280"/>
    <mergeCell ref="OUV280:OUX280"/>
    <mergeCell ref="OUY280:OVA280"/>
    <mergeCell ref="OVB280:OVD280"/>
    <mergeCell ref="OVE280:OVG280"/>
    <mergeCell ref="OTX280:OTZ280"/>
    <mergeCell ref="OUA280:OUC280"/>
    <mergeCell ref="OUD280:OUF280"/>
    <mergeCell ref="OUG280:OUI280"/>
    <mergeCell ref="OUJ280:OUL280"/>
    <mergeCell ref="OUM280:OUO280"/>
    <mergeCell ref="OTF280:OTH280"/>
    <mergeCell ref="OTI280:OTK280"/>
    <mergeCell ref="OTL280:OTN280"/>
    <mergeCell ref="OTO280:OTQ280"/>
    <mergeCell ref="OTR280:OTT280"/>
    <mergeCell ref="OTU280:OTW280"/>
    <mergeCell ref="OSN280:OSP280"/>
    <mergeCell ref="OSQ280:OSS280"/>
    <mergeCell ref="OST280:OSV280"/>
    <mergeCell ref="OSW280:OSY280"/>
    <mergeCell ref="OSZ280:OTB280"/>
    <mergeCell ref="OTC280:OTE280"/>
    <mergeCell ref="ORV280:ORX280"/>
    <mergeCell ref="ORY280:OSA280"/>
    <mergeCell ref="OSB280:OSD280"/>
    <mergeCell ref="OSE280:OSG280"/>
    <mergeCell ref="OSH280:OSJ280"/>
    <mergeCell ref="OSK280:OSM280"/>
    <mergeCell ref="ORD280:ORF280"/>
    <mergeCell ref="ORG280:ORI280"/>
    <mergeCell ref="ORJ280:ORL280"/>
    <mergeCell ref="ORM280:ORO280"/>
    <mergeCell ref="ORP280:ORR280"/>
    <mergeCell ref="ORS280:ORU280"/>
    <mergeCell ref="OQL280:OQN280"/>
    <mergeCell ref="OQO280:OQQ280"/>
    <mergeCell ref="OQR280:OQT280"/>
    <mergeCell ref="OQU280:OQW280"/>
    <mergeCell ref="OQX280:OQZ280"/>
    <mergeCell ref="ORA280:ORC280"/>
    <mergeCell ref="OPT280:OPV280"/>
    <mergeCell ref="OPW280:OPY280"/>
    <mergeCell ref="OPZ280:OQB280"/>
    <mergeCell ref="OQC280:OQE280"/>
    <mergeCell ref="OQF280:OQH280"/>
    <mergeCell ref="OQI280:OQK280"/>
    <mergeCell ref="OPB280:OPD280"/>
    <mergeCell ref="OPE280:OPG280"/>
    <mergeCell ref="OPH280:OPJ280"/>
    <mergeCell ref="OPK280:OPM280"/>
    <mergeCell ref="OPN280:OPP280"/>
    <mergeCell ref="OPQ280:OPS280"/>
    <mergeCell ref="OOJ280:OOL280"/>
    <mergeCell ref="OOM280:OOO280"/>
    <mergeCell ref="OOP280:OOR280"/>
    <mergeCell ref="OOS280:OOU280"/>
    <mergeCell ref="OOV280:OOX280"/>
    <mergeCell ref="OOY280:OPA280"/>
    <mergeCell ref="ONR280:ONT280"/>
    <mergeCell ref="ONU280:ONW280"/>
    <mergeCell ref="ONX280:ONZ280"/>
    <mergeCell ref="OOA280:OOC280"/>
    <mergeCell ref="OOD280:OOF280"/>
    <mergeCell ref="OOG280:OOI280"/>
    <mergeCell ref="OMZ280:ONB280"/>
    <mergeCell ref="ONC280:ONE280"/>
    <mergeCell ref="ONF280:ONH280"/>
    <mergeCell ref="ONI280:ONK280"/>
    <mergeCell ref="ONL280:ONN280"/>
    <mergeCell ref="ONO280:ONQ280"/>
    <mergeCell ref="OMH280:OMJ280"/>
    <mergeCell ref="OMK280:OMM280"/>
    <mergeCell ref="OMN280:OMP280"/>
    <mergeCell ref="OMQ280:OMS280"/>
    <mergeCell ref="OMT280:OMV280"/>
    <mergeCell ref="OMW280:OMY280"/>
    <mergeCell ref="OLP280:OLR280"/>
    <mergeCell ref="OLS280:OLU280"/>
    <mergeCell ref="OLV280:OLX280"/>
    <mergeCell ref="OLY280:OMA280"/>
    <mergeCell ref="OMB280:OMD280"/>
    <mergeCell ref="OME280:OMG280"/>
    <mergeCell ref="OKX280:OKZ280"/>
    <mergeCell ref="OLA280:OLC280"/>
    <mergeCell ref="OLD280:OLF280"/>
    <mergeCell ref="OLG280:OLI280"/>
    <mergeCell ref="OLJ280:OLL280"/>
    <mergeCell ref="OLM280:OLO280"/>
    <mergeCell ref="OKF280:OKH280"/>
    <mergeCell ref="OKI280:OKK280"/>
    <mergeCell ref="OKL280:OKN280"/>
    <mergeCell ref="OKO280:OKQ280"/>
    <mergeCell ref="OKR280:OKT280"/>
    <mergeCell ref="OKU280:OKW280"/>
    <mergeCell ref="OJN280:OJP280"/>
    <mergeCell ref="OJQ280:OJS280"/>
    <mergeCell ref="OJT280:OJV280"/>
    <mergeCell ref="OJW280:OJY280"/>
    <mergeCell ref="OJZ280:OKB280"/>
    <mergeCell ref="OKC280:OKE280"/>
    <mergeCell ref="OIV280:OIX280"/>
    <mergeCell ref="OIY280:OJA280"/>
    <mergeCell ref="OJB280:OJD280"/>
    <mergeCell ref="OJE280:OJG280"/>
    <mergeCell ref="OJH280:OJJ280"/>
    <mergeCell ref="OJK280:OJM280"/>
    <mergeCell ref="OID280:OIF280"/>
    <mergeCell ref="OIG280:OII280"/>
    <mergeCell ref="OIJ280:OIL280"/>
    <mergeCell ref="OIM280:OIO280"/>
    <mergeCell ref="OIP280:OIR280"/>
    <mergeCell ref="OIS280:OIU280"/>
    <mergeCell ref="OHL280:OHN280"/>
    <mergeCell ref="OHO280:OHQ280"/>
    <mergeCell ref="OHR280:OHT280"/>
    <mergeCell ref="OHU280:OHW280"/>
    <mergeCell ref="OHX280:OHZ280"/>
    <mergeCell ref="OIA280:OIC280"/>
    <mergeCell ref="OGT280:OGV280"/>
    <mergeCell ref="OGW280:OGY280"/>
    <mergeCell ref="OGZ280:OHB280"/>
    <mergeCell ref="OHC280:OHE280"/>
    <mergeCell ref="OHF280:OHH280"/>
    <mergeCell ref="OHI280:OHK280"/>
    <mergeCell ref="OGB280:OGD280"/>
    <mergeCell ref="OGE280:OGG280"/>
    <mergeCell ref="OGH280:OGJ280"/>
    <mergeCell ref="OGK280:OGM280"/>
    <mergeCell ref="OGN280:OGP280"/>
    <mergeCell ref="OGQ280:OGS280"/>
    <mergeCell ref="OFJ280:OFL280"/>
    <mergeCell ref="OFM280:OFO280"/>
    <mergeCell ref="OFP280:OFR280"/>
    <mergeCell ref="OFS280:OFU280"/>
    <mergeCell ref="OFV280:OFX280"/>
    <mergeCell ref="OFY280:OGA280"/>
    <mergeCell ref="OER280:OET280"/>
    <mergeCell ref="OEU280:OEW280"/>
    <mergeCell ref="OEX280:OEZ280"/>
    <mergeCell ref="OFA280:OFC280"/>
    <mergeCell ref="OFD280:OFF280"/>
    <mergeCell ref="OFG280:OFI280"/>
    <mergeCell ref="ODZ280:OEB280"/>
    <mergeCell ref="OEC280:OEE280"/>
    <mergeCell ref="OEF280:OEH280"/>
    <mergeCell ref="OEI280:OEK280"/>
    <mergeCell ref="OEL280:OEN280"/>
    <mergeCell ref="OEO280:OEQ280"/>
    <mergeCell ref="ODH280:ODJ280"/>
    <mergeCell ref="ODK280:ODM280"/>
    <mergeCell ref="ODN280:ODP280"/>
    <mergeCell ref="ODQ280:ODS280"/>
    <mergeCell ref="ODT280:ODV280"/>
    <mergeCell ref="ODW280:ODY280"/>
    <mergeCell ref="OCP280:OCR280"/>
    <mergeCell ref="OCS280:OCU280"/>
    <mergeCell ref="OCV280:OCX280"/>
    <mergeCell ref="OCY280:ODA280"/>
    <mergeCell ref="ODB280:ODD280"/>
    <mergeCell ref="ODE280:ODG280"/>
    <mergeCell ref="OBX280:OBZ280"/>
    <mergeCell ref="OCA280:OCC280"/>
    <mergeCell ref="OCD280:OCF280"/>
    <mergeCell ref="OCG280:OCI280"/>
    <mergeCell ref="OCJ280:OCL280"/>
    <mergeCell ref="OCM280:OCO280"/>
    <mergeCell ref="OBF280:OBH280"/>
    <mergeCell ref="OBI280:OBK280"/>
    <mergeCell ref="OBL280:OBN280"/>
    <mergeCell ref="OBO280:OBQ280"/>
    <mergeCell ref="OBR280:OBT280"/>
    <mergeCell ref="OBU280:OBW280"/>
    <mergeCell ref="OAN280:OAP280"/>
    <mergeCell ref="OAQ280:OAS280"/>
    <mergeCell ref="OAT280:OAV280"/>
    <mergeCell ref="OAW280:OAY280"/>
    <mergeCell ref="OAZ280:OBB280"/>
    <mergeCell ref="OBC280:OBE280"/>
    <mergeCell ref="NZV280:NZX280"/>
    <mergeCell ref="NZY280:OAA280"/>
    <mergeCell ref="OAB280:OAD280"/>
    <mergeCell ref="OAE280:OAG280"/>
    <mergeCell ref="OAH280:OAJ280"/>
    <mergeCell ref="OAK280:OAM280"/>
    <mergeCell ref="NZD280:NZF280"/>
    <mergeCell ref="NZG280:NZI280"/>
    <mergeCell ref="NZJ280:NZL280"/>
    <mergeCell ref="NZM280:NZO280"/>
    <mergeCell ref="NZP280:NZR280"/>
    <mergeCell ref="NZS280:NZU280"/>
    <mergeCell ref="NYL280:NYN280"/>
    <mergeCell ref="NYO280:NYQ280"/>
    <mergeCell ref="NYR280:NYT280"/>
    <mergeCell ref="NYU280:NYW280"/>
    <mergeCell ref="NYX280:NYZ280"/>
    <mergeCell ref="NZA280:NZC280"/>
    <mergeCell ref="NXT280:NXV280"/>
    <mergeCell ref="NXW280:NXY280"/>
    <mergeCell ref="NXZ280:NYB280"/>
    <mergeCell ref="NYC280:NYE280"/>
    <mergeCell ref="NYF280:NYH280"/>
    <mergeCell ref="NYI280:NYK280"/>
    <mergeCell ref="NXB280:NXD280"/>
    <mergeCell ref="NXE280:NXG280"/>
    <mergeCell ref="NXH280:NXJ280"/>
    <mergeCell ref="NXK280:NXM280"/>
    <mergeCell ref="NXN280:NXP280"/>
    <mergeCell ref="NXQ280:NXS280"/>
    <mergeCell ref="NWJ280:NWL280"/>
    <mergeCell ref="NWM280:NWO280"/>
    <mergeCell ref="NWP280:NWR280"/>
    <mergeCell ref="NWS280:NWU280"/>
    <mergeCell ref="NWV280:NWX280"/>
    <mergeCell ref="NWY280:NXA280"/>
    <mergeCell ref="NVR280:NVT280"/>
    <mergeCell ref="NVU280:NVW280"/>
    <mergeCell ref="NVX280:NVZ280"/>
    <mergeCell ref="NWA280:NWC280"/>
    <mergeCell ref="NWD280:NWF280"/>
    <mergeCell ref="NWG280:NWI280"/>
    <mergeCell ref="NUZ280:NVB280"/>
    <mergeCell ref="NVC280:NVE280"/>
    <mergeCell ref="NVF280:NVH280"/>
    <mergeCell ref="NVI280:NVK280"/>
    <mergeCell ref="NVL280:NVN280"/>
    <mergeCell ref="NVO280:NVQ280"/>
    <mergeCell ref="NUH280:NUJ280"/>
    <mergeCell ref="NUK280:NUM280"/>
    <mergeCell ref="NUN280:NUP280"/>
    <mergeCell ref="NUQ280:NUS280"/>
    <mergeCell ref="NUT280:NUV280"/>
    <mergeCell ref="NUW280:NUY280"/>
    <mergeCell ref="NTP280:NTR280"/>
    <mergeCell ref="NTS280:NTU280"/>
    <mergeCell ref="NTV280:NTX280"/>
    <mergeCell ref="NTY280:NUA280"/>
    <mergeCell ref="NUB280:NUD280"/>
    <mergeCell ref="NUE280:NUG280"/>
    <mergeCell ref="NSX280:NSZ280"/>
    <mergeCell ref="NTA280:NTC280"/>
    <mergeCell ref="NTD280:NTF280"/>
    <mergeCell ref="NTG280:NTI280"/>
    <mergeCell ref="NTJ280:NTL280"/>
    <mergeCell ref="NTM280:NTO280"/>
    <mergeCell ref="NSF280:NSH280"/>
    <mergeCell ref="NSI280:NSK280"/>
    <mergeCell ref="NSL280:NSN280"/>
    <mergeCell ref="NSO280:NSQ280"/>
    <mergeCell ref="NSR280:NST280"/>
    <mergeCell ref="NSU280:NSW280"/>
    <mergeCell ref="NRN280:NRP280"/>
    <mergeCell ref="NRQ280:NRS280"/>
    <mergeCell ref="NRT280:NRV280"/>
    <mergeCell ref="NRW280:NRY280"/>
    <mergeCell ref="NRZ280:NSB280"/>
    <mergeCell ref="NSC280:NSE280"/>
    <mergeCell ref="NQV280:NQX280"/>
    <mergeCell ref="NQY280:NRA280"/>
    <mergeCell ref="NRB280:NRD280"/>
    <mergeCell ref="NRE280:NRG280"/>
    <mergeCell ref="NRH280:NRJ280"/>
    <mergeCell ref="NRK280:NRM280"/>
    <mergeCell ref="NQD280:NQF280"/>
    <mergeCell ref="NQG280:NQI280"/>
    <mergeCell ref="NQJ280:NQL280"/>
    <mergeCell ref="NQM280:NQO280"/>
    <mergeCell ref="NQP280:NQR280"/>
    <mergeCell ref="NQS280:NQU280"/>
    <mergeCell ref="NPL280:NPN280"/>
    <mergeCell ref="NPO280:NPQ280"/>
    <mergeCell ref="NPR280:NPT280"/>
    <mergeCell ref="NPU280:NPW280"/>
    <mergeCell ref="NPX280:NPZ280"/>
    <mergeCell ref="NQA280:NQC280"/>
    <mergeCell ref="NOT280:NOV280"/>
    <mergeCell ref="NOW280:NOY280"/>
    <mergeCell ref="NOZ280:NPB280"/>
    <mergeCell ref="NPC280:NPE280"/>
    <mergeCell ref="NPF280:NPH280"/>
    <mergeCell ref="NPI280:NPK280"/>
    <mergeCell ref="NOB280:NOD280"/>
    <mergeCell ref="NOE280:NOG280"/>
    <mergeCell ref="NOH280:NOJ280"/>
    <mergeCell ref="NOK280:NOM280"/>
    <mergeCell ref="NON280:NOP280"/>
    <mergeCell ref="NOQ280:NOS280"/>
    <mergeCell ref="NNJ280:NNL280"/>
    <mergeCell ref="NNM280:NNO280"/>
    <mergeCell ref="NNP280:NNR280"/>
    <mergeCell ref="NNS280:NNU280"/>
    <mergeCell ref="NNV280:NNX280"/>
    <mergeCell ref="NNY280:NOA280"/>
    <mergeCell ref="NMR280:NMT280"/>
    <mergeCell ref="NMU280:NMW280"/>
    <mergeCell ref="NMX280:NMZ280"/>
    <mergeCell ref="NNA280:NNC280"/>
    <mergeCell ref="NND280:NNF280"/>
    <mergeCell ref="NNG280:NNI280"/>
    <mergeCell ref="NLZ280:NMB280"/>
    <mergeCell ref="NMC280:NME280"/>
    <mergeCell ref="NMF280:NMH280"/>
    <mergeCell ref="NMI280:NMK280"/>
    <mergeCell ref="NML280:NMN280"/>
    <mergeCell ref="NMO280:NMQ280"/>
    <mergeCell ref="NLH280:NLJ280"/>
    <mergeCell ref="NLK280:NLM280"/>
    <mergeCell ref="NLN280:NLP280"/>
    <mergeCell ref="NLQ280:NLS280"/>
    <mergeCell ref="NLT280:NLV280"/>
    <mergeCell ref="NLW280:NLY280"/>
    <mergeCell ref="NKP280:NKR280"/>
    <mergeCell ref="NKS280:NKU280"/>
    <mergeCell ref="NKV280:NKX280"/>
    <mergeCell ref="NKY280:NLA280"/>
    <mergeCell ref="NLB280:NLD280"/>
    <mergeCell ref="NLE280:NLG280"/>
    <mergeCell ref="NJX280:NJZ280"/>
    <mergeCell ref="NKA280:NKC280"/>
    <mergeCell ref="NKD280:NKF280"/>
    <mergeCell ref="NKG280:NKI280"/>
    <mergeCell ref="NKJ280:NKL280"/>
    <mergeCell ref="NKM280:NKO280"/>
    <mergeCell ref="NJF280:NJH280"/>
    <mergeCell ref="NJI280:NJK280"/>
    <mergeCell ref="NJL280:NJN280"/>
    <mergeCell ref="NJO280:NJQ280"/>
    <mergeCell ref="NJR280:NJT280"/>
    <mergeCell ref="NJU280:NJW280"/>
    <mergeCell ref="NIN280:NIP280"/>
    <mergeCell ref="NIQ280:NIS280"/>
    <mergeCell ref="NIT280:NIV280"/>
    <mergeCell ref="NIW280:NIY280"/>
    <mergeCell ref="NIZ280:NJB280"/>
    <mergeCell ref="NJC280:NJE280"/>
    <mergeCell ref="NHV280:NHX280"/>
    <mergeCell ref="NHY280:NIA280"/>
    <mergeCell ref="NIB280:NID280"/>
    <mergeCell ref="NIE280:NIG280"/>
    <mergeCell ref="NIH280:NIJ280"/>
    <mergeCell ref="NIK280:NIM280"/>
    <mergeCell ref="NHD280:NHF280"/>
    <mergeCell ref="NHG280:NHI280"/>
    <mergeCell ref="NHJ280:NHL280"/>
    <mergeCell ref="NHM280:NHO280"/>
    <mergeCell ref="NHP280:NHR280"/>
    <mergeCell ref="NHS280:NHU280"/>
    <mergeCell ref="NGL280:NGN280"/>
    <mergeCell ref="NGO280:NGQ280"/>
    <mergeCell ref="NGR280:NGT280"/>
    <mergeCell ref="NGU280:NGW280"/>
    <mergeCell ref="NGX280:NGZ280"/>
    <mergeCell ref="NHA280:NHC280"/>
    <mergeCell ref="NFT280:NFV280"/>
    <mergeCell ref="NFW280:NFY280"/>
    <mergeCell ref="NFZ280:NGB280"/>
    <mergeCell ref="NGC280:NGE280"/>
    <mergeCell ref="NGF280:NGH280"/>
    <mergeCell ref="NGI280:NGK280"/>
    <mergeCell ref="NFB280:NFD280"/>
    <mergeCell ref="NFE280:NFG280"/>
    <mergeCell ref="NFH280:NFJ280"/>
    <mergeCell ref="NFK280:NFM280"/>
    <mergeCell ref="NFN280:NFP280"/>
    <mergeCell ref="NFQ280:NFS280"/>
    <mergeCell ref="NEJ280:NEL280"/>
    <mergeCell ref="NEM280:NEO280"/>
    <mergeCell ref="NEP280:NER280"/>
    <mergeCell ref="NES280:NEU280"/>
    <mergeCell ref="NEV280:NEX280"/>
    <mergeCell ref="NEY280:NFA280"/>
    <mergeCell ref="NDR280:NDT280"/>
    <mergeCell ref="NDU280:NDW280"/>
    <mergeCell ref="NDX280:NDZ280"/>
    <mergeCell ref="NEA280:NEC280"/>
    <mergeCell ref="NED280:NEF280"/>
    <mergeCell ref="NEG280:NEI280"/>
    <mergeCell ref="NCZ280:NDB280"/>
    <mergeCell ref="NDC280:NDE280"/>
    <mergeCell ref="NDF280:NDH280"/>
    <mergeCell ref="NDI280:NDK280"/>
    <mergeCell ref="NDL280:NDN280"/>
    <mergeCell ref="NDO280:NDQ280"/>
    <mergeCell ref="NCH280:NCJ280"/>
    <mergeCell ref="NCK280:NCM280"/>
    <mergeCell ref="NCN280:NCP280"/>
    <mergeCell ref="NCQ280:NCS280"/>
    <mergeCell ref="NCT280:NCV280"/>
    <mergeCell ref="NCW280:NCY280"/>
    <mergeCell ref="NBP280:NBR280"/>
    <mergeCell ref="NBS280:NBU280"/>
    <mergeCell ref="NBV280:NBX280"/>
    <mergeCell ref="NBY280:NCA280"/>
    <mergeCell ref="NCB280:NCD280"/>
    <mergeCell ref="NCE280:NCG280"/>
    <mergeCell ref="NAX280:NAZ280"/>
    <mergeCell ref="NBA280:NBC280"/>
    <mergeCell ref="NBD280:NBF280"/>
    <mergeCell ref="NBG280:NBI280"/>
    <mergeCell ref="NBJ280:NBL280"/>
    <mergeCell ref="NBM280:NBO280"/>
    <mergeCell ref="NAF280:NAH280"/>
    <mergeCell ref="NAI280:NAK280"/>
    <mergeCell ref="NAL280:NAN280"/>
    <mergeCell ref="NAO280:NAQ280"/>
    <mergeCell ref="NAR280:NAT280"/>
    <mergeCell ref="NAU280:NAW280"/>
    <mergeCell ref="MZN280:MZP280"/>
    <mergeCell ref="MZQ280:MZS280"/>
    <mergeCell ref="MZT280:MZV280"/>
    <mergeCell ref="MZW280:MZY280"/>
    <mergeCell ref="MZZ280:NAB280"/>
    <mergeCell ref="NAC280:NAE280"/>
    <mergeCell ref="MYV280:MYX280"/>
    <mergeCell ref="MYY280:MZA280"/>
    <mergeCell ref="MZB280:MZD280"/>
    <mergeCell ref="MZE280:MZG280"/>
    <mergeCell ref="MZH280:MZJ280"/>
    <mergeCell ref="MZK280:MZM280"/>
    <mergeCell ref="MYD280:MYF280"/>
    <mergeCell ref="MYG280:MYI280"/>
    <mergeCell ref="MYJ280:MYL280"/>
    <mergeCell ref="MYM280:MYO280"/>
    <mergeCell ref="MYP280:MYR280"/>
    <mergeCell ref="MYS280:MYU280"/>
    <mergeCell ref="MXL280:MXN280"/>
    <mergeCell ref="MXO280:MXQ280"/>
    <mergeCell ref="MXR280:MXT280"/>
    <mergeCell ref="MXU280:MXW280"/>
    <mergeCell ref="MXX280:MXZ280"/>
    <mergeCell ref="MYA280:MYC280"/>
    <mergeCell ref="MWT280:MWV280"/>
    <mergeCell ref="MWW280:MWY280"/>
    <mergeCell ref="MWZ280:MXB280"/>
    <mergeCell ref="MXC280:MXE280"/>
    <mergeCell ref="MXF280:MXH280"/>
    <mergeCell ref="MXI280:MXK280"/>
    <mergeCell ref="MWB280:MWD280"/>
    <mergeCell ref="MWE280:MWG280"/>
    <mergeCell ref="MWH280:MWJ280"/>
    <mergeCell ref="MWK280:MWM280"/>
    <mergeCell ref="MWN280:MWP280"/>
    <mergeCell ref="MWQ280:MWS280"/>
    <mergeCell ref="MVJ280:MVL280"/>
    <mergeCell ref="MVM280:MVO280"/>
    <mergeCell ref="MVP280:MVR280"/>
    <mergeCell ref="MVS280:MVU280"/>
    <mergeCell ref="MVV280:MVX280"/>
    <mergeCell ref="MVY280:MWA280"/>
    <mergeCell ref="MUR280:MUT280"/>
    <mergeCell ref="MUU280:MUW280"/>
    <mergeCell ref="MUX280:MUZ280"/>
    <mergeCell ref="MVA280:MVC280"/>
    <mergeCell ref="MVD280:MVF280"/>
    <mergeCell ref="MVG280:MVI280"/>
    <mergeCell ref="MTZ280:MUB280"/>
    <mergeCell ref="MUC280:MUE280"/>
    <mergeCell ref="MUF280:MUH280"/>
    <mergeCell ref="MUI280:MUK280"/>
    <mergeCell ref="MUL280:MUN280"/>
    <mergeCell ref="MUO280:MUQ280"/>
    <mergeCell ref="MTH280:MTJ280"/>
    <mergeCell ref="MTK280:MTM280"/>
    <mergeCell ref="MTN280:MTP280"/>
    <mergeCell ref="MTQ280:MTS280"/>
    <mergeCell ref="MTT280:MTV280"/>
    <mergeCell ref="MTW280:MTY280"/>
    <mergeCell ref="MSP280:MSR280"/>
    <mergeCell ref="MSS280:MSU280"/>
    <mergeCell ref="MSV280:MSX280"/>
    <mergeCell ref="MSY280:MTA280"/>
    <mergeCell ref="MTB280:MTD280"/>
    <mergeCell ref="MTE280:MTG280"/>
    <mergeCell ref="MRX280:MRZ280"/>
    <mergeCell ref="MSA280:MSC280"/>
    <mergeCell ref="MSD280:MSF280"/>
    <mergeCell ref="MSG280:MSI280"/>
    <mergeCell ref="MSJ280:MSL280"/>
    <mergeCell ref="MSM280:MSO280"/>
    <mergeCell ref="MRF280:MRH280"/>
    <mergeCell ref="MRI280:MRK280"/>
    <mergeCell ref="MRL280:MRN280"/>
    <mergeCell ref="MRO280:MRQ280"/>
    <mergeCell ref="MRR280:MRT280"/>
    <mergeCell ref="MRU280:MRW280"/>
    <mergeCell ref="MQN280:MQP280"/>
    <mergeCell ref="MQQ280:MQS280"/>
    <mergeCell ref="MQT280:MQV280"/>
    <mergeCell ref="MQW280:MQY280"/>
    <mergeCell ref="MQZ280:MRB280"/>
    <mergeCell ref="MRC280:MRE280"/>
    <mergeCell ref="MPV280:MPX280"/>
    <mergeCell ref="MPY280:MQA280"/>
    <mergeCell ref="MQB280:MQD280"/>
    <mergeCell ref="MQE280:MQG280"/>
    <mergeCell ref="MQH280:MQJ280"/>
    <mergeCell ref="MQK280:MQM280"/>
    <mergeCell ref="MPD280:MPF280"/>
    <mergeCell ref="MPG280:MPI280"/>
    <mergeCell ref="MPJ280:MPL280"/>
    <mergeCell ref="MPM280:MPO280"/>
    <mergeCell ref="MPP280:MPR280"/>
    <mergeCell ref="MPS280:MPU280"/>
    <mergeCell ref="MOL280:MON280"/>
    <mergeCell ref="MOO280:MOQ280"/>
    <mergeCell ref="MOR280:MOT280"/>
    <mergeCell ref="MOU280:MOW280"/>
    <mergeCell ref="MOX280:MOZ280"/>
    <mergeCell ref="MPA280:MPC280"/>
    <mergeCell ref="MNT280:MNV280"/>
    <mergeCell ref="MNW280:MNY280"/>
    <mergeCell ref="MNZ280:MOB280"/>
    <mergeCell ref="MOC280:MOE280"/>
    <mergeCell ref="MOF280:MOH280"/>
    <mergeCell ref="MOI280:MOK280"/>
    <mergeCell ref="MNB280:MND280"/>
    <mergeCell ref="MNE280:MNG280"/>
    <mergeCell ref="MNH280:MNJ280"/>
    <mergeCell ref="MNK280:MNM280"/>
    <mergeCell ref="MNN280:MNP280"/>
    <mergeCell ref="MNQ280:MNS280"/>
    <mergeCell ref="MMJ280:MML280"/>
    <mergeCell ref="MMM280:MMO280"/>
    <mergeCell ref="MMP280:MMR280"/>
    <mergeCell ref="MMS280:MMU280"/>
    <mergeCell ref="MMV280:MMX280"/>
    <mergeCell ref="MMY280:MNA280"/>
    <mergeCell ref="MLR280:MLT280"/>
    <mergeCell ref="MLU280:MLW280"/>
    <mergeCell ref="MLX280:MLZ280"/>
    <mergeCell ref="MMA280:MMC280"/>
    <mergeCell ref="MMD280:MMF280"/>
    <mergeCell ref="MMG280:MMI280"/>
    <mergeCell ref="MKZ280:MLB280"/>
    <mergeCell ref="MLC280:MLE280"/>
    <mergeCell ref="MLF280:MLH280"/>
    <mergeCell ref="MLI280:MLK280"/>
    <mergeCell ref="MLL280:MLN280"/>
    <mergeCell ref="MLO280:MLQ280"/>
    <mergeCell ref="MKH280:MKJ280"/>
    <mergeCell ref="MKK280:MKM280"/>
    <mergeCell ref="MKN280:MKP280"/>
    <mergeCell ref="MKQ280:MKS280"/>
    <mergeCell ref="MKT280:MKV280"/>
    <mergeCell ref="MKW280:MKY280"/>
    <mergeCell ref="MJP280:MJR280"/>
    <mergeCell ref="MJS280:MJU280"/>
    <mergeCell ref="MJV280:MJX280"/>
    <mergeCell ref="MJY280:MKA280"/>
    <mergeCell ref="MKB280:MKD280"/>
    <mergeCell ref="MKE280:MKG280"/>
    <mergeCell ref="MIX280:MIZ280"/>
    <mergeCell ref="MJA280:MJC280"/>
    <mergeCell ref="MJD280:MJF280"/>
    <mergeCell ref="MJG280:MJI280"/>
    <mergeCell ref="MJJ280:MJL280"/>
    <mergeCell ref="MJM280:MJO280"/>
    <mergeCell ref="MIF280:MIH280"/>
    <mergeCell ref="MII280:MIK280"/>
    <mergeCell ref="MIL280:MIN280"/>
    <mergeCell ref="MIO280:MIQ280"/>
    <mergeCell ref="MIR280:MIT280"/>
    <mergeCell ref="MIU280:MIW280"/>
    <mergeCell ref="MHN280:MHP280"/>
    <mergeCell ref="MHQ280:MHS280"/>
    <mergeCell ref="MHT280:MHV280"/>
    <mergeCell ref="MHW280:MHY280"/>
    <mergeCell ref="MHZ280:MIB280"/>
    <mergeCell ref="MIC280:MIE280"/>
    <mergeCell ref="MGV280:MGX280"/>
    <mergeCell ref="MGY280:MHA280"/>
    <mergeCell ref="MHB280:MHD280"/>
    <mergeCell ref="MHE280:MHG280"/>
    <mergeCell ref="MHH280:MHJ280"/>
    <mergeCell ref="MHK280:MHM280"/>
    <mergeCell ref="MGD280:MGF280"/>
    <mergeCell ref="MGG280:MGI280"/>
    <mergeCell ref="MGJ280:MGL280"/>
    <mergeCell ref="MGM280:MGO280"/>
    <mergeCell ref="MGP280:MGR280"/>
    <mergeCell ref="MGS280:MGU280"/>
    <mergeCell ref="MFL280:MFN280"/>
    <mergeCell ref="MFO280:MFQ280"/>
    <mergeCell ref="MFR280:MFT280"/>
    <mergeCell ref="MFU280:MFW280"/>
    <mergeCell ref="MFX280:MFZ280"/>
    <mergeCell ref="MGA280:MGC280"/>
    <mergeCell ref="MET280:MEV280"/>
    <mergeCell ref="MEW280:MEY280"/>
    <mergeCell ref="MEZ280:MFB280"/>
    <mergeCell ref="MFC280:MFE280"/>
    <mergeCell ref="MFF280:MFH280"/>
    <mergeCell ref="MFI280:MFK280"/>
    <mergeCell ref="MEB280:MED280"/>
    <mergeCell ref="MEE280:MEG280"/>
    <mergeCell ref="MEH280:MEJ280"/>
    <mergeCell ref="MEK280:MEM280"/>
    <mergeCell ref="MEN280:MEP280"/>
    <mergeCell ref="MEQ280:MES280"/>
    <mergeCell ref="MDJ280:MDL280"/>
    <mergeCell ref="MDM280:MDO280"/>
    <mergeCell ref="MDP280:MDR280"/>
    <mergeCell ref="MDS280:MDU280"/>
    <mergeCell ref="MDV280:MDX280"/>
    <mergeCell ref="MDY280:MEA280"/>
    <mergeCell ref="MCR280:MCT280"/>
    <mergeCell ref="MCU280:MCW280"/>
    <mergeCell ref="MCX280:MCZ280"/>
    <mergeCell ref="MDA280:MDC280"/>
    <mergeCell ref="MDD280:MDF280"/>
    <mergeCell ref="MDG280:MDI280"/>
    <mergeCell ref="MBZ280:MCB280"/>
    <mergeCell ref="MCC280:MCE280"/>
    <mergeCell ref="MCF280:MCH280"/>
    <mergeCell ref="MCI280:MCK280"/>
    <mergeCell ref="MCL280:MCN280"/>
    <mergeCell ref="MCO280:MCQ280"/>
    <mergeCell ref="MBH280:MBJ280"/>
    <mergeCell ref="MBK280:MBM280"/>
    <mergeCell ref="MBN280:MBP280"/>
    <mergeCell ref="MBQ280:MBS280"/>
    <mergeCell ref="MBT280:MBV280"/>
    <mergeCell ref="MBW280:MBY280"/>
    <mergeCell ref="MAP280:MAR280"/>
    <mergeCell ref="MAS280:MAU280"/>
    <mergeCell ref="MAV280:MAX280"/>
    <mergeCell ref="MAY280:MBA280"/>
    <mergeCell ref="MBB280:MBD280"/>
    <mergeCell ref="MBE280:MBG280"/>
    <mergeCell ref="LZX280:LZZ280"/>
    <mergeCell ref="MAA280:MAC280"/>
    <mergeCell ref="MAD280:MAF280"/>
    <mergeCell ref="MAG280:MAI280"/>
    <mergeCell ref="MAJ280:MAL280"/>
    <mergeCell ref="MAM280:MAO280"/>
    <mergeCell ref="LZF280:LZH280"/>
    <mergeCell ref="LZI280:LZK280"/>
    <mergeCell ref="LZL280:LZN280"/>
    <mergeCell ref="LZO280:LZQ280"/>
    <mergeCell ref="LZR280:LZT280"/>
    <mergeCell ref="LZU280:LZW280"/>
    <mergeCell ref="LYN280:LYP280"/>
    <mergeCell ref="LYQ280:LYS280"/>
    <mergeCell ref="LYT280:LYV280"/>
    <mergeCell ref="LYW280:LYY280"/>
    <mergeCell ref="LYZ280:LZB280"/>
    <mergeCell ref="LZC280:LZE280"/>
    <mergeCell ref="LXV280:LXX280"/>
    <mergeCell ref="LXY280:LYA280"/>
    <mergeCell ref="LYB280:LYD280"/>
    <mergeCell ref="LYE280:LYG280"/>
    <mergeCell ref="LYH280:LYJ280"/>
    <mergeCell ref="LYK280:LYM280"/>
    <mergeCell ref="LXD280:LXF280"/>
    <mergeCell ref="LXG280:LXI280"/>
    <mergeCell ref="LXJ280:LXL280"/>
    <mergeCell ref="LXM280:LXO280"/>
    <mergeCell ref="LXP280:LXR280"/>
    <mergeCell ref="LXS280:LXU280"/>
    <mergeCell ref="LWL280:LWN280"/>
    <mergeCell ref="LWO280:LWQ280"/>
    <mergeCell ref="LWR280:LWT280"/>
    <mergeCell ref="LWU280:LWW280"/>
    <mergeCell ref="LWX280:LWZ280"/>
    <mergeCell ref="LXA280:LXC280"/>
    <mergeCell ref="LVT280:LVV280"/>
    <mergeCell ref="LVW280:LVY280"/>
    <mergeCell ref="LVZ280:LWB280"/>
    <mergeCell ref="LWC280:LWE280"/>
    <mergeCell ref="LWF280:LWH280"/>
    <mergeCell ref="LWI280:LWK280"/>
    <mergeCell ref="LVB280:LVD280"/>
    <mergeCell ref="LVE280:LVG280"/>
    <mergeCell ref="LVH280:LVJ280"/>
    <mergeCell ref="LVK280:LVM280"/>
    <mergeCell ref="LVN280:LVP280"/>
    <mergeCell ref="LVQ280:LVS280"/>
    <mergeCell ref="LUJ280:LUL280"/>
    <mergeCell ref="LUM280:LUO280"/>
    <mergeCell ref="LUP280:LUR280"/>
    <mergeCell ref="LUS280:LUU280"/>
    <mergeCell ref="LUV280:LUX280"/>
    <mergeCell ref="LUY280:LVA280"/>
    <mergeCell ref="LTR280:LTT280"/>
    <mergeCell ref="LTU280:LTW280"/>
    <mergeCell ref="LTX280:LTZ280"/>
    <mergeCell ref="LUA280:LUC280"/>
    <mergeCell ref="LUD280:LUF280"/>
    <mergeCell ref="LUG280:LUI280"/>
    <mergeCell ref="LSZ280:LTB280"/>
    <mergeCell ref="LTC280:LTE280"/>
    <mergeCell ref="LTF280:LTH280"/>
    <mergeCell ref="LTI280:LTK280"/>
    <mergeCell ref="LTL280:LTN280"/>
    <mergeCell ref="LTO280:LTQ280"/>
    <mergeCell ref="LSH280:LSJ280"/>
    <mergeCell ref="LSK280:LSM280"/>
    <mergeCell ref="LSN280:LSP280"/>
    <mergeCell ref="LSQ280:LSS280"/>
    <mergeCell ref="LST280:LSV280"/>
    <mergeCell ref="LSW280:LSY280"/>
    <mergeCell ref="LRP280:LRR280"/>
    <mergeCell ref="LRS280:LRU280"/>
    <mergeCell ref="LRV280:LRX280"/>
    <mergeCell ref="LRY280:LSA280"/>
    <mergeCell ref="LSB280:LSD280"/>
    <mergeCell ref="LSE280:LSG280"/>
    <mergeCell ref="LQX280:LQZ280"/>
    <mergeCell ref="LRA280:LRC280"/>
    <mergeCell ref="LRD280:LRF280"/>
    <mergeCell ref="LRG280:LRI280"/>
    <mergeCell ref="LRJ280:LRL280"/>
    <mergeCell ref="LRM280:LRO280"/>
    <mergeCell ref="LQF280:LQH280"/>
    <mergeCell ref="LQI280:LQK280"/>
    <mergeCell ref="LQL280:LQN280"/>
    <mergeCell ref="LQO280:LQQ280"/>
    <mergeCell ref="LQR280:LQT280"/>
    <mergeCell ref="LQU280:LQW280"/>
    <mergeCell ref="LPN280:LPP280"/>
    <mergeCell ref="LPQ280:LPS280"/>
    <mergeCell ref="LPT280:LPV280"/>
    <mergeCell ref="LPW280:LPY280"/>
    <mergeCell ref="LPZ280:LQB280"/>
    <mergeCell ref="LQC280:LQE280"/>
    <mergeCell ref="LOV280:LOX280"/>
    <mergeCell ref="LOY280:LPA280"/>
    <mergeCell ref="LPB280:LPD280"/>
    <mergeCell ref="LPE280:LPG280"/>
    <mergeCell ref="LPH280:LPJ280"/>
    <mergeCell ref="LPK280:LPM280"/>
    <mergeCell ref="LOD280:LOF280"/>
    <mergeCell ref="LOG280:LOI280"/>
    <mergeCell ref="LOJ280:LOL280"/>
    <mergeCell ref="LOM280:LOO280"/>
    <mergeCell ref="LOP280:LOR280"/>
    <mergeCell ref="LOS280:LOU280"/>
    <mergeCell ref="LNL280:LNN280"/>
    <mergeCell ref="LNO280:LNQ280"/>
    <mergeCell ref="LNR280:LNT280"/>
    <mergeCell ref="LNU280:LNW280"/>
    <mergeCell ref="LNX280:LNZ280"/>
    <mergeCell ref="LOA280:LOC280"/>
    <mergeCell ref="LMT280:LMV280"/>
    <mergeCell ref="LMW280:LMY280"/>
    <mergeCell ref="LMZ280:LNB280"/>
    <mergeCell ref="LNC280:LNE280"/>
    <mergeCell ref="LNF280:LNH280"/>
    <mergeCell ref="LNI280:LNK280"/>
    <mergeCell ref="LMB280:LMD280"/>
    <mergeCell ref="LME280:LMG280"/>
    <mergeCell ref="LMH280:LMJ280"/>
    <mergeCell ref="LMK280:LMM280"/>
    <mergeCell ref="LMN280:LMP280"/>
    <mergeCell ref="LMQ280:LMS280"/>
    <mergeCell ref="LLJ280:LLL280"/>
    <mergeCell ref="LLM280:LLO280"/>
    <mergeCell ref="LLP280:LLR280"/>
    <mergeCell ref="LLS280:LLU280"/>
    <mergeCell ref="LLV280:LLX280"/>
    <mergeCell ref="LLY280:LMA280"/>
    <mergeCell ref="LKR280:LKT280"/>
    <mergeCell ref="LKU280:LKW280"/>
    <mergeCell ref="LKX280:LKZ280"/>
    <mergeCell ref="LLA280:LLC280"/>
    <mergeCell ref="LLD280:LLF280"/>
    <mergeCell ref="LLG280:LLI280"/>
    <mergeCell ref="LJZ280:LKB280"/>
    <mergeCell ref="LKC280:LKE280"/>
    <mergeCell ref="LKF280:LKH280"/>
    <mergeCell ref="LKI280:LKK280"/>
    <mergeCell ref="LKL280:LKN280"/>
    <mergeCell ref="LKO280:LKQ280"/>
    <mergeCell ref="LJH280:LJJ280"/>
    <mergeCell ref="LJK280:LJM280"/>
    <mergeCell ref="LJN280:LJP280"/>
    <mergeCell ref="LJQ280:LJS280"/>
    <mergeCell ref="LJT280:LJV280"/>
    <mergeCell ref="LJW280:LJY280"/>
    <mergeCell ref="LIP280:LIR280"/>
    <mergeCell ref="LIS280:LIU280"/>
    <mergeCell ref="LIV280:LIX280"/>
    <mergeCell ref="LIY280:LJA280"/>
    <mergeCell ref="LJB280:LJD280"/>
    <mergeCell ref="LJE280:LJG280"/>
    <mergeCell ref="LHX280:LHZ280"/>
    <mergeCell ref="LIA280:LIC280"/>
    <mergeCell ref="LID280:LIF280"/>
    <mergeCell ref="LIG280:LII280"/>
    <mergeCell ref="LIJ280:LIL280"/>
    <mergeCell ref="LIM280:LIO280"/>
    <mergeCell ref="LHF280:LHH280"/>
    <mergeCell ref="LHI280:LHK280"/>
    <mergeCell ref="LHL280:LHN280"/>
    <mergeCell ref="LHO280:LHQ280"/>
    <mergeCell ref="LHR280:LHT280"/>
    <mergeCell ref="LHU280:LHW280"/>
    <mergeCell ref="LGN280:LGP280"/>
    <mergeCell ref="LGQ280:LGS280"/>
    <mergeCell ref="LGT280:LGV280"/>
    <mergeCell ref="LGW280:LGY280"/>
    <mergeCell ref="LGZ280:LHB280"/>
    <mergeCell ref="LHC280:LHE280"/>
    <mergeCell ref="LFV280:LFX280"/>
    <mergeCell ref="LFY280:LGA280"/>
    <mergeCell ref="LGB280:LGD280"/>
    <mergeCell ref="LGE280:LGG280"/>
    <mergeCell ref="LGH280:LGJ280"/>
    <mergeCell ref="LGK280:LGM280"/>
    <mergeCell ref="LFD280:LFF280"/>
    <mergeCell ref="LFG280:LFI280"/>
    <mergeCell ref="LFJ280:LFL280"/>
    <mergeCell ref="LFM280:LFO280"/>
    <mergeCell ref="LFP280:LFR280"/>
    <mergeCell ref="LFS280:LFU280"/>
    <mergeCell ref="LEL280:LEN280"/>
    <mergeCell ref="LEO280:LEQ280"/>
    <mergeCell ref="LER280:LET280"/>
    <mergeCell ref="LEU280:LEW280"/>
    <mergeCell ref="LEX280:LEZ280"/>
    <mergeCell ref="LFA280:LFC280"/>
    <mergeCell ref="LDT280:LDV280"/>
    <mergeCell ref="LDW280:LDY280"/>
    <mergeCell ref="LDZ280:LEB280"/>
    <mergeCell ref="LEC280:LEE280"/>
    <mergeCell ref="LEF280:LEH280"/>
    <mergeCell ref="LEI280:LEK280"/>
    <mergeCell ref="LDB280:LDD280"/>
    <mergeCell ref="LDE280:LDG280"/>
    <mergeCell ref="LDH280:LDJ280"/>
    <mergeCell ref="LDK280:LDM280"/>
    <mergeCell ref="LDN280:LDP280"/>
    <mergeCell ref="LDQ280:LDS280"/>
    <mergeCell ref="LCJ280:LCL280"/>
    <mergeCell ref="LCM280:LCO280"/>
    <mergeCell ref="LCP280:LCR280"/>
    <mergeCell ref="LCS280:LCU280"/>
    <mergeCell ref="LCV280:LCX280"/>
    <mergeCell ref="LCY280:LDA280"/>
    <mergeCell ref="LBR280:LBT280"/>
    <mergeCell ref="LBU280:LBW280"/>
    <mergeCell ref="LBX280:LBZ280"/>
    <mergeCell ref="LCA280:LCC280"/>
    <mergeCell ref="LCD280:LCF280"/>
    <mergeCell ref="LCG280:LCI280"/>
    <mergeCell ref="LAZ280:LBB280"/>
    <mergeCell ref="LBC280:LBE280"/>
    <mergeCell ref="LBF280:LBH280"/>
    <mergeCell ref="LBI280:LBK280"/>
    <mergeCell ref="LBL280:LBN280"/>
    <mergeCell ref="LBO280:LBQ280"/>
    <mergeCell ref="LAH280:LAJ280"/>
    <mergeCell ref="LAK280:LAM280"/>
    <mergeCell ref="LAN280:LAP280"/>
    <mergeCell ref="LAQ280:LAS280"/>
    <mergeCell ref="LAT280:LAV280"/>
    <mergeCell ref="LAW280:LAY280"/>
    <mergeCell ref="KZP280:KZR280"/>
    <mergeCell ref="KZS280:KZU280"/>
    <mergeCell ref="KZV280:KZX280"/>
    <mergeCell ref="KZY280:LAA280"/>
    <mergeCell ref="LAB280:LAD280"/>
    <mergeCell ref="LAE280:LAG280"/>
    <mergeCell ref="KYX280:KYZ280"/>
    <mergeCell ref="KZA280:KZC280"/>
    <mergeCell ref="KZD280:KZF280"/>
    <mergeCell ref="KZG280:KZI280"/>
    <mergeCell ref="KZJ280:KZL280"/>
    <mergeCell ref="KZM280:KZO280"/>
    <mergeCell ref="KYF280:KYH280"/>
    <mergeCell ref="KYI280:KYK280"/>
    <mergeCell ref="KYL280:KYN280"/>
    <mergeCell ref="KYO280:KYQ280"/>
    <mergeCell ref="KYR280:KYT280"/>
    <mergeCell ref="KYU280:KYW280"/>
    <mergeCell ref="KXN280:KXP280"/>
    <mergeCell ref="KXQ280:KXS280"/>
    <mergeCell ref="KXT280:KXV280"/>
    <mergeCell ref="KXW280:KXY280"/>
    <mergeCell ref="KXZ280:KYB280"/>
    <mergeCell ref="KYC280:KYE280"/>
    <mergeCell ref="KWV280:KWX280"/>
    <mergeCell ref="KWY280:KXA280"/>
    <mergeCell ref="KXB280:KXD280"/>
    <mergeCell ref="KXE280:KXG280"/>
    <mergeCell ref="KXH280:KXJ280"/>
    <mergeCell ref="KXK280:KXM280"/>
    <mergeCell ref="KWD280:KWF280"/>
    <mergeCell ref="KWG280:KWI280"/>
    <mergeCell ref="KWJ280:KWL280"/>
    <mergeCell ref="KWM280:KWO280"/>
    <mergeCell ref="KWP280:KWR280"/>
    <mergeCell ref="KWS280:KWU280"/>
    <mergeCell ref="KVL280:KVN280"/>
    <mergeCell ref="KVO280:KVQ280"/>
    <mergeCell ref="KVR280:KVT280"/>
    <mergeCell ref="KVU280:KVW280"/>
    <mergeCell ref="KVX280:KVZ280"/>
    <mergeCell ref="KWA280:KWC280"/>
    <mergeCell ref="KUT280:KUV280"/>
    <mergeCell ref="KUW280:KUY280"/>
    <mergeCell ref="KUZ280:KVB280"/>
    <mergeCell ref="KVC280:KVE280"/>
    <mergeCell ref="KVF280:KVH280"/>
    <mergeCell ref="KVI280:KVK280"/>
    <mergeCell ref="KUB280:KUD280"/>
    <mergeCell ref="KUE280:KUG280"/>
    <mergeCell ref="KUH280:KUJ280"/>
    <mergeCell ref="KUK280:KUM280"/>
    <mergeCell ref="KUN280:KUP280"/>
    <mergeCell ref="KUQ280:KUS280"/>
    <mergeCell ref="KTJ280:KTL280"/>
    <mergeCell ref="KTM280:KTO280"/>
    <mergeCell ref="KTP280:KTR280"/>
    <mergeCell ref="KTS280:KTU280"/>
    <mergeCell ref="KTV280:KTX280"/>
    <mergeCell ref="KTY280:KUA280"/>
    <mergeCell ref="KSR280:KST280"/>
    <mergeCell ref="KSU280:KSW280"/>
    <mergeCell ref="KSX280:KSZ280"/>
    <mergeCell ref="KTA280:KTC280"/>
    <mergeCell ref="KTD280:KTF280"/>
    <mergeCell ref="KTG280:KTI280"/>
    <mergeCell ref="KRZ280:KSB280"/>
    <mergeCell ref="KSC280:KSE280"/>
    <mergeCell ref="KSF280:KSH280"/>
    <mergeCell ref="KSI280:KSK280"/>
    <mergeCell ref="KSL280:KSN280"/>
    <mergeCell ref="KSO280:KSQ280"/>
    <mergeCell ref="KRH280:KRJ280"/>
    <mergeCell ref="KRK280:KRM280"/>
    <mergeCell ref="KRN280:KRP280"/>
    <mergeCell ref="KRQ280:KRS280"/>
    <mergeCell ref="KRT280:KRV280"/>
    <mergeCell ref="KRW280:KRY280"/>
    <mergeCell ref="KQP280:KQR280"/>
    <mergeCell ref="KQS280:KQU280"/>
    <mergeCell ref="KQV280:KQX280"/>
    <mergeCell ref="KQY280:KRA280"/>
    <mergeCell ref="KRB280:KRD280"/>
    <mergeCell ref="KRE280:KRG280"/>
    <mergeCell ref="KPX280:KPZ280"/>
    <mergeCell ref="KQA280:KQC280"/>
    <mergeCell ref="KQD280:KQF280"/>
    <mergeCell ref="KQG280:KQI280"/>
    <mergeCell ref="KQJ280:KQL280"/>
    <mergeCell ref="KQM280:KQO280"/>
    <mergeCell ref="KPF280:KPH280"/>
    <mergeCell ref="KPI280:KPK280"/>
    <mergeCell ref="KPL280:KPN280"/>
    <mergeCell ref="KPO280:KPQ280"/>
    <mergeCell ref="KPR280:KPT280"/>
    <mergeCell ref="KPU280:KPW280"/>
    <mergeCell ref="KON280:KOP280"/>
    <mergeCell ref="KOQ280:KOS280"/>
    <mergeCell ref="KOT280:KOV280"/>
    <mergeCell ref="KOW280:KOY280"/>
    <mergeCell ref="KOZ280:KPB280"/>
    <mergeCell ref="KPC280:KPE280"/>
    <mergeCell ref="KNV280:KNX280"/>
    <mergeCell ref="KNY280:KOA280"/>
    <mergeCell ref="KOB280:KOD280"/>
    <mergeCell ref="KOE280:KOG280"/>
    <mergeCell ref="KOH280:KOJ280"/>
    <mergeCell ref="KOK280:KOM280"/>
    <mergeCell ref="KND280:KNF280"/>
    <mergeCell ref="KNG280:KNI280"/>
    <mergeCell ref="KNJ280:KNL280"/>
    <mergeCell ref="KNM280:KNO280"/>
    <mergeCell ref="KNP280:KNR280"/>
    <mergeCell ref="KNS280:KNU280"/>
    <mergeCell ref="KML280:KMN280"/>
    <mergeCell ref="KMO280:KMQ280"/>
    <mergeCell ref="KMR280:KMT280"/>
    <mergeCell ref="KMU280:KMW280"/>
    <mergeCell ref="KMX280:KMZ280"/>
    <mergeCell ref="KNA280:KNC280"/>
    <mergeCell ref="KLT280:KLV280"/>
    <mergeCell ref="KLW280:KLY280"/>
    <mergeCell ref="KLZ280:KMB280"/>
    <mergeCell ref="KMC280:KME280"/>
    <mergeCell ref="KMF280:KMH280"/>
    <mergeCell ref="KMI280:KMK280"/>
    <mergeCell ref="KLB280:KLD280"/>
    <mergeCell ref="KLE280:KLG280"/>
    <mergeCell ref="KLH280:KLJ280"/>
    <mergeCell ref="KLK280:KLM280"/>
    <mergeCell ref="KLN280:KLP280"/>
    <mergeCell ref="KLQ280:KLS280"/>
    <mergeCell ref="KKJ280:KKL280"/>
    <mergeCell ref="KKM280:KKO280"/>
    <mergeCell ref="KKP280:KKR280"/>
    <mergeCell ref="KKS280:KKU280"/>
    <mergeCell ref="KKV280:KKX280"/>
    <mergeCell ref="KKY280:KLA280"/>
    <mergeCell ref="KJR280:KJT280"/>
    <mergeCell ref="KJU280:KJW280"/>
    <mergeCell ref="KJX280:KJZ280"/>
    <mergeCell ref="KKA280:KKC280"/>
    <mergeCell ref="KKD280:KKF280"/>
    <mergeCell ref="KKG280:KKI280"/>
    <mergeCell ref="KIZ280:KJB280"/>
    <mergeCell ref="KJC280:KJE280"/>
    <mergeCell ref="KJF280:KJH280"/>
    <mergeCell ref="KJI280:KJK280"/>
    <mergeCell ref="KJL280:KJN280"/>
    <mergeCell ref="KJO280:KJQ280"/>
    <mergeCell ref="KIH280:KIJ280"/>
    <mergeCell ref="KIK280:KIM280"/>
    <mergeCell ref="KIN280:KIP280"/>
    <mergeCell ref="KIQ280:KIS280"/>
    <mergeCell ref="KIT280:KIV280"/>
    <mergeCell ref="KIW280:KIY280"/>
    <mergeCell ref="KHP280:KHR280"/>
    <mergeCell ref="KHS280:KHU280"/>
    <mergeCell ref="KHV280:KHX280"/>
    <mergeCell ref="KHY280:KIA280"/>
    <mergeCell ref="KIB280:KID280"/>
    <mergeCell ref="KIE280:KIG280"/>
    <mergeCell ref="KGX280:KGZ280"/>
    <mergeCell ref="KHA280:KHC280"/>
    <mergeCell ref="KHD280:KHF280"/>
    <mergeCell ref="KHG280:KHI280"/>
    <mergeCell ref="KHJ280:KHL280"/>
    <mergeCell ref="KHM280:KHO280"/>
    <mergeCell ref="KGF280:KGH280"/>
    <mergeCell ref="KGI280:KGK280"/>
    <mergeCell ref="KGL280:KGN280"/>
    <mergeCell ref="KGO280:KGQ280"/>
    <mergeCell ref="KGR280:KGT280"/>
    <mergeCell ref="KGU280:KGW280"/>
    <mergeCell ref="KFN280:KFP280"/>
    <mergeCell ref="KFQ280:KFS280"/>
    <mergeCell ref="KFT280:KFV280"/>
    <mergeCell ref="KFW280:KFY280"/>
    <mergeCell ref="KFZ280:KGB280"/>
    <mergeCell ref="KGC280:KGE280"/>
    <mergeCell ref="KEV280:KEX280"/>
    <mergeCell ref="KEY280:KFA280"/>
    <mergeCell ref="KFB280:KFD280"/>
    <mergeCell ref="KFE280:KFG280"/>
    <mergeCell ref="KFH280:KFJ280"/>
    <mergeCell ref="KFK280:KFM280"/>
    <mergeCell ref="KED280:KEF280"/>
    <mergeCell ref="KEG280:KEI280"/>
    <mergeCell ref="KEJ280:KEL280"/>
    <mergeCell ref="KEM280:KEO280"/>
    <mergeCell ref="KEP280:KER280"/>
    <mergeCell ref="KES280:KEU280"/>
    <mergeCell ref="KDL280:KDN280"/>
    <mergeCell ref="KDO280:KDQ280"/>
    <mergeCell ref="KDR280:KDT280"/>
    <mergeCell ref="KDU280:KDW280"/>
    <mergeCell ref="KDX280:KDZ280"/>
    <mergeCell ref="KEA280:KEC280"/>
    <mergeCell ref="KCT280:KCV280"/>
    <mergeCell ref="KCW280:KCY280"/>
    <mergeCell ref="KCZ280:KDB280"/>
    <mergeCell ref="KDC280:KDE280"/>
    <mergeCell ref="KDF280:KDH280"/>
    <mergeCell ref="KDI280:KDK280"/>
    <mergeCell ref="KCB280:KCD280"/>
    <mergeCell ref="KCE280:KCG280"/>
    <mergeCell ref="KCH280:KCJ280"/>
    <mergeCell ref="KCK280:KCM280"/>
    <mergeCell ref="KCN280:KCP280"/>
    <mergeCell ref="KCQ280:KCS280"/>
    <mergeCell ref="KBJ280:KBL280"/>
    <mergeCell ref="KBM280:KBO280"/>
    <mergeCell ref="KBP280:KBR280"/>
    <mergeCell ref="KBS280:KBU280"/>
    <mergeCell ref="KBV280:KBX280"/>
    <mergeCell ref="KBY280:KCA280"/>
    <mergeCell ref="KAR280:KAT280"/>
    <mergeCell ref="KAU280:KAW280"/>
    <mergeCell ref="KAX280:KAZ280"/>
    <mergeCell ref="KBA280:KBC280"/>
    <mergeCell ref="KBD280:KBF280"/>
    <mergeCell ref="KBG280:KBI280"/>
    <mergeCell ref="JZZ280:KAB280"/>
    <mergeCell ref="KAC280:KAE280"/>
    <mergeCell ref="KAF280:KAH280"/>
    <mergeCell ref="KAI280:KAK280"/>
    <mergeCell ref="KAL280:KAN280"/>
    <mergeCell ref="KAO280:KAQ280"/>
    <mergeCell ref="JZH280:JZJ280"/>
    <mergeCell ref="JZK280:JZM280"/>
    <mergeCell ref="JZN280:JZP280"/>
    <mergeCell ref="JZQ280:JZS280"/>
    <mergeCell ref="JZT280:JZV280"/>
    <mergeCell ref="JZW280:JZY280"/>
    <mergeCell ref="JYP280:JYR280"/>
    <mergeCell ref="JYS280:JYU280"/>
    <mergeCell ref="JYV280:JYX280"/>
    <mergeCell ref="JYY280:JZA280"/>
    <mergeCell ref="JZB280:JZD280"/>
    <mergeCell ref="JZE280:JZG280"/>
    <mergeCell ref="JXX280:JXZ280"/>
    <mergeCell ref="JYA280:JYC280"/>
    <mergeCell ref="JYD280:JYF280"/>
    <mergeCell ref="JYG280:JYI280"/>
    <mergeCell ref="JYJ280:JYL280"/>
    <mergeCell ref="JYM280:JYO280"/>
    <mergeCell ref="JXF280:JXH280"/>
    <mergeCell ref="JXI280:JXK280"/>
    <mergeCell ref="JXL280:JXN280"/>
    <mergeCell ref="JXO280:JXQ280"/>
    <mergeCell ref="JXR280:JXT280"/>
    <mergeCell ref="JXU280:JXW280"/>
    <mergeCell ref="JWN280:JWP280"/>
    <mergeCell ref="JWQ280:JWS280"/>
    <mergeCell ref="JWT280:JWV280"/>
    <mergeCell ref="JWW280:JWY280"/>
    <mergeCell ref="JWZ280:JXB280"/>
    <mergeCell ref="JXC280:JXE280"/>
    <mergeCell ref="JVV280:JVX280"/>
    <mergeCell ref="JVY280:JWA280"/>
    <mergeCell ref="JWB280:JWD280"/>
    <mergeCell ref="JWE280:JWG280"/>
    <mergeCell ref="JWH280:JWJ280"/>
    <mergeCell ref="JWK280:JWM280"/>
    <mergeCell ref="JVD280:JVF280"/>
    <mergeCell ref="JVG280:JVI280"/>
    <mergeCell ref="JVJ280:JVL280"/>
    <mergeCell ref="JVM280:JVO280"/>
    <mergeCell ref="JVP280:JVR280"/>
    <mergeCell ref="JVS280:JVU280"/>
    <mergeCell ref="JUL280:JUN280"/>
    <mergeCell ref="JUO280:JUQ280"/>
    <mergeCell ref="JUR280:JUT280"/>
    <mergeCell ref="JUU280:JUW280"/>
    <mergeCell ref="JUX280:JUZ280"/>
    <mergeCell ref="JVA280:JVC280"/>
    <mergeCell ref="JTT280:JTV280"/>
    <mergeCell ref="JTW280:JTY280"/>
    <mergeCell ref="JTZ280:JUB280"/>
    <mergeCell ref="JUC280:JUE280"/>
    <mergeCell ref="JUF280:JUH280"/>
    <mergeCell ref="JUI280:JUK280"/>
    <mergeCell ref="JTB280:JTD280"/>
    <mergeCell ref="JTE280:JTG280"/>
    <mergeCell ref="JTH280:JTJ280"/>
    <mergeCell ref="JTK280:JTM280"/>
    <mergeCell ref="JTN280:JTP280"/>
    <mergeCell ref="JTQ280:JTS280"/>
    <mergeCell ref="JSJ280:JSL280"/>
    <mergeCell ref="JSM280:JSO280"/>
    <mergeCell ref="JSP280:JSR280"/>
    <mergeCell ref="JSS280:JSU280"/>
    <mergeCell ref="JSV280:JSX280"/>
    <mergeCell ref="JSY280:JTA280"/>
    <mergeCell ref="JRR280:JRT280"/>
    <mergeCell ref="JRU280:JRW280"/>
    <mergeCell ref="JRX280:JRZ280"/>
    <mergeCell ref="JSA280:JSC280"/>
    <mergeCell ref="JSD280:JSF280"/>
    <mergeCell ref="JSG280:JSI280"/>
    <mergeCell ref="JQZ280:JRB280"/>
    <mergeCell ref="JRC280:JRE280"/>
    <mergeCell ref="JRF280:JRH280"/>
    <mergeCell ref="JRI280:JRK280"/>
    <mergeCell ref="JRL280:JRN280"/>
    <mergeCell ref="JRO280:JRQ280"/>
    <mergeCell ref="JQH280:JQJ280"/>
    <mergeCell ref="JQK280:JQM280"/>
    <mergeCell ref="JQN280:JQP280"/>
    <mergeCell ref="JQQ280:JQS280"/>
    <mergeCell ref="JQT280:JQV280"/>
    <mergeCell ref="JQW280:JQY280"/>
    <mergeCell ref="JPP280:JPR280"/>
    <mergeCell ref="JPS280:JPU280"/>
    <mergeCell ref="JPV280:JPX280"/>
    <mergeCell ref="JPY280:JQA280"/>
    <mergeCell ref="JQB280:JQD280"/>
    <mergeCell ref="JQE280:JQG280"/>
    <mergeCell ref="JOX280:JOZ280"/>
    <mergeCell ref="JPA280:JPC280"/>
    <mergeCell ref="JPD280:JPF280"/>
    <mergeCell ref="JPG280:JPI280"/>
    <mergeCell ref="JPJ280:JPL280"/>
    <mergeCell ref="JPM280:JPO280"/>
    <mergeCell ref="JOF280:JOH280"/>
    <mergeCell ref="JOI280:JOK280"/>
    <mergeCell ref="JOL280:JON280"/>
    <mergeCell ref="JOO280:JOQ280"/>
    <mergeCell ref="JOR280:JOT280"/>
    <mergeCell ref="JOU280:JOW280"/>
    <mergeCell ref="JNN280:JNP280"/>
    <mergeCell ref="JNQ280:JNS280"/>
    <mergeCell ref="JNT280:JNV280"/>
    <mergeCell ref="JNW280:JNY280"/>
    <mergeCell ref="JNZ280:JOB280"/>
    <mergeCell ref="JOC280:JOE280"/>
    <mergeCell ref="JMV280:JMX280"/>
    <mergeCell ref="JMY280:JNA280"/>
    <mergeCell ref="JNB280:JND280"/>
    <mergeCell ref="JNE280:JNG280"/>
    <mergeCell ref="JNH280:JNJ280"/>
    <mergeCell ref="JNK280:JNM280"/>
    <mergeCell ref="JMD280:JMF280"/>
    <mergeCell ref="JMG280:JMI280"/>
    <mergeCell ref="JMJ280:JML280"/>
    <mergeCell ref="JMM280:JMO280"/>
    <mergeCell ref="JMP280:JMR280"/>
    <mergeCell ref="JMS280:JMU280"/>
    <mergeCell ref="JLL280:JLN280"/>
    <mergeCell ref="JLO280:JLQ280"/>
    <mergeCell ref="JLR280:JLT280"/>
    <mergeCell ref="JLU280:JLW280"/>
    <mergeCell ref="JLX280:JLZ280"/>
    <mergeCell ref="JMA280:JMC280"/>
    <mergeCell ref="JKT280:JKV280"/>
    <mergeCell ref="JKW280:JKY280"/>
    <mergeCell ref="JKZ280:JLB280"/>
    <mergeCell ref="JLC280:JLE280"/>
    <mergeCell ref="JLF280:JLH280"/>
    <mergeCell ref="JLI280:JLK280"/>
    <mergeCell ref="JKB280:JKD280"/>
    <mergeCell ref="JKE280:JKG280"/>
    <mergeCell ref="JKH280:JKJ280"/>
    <mergeCell ref="JKK280:JKM280"/>
    <mergeCell ref="JKN280:JKP280"/>
    <mergeCell ref="JKQ280:JKS280"/>
    <mergeCell ref="JJJ280:JJL280"/>
    <mergeCell ref="JJM280:JJO280"/>
    <mergeCell ref="JJP280:JJR280"/>
    <mergeCell ref="JJS280:JJU280"/>
    <mergeCell ref="JJV280:JJX280"/>
    <mergeCell ref="JJY280:JKA280"/>
    <mergeCell ref="JIR280:JIT280"/>
    <mergeCell ref="JIU280:JIW280"/>
    <mergeCell ref="JIX280:JIZ280"/>
    <mergeCell ref="JJA280:JJC280"/>
    <mergeCell ref="JJD280:JJF280"/>
    <mergeCell ref="JJG280:JJI280"/>
    <mergeCell ref="JHZ280:JIB280"/>
    <mergeCell ref="JIC280:JIE280"/>
    <mergeCell ref="JIF280:JIH280"/>
    <mergeCell ref="JII280:JIK280"/>
    <mergeCell ref="JIL280:JIN280"/>
    <mergeCell ref="JIO280:JIQ280"/>
    <mergeCell ref="JHH280:JHJ280"/>
    <mergeCell ref="JHK280:JHM280"/>
    <mergeCell ref="JHN280:JHP280"/>
    <mergeCell ref="JHQ280:JHS280"/>
    <mergeCell ref="JHT280:JHV280"/>
    <mergeCell ref="JHW280:JHY280"/>
    <mergeCell ref="JGP280:JGR280"/>
    <mergeCell ref="JGS280:JGU280"/>
    <mergeCell ref="JGV280:JGX280"/>
    <mergeCell ref="JGY280:JHA280"/>
    <mergeCell ref="JHB280:JHD280"/>
    <mergeCell ref="JHE280:JHG280"/>
    <mergeCell ref="JFX280:JFZ280"/>
    <mergeCell ref="JGA280:JGC280"/>
    <mergeCell ref="JGD280:JGF280"/>
    <mergeCell ref="JGG280:JGI280"/>
    <mergeCell ref="JGJ280:JGL280"/>
    <mergeCell ref="JGM280:JGO280"/>
    <mergeCell ref="JFF280:JFH280"/>
    <mergeCell ref="JFI280:JFK280"/>
    <mergeCell ref="JFL280:JFN280"/>
    <mergeCell ref="JFO280:JFQ280"/>
    <mergeCell ref="JFR280:JFT280"/>
    <mergeCell ref="JFU280:JFW280"/>
    <mergeCell ref="JEN280:JEP280"/>
    <mergeCell ref="JEQ280:JES280"/>
    <mergeCell ref="JET280:JEV280"/>
    <mergeCell ref="JEW280:JEY280"/>
    <mergeCell ref="JEZ280:JFB280"/>
    <mergeCell ref="JFC280:JFE280"/>
    <mergeCell ref="JDV280:JDX280"/>
    <mergeCell ref="JDY280:JEA280"/>
    <mergeCell ref="JEB280:JED280"/>
    <mergeCell ref="JEE280:JEG280"/>
    <mergeCell ref="JEH280:JEJ280"/>
    <mergeCell ref="JEK280:JEM280"/>
    <mergeCell ref="JDD280:JDF280"/>
    <mergeCell ref="JDG280:JDI280"/>
    <mergeCell ref="JDJ280:JDL280"/>
    <mergeCell ref="JDM280:JDO280"/>
    <mergeCell ref="JDP280:JDR280"/>
    <mergeCell ref="JDS280:JDU280"/>
    <mergeCell ref="JCL280:JCN280"/>
    <mergeCell ref="JCO280:JCQ280"/>
    <mergeCell ref="JCR280:JCT280"/>
    <mergeCell ref="JCU280:JCW280"/>
    <mergeCell ref="JCX280:JCZ280"/>
    <mergeCell ref="JDA280:JDC280"/>
    <mergeCell ref="JBT280:JBV280"/>
    <mergeCell ref="JBW280:JBY280"/>
    <mergeCell ref="JBZ280:JCB280"/>
    <mergeCell ref="JCC280:JCE280"/>
    <mergeCell ref="JCF280:JCH280"/>
    <mergeCell ref="JCI280:JCK280"/>
    <mergeCell ref="JBB280:JBD280"/>
    <mergeCell ref="JBE280:JBG280"/>
    <mergeCell ref="JBH280:JBJ280"/>
    <mergeCell ref="JBK280:JBM280"/>
    <mergeCell ref="JBN280:JBP280"/>
    <mergeCell ref="JBQ280:JBS280"/>
    <mergeCell ref="JAJ280:JAL280"/>
    <mergeCell ref="JAM280:JAO280"/>
    <mergeCell ref="JAP280:JAR280"/>
    <mergeCell ref="JAS280:JAU280"/>
    <mergeCell ref="JAV280:JAX280"/>
    <mergeCell ref="JAY280:JBA280"/>
    <mergeCell ref="IZR280:IZT280"/>
    <mergeCell ref="IZU280:IZW280"/>
    <mergeCell ref="IZX280:IZZ280"/>
    <mergeCell ref="JAA280:JAC280"/>
    <mergeCell ref="JAD280:JAF280"/>
    <mergeCell ref="JAG280:JAI280"/>
    <mergeCell ref="IYZ280:IZB280"/>
    <mergeCell ref="IZC280:IZE280"/>
    <mergeCell ref="IZF280:IZH280"/>
    <mergeCell ref="IZI280:IZK280"/>
    <mergeCell ref="IZL280:IZN280"/>
    <mergeCell ref="IZO280:IZQ280"/>
    <mergeCell ref="IYH280:IYJ280"/>
    <mergeCell ref="IYK280:IYM280"/>
    <mergeCell ref="IYN280:IYP280"/>
    <mergeCell ref="IYQ280:IYS280"/>
    <mergeCell ref="IYT280:IYV280"/>
    <mergeCell ref="IYW280:IYY280"/>
    <mergeCell ref="IXP280:IXR280"/>
    <mergeCell ref="IXS280:IXU280"/>
    <mergeCell ref="IXV280:IXX280"/>
    <mergeCell ref="IXY280:IYA280"/>
    <mergeCell ref="IYB280:IYD280"/>
    <mergeCell ref="IYE280:IYG280"/>
    <mergeCell ref="IWX280:IWZ280"/>
    <mergeCell ref="IXA280:IXC280"/>
    <mergeCell ref="IXD280:IXF280"/>
    <mergeCell ref="IXG280:IXI280"/>
    <mergeCell ref="IXJ280:IXL280"/>
    <mergeCell ref="IXM280:IXO280"/>
    <mergeCell ref="IWF280:IWH280"/>
    <mergeCell ref="IWI280:IWK280"/>
    <mergeCell ref="IWL280:IWN280"/>
    <mergeCell ref="IWO280:IWQ280"/>
    <mergeCell ref="IWR280:IWT280"/>
    <mergeCell ref="IWU280:IWW280"/>
    <mergeCell ref="IVN280:IVP280"/>
    <mergeCell ref="IVQ280:IVS280"/>
    <mergeCell ref="IVT280:IVV280"/>
    <mergeCell ref="IVW280:IVY280"/>
    <mergeCell ref="IVZ280:IWB280"/>
    <mergeCell ref="IWC280:IWE280"/>
    <mergeCell ref="IUV280:IUX280"/>
    <mergeCell ref="IUY280:IVA280"/>
    <mergeCell ref="IVB280:IVD280"/>
    <mergeCell ref="IVE280:IVG280"/>
    <mergeCell ref="IVH280:IVJ280"/>
    <mergeCell ref="IVK280:IVM280"/>
    <mergeCell ref="IUD280:IUF280"/>
    <mergeCell ref="IUG280:IUI280"/>
    <mergeCell ref="IUJ280:IUL280"/>
    <mergeCell ref="IUM280:IUO280"/>
    <mergeCell ref="IUP280:IUR280"/>
    <mergeCell ref="IUS280:IUU280"/>
    <mergeCell ref="ITL280:ITN280"/>
    <mergeCell ref="ITO280:ITQ280"/>
    <mergeCell ref="ITR280:ITT280"/>
    <mergeCell ref="ITU280:ITW280"/>
    <mergeCell ref="ITX280:ITZ280"/>
    <mergeCell ref="IUA280:IUC280"/>
    <mergeCell ref="IST280:ISV280"/>
    <mergeCell ref="ISW280:ISY280"/>
    <mergeCell ref="ISZ280:ITB280"/>
    <mergeCell ref="ITC280:ITE280"/>
    <mergeCell ref="ITF280:ITH280"/>
    <mergeCell ref="ITI280:ITK280"/>
    <mergeCell ref="ISB280:ISD280"/>
    <mergeCell ref="ISE280:ISG280"/>
    <mergeCell ref="ISH280:ISJ280"/>
    <mergeCell ref="ISK280:ISM280"/>
    <mergeCell ref="ISN280:ISP280"/>
    <mergeCell ref="ISQ280:ISS280"/>
    <mergeCell ref="IRJ280:IRL280"/>
    <mergeCell ref="IRM280:IRO280"/>
    <mergeCell ref="IRP280:IRR280"/>
    <mergeCell ref="IRS280:IRU280"/>
    <mergeCell ref="IRV280:IRX280"/>
    <mergeCell ref="IRY280:ISA280"/>
    <mergeCell ref="IQR280:IQT280"/>
    <mergeCell ref="IQU280:IQW280"/>
    <mergeCell ref="IQX280:IQZ280"/>
    <mergeCell ref="IRA280:IRC280"/>
    <mergeCell ref="IRD280:IRF280"/>
    <mergeCell ref="IRG280:IRI280"/>
    <mergeCell ref="IPZ280:IQB280"/>
    <mergeCell ref="IQC280:IQE280"/>
    <mergeCell ref="IQF280:IQH280"/>
    <mergeCell ref="IQI280:IQK280"/>
    <mergeCell ref="IQL280:IQN280"/>
    <mergeCell ref="IQO280:IQQ280"/>
    <mergeCell ref="IPH280:IPJ280"/>
    <mergeCell ref="IPK280:IPM280"/>
    <mergeCell ref="IPN280:IPP280"/>
    <mergeCell ref="IPQ280:IPS280"/>
    <mergeCell ref="IPT280:IPV280"/>
    <mergeCell ref="IPW280:IPY280"/>
    <mergeCell ref="IOP280:IOR280"/>
    <mergeCell ref="IOS280:IOU280"/>
    <mergeCell ref="IOV280:IOX280"/>
    <mergeCell ref="IOY280:IPA280"/>
    <mergeCell ref="IPB280:IPD280"/>
    <mergeCell ref="IPE280:IPG280"/>
    <mergeCell ref="INX280:INZ280"/>
    <mergeCell ref="IOA280:IOC280"/>
    <mergeCell ref="IOD280:IOF280"/>
    <mergeCell ref="IOG280:IOI280"/>
    <mergeCell ref="IOJ280:IOL280"/>
    <mergeCell ref="IOM280:IOO280"/>
    <mergeCell ref="INF280:INH280"/>
    <mergeCell ref="INI280:INK280"/>
    <mergeCell ref="INL280:INN280"/>
    <mergeCell ref="INO280:INQ280"/>
    <mergeCell ref="INR280:INT280"/>
    <mergeCell ref="INU280:INW280"/>
    <mergeCell ref="IMN280:IMP280"/>
    <mergeCell ref="IMQ280:IMS280"/>
    <mergeCell ref="IMT280:IMV280"/>
    <mergeCell ref="IMW280:IMY280"/>
    <mergeCell ref="IMZ280:INB280"/>
    <mergeCell ref="INC280:INE280"/>
    <mergeCell ref="ILV280:ILX280"/>
    <mergeCell ref="ILY280:IMA280"/>
    <mergeCell ref="IMB280:IMD280"/>
    <mergeCell ref="IME280:IMG280"/>
    <mergeCell ref="IMH280:IMJ280"/>
    <mergeCell ref="IMK280:IMM280"/>
    <mergeCell ref="ILD280:ILF280"/>
    <mergeCell ref="ILG280:ILI280"/>
    <mergeCell ref="ILJ280:ILL280"/>
    <mergeCell ref="ILM280:ILO280"/>
    <mergeCell ref="ILP280:ILR280"/>
    <mergeCell ref="ILS280:ILU280"/>
    <mergeCell ref="IKL280:IKN280"/>
    <mergeCell ref="IKO280:IKQ280"/>
    <mergeCell ref="IKR280:IKT280"/>
    <mergeCell ref="IKU280:IKW280"/>
    <mergeCell ref="IKX280:IKZ280"/>
    <mergeCell ref="ILA280:ILC280"/>
    <mergeCell ref="IJT280:IJV280"/>
    <mergeCell ref="IJW280:IJY280"/>
    <mergeCell ref="IJZ280:IKB280"/>
    <mergeCell ref="IKC280:IKE280"/>
    <mergeCell ref="IKF280:IKH280"/>
    <mergeCell ref="IKI280:IKK280"/>
    <mergeCell ref="IJB280:IJD280"/>
    <mergeCell ref="IJE280:IJG280"/>
    <mergeCell ref="IJH280:IJJ280"/>
    <mergeCell ref="IJK280:IJM280"/>
    <mergeCell ref="IJN280:IJP280"/>
    <mergeCell ref="IJQ280:IJS280"/>
    <mergeCell ref="IIJ280:IIL280"/>
    <mergeCell ref="IIM280:IIO280"/>
    <mergeCell ref="IIP280:IIR280"/>
    <mergeCell ref="IIS280:IIU280"/>
    <mergeCell ref="IIV280:IIX280"/>
    <mergeCell ref="IIY280:IJA280"/>
    <mergeCell ref="IHR280:IHT280"/>
    <mergeCell ref="IHU280:IHW280"/>
    <mergeCell ref="IHX280:IHZ280"/>
    <mergeCell ref="IIA280:IIC280"/>
    <mergeCell ref="IID280:IIF280"/>
    <mergeCell ref="IIG280:III280"/>
    <mergeCell ref="IGZ280:IHB280"/>
    <mergeCell ref="IHC280:IHE280"/>
    <mergeCell ref="IHF280:IHH280"/>
    <mergeCell ref="IHI280:IHK280"/>
    <mergeCell ref="IHL280:IHN280"/>
    <mergeCell ref="IHO280:IHQ280"/>
    <mergeCell ref="IGH280:IGJ280"/>
    <mergeCell ref="IGK280:IGM280"/>
    <mergeCell ref="IGN280:IGP280"/>
    <mergeCell ref="IGQ280:IGS280"/>
    <mergeCell ref="IGT280:IGV280"/>
    <mergeCell ref="IGW280:IGY280"/>
    <mergeCell ref="IFP280:IFR280"/>
    <mergeCell ref="IFS280:IFU280"/>
    <mergeCell ref="IFV280:IFX280"/>
    <mergeCell ref="IFY280:IGA280"/>
    <mergeCell ref="IGB280:IGD280"/>
    <mergeCell ref="IGE280:IGG280"/>
    <mergeCell ref="IEX280:IEZ280"/>
    <mergeCell ref="IFA280:IFC280"/>
    <mergeCell ref="IFD280:IFF280"/>
    <mergeCell ref="IFG280:IFI280"/>
    <mergeCell ref="IFJ280:IFL280"/>
    <mergeCell ref="IFM280:IFO280"/>
    <mergeCell ref="IEF280:IEH280"/>
    <mergeCell ref="IEI280:IEK280"/>
    <mergeCell ref="IEL280:IEN280"/>
    <mergeCell ref="IEO280:IEQ280"/>
    <mergeCell ref="IER280:IET280"/>
    <mergeCell ref="IEU280:IEW280"/>
    <mergeCell ref="IDN280:IDP280"/>
    <mergeCell ref="IDQ280:IDS280"/>
    <mergeCell ref="IDT280:IDV280"/>
    <mergeCell ref="IDW280:IDY280"/>
    <mergeCell ref="IDZ280:IEB280"/>
    <mergeCell ref="IEC280:IEE280"/>
    <mergeCell ref="ICV280:ICX280"/>
    <mergeCell ref="ICY280:IDA280"/>
    <mergeCell ref="IDB280:IDD280"/>
    <mergeCell ref="IDE280:IDG280"/>
    <mergeCell ref="IDH280:IDJ280"/>
    <mergeCell ref="IDK280:IDM280"/>
    <mergeCell ref="ICD280:ICF280"/>
    <mergeCell ref="ICG280:ICI280"/>
    <mergeCell ref="ICJ280:ICL280"/>
    <mergeCell ref="ICM280:ICO280"/>
    <mergeCell ref="ICP280:ICR280"/>
    <mergeCell ref="ICS280:ICU280"/>
    <mergeCell ref="IBL280:IBN280"/>
    <mergeCell ref="IBO280:IBQ280"/>
    <mergeCell ref="IBR280:IBT280"/>
    <mergeCell ref="IBU280:IBW280"/>
    <mergeCell ref="IBX280:IBZ280"/>
    <mergeCell ref="ICA280:ICC280"/>
    <mergeCell ref="IAT280:IAV280"/>
    <mergeCell ref="IAW280:IAY280"/>
    <mergeCell ref="IAZ280:IBB280"/>
    <mergeCell ref="IBC280:IBE280"/>
    <mergeCell ref="IBF280:IBH280"/>
    <mergeCell ref="IBI280:IBK280"/>
    <mergeCell ref="IAB280:IAD280"/>
    <mergeCell ref="IAE280:IAG280"/>
    <mergeCell ref="IAH280:IAJ280"/>
    <mergeCell ref="IAK280:IAM280"/>
    <mergeCell ref="IAN280:IAP280"/>
    <mergeCell ref="IAQ280:IAS280"/>
    <mergeCell ref="HZJ280:HZL280"/>
    <mergeCell ref="HZM280:HZO280"/>
    <mergeCell ref="HZP280:HZR280"/>
    <mergeCell ref="HZS280:HZU280"/>
    <mergeCell ref="HZV280:HZX280"/>
    <mergeCell ref="HZY280:IAA280"/>
    <mergeCell ref="HYR280:HYT280"/>
    <mergeCell ref="HYU280:HYW280"/>
    <mergeCell ref="HYX280:HYZ280"/>
    <mergeCell ref="HZA280:HZC280"/>
    <mergeCell ref="HZD280:HZF280"/>
    <mergeCell ref="HZG280:HZI280"/>
    <mergeCell ref="HXZ280:HYB280"/>
    <mergeCell ref="HYC280:HYE280"/>
    <mergeCell ref="HYF280:HYH280"/>
    <mergeCell ref="HYI280:HYK280"/>
    <mergeCell ref="HYL280:HYN280"/>
    <mergeCell ref="HYO280:HYQ280"/>
    <mergeCell ref="HXH280:HXJ280"/>
    <mergeCell ref="HXK280:HXM280"/>
    <mergeCell ref="HXN280:HXP280"/>
    <mergeCell ref="HXQ280:HXS280"/>
    <mergeCell ref="HXT280:HXV280"/>
    <mergeCell ref="HXW280:HXY280"/>
    <mergeCell ref="HWP280:HWR280"/>
    <mergeCell ref="HWS280:HWU280"/>
    <mergeCell ref="HWV280:HWX280"/>
    <mergeCell ref="HWY280:HXA280"/>
    <mergeCell ref="HXB280:HXD280"/>
    <mergeCell ref="HXE280:HXG280"/>
    <mergeCell ref="HVX280:HVZ280"/>
    <mergeCell ref="HWA280:HWC280"/>
    <mergeCell ref="HWD280:HWF280"/>
    <mergeCell ref="HWG280:HWI280"/>
    <mergeCell ref="HWJ280:HWL280"/>
    <mergeCell ref="HWM280:HWO280"/>
    <mergeCell ref="HVF280:HVH280"/>
    <mergeCell ref="HVI280:HVK280"/>
    <mergeCell ref="HVL280:HVN280"/>
    <mergeCell ref="HVO280:HVQ280"/>
    <mergeCell ref="HVR280:HVT280"/>
    <mergeCell ref="HVU280:HVW280"/>
    <mergeCell ref="HUN280:HUP280"/>
    <mergeCell ref="HUQ280:HUS280"/>
    <mergeCell ref="HUT280:HUV280"/>
    <mergeCell ref="HUW280:HUY280"/>
    <mergeCell ref="HUZ280:HVB280"/>
    <mergeCell ref="HVC280:HVE280"/>
    <mergeCell ref="HTV280:HTX280"/>
    <mergeCell ref="HTY280:HUA280"/>
    <mergeCell ref="HUB280:HUD280"/>
    <mergeCell ref="HUE280:HUG280"/>
    <mergeCell ref="HUH280:HUJ280"/>
    <mergeCell ref="HUK280:HUM280"/>
    <mergeCell ref="HTD280:HTF280"/>
    <mergeCell ref="HTG280:HTI280"/>
    <mergeCell ref="HTJ280:HTL280"/>
    <mergeCell ref="HTM280:HTO280"/>
    <mergeCell ref="HTP280:HTR280"/>
    <mergeCell ref="HTS280:HTU280"/>
    <mergeCell ref="HSL280:HSN280"/>
    <mergeCell ref="HSO280:HSQ280"/>
    <mergeCell ref="HSR280:HST280"/>
    <mergeCell ref="HSU280:HSW280"/>
    <mergeCell ref="HSX280:HSZ280"/>
    <mergeCell ref="HTA280:HTC280"/>
    <mergeCell ref="HRT280:HRV280"/>
    <mergeCell ref="HRW280:HRY280"/>
    <mergeCell ref="HRZ280:HSB280"/>
    <mergeCell ref="HSC280:HSE280"/>
    <mergeCell ref="HSF280:HSH280"/>
    <mergeCell ref="HSI280:HSK280"/>
    <mergeCell ref="HRB280:HRD280"/>
    <mergeCell ref="HRE280:HRG280"/>
    <mergeCell ref="HRH280:HRJ280"/>
    <mergeCell ref="HRK280:HRM280"/>
    <mergeCell ref="HRN280:HRP280"/>
    <mergeCell ref="HRQ280:HRS280"/>
    <mergeCell ref="HQJ280:HQL280"/>
    <mergeCell ref="HQM280:HQO280"/>
    <mergeCell ref="HQP280:HQR280"/>
    <mergeCell ref="HQS280:HQU280"/>
    <mergeCell ref="HQV280:HQX280"/>
    <mergeCell ref="HQY280:HRA280"/>
    <mergeCell ref="HPR280:HPT280"/>
    <mergeCell ref="HPU280:HPW280"/>
    <mergeCell ref="HPX280:HPZ280"/>
    <mergeCell ref="HQA280:HQC280"/>
    <mergeCell ref="HQD280:HQF280"/>
    <mergeCell ref="HQG280:HQI280"/>
    <mergeCell ref="HOZ280:HPB280"/>
    <mergeCell ref="HPC280:HPE280"/>
    <mergeCell ref="HPF280:HPH280"/>
    <mergeCell ref="HPI280:HPK280"/>
    <mergeCell ref="HPL280:HPN280"/>
    <mergeCell ref="HPO280:HPQ280"/>
    <mergeCell ref="HOH280:HOJ280"/>
    <mergeCell ref="HOK280:HOM280"/>
    <mergeCell ref="HON280:HOP280"/>
    <mergeCell ref="HOQ280:HOS280"/>
    <mergeCell ref="HOT280:HOV280"/>
    <mergeCell ref="HOW280:HOY280"/>
    <mergeCell ref="HNP280:HNR280"/>
    <mergeCell ref="HNS280:HNU280"/>
    <mergeCell ref="HNV280:HNX280"/>
    <mergeCell ref="HNY280:HOA280"/>
    <mergeCell ref="HOB280:HOD280"/>
    <mergeCell ref="HOE280:HOG280"/>
    <mergeCell ref="HMX280:HMZ280"/>
    <mergeCell ref="HNA280:HNC280"/>
    <mergeCell ref="HND280:HNF280"/>
    <mergeCell ref="HNG280:HNI280"/>
    <mergeCell ref="HNJ280:HNL280"/>
    <mergeCell ref="HNM280:HNO280"/>
    <mergeCell ref="HMF280:HMH280"/>
    <mergeCell ref="HMI280:HMK280"/>
    <mergeCell ref="HML280:HMN280"/>
    <mergeCell ref="HMO280:HMQ280"/>
    <mergeCell ref="HMR280:HMT280"/>
    <mergeCell ref="HMU280:HMW280"/>
    <mergeCell ref="HLN280:HLP280"/>
    <mergeCell ref="HLQ280:HLS280"/>
    <mergeCell ref="HLT280:HLV280"/>
    <mergeCell ref="HLW280:HLY280"/>
    <mergeCell ref="HLZ280:HMB280"/>
    <mergeCell ref="HMC280:HME280"/>
    <mergeCell ref="HKV280:HKX280"/>
    <mergeCell ref="HKY280:HLA280"/>
    <mergeCell ref="HLB280:HLD280"/>
    <mergeCell ref="HLE280:HLG280"/>
    <mergeCell ref="HLH280:HLJ280"/>
    <mergeCell ref="HLK280:HLM280"/>
    <mergeCell ref="HKD280:HKF280"/>
    <mergeCell ref="HKG280:HKI280"/>
    <mergeCell ref="HKJ280:HKL280"/>
    <mergeCell ref="HKM280:HKO280"/>
    <mergeCell ref="HKP280:HKR280"/>
    <mergeCell ref="HKS280:HKU280"/>
    <mergeCell ref="HJL280:HJN280"/>
    <mergeCell ref="HJO280:HJQ280"/>
    <mergeCell ref="HJR280:HJT280"/>
    <mergeCell ref="HJU280:HJW280"/>
    <mergeCell ref="HJX280:HJZ280"/>
    <mergeCell ref="HKA280:HKC280"/>
    <mergeCell ref="HIT280:HIV280"/>
    <mergeCell ref="HIW280:HIY280"/>
    <mergeCell ref="HIZ280:HJB280"/>
    <mergeCell ref="HJC280:HJE280"/>
    <mergeCell ref="HJF280:HJH280"/>
    <mergeCell ref="HJI280:HJK280"/>
    <mergeCell ref="HIB280:HID280"/>
    <mergeCell ref="HIE280:HIG280"/>
    <mergeCell ref="HIH280:HIJ280"/>
    <mergeCell ref="HIK280:HIM280"/>
    <mergeCell ref="HIN280:HIP280"/>
    <mergeCell ref="HIQ280:HIS280"/>
    <mergeCell ref="HHJ280:HHL280"/>
    <mergeCell ref="HHM280:HHO280"/>
    <mergeCell ref="HHP280:HHR280"/>
    <mergeCell ref="HHS280:HHU280"/>
    <mergeCell ref="HHV280:HHX280"/>
    <mergeCell ref="HHY280:HIA280"/>
    <mergeCell ref="HGR280:HGT280"/>
    <mergeCell ref="HGU280:HGW280"/>
    <mergeCell ref="HGX280:HGZ280"/>
    <mergeCell ref="HHA280:HHC280"/>
    <mergeCell ref="HHD280:HHF280"/>
    <mergeCell ref="HHG280:HHI280"/>
    <mergeCell ref="HFZ280:HGB280"/>
    <mergeCell ref="HGC280:HGE280"/>
    <mergeCell ref="HGF280:HGH280"/>
    <mergeCell ref="HGI280:HGK280"/>
    <mergeCell ref="HGL280:HGN280"/>
    <mergeCell ref="HGO280:HGQ280"/>
    <mergeCell ref="HFH280:HFJ280"/>
    <mergeCell ref="HFK280:HFM280"/>
    <mergeCell ref="HFN280:HFP280"/>
    <mergeCell ref="HFQ280:HFS280"/>
    <mergeCell ref="HFT280:HFV280"/>
    <mergeCell ref="HFW280:HFY280"/>
    <mergeCell ref="HEP280:HER280"/>
    <mergeCell ref="HES280:HEU280"/>
    <mergeCell ref="HEV280:HEX280"/>
    <mergeCell ref="HEY280:HFA280"/>
    <mergeCell ref="HFB280:HFD280"/>
    <mergeCell ref="HFE280:HFG280"/>
    <mergeCell ref="HDX280:HDZ280"/>
    <mergeCell ref="HEA280:HEC280"/>
    <mergeCell ref="HED280:HEF280"/>
    <mergeCell ref="HEG280:HEI280"/>
    <mergeCell ref="HEJ280:HEL280"/>
    <mergeCell ref="HEM280:HEO280"/>
    <mergeCell ref="HDF280:HDH280"/>
    <mergeCell ref="HDI280:HDK280"/>
    <mergeCell ref="HDL280:HDN280"/>
    <mergeCell ref="HDO280:HDQ280"/>
    <mergeCell ref="HDR280:HDT280"/>
    <mergeCell ref="HDU280:HDW280"/>
    <mergeCell ref="HCN280:HCP280"/>
    <mergeCell ref="HCQ280:HCS280"/>
    <mergeCell ref="HCT280:HCV280"/>
    <mergeCell ref="HCW280:HCY280"/>
    <mergeCell ref="HCZ280:HDB280"/>
    <mergeCell ref="HDC280:HDE280"/>
    <mergeCell ref="HBV280:HBX280"/>
    <mergeCell ref="HBY280:HCA280"/>
    <mergeCell ref="HCB280:HCD280"/>
    <mergeCell ref="HCE280:HCG280"/>
    <mergeCell ref="HCH280:HCJ280"/>
    <mergeCell ref="HCK280:HCM280"/>
    <mergeCell ref="HBD280:HBF280"/>
    <mergeCell ref="HBG280:HBI280"/>
    <mergeCell ref="HBJ280:HBL280"/>
    <mergeCell ref="HBM280:HBO280"/>
    <mergeCell ref="HBP280:HBR280"/>
    <mergeCell ref="HBS280:HBU280"/>
    <mergeCell ref="HAL280:HAN280"/>
    <mergeCell ref="HAO280:HAQ280"/>
    <mergeCell ref="HAR280:HAT280"/>
    <mergeCell ref="HAU280:HAW280"/>
    <mergeCell ref="HAX280:HAZ280"/>
    <mergeCell ref="HBA280:HBC280"/>
    <mergeCell ref="GZT280:GZV280"/>
    <mergeCell ref="GZW280:GZY280"/>
    <mergeCell ref="GZZ280:HAB280"/>
    <mergeCell ref="HAC280:HAE280"/>
    <mergeCell ref="HAF280:HAH280"/>
    <mergeCell ref="HAI280:HAK280"/>
    <mergeCell ref="GZB280:GZD280"/>
    <mergeCell ref="GZE280:GZG280"/>
    <mergeCell ref="GZH280:GZJ280"/>
    <mergeCell ref="GZK280:GZM280"/>
    <mergeCell ref="GZN280:GZP280"/>
    <mergeCell ref="GZQ280:GZS280"/>
    <mergeCell ref="GYJ280:GYL280"/>
    <mergeCell ref="GYM280:GYO280"/>
    <mergeCell ref="GYP280:GYR280"/>
    <mergeCell ref="GYS280:GYU280"/>
    <mergeCell ref="GYV280:GYX280"/>
    <mergeCell ref="GYY280:GZA280"/>
    <mergeCell ref="GXR280:GXT280"/>
    <mergeCell ref="GXU280:GXW280"/>
    <mergeCell ref="GXX280:GXZ280"/>
    <mergeCell ref="GYA280:GYC280"/>
    <mergeCell ref="GYD280:GYF280"/>
    <mergeCell ref="GYG280:GYI280"/>
    <mergeCell ref="GWZ280:GXB280"/>
    <mergeCell ref="GXC280:GXE280"/>
    <mergeCell ref="GXF280:GXH280"/>
    <mergeCell ref="GXI280:GXK280"/>
    <mergeCell ref="GXL280:GXN280"/>
    <mergeCell ref="GXO280:GXQ280"/>
    <mergeCell ref="GWH280:GWJ280"/>
    <mergeCell ref="GWK280:GWM280"/>
    <mergeCell ref="GWN280:GWP280"/>
    <mergeCell ref="GWQ280:GWS280"/>
    <mergeCell ref="GWT280:GWV280"/>
    <mergeCell ref="GWW280:GWY280"/>
    <mergeCell ref="GVP280:GVR280"/>
    <mergeCell ref="GVS280:GVU280"/>
    <mergeCell ref="GVV280:GVX280"/>
    <mergeCell ref="GVY280:GWA280"/>
    <mergeCell ref="GWB280:GWD280"/>
    <mergeCell ref="GWE280:GWG280"/>
    <mergeCell ref="GUX280:GUZ280"/>
    <mergeCell ref="GVA280:GVC280"/>
    <mergeCell ref="GVD280:GVF280"/>
    <mergeCell ref="GVG280:GVI280"/>
    <mergeCell ref="GVJ280:GVL280"/>
    <mergeCell ref="GVM280:GVO280"/>
    <mergeCell ref="GUF280:GUH280"/>
    <mergeCell ref="GUI280:GUK280"/>
    <mergeCell ref="GUL280:GUN280"/>
    <mergeCell ref="GUO280:GUQ280"/>
    <mergeCell ref="GUR280:GUT280"/>
    <mergeCell ref="GUU280:GUW280"/>
    <mergeCell ref="GTN280:GTP280"/>
    <mergeCell ref="GTQ280:GTS280"/>
    <mergeCell ref="GTT280:GTV280"/>
    <mergeCell ref="GTW280:GTY280"/>
    <mergeCell ref="GTZ280:GUB280"/>
    <mergeCell ref="GUC280:GUE280"/>
    <mergeCell ref="GSV280:GSX280"/>
    <mergeCell ref="GSY280:GTA280"/>
    <mergeCell ref="GTB280:GTD280"/>
    <mergeCell ref="GTE280:GTG280"/>
    <mergeCell ref="GTH280:GTJ280"/>
    <mergeCell ref="GTK280:GTM280"/>
    <mergeCell ref="GSD280:GSF280"/>
    <mergeCell ref="GSG280:GSI280"/>
    <mergeCell ref="GSJ280:GSL280"/>
    <mergeCell ref="GSM280:GSO280"/>
    <mergeCell ref="GSP280:GSR280"/>
    <mergeCell ref="GSS280:GSU280"/>
    <mergeCell ref="GRL280:GRN280"/>
    <mergeCell ref="GRO280:GRQ280"/>
    <mergeCell ref="GRR280:GRT280"/>
    <mergeCell ref="GRU280:GRW280"/>
    <mergeCell ref="GRX280:GRZ280"/>
    <mergeCell ref="GSA280:GSC280"/>
    <mergeCell ref="GQT280:GQV280"/>
    <mergeCell ref="GQW280:GQY280"/>
    <mergeCell ref="GQZ280:GRB280"/>
    <mergeCell ref="GRC280:GRE280"/>
    <mergeCell ref="GRF280:GRH280"/>
    <mergeCell ref="GRI280:GRK280"/>
    <mergeCell ref="GQB280:GQD280"/>
    <mergeCell ref="GQE280:GQG280"/>
    <mergeCell ref="GQH280:GQJ280"/>
    <mergeCell ref="GQK280:GQM280"/>
    <mergeCell ref="GQN280:GQP280"/>
    <mergeCell ref="GQQ280:GQS280"/>
    <mergeCell ref="GPJ280:GPL280"/>
    <mergeCell ref="GPM280:GPO280"/>
    <mergeCell ref="GPP280:GPR280"/>
    <mergeCell ref="GPS280:GPU280"/>
    <mergeCell ref="GPV280:GPX280"/>
    <mergeCell ref="GPY280:GQA280"/>
    <mergeCell ref="GOR280:GOT280"/>
    <mergeCell ref="GOU280:GOW280"/>
    <mergeCell ref="GOX280:GOZ280"/>
    <mergeCell ref="GPA280:GPC280"/>
    <mergeCell ref="GPD280:GPF280"/>
    <mergeCell ref="GPG280:GPI280"/>
    <mergeCell ref="GNZ280:GOB280"/>
    <mergeCell ref="GOC280:GOE280"/>
    <mergeCell ref="GOF280:GOH280"/>
    <mergeCell ref="GOI280:GOK280"/>
    <mergeCell ref="GOL280:GON280"/>
    <mergeCell ref="GOO280:GOQ280"/>
    <mergeCell ref="GNH280:GNJ280"/>
    <mergeCell ref="GNK280:GNM280"/>
    <mergeCell ref="GNN280:GNP280"/>
    <mergeCell ref="GNQ280:GNS280"/>
    <mergeCell ref="GNT280:GNV280"/>
    <mergeCell ref="GNW280:GNY280"/>
    <mergeCell ref="GMP280:GMR280"/>
    <mergeCell ref="GMS280:GMU280"/>
    <mergeCell ref="GMV280:GMX280"/>
    <mergeCell ref="GMY280:GNA280"/>
    <mergeCell ref="GNB280:GND280"/>
    <mergeCell ref="GNE280:GNG280"/>
    <mergeCell ref="GLX280:GLZ280"/>
    <mergeCell ref="GMA280:GMC280"/>
    <mergeCell ref="GMD280:GMF280"/>
    <mergeCell ref="GMG280:GMI280"/>
    <mergeCell ref="GMJ280:GML280"/>
    <mergeCell ref="GMM280:GMO280"/>
    <mergeCell ref="GLF280:GLH280"/>
    <mergeCell ref="GLI280:GLK280"/>
    <mergeCell ref="GLL280:GLN280"/>
    <mergeCell ref="GLO280:GLQ280"/>
    <mergeCell ref="GLR280:GLT280"/>
    <mergeCell ref="GLU280:GLW280"/>
    <mergeCell ref="GKN280:GKP280"/>
    <mergeCell ref="GKQ280:GKS280"/>
    <mergeCell ref="GKT280:GKV280"/>
    <mergeCell ref="GKW280:GKY280"/>
    <mergeCell ref="GKZ280:GLB280"/>
    <mergeCell ref="GLC280:GLE280"/>
    <mergeCell ref="GJV280:GJX280"/>
    <mergeCell ref="GJY280:GKA280"/>
    <mergeCell ref="GKB280:GKD280"/>
    <mergeCell ref="GKE280:GKG280"/>
    <mergeCell ref="GKH280:GKJ280"/>
    <mergeCell ref="GKK280:GKM280"/>
    <mergeCell ref="GJD280:GJF280"/>
    <mergeCell ref="GJG280:GJI280"/>
    <mergeCell ref="GJJ280:GJL280"/>
    <mergeCell ref="GJM280:GJO280"/>
    <mergeCell ref="GJP280:GJR280"/>
    <mergeCell ref="GJS280:GJU280"/>
    <mergeCell ref="GIL280:GIN280"/>
    <mergeCell ref="GIO280:GIQ280"/>
    <mergeCell ref="GIR280:GIT280"/>
    <mergeCell ref="GIU280:GIW280"/>
    <mergeCell ref="GIX280:GIZ280"/>
    <mergeCell ref="GJA280:GJC280"/>
    <mergeCell ref="GHT280:GHV280"/>
    <mergeCell ref="GHW280:GHY280"/>
    <mergeCell ref="GHZ280:GIB280"/>
    <mergeCell ref="GIC280:GIE280"/>
    <mergeCell ref="GIF280:GIH280"/>
    <mergeCell ref="GII280:GIK280"/>
    <mergeCell ref="GHB280:GHD280"/>
    <mergeCell ref="GHE280:GHG280"/>
    <mergeCell ref="GHH280:GHJ280"/>
    <mergeCell ref="GHK280:GHM280"/>
    <mergeCell ref="GHN280:GHP280"/>
    <mergeCell ref="GHQ280:GHS280"/>
    <mergeCell ref="GGJ280:GGL280"/>
    <mergeCell ref="GGM280:GGO280"/>
    <mergeCell ref="GGP280:GGR280"/>
    <mergeCell ref="GGS280:GGU280"/>
    <mergeCell ref="GGV280:GGX280"/>
    <mergeCell ref="GGY280:GHA280"/>
    <mergeCell ref="GFR280:GFT280"/>
    <mergeCell ref="GFU280:GFW280"/>
    <mergeCell ref="GFX280:GFZ280"/>
    <mergeCell ref="GGA280:GGC280"/>
    <mergeCell ref="GGD280:GGF280"/>
    <mergeCell ref="GGG280:GGI280"/>
    <mergeCell ref="GEZ280:GFB280"/>
    <mergeCell ref="GFC280:GFE280"/>
    <mergeCell ref="GFF280:GFH280"/>
    <mergeCell ref="GFI280:GFK280"/>
    <mergeCell ref="GFL280:GFN280"/>
    <mergeCell ref="GFO280:GFQ280"/>
    <mergeCell ref="GEH280:GEJ280"/>
    <mergeCell ref="GEK280:GEM280"/>
    <mergeCell ref="GEN280:GEP280"/>
    <mergeCell ref="GEQ280:GES280"/>
    <mergeCell ref="GET280:GEV280"/>
    <mergeCell ref="GEW280:GEY280"/>
    <mergeCell ref="GDP280:GDR280"/>
    <mergeCell ref="GDS280:GDU280"/>
    <mergeCell ref="GDV280:GDX280"/>
    <mergeCell ref="GDY280:GEA280"/>
    <mergeCell ref="GEB280:GED280"/>
    <mergeCell ref="GEE280:GEG280"/>
    <mergeCell ref="GCX280:GCZ280"/>
    <mergeCell ref="GDA280:GDC280"/>
    <mergeCell ref="GDD280:GDF280"/>
    <mergeCell ref="GDG280:GDI280"/>
    <mergeCell ref="GDJ280:GDL280"/>
    <mergeCell ref="GDM280:GDO280"/>
    <mergeCell ref="GCF280:GCH280"/>
    <mergeCell ref="GCI280:GCK280"/>
    <mergeCell ref="GCL280:GCN280"/>
    <mergeCell ref="GCO280:GCQ280"/>
    <mergeCell ref="GCR280:GCT280"/>
    <mergeCell ref="GCU280:GCW280"/>
    <mergeCell ref="GBN280:GBP280"/>
    <mergeCell ref="GBQ280:GBS280"/>
    <mergeCell ref="GBT280:GBV280"/>
    <mergeCell ref="GBW280:GBY280"/>
    <mergeCell ref="GBZ280:GCB280"/>
    <mergeCell ref="GCC280:GCE280"/>
    <mergeCell ref="GAV280:GAX280"/>
    <mergeCell ref="GAY280:GBA280"/>
    <mergeCell ref="GBB280:GBD280"/>
    <mergeCell ref="GBE280:GBG280"/>
    <mergeCell ref="GBH280:GBJ280"/>
    <mergeCell ref="GBK280:GBM280"/>
    <mergeCell ref="GAD280:GAF280"/>
    <mergeCell ref="GAG280:GAI280"/>
    <mergeCell ref="GAJ280:GAL280"/>
    <mergeCell ref="GAM280:GAO280"/>
    <mergeCell ref="GAP280:GAR280"/>
    <mergeCell ref="GAS280:GAU280"/>
    <mergeCell ref="FZL280:FZN280"/>
    <mergeCell ref="FZO280:FZQ280"/>
    <mergeCell ref="FZR280:FZT280"/>
    <mergeCell ref="FZU280:FZW280"/>
    <mergeCell ref="FZX280:FZZ280"/>
    <mergeCell ref="GAA280:GAC280"/>
    <mergeCell ref="FYT280:FYV280"/>
    <mergeCell ref="FYW280:FYY280"/>
    <mergeCell ref="FYZ280:FZB280"/>
    <mergeCell ref="FZC280:FZE280"/>
    <mergeCell ref="FZF280:FZH280"/>
    <mergeCell ref="FZI280:FZK280"/>
    <mergeCell ref="FYB280:FYD280"/>
    <mergeCell ref="FYE280:FYG280"/>
    <mergeCell ref="FYH280:FYJ280"/>
    <mergeCell ref="FYK280:FYM280"/>
    <mergeCell ref="FYN280:FYP280"/>
    <mergeCell ref="FYQ280:FYS280"/>
    <mergeCell ref="FXJ280:FXL280"/>
    <mergeCell ref="FXM280:FXO280"/>
    <mergeCell ref="FXP280:FXR280"/>
    <mergeCell ref="FXS280:FXU280"/>
    <mergeCell ref="FXV280:FXX280"/>
    <mergeCell ref="FXY280:FYA280"/>
    <mergeCell ref="FWR280:FWT280"/>
    <mergeCell ref="FWU280:FWW280"/>
    <mergeCell ref="FWX280:FWZ280"/>
    <mergeCell ref="FXA280:FXC280"/>
    <mergeCell ref="FXD280:FXF280"/>
    <mergeCell ref="FXG280:FXI280"/>
    <mergeCell ref="FVZ280:FWB280"/>
    <mergeCell ref="FWC280:FWE280"/>
    <mergeCell ref="FWF280:FWH280"/>
    <mergeCell ref="FWI280:FWK280"/>
    <mergeCell ref="FWL280:FWN280"/>
    <mergeCell ref="FWO280:FWQ280"/>
    <mergeCell ref="FVH280:FVJ280"/>
    <mergeCell ref="FVK280:FVM280"/>
    <mergeCell ref="FVN280:FVP280"/>
    <mergeCell ref="FVQ280:FVS280"/>
    <mergeCell ref="FVT280:FVV280"/>
    <mergeCell ref="FVW280:FVY280"/>
    <mergeCell ref="FUP280:FUR280"/>
    <mergeCell ref="FUS280:FUU280"/>
    <mergeCell ref="FUV280:FUX280"/>
    <mergeCell ref="FUY280:FVA280"/>
    <mergeCell ref="FVB280:FVD280"/>
    <mergeCell ref="FVE280:FVG280"/>
    <mergeCell ref="FTX280:FTZ280"/>
    <mergeCell ref="FUA280:FUC280"/>
    <mergeCell ref="FUD280:FUF280"/>
    <mergeCell ref="FUG280:FUI280"/>
    <mergeCell ref="FUJ280:FUL280"/>
    <mergeCell ref="FUM280:FUO280"/>
    <mergeCell ref="FTF280:FTH280"/>
    <mergeCell ref="FTI280:FTK280"/>
    <mergeCell ref="FTL280:FTN280"/>
    <mergeCell ref="FTO280:FTQ280"/>
    <mergeCell ref="FTR280:FTT280"/>
    <mergeCell ref="FTU280:FTW280"/>
    <mergeCell ref="FSN280:FSP280"/>
    <mergeCell ref="FSQ280:FSS280"/>
    <mergeCell ref="FST280:FSV280"/>
    <mergeCell ref="FSW280:FSY280"/>
    <mergeCell ref="FSZ280:FTB280"/>
    <mergeCell ref="FTC280:FTE280"/>
    <mergeCell ref="FRV280:FRX280"/>
    <mergeCell ref="FRY280:FSA280"/>
    <mergeCell ref="FSB280:FSD280"/>
    <mergeCell ref="FSE280:FSG280"/>
    <mergeCell ref="FSH280:FSJ280"/>
    <mergeCell ref="FSK280:FSM280"/>
    <mergeCell ref="FRD280:FRF280"/>
    <mergeCell ref="FRG280:FRI280"/>
    <mergeCell ref="FRJ280:FRL280"/>
    <mergeCell ref="FRM280:FRO280"/>
    <mergeCell ref="FRP280:FRR280"/>
    <mergeCell ref="FRS280:FRU280"/>
    <mergeCell ref="FQL280:FQN280"/>
    <mergeCell ref="FQO280:FQQ280"/>
    <mergeCell ref="FQR280:FQT280"/>
    <mergeCell ref="FQU280:FQW280"/>
    <mergeCell ref="FQX280:FQZ280"/>
    <mergeCell ref="FRA280:FRC280"/>
    <mergeCell ref="FPT280:FPV280"/>
    <mergeCell ref="FPW280:FPY280"/>
    <mergeCell ref="FPZ280:FQB280"/>
    <mergeCell ref="FQC280:FQE280"/>
    <mergeCell ref="FQF280:FQH280"/>
    <mergeCell ref="FQI280:FQK280"/>
    <mergeCell ref="FPB280:FPD280"/>
    <mergeCell ref="FPE280:FPG280"/>
    <mergeCell ref="FPH280:FPJ280"/>
    <mergeCell ref="FPK280:FPM280"/>
    <mergeCell ref="FPN280:FPP280"/>
    <mergeCell ref="FPQ280:FPS280"/>
    <mergeCell ref="FOJ280:FOL280"/>
    <mergeCell ref="FOM280:FOO280"/>
    <mergeCell ref="FOP280:FOR280"/>
    <mergeCell ref="FOS280:FOU280"/>
    <mergeCell ref="FOV280:FOX280"/>
    <mergeCell ref="FOY280:FPA280"/>
    <mergeCell ref="FNR280:FNT280"/>
    <mergeCell ref="FNU280:FNW280"/>
    <mergeCell ref="FNX280:FNZ280"/>
    <mergeCell ref="FOA280:FOC280"/>
    <mergeCell ref="FOD280:FOF280"/>
    <mergeCell ref="FOG280:FOI280"/>
    <mergeCell ref="FMZ280:FNB280"/>
    <mergeCell ref="FNC280:FNE280"/>
    <mergeCell ref="FNF280:FNH280"/>
    <mergeCell ref="FNI280:FNK280"/>
    <mergeCell ref="FNL280:FNN280"/>
    <mergeCell ref="FNO280:FNQ280"/>
    <mergeCell ref="FMH280:FMJ280"/>
    <mergeCell ref="FMK280:FMM280"/>
    <mergeCell ref="FMN280:FMP280"/>
    <mergeCell ref="FMQ280:FMS280"/>
    <mergeCell ref="FMT280:FMV280"/>
    <mergeCell ref="FMW280:FMY280"/>
    <mergeCell ref="FLP280:FLR280"/>
    <mergeCell ref="FLS280:FLU280"/>
    <mergeCell ref="FLV280:FLX280"/>
    <mergeCell ref="FLY280:FMA280"/>
    <mergeCell ref="FMB280:FMD280"/>
    <mergeCell ref="FME280:FMG280"/>
    <mergeCell ref="FKX280:FKZ280"/>
    <mergeCell ref="FLA280:FLC280"/>
    <mergeCell ref="FLD280:FLF280"/>
    <mergeCell ref="FLG280:FLI280"/>
    <mergeCell ref="FLJ280:FLL280"/>
    <mergeCell ref="FLM280:FLO280"/>
    <mergeCell ref="FKF280:FKH280"/>
    <mergeCell ref="FKI280:FKK280"/>
    <mergeCell ref="FKL280:FKN280"/>
    <mergeCell ref="FKO280:FKQ280"/>
    <mergeCell ref="FKR280:FKT280"/>
    <mergeCell ref="FKU280:FKW280"/>
    <mergeCell ref="FJN280:FJP280"/>
    <mergeCell ref="FJQ280:FJS280"/>
    <mergeCell ref="FJT280:FJV280"/>
    <mergeCell ref="FJW280:FJY280"/>
    <mergeCell ref="FJZ280:FKB280"/>
    <mergeCell ref="FKC280:FKE280"/>
    <mergeCell ref="FIV280:FIX280"/>
    <mergeCell ref="FIY280:FJA280"/>
    <mergeCell ref="FJB280:FJD280"/>
    <mergeCell ref="FJE280:FJG280"/>
    <mergeCell ref="FJH280:FJJ280"/>
    <mergeCell ref="FJK280:FJM280"/>
    <mergeCell ref="FID280:FIF280"/>
    <mergeCell ref="FIG280:FII280"/>
    <mergeCell ref="FIJ280:FIL280"/>
    <mergeCell ref="FIM280:FIO280"/>
    <mergeCell ref="FIP280:FIR280"/>
    <mergeCell ref="FIS280:FIU280"/>
    <mergeCell ref="FHL280:FHN280"/>
    <mergeCell ref="FHO280:FHQ280"/>
    <mergeCell ref="FHR280:FHT280"/>
    <mergeCell ref="FHU280:FHW280"/>
    <mergeCell ref="FHX280:FHZ280"/>
    <mergeCell ref="FIA280:FIC280"/>
    <mergeCell ref="FGT280:FGV280"/>
    <mergeCell ref="FGW280:FGY280"/>
    <mergeCell ref="FGZ280:FHB280"/>
    <mergeCell ref="FHC280:FHE280"/>
    <mergeCell ref="FHF280:FHH280"/>
    <mergeCell ref="FHI280:FHK280"/>
    <mergeCell ref="FGB280:FGD280"/>
    <mergeCell ref="FGE280:FGG280"/>
    <mergeCell ref="FGH280:FGJ280"/>
    <mergeCell ref="FGK280:FGM280"/>
    <mergeCell ref="FGN280:FGP280"/>
    <mergeCell ref="FGQ280:FGS280"/>
    <mergeCell ref="FFJ280:FFL280"/>
    <mergeCell ref="FFM280:FFO280"/>
    <mergeCell ref="FFP280:FFR280"/>
    <mergeCell ref="FFS280:FFU280"/>
    <mergeCell ref="FFV280:FFX280"/>
    <mergeCell ref="FFY280:FGA280"/>
    <mergeCell ref="FER280:FET280"/>
    <mergeCell ref="FEU280:FEW280"/>
    <mergeCell ref="FEX280:FEZ280"/>
    <mergeCell ref="FFA280:FFC280"/>
    <mergeCell ref="FFD280:FFF280"/>
    <mergeCell ref="FFG280:FFI280"/>
    <mergeCell ref="FDZ280:FEB280"/>
    <mergeCell ref="FEC280:FEE280"/>
    <mergeCell ref="FEF280:FEH280"/>
    <mergeCell ref="FEI280:FEK280"/>
    <mergeCell ref="FEL280:FEN280"/>
    <mergeCell ref="FEO280:FEQ280"/>
    <mergeCell ref="FDH280:FDJ280"/>
    <mergeCell ref="FDK280:FDM280"/>
    <mergeCell ref="FDN280:FDP280"/>
    <mergeCell ref="FDQ280:FDS280"/>
    <mergeCell ref="FDT280:FDV280"/>
    <mergeCell ref="FDW280:FDY280"/>
    <mergeCell ref="FCP280:FCR280"/>
    <mergeCell ref="FCS280:FCU280"/>
    <mergeCell ref="FCV280:FCX280"/>
    <mergeCell ref="FCY280:FDA280"/>
    <mergeCell ref="FDB280:FDD280"/>
    <mergeCell ref="FDE280:FDG280"/>
    <mergeCell ref="FBX280:FBZ280"/>
    <mergeCell ref="FCA280:FCC280"/>
    <mergeCell ref="FCD280:FCF280"/>
    <mergeCell ref="FCG280:FCI280"/>
    <mergeCell ref="FCJ280:FCL280"/>
    <mergeCell ref="FCM280:FCO280"/>
    <mergeCell ref="FBF280:FBH280"/>
    <mergeCell ref="FBI280:FBK280"/>
    <mergeCell ref="FBL280:FBN280"/>
    <mergeCell ref="FBO280:FBQ280"/>
    <mergeCell ref="FBR280:FBT280"/>
    <mergeCell ref="FBU280:FBW280"/>
    <mergeCell ref="FAN280:FAP280"/>
    <mergeCell ref="FAQ280:FAS280"/>
    <mergeCell ref="FAT280:FAV280"/>
    <mergeCell ref="FAW280:FAY280"/>
    <mergeCell ref="FAZ280:FBB280"/>
    <mergeCell ref="FBC280:FBE280"/>
    <mergeCell ref="EZV280:EZX280"/>
    <mergeCell ref="EZY280:FAA280"/>
    <mergeCell ref="FAB280:FAD280"/>
    <mergeCell ref="FAE280:FAG280"/>
    <mergeCell ref="FAH280:FAJ280"/>
    <mergeCell ref="FAK280:FAM280"/>
    <mergeCell ref="EZD280:EZF280"/>
    <mergeCell ref="EZG280:EZI280"/>
    <mergeCell ref="EZJ280:EZL280"/>
    <mergeCell ref="EZM280:EZO280"/>
    <mergeCell ref="EZP280:EZR280"/>
    <mergeCell ref="EZS280:EZU280"/>
    <mergeCell ref="EYL280:EYN280"/>
    <mergeCell ref="EYO280:EYQ280"/>
    <mergeCell ref="EYR280:EYT280"/>
    <mergeCell ref="EYU280:EYW280"/>
    <mergeCell ref="EYX280:EYZ280"/>
    <mergeCell ref="EZA280:EZC280"/>
    <mergeCell ref="EXT280:EXV280"/>
    <mergeCell ref="EXW280:EXY280"/>
    <mergeCell ref="EXZ280:EYB280"/>
    <mergeCell ref="EYC280:EYE280"/>
    <mergeCell ref="EYF280:EYH280"/>
    <mergeCell ref="EYI280:EYK280"/>
    <mergeCell ref="EXB280:EXD280"/>
    <mergeCell ref="EXE280:EXG280"/>
    <mergeCell ref="EXH280:EXJ280"/>
    <mergeCell ref="EXK280:EXM280"/>
    <mergeCell ref="EXN280:EXP280"/>
    <mergeCell ref="EXQ280:EXS280"/>
    <mergeCell ref="EWJ280:EWL280"/>
    <mergeCell ref="EWM280:EWO280"/>
    <mergeCell ref="EWP280:EWR280"/>
    <mergeCell ref="EWS280:EWU280"/>
    <mergeCell ref="EWV280:EWX280"/>
    <mergeCell ref="EWY280:EXA280"/>
    <mergeCell ref="EVR280:EVT280"/>
    <mergeCell ref="EVU280:EVW280"/>
    <mergeCell ref="EVX280:EVZ280"/>
    <mergeCell ref="EWA280:EWC280"/>
    <mergeCell ref="EWD280:EWF280"/>
    <mergeCell ref="EWG280:EWI280"/>
    <mergeCell ref="EUZ280:EVB280"/>
    <mergeCell ref="EVC280:EVE280"/>
    <mergeCell ref="EVF280:EVH280"/>
    <mergeCell ref="EVI280:EVK280"/>
    <mergeCell ref="EVL280:EVN280"/>
    <mergeCell ref="EVO280:EVQ280"/>
    <mergeCell ref="EUH280:EUJ280"/>
    <mergeCell ref="EUK280:EUM280"/>
    <mergeCell ref="EUN280:EUP280"/>
    <mergeCell ref="EUQ280:EUS280"/>
    <mergeCell ref="EUT280:EUV280"/>
    <mergeCell ref="EUW280:EUY280"/>
    <mergeCell ref="ETP280:ETR280"/>
    <mergeCell ref="ETS280:ETU280"/>
    <mergeCell ref="ETV280:ETX280"/>
    <mergeCell ref="ETY280:EUA280"/>
    <mergeCell ref="EUB280:EUD280"/>
    <mergeCell ref="EUE280:EUG280"/>
    <mergeCell ref="ESX280:ESZ280"/>
    <mergeCell ref="ETA280:ETC280"/>
    <mergeCell ref="ETD280:ETF280"/>
    <mergeCell ref="ETG280:ETI280"/>
    <mergeCell ref="ETJ280:ETL280"/>
    <mergeCell ref="ETM280:ETO280"/>
    <mergeCell ref="ESF280:ESH280"/>
    <mergeCell ref="ESI280:ESK280"/>
    <mergeCell ref="ESL280:ESN280"/>
    <mergeCell ref="ESO280:ESQ280"/>
    <mergeCell ref="ESR280:EST280"/>
    <mergeCell ref="ESU280:ESW280"/>
    <mergeCell ref="ERN280:ERP280"/>
    <mergeCell ref="ERQ280:ERS280"/>
    <mergeCell ref="ERT280:ERV280"/>
    <mergeCell ref="ERW280:ERY280"/>
    <mergeCell ref="ERZ280:ESB280"/>
    <mergeCell ref="ESC280:ESE280"/>
    <mergeCell ref="EQV280:EQX280"/>
    <mergeCell ref="EQY280:ERA280"/>
    <mergeCell ref="ERB280:ERD280"/>
    <mergeCell ref="ERE280:ERG280"/>
    <mergeCell ref="ERH280:ERJ280"/>
    <mergeCell ref="ERK280:ERM280"/>
    <mergeCell ref="EQD280:EQF280"/>
    <mergeCell ref="EQG280:EQI280"/>
    <mergeCell ref="EQJ280:EQL280"/>
    <mergeCell ref="EQM280:EQO280"/>
    <mergeCell ref="EQP280:EQR280"/>
    <mergeCell ref="EQS280:EQU280"/>
    <mergeCell ref="EPL280:EPN280"/>
    <mergeCell ref="EPO280:EPQ280"/>
    <mergeCell ref="EPR280:EPT280"/>
    <mergeCell ref="EPU280:EPW280"/>
    <mergeCell ref="EPX280:EPZ280"/>
    <mergeCell ref="EQA280:EQC280"/>
    <mergeCell ref="EOT280:EOV280"/>
    <mergeCell ref="EOW280:EOY280"/>
    <mergeCell ref="EOZ280:EPB280"/>
    <mergeCell ref="EPC280:EPE280"/>
    <mergeCell ref="EPF280:EPH280"/>
    <mergeCell ref="EPI280:EPK280"/>
    <mergeCell ref="EOB280:EOD280"/>
    <mergeCell ref="EOE280:EOG280"/>
    <mergeCell ref="EOH280:EOJ280"/>
    <mergeCell ref="EOK280:EOM280"/>
    <mergeCell ref="EON280:EOP280"/>
    <mergeCell ref="EOQ280:EOS280"/>
    <mergeCell ref="ENJ280:ENL280"/>
    <mergeCell ref="ENM280:ENO280"/>
    <mergeCell ref="ENP280:ENR280"/>
    <mergeCell ref="ENS280:ENU280"/>
    <mergeCell ref="ENV280:ENX280"/>
    <mergeCell ref="ENY280:EOA280"/>
    <mergeCell ref="EMR280:EMT280"/>
    <mergeCell ref="EMU280:EMW280"/>
    <mergeCell ref="EMX280:EMZ280"/>
    <mergeCell ref="ENA280:ENC280"/>
    <mergeCell ref="END280:ENF280"/>
    <mergeCell ref="ENG280:ENI280"/>
    <mergeCell ref="ELZ280:EMB280"/>
    <mergeCell ref="EMC280:EME280"/>
    <mergeCell ref="EMF280:EMH280"/>
    <mergeCell ref="EMI280:EMK280"/>
    <mergeCell ref="EML280:EMN280"/>
    <mergeCell ref="EMO280:EMQ280"/>
    <mergeCell ref="ELH280:ELJ280"/>
    <mergeCell ref="ELK280:ELM280"/>
    <mergeCell ref="ELN280:ELP280"/>
    <mergeCell ref="ELQ280:ELS280"/>
    <mergeCell ref="ELT280:ELV280"/>
    <mergeCell ref="ELW280:ELY280"/>
    <mergeCell ref="EKP280:EKR280"/>
    <mergeCell ref="EKS280:EKU280"/>
    <mergeCell ref="EKV280:EKX280"/>
    <mergeCell ref="EKY280:ELA280"/>
    <mergeCell ref="ELB280:ELD280"/>
    <mergeCell ref="ELE280:ELG280"/>
    <mergeCell ref="EJX280:EJZ280"/>
    <mergeCell ref="EKA280:EKC280"/>
    <mergeCell ref="EKD280:EKF280"/>
    <mergeCell ref="EKG280:EKI280"/>
    <mergeCell ref="EKJ280:EKL280"/>
    <mergeCell ref="EKM280:EKO280"/>
    <mergeCell ref="EJF280:EJH280"/>
    <mergeCell ref="EJI280:EJK280"/>
    <mergeCell ref="EJL280:EJN280"/>
    <mergeCell ref="EJO280:EJQ280"/>
    <mergeCell ref="EJR280:EJT280"/>
    <mergeCell ref="EJU280:EJW280"/>
    <mergeCell ref="EIN280:EIP280"/>
    <mergeCell ref="EIQ280:EIS280"/>
    <mergeCell ref="EIT280:EIV280"/>
    <mergeCell ref="EIW280:EIY280"/>
    <mergeCell ref="EIZ280:EJB280"/>
    <mergeCell ref="EJC280:EJE280"/>
    <mergeCell ref="EHV280:EHX280"/>
    <mergeCell ref="EHY280:EIA280"/>
    <mergeCell ref="EIB280:EID280"/>
    <mergeCell ref="EIE280:EIG280"/>
    <mergeCell ref="EIH280:EIJ280"/>
    <mergeCell ref="EIK280:EIM280"/>
    <mergeCell ref="EHD280:EHF280"/>
    <mergeCell ref="EHG280:EHI280"/>
    <mergeCell ref="EHJ280:EHL280"/>
    <mergeCell ref="EHM280:EHO280"/>
    <mergeCell ref="EHP280:EHR280"/>
    <mergeCell ref="EHS280:EHU280"/>
    <mergeCell ref="EGL280:EGN280"/>
    <mergeCell ref="EGO280:EGQ280"/>
    <mergeCell ref="EGR280:EGT280"/>
    <mergeCell ref="EGU280:EGW280"/>
    <mergeCell ref="EGX280:EGZ280"/>
    <mergeCell ref="EHA280:EHC280"/>
    <mergeCell ref="EFT280:EFV280"/>
    <mergeCell ref="EFW280:EFY280"/>
    <mergeCell ref="EFZ280:EGB280"/>
    <mergeCell ref="EGC280:EGE280"/>
    <mergeCell ref="EGF280:EGH280"/>
    <mergeCell ref="EGI280:EGK280"/>
    <mergeCell ref="EFB280:EFD280"/>
    <mergeCell ref="EFE280:EFG280"/>
    <mergeCell ref="EFH280:EFJ280"/>
    <mergeCell ref="EFK280:EFM280"/>
    <mergeCell ref="EFN280:EFP280"/>
    <mergeCell ref="EFQ280:EFS280"/>
    <mergeCell ref="EEJ280:EEL280"/>
    <mergeCell ref="EEM280:EEO280"/>
    <mergeCell ref="EEP280:EER280"/>
    <mergeCell ref="EES280:EEU280"/>
    <mergeCell ref="EEV280:EEX280"/>
    <mergeCell ref="EEY280:EFA280"/>
    <mergeCell ref="EDR280:EDT280"/>
    <mergeCell ref="EDU280:EDW280"/>
    <mergeCell ref="EDX280:EDZ280"/>
    <mergeCell ref="EEA280:EEC280"/>
    <mergeCell ref="EED280:EEF280"/>
    <mergeCell ref="EEG280:EEI280"/>
    <mergeCell ref="ECZ280:EDB280"/>
    <mergeCell ref="EDC280:EDE280"/>
    <mergeCell ref="EDF280:EDH280"/>
    <mergeCell ref="EDI280:EDK280"/>
    <mergeCell ref="EDL280:EDN280"/>
    <mergeCell ref="EDO280:EDQ280"/>
    <mergeCell ref="ECH280:ECJ280"/>
    <mergeCell ref="ECK280:ECM280"/>
    <mergeCell ref="ECN280:ECP280"/>
    <mergeCell ref="ECQ280:ECS280"/>
    <mergeCell ref="ECT280:ECV280"/>
    <mergeCell ref="ECW280:ECY280"/>
    <mergeCell ref="EBP280:EBR280"/>
    <mergeCell ref="EBS280:EBU280"/>
    <mergeCell ref="EBV280:EBX280"/>
    <mergeCell ref="EBY280:ECA280"/>
    <mergeCell ref="ECB280:ECD280"/>
    <mergeCell ref="ECE280:ECG280"/>
    <mergeCell ref="EAX280:EAZ280"/>
    <mergeCell ref="EBA280:EBC280"/>
    <mergeCell ref="EBD280:EBF280"/>
    <mergeCell ref="EBG280:EBI280"/>
    <mergeCell ref="EBJ280:EBL280"/>
    <mergeCell ref="EBM280:EBO280"/>
    <mergeCell ref="EAF280:EAH280"/>
    <mergeCell ref="EAI280:EAK280"/>
    <mergeCell ref="EAL280:EAN280"/>
    <mergeCell ref="EAO280:EAQ280"/>
    <mergeCell ref="EAR280:EAT280"/>
    <mergeCell ref="EAU280:EAW280"/>
    <mergeCell ref="DZN280:DZP280"/>
    <mergeCell ref="DZQ280:DZS280"/>
    <mergeCell ref="DZT280:DZV280"/>
    <mergeCell ref="DZW280:DZY280"/>
    <mergeCell ref="DZZ280:EAB280"/>
    <mergeCell ref="EAC280:EAE280"/>
    <mergeCell ref="DYV280:DYX280"/>
    <mergeCell ref="DYY280:DZA280"/>
    <mergeCell ref="DZB280:DZD280"/>
    <mergeCell ref="DZE280:DZG280"/>
    <mergeCell ref="DZH280:DZJ280"/>
    <mergeCell ref="DZK280:DZM280"/>
    <mergeCell ref="DYD280:DYF280"/>
    <mergeCell ref="DYG280:DYI280"/>
    <mergeCell ref="DYJ280:DYL280"/>
    <mergeCell ref="DYM280:DYO280"/>
    <mergeCell ref="DYP280:DYR280"/>
    <mergeCell ref="DYS280:DYU280"/>
    <mergeCell ref="DXL280:DXN280"/>
    <mergeCell ref="DXO280:DXQ280"/>
    <mergeCell ref="DXR280:DXT280"/>
    <mergeCell ref="DXU280:DXW280"/>
    <mergeCell ref="DXX280:DXZ280"/>
    <mergeCell ref="DYA280:DYC280"/>
    <mergeCell ref="DWT280:DWV280"/>
    <mergeCell ref="DWW280:DWY280"/>
    <mergeCell ref="DWZ280:DXB280"/>
    <mergeCell ref="DXC280:DXE280"/>
    <mergeCell ref="DXF280:DXH280"/>
    <mergeCell ref="DXI280:DXK280"/>
    <mergeCell ref="DWB280:DWD280"/>
    <mergeCell ref="DWE280:DWG280"/>
    <mergeCell ref="DWH280:DWJ280"/>
    <mergeCell ref="DWK280:DWM280"/>
    <mergeCell ref="DWN280:DWP280"/>
    <mergeCell ref="DWQ280:DWS280"/>
    <mergeCell ref="DVJ280:DVL280"/>
    <mergeCell ref="DVM280:DVO280"/>
    <mergeCell ref="DVP280:DVR280"/>
    <mergeCell ref="DVS280:DVU280"/>
    <mergeCell ref="DVV280:DVX280"/>
    <mergeCell ref="DVY280:DWA280"/>
    <mergeCell ref="DUR280:DUT280"/>
    <mergeCell ref="DUU280:DUW280"/>
    <mergeCell ref="DUX280:DUZ280"/>
    <mergeCell ref="DVA280:DVC280"/>
    <mergeCell ref="DVD280:DVF280"/>
    <mergeCell ref="DVG280:DVI280"/>
    <mergeCell ref="DTZ280:DUB280"/>
    <mergeCell ref="DUC280:DUE280"/>
    <mergeCell ref="DUF280:DUH280"/>
    <mergeCell ref="DUI280:DUK280"/>
    <mergeCell ref="DUL280:DUN280"/>
    <mergeCell ref="DUO280:DUQ280"/>
    <mergeCell ref="DTH280:DTJ280"/>
    <mergeCell ref="DTK280:DTM280"/>
    <mergeCell ref="DTN280:DTP280"/>
    <mergeCell ref="DTQ280:DTS280"/>
    <mergeCell ref="DTT280:DTV280"/>
    <mergeCell ref="DTW280:DTY280"/>
    <mergeCell ref="DSP280:DSR280"/>
    <mergeCell ref="DSS280:DSU280"/>
    <mergeCell ref="DSV280:DSX280"/>
    <mergeCell ref="DSY280:DTA280"/>
    <mergeCell ref="DTB280:DTD280"/>
    <mergeCell ref="DTE280:DTG280"/>
    <mergeCell ref="DRX280:DRZ280"/>
    <mergeCell ref="DSA280:DSC280"/>
    <mergeCell ref="DSD280:DSF280"/>
    <mergeCell ref="DSG280:DSI280"/>
    <mergeCell ref="DSJ280:DSL280"/>
    <mergeCell ref="DSM280:DSO280"/>
    <mergeCell ref="DRF280:DRH280"/>
    <mergeCell ref="DRI280:DRK280"/>
    <mergeCell ref="DRL280:DRN280"/>
    <mergeCell ref="DRO280:DRQ280"/>
    <mergeCell ref="DRR280:DRT280"/>
    <mergeCell ref="DRU280:DRW280"/>
    <mergeCell ref="DQN280:DQP280"/>
    <mergeCell ref="DQQ280:DQS280"/>
    <mergeCell ref="DQT280:DQV280"/>
    <mergeCell ref="DQW280:DQY280"/>
    <mergeCell ref="DQZ280:DRB280"/>
    <mergeCell ref="DRC280:DRE280"/>
    <mergeCell ref="DPV280:DPX280"/>
    <mergeCell ref="DPY280:DQA280"/>
    <mergeCell ref="DQB280:DQD280"/>
    <mergeCell ref="DQE280:DQG280"/>
    <mergeCell ref="DQH280:DQJ280"/>
    <mergeCell ref="DQK280:DQM280"/>
    <mergeCell ref="DPD280:DPF280"/>
    <mergeCell ref="DPG280:DPI280"/>
    <mergeCell ref="DPJ280:DPL280"/>
    <mergeCell ref="DPM280:DPO280"/>
    <mergeCell ref="DPP280:DPR280"/>
    <mergeCell ref="DPS280:DPU280"/>
    <mergeCell ref="DOL280:DON280"/>
    <mergeCell ref="DOO280:DOQ280"/>
    <mergeCell ref="DOR280:DOT280"/>
    <mergeCell ref="DOU280:DOW280"/>
    <mergeCell ref="DOX280:DOZ280"/>
    <mergeCell ref="DPA280:DPC280"/>
    <mergeCell ref="DNT280:DNV280"/>
    <mergeCell ref="DNW280:DNY280"/>
    <mergeCell ref="DNZ280:DOB280"/>
    <mergeCell ref="DOC280:DOE280"/>
    <mergeCell ref="DOF280:DOH280"/>
    <mergeCell ref="DOI280:DOK280"/>
    <mergeCell ref="DNB280:DND280"/>
    <mergeCell ref="DNE280:DNG280"/>
    <mergeCell ref="DNH280:DNJ280"/>
    <mergeCell ref="DNK280:DNM280"/>
    <mergeCell ref="DNN280:DNP280"/>
    <mergeCell ref="DNQ280:DNS280"/>
    <mergeCell ref="DMJ280:DML280"/>
    <mergeCell ref="DMM280:DMO280"/>
    <mergeCell ref="DMP280:DMR280"/>
    <mergeCell ref="DMS280:DMU280"/>
    <mergeCell ref="DMV280:DMX280"/>
    <mergeCell ref="DMY280:DNA280"/>
    <mergeCell ref="DLR280:DLT280"/>
    <mergeCell ref="DLU280:DLW280"/>
    <mergeCell ref="DLX280:DLZ280"/>
    <mergeCell ref="DMA280:DMC280"/>
    <mergeCell ref="DMD280:DMF280"/>
    <mergeCell ref="DMG280:DMI280"/>
    <mergeCell ref="DKZ280:DLB280"/>
    <mergeCell ref="DLC280:DLE280"/>
    <mergeCell ref="DLF280:DLH280"/>
    <mergeCell ref="DLI280:DLK280"/>
    <mergeCell ref="DLL280:DLN280"/>
    <mergeCell ref="DLO280:DLQ280"/>
    <mergeCell ref="DKH280:DKJ280"/>
    <mergeCell ref="DKK280:DKM280"/>
    <mergeCell ref="DKN280:DKP280"/>
    <mergeCell ref="DKQ280:DKS280"/>
    <mergeCell ref="DKT280:DKV280"/>
    <mergeCell ref="DKW280:DKY280"/>
    <mergeCell ref="DJP280:DJR280"/>
    <mergeCell ref="DJS280:DJU280"/>
    <mergeCell ref="DJV280:DJX280"/>
    <mergeCell ref="DJY280:DKA280"/>
    <mergeCell ref="DKB280:DKD280"/>
    <mergeCell ref="DKE280:DKG280"/>
    <mergeCell ref="DIX280:DIZ280"/>
    <mergeCell ref="DJA280:DJC280"/>
    <mergeCell ref="DJD280:DJF280"/>
    <mergeCell ref="DJG280:DJI280"/>
    <mergeCell ref="DJJ280:DJL280"/>
    <mergeCell ref="DJM280:DJO280"/>
    <mergeCell ref="DIF280:DIH280"/>
    <mergeCell ref="DII280:DIK280"/>
    <mergeCell ref="DIL280:DIN280"/>
    <mergeCell ref="DIO280:DIQ280"/>
    <mergeCell ref="DIR280:DIT280"/>
    <mergeCell ref="DIU280:DIW280"/>
    <mergeCell ref="DHN280:DHP280"/>
    <mergeCell ref="DHQ280:DHS280"/>
    <mergeCell ref="DHT280:DHV280"/>
    <mergeCell ref="DHW280:DHY280"/>
    <mergeCell ref="DHZ280:DIB280"/>
    <mergeCell ref="DIC280:DIE280"/>
    <mergeCell ref="DGV280:DGX280"/>
    <mergeCell ref="DGY280:DHA280"/>
    <mergeCell ref="DHB280:DHD280"/>
    <mergeCell ref="DHE280:DHG280"/>
    <mergeCell ref="DHH280:DHJ280"/>
    <mergeCell ref="DHK280:DHM280"/>
    <mergeCell ref="DGD280:DGF280"/>
    <mergeCell ref="DGG280:DGI280"/>
    <mergeCell ref="DGJ280:DGL280"/>
    <mergeCell ref="DGM280:DGO280"/>
    <mergeCell ref="DGP280:DGR280"/>
    <mergeCell ref="DGS280:DGU280"/>
    <mergeCell ref="DFL280:DFN280"/>
    <mergeCell ref="DFO280:DFQ280"/>
    <mergeCell ref="DFR280:DFT280"/>
    <mergeCell ref="DFU280:DFW280"/>
    <mergeCell ref="DFX280:DFZ280"/>
    <mergeCell ref="DGA280:DGC280"/>
    <mergeCell ref="DET280:DEV280"/>
    <mergeCell ref="DEW280:DEY280"/>
    <mergeCell ref="DEZ280:DFB280"/>
    <mergeCell ref="DFC280:DFE280"/>
    <mergeCell ref="DFF280:DFH280"/>
    <mergeCell ref="DFI280:DFK280"/>
    <mergeCell ref="DEB280:DED280"/>
    <mergeCell ref="DEE280:DEG280"/>
    <mergeCell ref="DEH280:DEJ280"/>
    <mergeCell ref="DEK280:DEM280"/>
    <mergeCell ref="DEN280:DEP280"/>
    <mergeCell ref="DEQ280:DES280"/>
    <mergeCell ref="DDJ280:DDL280"/>
    <mergeCell ref="DDM280:DDO280"/>
    <mergeCell ref="DDP280:DDR280"/>
    <mergeCell ref="DDS280:DDU280"/>
    <mergeCell ref="DDV280:DDX280"/>
    <mergeCell ref="DDY280:DEA280"/>
    <mergeCell ref="DCR280:DCT280"/>
    <mergeCell ref="DCU280:DCW280"/>
    <mergeCell ref="DCX280:DCZ280"/>
    <mergeCell ref="DDA280:DDC280"/>
    <mergeCell ref="DDD280:DDF280"/>
    <mergeCell ref="DDG280:DDI280"/>
    <mergeCell ref="DBZ280:DCB280"/>
    <mergeCell ref="DCC280:DCE280"/>
    <mergeCell ref="DCF280:DCH280"/>
    <mergeCell ref="DCI280:DCK280"/>
    <mergeCell ref="DCL280:DCN280"/>
    <mergeCell ref="DCO280:DCQ280"/>
    <mergeCell ref="DBH280:DBJ280"/>
    <mergeCell ref="DBK280:DBM280"/>
    <mergeCell ref="DBN280:DBP280"/>
    <mergeCell ref="DBQ280:DBS280"/>
    <mergeCell ref="DBT280:DBV280"/>
    <mergeCell ref="DBW280:DBY280"/>
    <mergeCell ref="DAP280:DAR280"/>
    <mergeCell ref="DAS280:DAU280"/>
    <mergeCell ref="DAV280:DAX280"/>
    <mergeCell ref="DAY280:DBA280"/>
    <mergeCell ref="DBB280:DBD280"/>
    <mergeCell ref="DBE280:DBG280"/>
    <mergeCell ref="CZX280:CZZ280"/>
    <mergeCell ref="DAA280:DAC280"/>
    <mergeCell ref="DAD280:DAF280"/>
    <mergeCell ref="DAG280:DAI280"/>
    <mergeCell ref="DAJ280:DAL280"/>
    <mergeCell ref="DAM280:DAO280"/>
    <mergeCell ref="CZF280:CZH280"/>
    <mergeCell ref="CZI280:CZK280"/>
    <mergeCell ref="CZL280:CZN280"/>
    <mergeCell ref="CZO280:CZQ280"/>
    <mergeCell ref="CZR280:CZT280"/>
    <mergeCell ref="CZU280:CZW280"/>
    <mergeCell ref="CYN280:CYP280"/>
    <mergeCell ref="CYQ280:CYS280"/>
    <mergeCell ref="CYT280:CYV280"/>
    <mergeCell ref="CYW280:CYY280"/>
    <mergeCell ref="CYZ280:CZB280"/>
    <mergeCell ref="CZC280:CZE280"/>
    <mergeCell ref="CXV280:CXX280"/>
    <mergeCell ref="CXY280:CYA280"/>
    <mergeCell ref="CYB280:CYD280"/>
    <mergeCell ref="CYE280:CYG280"/>
    <mergeCell ref="CYH280:CYJ280"/>
    <mergeCell ref="CYK280:CYM280"/>
    <mergeCell ref="CXD280:CXF280"/>
    <mergeCell ref="CXG280:CXI280"/>
    <mergeCell ref="CXJ280:CXL280"/>
    <mergeCell ref="CXM280:CXO280"/>
    <mergeCell ref="CXP280:CXR280"/>
    <mergeCell ref="CXS280:CXU280"/>
    <mergeCell ref="CWL280:CWN280"/>
    <mergeCell ref="CWO280:CWQ280"/>
    <mergeCell ref="CWR280:CWT280"/>
    <mergeCell ref="CWU280:CWW280"/>
    <mergeCell ref="CWX280:CWZ280"/>
    <mergeCell ref="CXA280:CXC280"/>
    <mergeCell ref="CVT280:CVV280"/>
    <mergeCell ref="CVW280:CVY280"/>
    <mergeCell ref="CVZ280:CWB280"/>
    <mergeCell ref="CWC280:CWE280"/>
    <mergeCell ref="CWF280:CWH280"/>
    <mergeCell ref="CWI280:CWK280"/>
    <mergeCell ref="CVB280:CVD280"/>
    <mergeCell ref="CVE280:CVG280"/>
    <mergeCell ref="CVH280:CVJ280"/>
    <mergeCell ref="CVK280:CVM280"/>
    <mergeCell ref="CVN280:CVP280"/>
    <mergeCell ref="CVQ280:CVS280"/>
    <mergeCell ref="CUJ280:CUL280"/>
    <mergeCell ref="CUM280:CUO280"/>
    <mergeCell ref="CUP280:CUR280"/>
    <mergeCell ref="CUS280:CUU280"/>
    <mergeCell ref="CUV280:CUX280"/>
    <mergeCell ref="CUY280:CVA280"/>
    <mergeCell ref="CTR280:CTT280"/>
    <mergeCell ref="CTU280:CTW280"/>
    <mergeCell ref="CTX280:CTZ280"/>
    <mergeCell ref="CUA280:CUC280"/>
    <mergeCell ref="CUD280:CUF280"/>
    <mergeCell ref="CUG280:CUI280"/>
    <mergeCell ref="CSZ280:CTB280"/>
    <mergeCell ref="CTC280:CTE280"/>
    <mergeCell ref="CTF280:CTH280"/>
    <mergeCell ref="CTI280:CTK280"/>
    <mergeCell ref="CTL280:CTN280"/>
    <mergeCell ref="CTO280:CTQ280"/>
    <mergeCell ref="CSH280:CSJ280"/>
    <mergeCell ref="CSK280:CSM280"/>
    <mergeCell ref="CSN280:CSP280"/>
    <mergeCell ref="CSQ280:CSS280"/>
    <mergeCell ref="CST280:CSV280"/>
    <mergeCell ref="CSW280:CSY280"/>
    <mergeCell ref="CRP280:CRR280"/>
    <mergeCell ref="CRS280:CRU280"/>
    <mergeCell ref="CRV280:CRX280"/>
    <mergeCell ref="CRY280:CSA280"/>
    <mergeCell ref="CSB280:CSD280"/>
    <mergeCell ref="CSE280:CSG280"/>
    <mergeCell ref="CQX280:CQZ280"/>
    <mergeCell ref="CRA280:CRC280"/>
    <mergeCell ref="CRD280:CRF280"/>
    <mergeCell ref="CRG280:CRI280"/>
    <mergeCell ref="CRJ280:CRL280"/>
    <mergeCell ref="CRM280:CRO280"/>
    <mergeCell ref="CQF280:CQH280"/>
    <mergeCell ref="CQI280:CQK280"/>
    <mergeCell ref="CQL280:CQN280"/>
    <mergeCell ref="CQO280:CQQ280"/>
    <mergeCell ref="CQR280:CQT280"/>
    <mergeCell ref="CQU280:CQW280"/>
    <mergeCell ref="CPN280:CPP280"/>
    <mergeCell ref="CPQ280:CPS280"/>
    <mergeCell ref="CPT280:CPV280"/>
    <mergeCell ref="CPW280:CPY280"/>
    <mergeCell ref="CPZ280:CQB280"/>
    <mergeCell ref="CQC280:CQE280"/>
    <mergeCell ref="COV280:COX280"/>
    <mergeCell ref="COY280:CPA280"/>
    <mergeCell ref="CPB280:CPD280"/>
    <mergeCell ref="CPE280:CPG280"/>
    <mergeCell ref="CPH280:CPJ280"/>
    <mergeCell ref="CPK280:CPM280"/>
    <mergeCell ref="COD280:COF280"/>
    <mergeCell ref="COG280:COI280"/>
    <mergeCell ref="COJ280:COL280"/>
    <mergeCell ref="COM280:COO280"/>
    <mergeCell ref="COP280:COR280"/>
    <mergeCell ref="COS280:COU280"/>
    <mergeCell ref="CNL280:CNN280"/>
    <mergeCell ref="CNO280:CNQ280"/>
    <mergeCell ref="CNR280:CNT280"/>
    <mergeCell ref="CNU280:CNW280"/>
    <mergeCell ref="CNX280:CNZ280"/>
    <mergeCell ref="COA280:COC280"/>
    <mergeCell ref="CMT280:CMV280"/>
    <mergeCell ref="CMW280:CMY280"/>
    <mergeCell ref="CMZ280:CNB280"/>
    <mergeCell ref="CNC280:CNE280"/>
    <mergeCell ref="CNF280:CNH280"/>
    <mergeCell ref="CNI280:CNK280"/>
    <mergeCell ref="CMB280:CMD280"/>
    <mergeCell ref="CME280:CMG280"/>
    <mergeCell ref="CMH280:CMJ280"/>
    <mergeCell ref="CMK280:CMM280"/>
    <mergeCell ref="CMN280:CMP280"/>
    <mergeCell ref="CMQ280:CMS280"/>
    <mergeCell ref="CLJ280:CLL280"/>
    <mergeCell ref="CLM280:CLO280"/>
    <mergeCell ref="CLP280:CLR280"/>
    <mergeCell ref="CLS280:CLU280"/>
    <mergeCell ref="CLV280:CLX280"/>
    <mergeCell ref="CLY280:CMA280"/>
    <mergeCell ref="CKR280:CKT280"/>
    <mergeCell ref="CKU280:CKW280"/>
    <mergeCell ref="CKX280:CKZ280"/>
    <mergeCell ref="CLA280:CLC280"/>
    <mergeCell ref="CLD280:CLF280"/>
    <mergeCell ref="CLG280:CLI280"/>
    <mergeCell ref="CJZ280:CKB280"/>
    <mergeCell ref="CKC280:CKE280"/>
    <mergeCell ref="CKF280:CKH280"/>
    <mergeCell ref="CKI280:CKK280"/>
    <mergeCell ref="CKL280:CKN280"/>
    <mergeCell ref="CKO280:CKQ280"/>
    <mergeCell ref="CJH280:CJJ280"/>
    <mergeCell ref="CJK280:CJM280"/>
    <mergeCell ref="CJN280:CJP280"/>
    <mergeCell ref="CJQ280:CJS280"/>
    <mergeCell ref="CJT280:CJV280"/>
    <mergeCell ref="CJW280:CJY280"/>
    <mergeCell ref="CIP280:CIR280"/>
    <mergeCell ref="CIS280:CIU280"/>
    <mergeCell ref="CIV280:CIX280"/>
    <mergeCell ref="CIY280:CJA280"/>
    <mergeCell ref="CJB280:CJD280"/>
    <mergeCell ref="CJE280:CJG280"/>
    <mergeCell ref="CHX280:CHZ280"/>
    <mergeCell ref="CIA280:CIC280"/>
    <mergeCell ref="CID280:CIF280"/>
    <mergeCell ref="CIG280:CII280"/>
    <mergeCell ref="CIJ280:CIL280"/>
    <mergeCell ref="CIM280:CIO280"/>
    <mergeCell ref="CHF280:CHH280"/>
    <mergeCell ref="CHI280:CHK280"/>
    <mergeCell ref="CHL280:CHN280"/>
    <mergeCell ref="CHO280:CHQ280"/>
    <mergeCell ref="CHR280:CHT280"/>
    <mergeCell ref="CHU280:CHW280"/>
    <mergeCell ref="CGN280:CGP280"/>
    <mergeCell ref="CGQ280:CGS280"/>
    <mergeCell ref="CGT280:CGV280"/>
    <mergeCell ref="CGW280:CGY280"/>
    <mergeCell ref="CGZ280:CHB280"/>
    <mergeCell ref="CHC280:CHE280"/>
    <mergeCell ref="CFV280:CFX280"/>
    <mergeCell ref="CFY280:CGA280"/>
    <mergeCell ref="CGB280:CGD280"/>
    <mergeCell ref="CGE280:CGG280"/>
    <mergeCell ref="CGH280:CGJ280"/>
    <mergeCell ref="CGK280:CGM280"/>
    <mergeCell ref="CFD280:CFF280"/>
    <mergeCell ref="CFG280:CFI280"/>
    <mergeCell ref="CFJ280:CFL280"/>
    <mergeCell ref="CFM280:CFO280"/>
    <mergeCell ref="CFP280:CFR280"/>
    <mergeCell ref="CFS280:CFU280"/>
    <mergeCell ref="CEL280:CEN280"/>
    <mergeCell ref="CEO280:CEQ280"/>
    <mergeCell ref="CER280:CET280"/>
    <mergeCell ref="CEU280:CEW280"/>
    <mergeCell ref="CEX280:CEZ280"/>
    <mergeCell ref="CFA280:CFC280"/>
    <mergeCell ref="CDT280:CDV280"/>
    <mergeCell ref="CDW280:CDY280"/>
    <mergeCell ref="CDZ280:CEB280"/>
    <mergeCell ref="CEC280:CEE280"/>
    <mergeCell ref="CEF280:CEH280"/>
    <mergeCell ref="CEI280:CEK280"/>
    <mergeCell ref="CDB280:CDD280"/>
    <mergeCell ref="CDE280:CDG280"/>
    <mergeCell ref="CDH280:CDJ280"/>
    <mergeCell ref="CDK280:CDM280"/>
    <mergeCell ref="CDN280:CDP280"/>
    <mergeCell ref="CDQ280:CDS280"/>
    <mergeCell ref="CCJ280:CCL280"/>
    <mergeCell ref="CCM280:CCO280"/>
    <mergeCell ref="CCP280:CCR280"/>
    <mergeCell ref="CCS280:CCU280"/>
    <mergeCell ref="CCV280:CCX280"/>
    <mergeCell ref="CCY280:CDA280"/>
    <mergeCell ref="CBR280:CBT280"/>
    <mergeCell ref="CBU280:CBW280"/>
    <mergeCell ref="CBX280:CBZ280"/>
    <mergeCell ref="CCA280:CCC280"/>
    <mergeCell ref="CCD280:CCF280"/>
    <mergeCell ref="CCG280:CCI280"/>
    <mergeCell ref="CAZ280:CBB280"/>
    <mergeCell ref="CBC280:CBE280"/>
    <mergeCell ref="CBF280:CBH280"/>
    <mergeCell ref="CBI280:CBK280"/>
    <mergeCell ref="CBL280:CBN280"/>
    <mergeCell ref="CBO280:CBQ280"/>
    <mergeCell ref="CAH280:CAJ280"/>
    <mergeCell ref="CAK280:CAM280"/>
    <mergeCell ref="CAN280:CAP280"/>
    <mergeCell ref="CAQ280:CAS280"/>
    <mergeCell ref="CAT280:CAV280"/>
    <mergeCell ref="CAW280:CAY280"/>
    <mergeCell ref="BZP280:BZR280"/>
    <mergeCell ref="BZS280:BZU280"/>
    <mergeCell ref="BZV280:BZX280"/>
    <mergeCell ref="BZY280:CAA280"/>
    <mergeCell ref="CAB280:CAD280"/>
    <mergeCell ref="CAE280:CAG280"/>
    <mergeCell ref="BYX280:BYZ280"/>
    <mergeCell ref="BZA280:BZC280"/>
    <mergeCell ref="BZD280:BZF280"/>
    <mergeCell ref="BZG280:BZI280"/>
    <mergeCell ref="BZJ280:BZL280"/>
    <mergeCell ref="BZM280:BZO280"/>
    <mergeCell ref="BYF280:BYH280"/>
    <mergeCell ref="BYI280:BYK280"/>
    <mergeCell ref="BYL280:BYN280"/>
    <mergeCell ref="BYO280:BYQ280"/>
    <mergeCell ref="BYR280:BYT280"/>
    <mergeCell ref="BYU280:BYW280"/>
    <mergeCell ref="BXN280:BXP280"/>
    <mergeCell ref="BXQ280:BXS280"/>
    <mergeCell ref="BXT280:BXV280"/>
    <mergeCell ref="BXW280:BXY280"/>
    <mergeCell ref="BXZ280:BYB280"/>
    <mergeCell ref="BYC280:BYE280"/>
    <mergeCell ref="BWV280:BWX280"/>
    <mergeCell ref="BWY280:BXA280"/>
    <mergeCell ref="BXB280:BXD280"/>
    <mergeCell ref="BXE280:BXG280"/>
    <mergeCell ref="BXH280:BXJ280"/>
    <mergeCell ref="BXK280:BXM280"/>
    <mergeCell ref="BWD280:BWF280"/>
    <mergeCell ref="BWG280:BWI280"/>
    <mergeCell ref="BWJ280:BWL280"/>
    <mergeCell ref="BWM280:BWO280"/>
    <mergeCell ref="BWP280:BWR280"/>
    <mergeCell ref="BWS280:BWU280"/>
    <mergeCell ref="BVL280:BVN280"/>
    <mergeCell ref="BVO280:BVQ280"/>
    <mergeCell ref="BVR280:BVT280"/>
    <mergeCell ref="BVU280:BVW280"/>
    <mergeCell ref="BVX280:BVZ280"/>
    <mergeCell ref="BWA280:BWC280"/>
    <mergeCell ref="BUT280:BUV280"/>
    <mergeCell ref="BUW280:BUY280"/>
    <mergeCell ref="BUZ280:BVB280"/>
    <mergeCell ref="BVC280:BVE280"/>
    <mergeCell ref="BVF280:BVH280"/>
    <mergeCell ref="BVI280:BVK280"/>
    <mergeCell ref="BUB280:BUD280"/>
    <mergeCell ref="BUE280:BUG280"/>
    <mergeCell ref="BUH280:BUJ280"/>
    <mergeCell ref="BUK280:BUM280"/>
    <mergeCell ref="BUN280:BUP280"/>
    <mergeCell ref="BUQ280:BUS280"/>
    <mergeCell ref="BTJ280:BTL280"/>
    <mergeCell ref="BTM280:BTO280"/>
    <mergeCell ref="BTP280:BTR280"/>
    <mergeCell ref="BTS280:BTU280"/>
    <mergeCell ref="BTV280:BTX280"/>
    <mergeCell ref="BTY280:BUA280"/>
    <mergeCell ref="BSR280:BST280"/>
    <mergeCell ref="BSU280:BSW280"/>
    <mergeCell ref="BSX280:BSZ280"/>
    <mergeCell ref="BTA280:BTC280"/>
    <mergeCell ref="BTD280:BTF280"/>
    <mergeCell ref="BTG280:BTI280"/>
    <mergeCell ref="BRZ280:BSB280"/>
    <mergeCell ref="BSC280:BSE280"/>
    <mergeCell ref="BSF280:BSH280"/>
    <mergeCell ref="BSI280:BSK280"/>
    <mergeCell ref="BSL280:BSN280"/>
    <mergeCell ref="BSO280:BSQ280"/>
    <mergeCell ref="BRH280:BRJ280"/>
    <mergeCell ref="BRK280:BRM280"/>
    <mergeCell ref="BRN280:BRP280"/>
    <mergeCell ref="BRQ280:BRS280"/>
    <mergeCell ref="BRT280:BRV280"/>
    <mergeCell ref="BRW280:BRY280"/>
    <mergeCell ref="BQP280:BQR280"/>
    <mergeCell ref="BQS280:BQU280"/>
    <mergeCell ref="BQV280:BQX280"/>
    <mergeCell ref="BQY280:BRA280"/>
    <mergeCell ref="BRB280:BRD280"/>
    <mergeCell ref="BRE280:BRG280"/>
    <mergeCell ref="BPX280:BPZ280"/>
    <mergeCell ref="BQA280:BQC280"/>
    <mergeCell ref="BQD280:BQF280"/>
    <mergeCell ref="BQG280:BQI280"/>
    <mergeCell ref="BQJ280:BQL280"/>
    <mergeCell ref="BQM280:BQO280"/>
    <mergeCell ref="BPF280:BPH280"/>
    <mergeCell ref="BPI280:BPK280"/>
    <mergeCell ref="BPL280:BPN280"/>
    <mergeCell ref="BPO280:BPQ280"/>
    <mergeCell ref="BPR280:BPT280"/>
    <mergeCell ref="BPU280:BPW280"/>
    <mergeCell ref="BON280:BOP280"/>
    <mergeCell ref="BOQ280:BOS280"/>
    <mergeCell ref="BOT280:BOV280"/>
    <mergeCell ref="BOW280:BOY280"/>
    <mergeCell ref="BOZ280:BPB280"/>
    <mergeCell ref="BPC280:BPE280"/>
    <mergeCell ref="BNV280:BNX280"/>
    <mergeCell ref="BNY280:BOA280"/>
    <mergeCell ref="BOB280:BOD280"/>
    <mergeCell ref="BOE280:BOG280"/>
    <mergeCell ref="BOH280:BOJ280"/>
    <mergeCell ref="BOK280:BOM280"/>
    <mergeCell ref="BND280:BNF280"/>
    <mergeCell ref="BNG280:BNI280"/>
    <mergeCell ref="BNJ280:BNL280"/>
    <mergeCell ref="BNM280:BNO280"/>
    <mergeCell ref="BNP280:BNR280"/>
    <mergeCell ref="BNS280:BNU280"/>
    <mergeCell ref="BML280:BMN280"/>
    <mergeCell ref="BMO280:BMQ280"/>
    <mergeCell ref="BMR280:BMT280"/>
    <mergeCell ref="BMU280:BMW280"/>
    <mergeCell ref="BMX280:BMZ280"/>
    <mergeCell ref="BNA280:BNC280"/>
    <mergeCell ref="BLT280:BLV280"/>
    <mergeCell ref="BLW280:BLY280"/>
    <mergeCell ref="BLZ280:BMB280"/>
    <mergeCell ref="BMC280:BME280"/>
    <mergeCell ref="BMF280:BMH280"/>
    <mergeCell ref="BMI280:BMK280"/>
    <mergeCell ref="BLB280:BLD280"/>
    <mergeCell ref="BLE280:BLG280"/>
    <mergeCell ref="BLH280:BLJ280"/>
    <mergeCell ref="BLK280:BLM280"/>
    <mergeCell ref="BLN280:BLP280"/>
    <mergeCell ref="BLQ280:BLS280"/>
    <mergeCell ref="BKJ280:BKL280"/>
    <mergeCell ref="BKM280:BKO280"/>
    <mergeCell ref="BKP280:BKR280"/>
    <mergeCell ref="BKS280:BKU280"/>
    <mergeCell ref="BKV280:BKX280"/>
    <mergeCell ref="BKY280:BLA280"/>
    <mergeCell ref="BJR280:BJT280"/>
    <mergeCell ref="BJU280:BJW280"/>
    <mergeCell ref="BJX280:BJZ280"/>
    <mergeCell ref="BKA280:BKC280"/>
    <mergeCell ref="BKD280:BKF280"/>
    <mergeCell ref="BKG280:BKI280"/>
    <mergeCell ref="BIZ280:BJB280"/>
    <mergeCell ref="BJC280:BJE280"/>
    <mergeCell ref="BJF280:BJH280"/>
    <mergeCell ref="BJI280:BJK280"/>
    <mergeCell ref="BJL280:BJN280"/>
    <mergeCell ref="BJO280:BJQ280"/>
    <mergeCell ref="BIH280:BIJ280"/>
    <mergeCell ref="BIK280:BIM280"/>
    <mergeCell ref="BIN280:BIP280"/>
    <mergeCell ref="BIQ280:BIS280"/>
    <mergeCell ref="BIT280:BIV280"/>
    <mergeCell ref="BIW280:BIY280"/>
    <mergeCell ref="BHP280:BHR280"/>
    <mergeCell ref="BHS280:BHU280"/>
    <mergeCell ref="BHV280:BHX280"/>
    <mergeCell ref="BHY280:BIA280"/>
    <mergeCell ref="BIB280:BID280"/>
    <mergeCell ref="BIE280:BIG280"/>
    <mergeCell ref="BGX280:BGZ280"/>
    <mergeCell ref="BHA280:BHC280"/>
    <mergeCell ref="BHD280:BHF280"/>
    <mergeCell ref="BHG280:BHI280"/>
    <mergeCell ref="BHJ280:BHL280"/>
    <mergeCell ref="BHM280:BHO280"/>
    <mergeCell ref="BGF280:BGH280"/>
    <mergeCell ref="BGI280:BGK280"/>
    <mergeCell ref="BGL280:BGN280"/>
    <mergeCell ref="BGO280:BGQ280"/>
    <mergeCell ref="BGR280:BGT280"/>
    <mergeCell ref="BGU280:BGW280"/>
    <mergeCell ref="BFN280:BFP280"/>
    <mergeCell ref="BFQ280:BFS280"/>
    <mergeCell ref="BFT280:BFV280"/>
    <mergeCell ref="BFW280:BFY280"/>
    <mergeCell ref="BFZ280:BGB280"/>
    <mergeCell ref="BGC280:BGE280"/>
    <mergeCell ref="BEV280:BEX280"/>
    <mergeCell ref="BEY280:BFA280"/>
    <mergeCell ref="BFB280:BFD280"/>
    <mergeCell ref="BFE280:BFG280"/>
    <mergeCell ref="BFH280:BFJ280"/>
    <mergeCell ref="BFK280:BFM280"/>
    <mergeCell ref="BED280:BEF280"/>
    <mergeCell ref="BEG280:BEI280"/>
    <mergeCell ref="BEJ280:BEL280"/>
    <mergeCell ref="BEM280:BEO280"/>
    <mergeCell ref="BEP280:BER280"/>
    <mergeCell ref="BES280:BEU280"/>
    <mergeCell ref="BDL280:BDN280"/>
    <mergeCell ref="BDO280:BDQ280"/>
    <mergeCell ref="BDR280:BDT280"/>
    <mergeCell ref="BDU280:BDW280"/>
    <mergeCell ref="BDX280:BDZ280"/>
    <mergeCell ref="BEA280:BEC280"/>
    <mergeCell ref="BCT280:BCV280"/>
    <mergeCell ref="BCW280:BCY280"/>
    <mergeCell ref="BCZ280:BDB280"/>
    <mergeCell ref="BDC280:BDE280"/>
    <mergeCell ref="BDF280:BDH280"/>
    <mergeCell ref="BDI280:BDK280"/>
    <mergeCell ref="BCB280:BCD280"/>
    <mergeCell ref="BCE280:BCG280"/>
    <mergeCell ref="BCH280:BCJ280"/>
    <mergeCell ref="BCK280:BCM280"/>
    <mergeCell ref="BCN280:BCP280"/>
    <mergeCell ref="BCQ280:BCS280"/>
    <mergeCell ref="BBJ280:BBL280"/>
    <mergeCell ref="BBM280:BBO280"/>
    <mergeCell ref="BBP280:BBR280"/>
    <mergeCell ref="BBS280:BBU280"/>
    <mergeCell ref="BBV280:BBX280"/>
    <mergeCell ref="BBY280:BCA280"/>
    <mergeCell ref="BAR280:BAT280"/>
    <mergeCell ref="BAU280:BAW280"/>
    <mergeCell ref="BAX280:BAZ280"/>
    <mergeCell ref="BBA280:BBC280"/>
    <mergeCell ref="BBD280:BBF280"/>
    <mergeCell ref="BBG280:BBI280"/>
    <mergeCell ref="AZZ280:BAB280"/>
    <mergeCell ref="BAC280:BAE280"/>
    <mergeCell ref="BAF280:BAH280"/>
    <mergeCell ref="BAI280:BAK280"/>
    <mergeCell ref="BAL280:BAN280"/>
    <mergeCell ref="BAO280:BAQ280"/>
    <mergeCell ref="AZH280:AZJ280"/>
    <mergeCell ref="AZK280:AZM280"/>
    <mergeCell ref="AZN280:AZP280"/>
    <mergeCell ref="AZQ280:AZS280"/>
    <mergeCell ref="AZT280:AZV280"/>
    <mergeCell ref="AZW280:AZY280"/>
    <mergeCell ref="AYP280:AYR280"/>
    <mergeCell ref="AYS280:AYU280"/>
    <mergeCell ref="AYV280:AYX280"/>
    <mergeCell ref="AYY280:AZA280"/>
    <mergeCell ref="AZB280:AZD280"/>
    <mergeCell ref="AZE280:AZG280"/>
    <mergeCell ref="AXX280:AXZ280"/>
    <mergeCell ref="AYA280:AYC280"/>
    <mergeCell ref="AYD280:AYF280"/>
    <mergeCell ref="AYG280:AYI280"/>
    <mergeCell ref="AYJ280:AYL280"/>
    <mergeCell ref="AYM280:AYO280"/>
    <mergeCell ref="AXF280:AXH280"/>
    <mergeCell ref="AXI280:AXK280"/>
    <mergeCell ref="AXL280:AXN280"/>
    <mergeCell ref="AXO280:AXQ280"/>
    <mergeCell ref="AXR280:AXT280"/>
    <mergeCell ref="AXU280:AXW280"/>
    <mergeCell ref="AWN280:AWP280"/>
    <mergeCell ref="AWQ280:AWS280"/>
    <mergeCell ref="AWT280:AWV280"/>
    <mergeCell ref="AWW280:AWY280"/>
    <mergeCell ref="AWZ280:AXB280"/>
    <mergeCell ref="AXC280:AXE280"/>
    <mergeCell ref="AVV280:AVX280"/>
    <mergeCell ref="AVY280:AWA280"/>
    <mergeCell ref="AWB280:AWD280"/>
    <mergeCell ref="AWE280:AWG280"/>
    <mergeCell ref="AWH280:AWJ280"/>
    <mergeCell ref="AWK280:AWM280"/>
    <mergeCell ref="AVD280:AVF280"/>
    <mergeCell ref="AVG280:AVI280"/>
    <mergeCell ref="AVJ280:AVL280"/>
    <mergeCell ref="AVM280:AVO280"/>
    <mergeCell ref="AVP280:AVR280"/>
    <mergeCell ref="AVS280:AVU280"/>
    <mergeCell ref="AUL280:AUN280"/>
    <mergeCell ref="AUO280:AUQ280"/>
    <mergeCell ref="AUR280:AUT280"/>
    <mergeCell ref="AUU280:AUW280"/>
    <mergeCell ref="AUX280:AUZ280"/>
    <mergeCell ref="AVA280:AVC280"/>
    <mergeCell ref="ATT280:ATV280"/>
    <mergeCell ref="ATW280:ATY280"/>
    <mergeCell ref="ATZ280:AUB280"/>
    <mergeCell ref="AUC280:AUE280"/>
    <mergeCell ref="AUF280:AUH280"/>
    <mergeCell ref="AUI280:AUK280"/>
    <mergeCell ref="ATB280:ATD280"/>
    <mergeCell ref="ATE280:ATG280"/>
    <mergeCell ref="ATH280:ATJ280"/>
    <mergeCell ref="ATK280:ATM280"/>
    <mergeCell ref="ATN280:ATP280"/>
    <mergeCell ref="ATQ280:ATS280"/>
    <mergeCell ref="ASJ280:ASL280"/>
    <mergeCell ref="ASM280:ASO280"/>
    <mergeCell ref="ASP280:ASR280"/>
    <mergeCell ref="ASS280:ASU280"/>
    <mergeCell ref="ASV280:ASX280"/>
    <mergeCell ref="ASY280:ATA280"/>
    <mergeCell ref="ARR280:ART280"/>
    <mergeCell ref="ARU280:ARW280"/>
    <mergeCell ref="ARX280:ARZ280"/>
    <mergeCell ref="ASA280:ASC280"/>
    <mergeCell ref="ASD280:ASF280"/>
    <mergeCell ref="ASG280:ASI280"/>
    <mergeCell ref="AQZ280:ARB280"/>
    <mergeCell ref="ARC280:ARE280"/>
    <mergeCell ref="ARF280:ARH280"/>
    <mergeCell ref="ARI280:ARK280"/>
    <mergeCell ref="ARL280:ARN280"/>
    <mergeCell ref="ARO280:ARQ280"/>
    <mergeCell ref="AQH280:AQJ280"/>
    <mergeCell ref="AQK280:AQM280"/>
    <mergeCell ref="AQN280:AQP280"/>
    <mergeCell ref="AQQ280:AQS280"/>
    <mergeCell ref="AQT280:AQV280"/>
    <mergeCell ref="AQW280:AQY280"/>
    <mergeCell ref="APP280:APR280"/>
    <mergeCell ref="APS280:APU280"/>
    <mergeCell ref="APV280:APX280"/>
    <mergeCell ref="APY280:AQA280"/>
    <mergeCell ref="AQB280:AQD280"/>
    <mergeCell ref="AQE280:AQG280"/>
    <mergeCell ref="AOX280:AOZ280"/>
    <mergeCell ref="APA280:APC280"/>
    <mergeCell ref="APD280:APF280"/>
    <mergeCell ref="APG280:API280"/>
    <mergeCell ref="APJ280:APL280"/>
    <mergeCell ref="APM280:APO280"/>
    <mergeCell ref="AOF280:AOH280"/>
    <mergeCell ref="AOI280:AOK280"/>
    <mergeCell ref="AOL280:AON280"/>
    <mergeCell ref="AOO280:AOQ280"/>
    <mergeCell ref="AOR280:AOT280"/>
    <mergeCell ref="AOU280:AOW280"/>
    <mergeCell ref="ANN280:ANP280"/>
    <mergeCell ref="ANQ280:ANS280"/>
    <mergeCell ref="ANT280:ANV280"/>
    <mergeCell ref="ANW280:ANY280"/>
    <mergeCell ref="ANZ280:AOB280"/>
    <mergeCell ref="AOC280:AOE280"/>
    <mergeCell ref="AMV280:AMX280"/>
    <mergeCell ref="AMY280:ANA280"/>
    <mergeCell ref="ANB280:AND280"/>
    <mergeCell ref="ANE280:ANG280"/>
    <mergeCell ref="ANH280:ANJ280"/>
    <mergeCell ref="ANK280:ANM280"/>
    <mergeCell ref="AMD280:AMF280"/>
    <mergeCell ref="AMG280:AMI280"/>
    <mergeCell ref="AMJ280:AML280"/>
    <mergeCell ref="AMM280:AMO280"/>
    <mergeCell ref="AMP280:AMR280"/>
    <mergeCell ref="AMS280:AMU280"/>
    <mergeCell ref="ALL280:ALN280"/>
    <mergeCell ref="ALO280:ALQ280"/>
    <mergeCell ref="ALR280:ALT280"/>
    <mergeCell ref="ALU280:ALW280"/>
    <mergeCell ref="ALX280:ALZ280"/>
    <mergeCell ref="AMA280:AMC280"/>
    <mergeCell ref="AKT280:AKV280"/>
    <mergeCell ref="AKW280:AKY280"/>
    <mergeCell ref="AKZ280:ALB280"/>
    <mergeCell ref="ALC280:ALE280"/>
    <mergeCell ref="ALF280:ALH280"/>
    <mergeCell ref="ALI280:ALK280"/>
    <mergeCell ref="AKB280:AKD280"/>
    <mergeCell ref="AKE280:AKG280"/>
    <mergeCell ref="AKH280:AKJ280"/>
    <mergeCell ref="AKK280:AKM280"/>
    <mergeCell ref="AKN280:AKP280"/>
    <mergeCell ref="AKQ280:AKS280"/>
    <mergeCell ref="AJJ280:AJL280"/>
    <mergeCell ref="AJM280:AJO280"/>
    <mergeCell ref="AJP280:AJR280"/>
    <mergeCell ref="AJS280:AJU280"/>
    <mergeCell ref="AJV280:AJX280"/>
    <mergeCell ref="AJY280:AKA280"/>
    <mergeCell ref="AIR280:AIT280"/>
    <mergeCell ref="AIU280:AIW280"/>
    <mergeCell ref="AIX280:AIZ280"/>
    <mergeCell ref="AJA280:AJC280"/>
    <mergeCell ref="AJD280:AJF280"/>
    <mergeCell ref="AJG280:AJI280"/>
    <mergeCell ref="AHZ280:AIB280"/>
    <mergeCell ref="AIC280:AIE280"/>
    <mergeCell ref="AIF280:AIH280"/>
    <mergeCell ref="AII280:AIK280"/>
    <mergeCell ref="AIL280:AIN280"/>
    <mergeCell ref="AIO280:AIQ280"/>
    <mergeCell ref="AHH280:AHJ280"/>
    <mergeCell ref="AHK280:AHM280"/>
    <mergeCell ref="AHN280:AHP280"/>
    <mergeCell ref="AHQ280:AHS280"/>
    <mergeCell ref="AHT280:AHV280"/>
    <mergeCell ref="AHW280:AHY280"/>
    <mergeCell ref="AGP280:AGR280"/>
    <mergeCell ref="AGS280:AGU280"/>
    <mergeCell ref="AGV280:AGX280"/>
    <mergeCell ref="AGY280:AHA280"/>
    <mergeCell ref="AHB280:AHD280"/>
    <mergeCell ref="AHE280:AHG280"/>
    <mergeCell ref="AFX280:AFZ280"/>
    <mergeCell ref="AGA280:AGC280"/>
    <mergeCell ref="AGD280:AGF280"/>
    <mergeCell ref="AGG280:AGI280"/>
    <mergeCell ref="AGJ280:AGL280"/>
    <mergeCell ref="AGM280:AGO280"/>
    <mergeCell ref="AFF280:AFH280"/>
    <mergeCell ref="AFI280:AFK280"/>
    <mergeCell ref="AFL280:AFN280"/>
    <mergeCell ref="AFO280:AFQ280"/>
    <mergeCell ref="AFR280:AFT280"/>
    <mergeCell ref="AFU280:AFW280"/>
    <mergeCell ref="AEN280:AEP280"/>
    <mergeCell ref="AEQ280:AES280"/>
    <mergeCell ref="AET280:AEV280"/>
    <mergeCell ref="AEW280:AEY280"/>
    <mergeCell ref="AEZ280:AFB280"/>
    <mergeCell ref="AFC280:AFE280"/>
    <mergeCell ref="ADV280:ADX280"/>
    <mergeCell ref="ADY280:AEA280"/>
    <mergeCell ref="AEB280:AED280"/>
    <mergeCell ref="AEE280:AEG280"/>
    <mergeCell ref="AEH280:AEJ280"/>
    <mergeCell ref="AEK280:AEM280"/>
    <mergeCell ref="ADD280:ADF280"/>
    <mergeCell ref="ADG280:ADI280"/>
    <mergeCell ref="ADJ280:ADL280"/>
    <mergeCell ref="ADM280:ADO280"/>
    <mergeCell ref="ADP280:ADR280"/>
    <mergeCell ref="ADS280:ADU280"/>
    <mergeCell ref="ACL280:ACN280"/>
    <mergeCell ref="ACO280:ACQ280"/>
    <mergeCell ref="ACR280:ACT280"/>
    <mergeCell ref="ACU280:ACW280"/>
    <mergeCell ref="ACX280:ACZ280"/>
    <mergeCell ref="ADA280:ADC280"/>
    <mergeCell ref="ABT280:ABV280"/>
    <mergeCell ref="ABW280:ABY280"/>
    <mergeCell ref="ABZ280:ACB280"/>
    <mergeCell ref="ACC280:ACE280"/>
    <mergeCell ref="ACF280:ACH280"/>
    <mergeCell ref="ACI280:ACK280"/>
    <mergeCell ref="ABB280:ABD280"/>
    <mergeCell ref="ABE280:ABG280"/>
    <mergeCell ref="ABH280:ABJ280"/>
    <mergeCell ref="ABK280:ABM280"/>
    <mergeCell ref="ABN280:ABP280"/>
    <mergeCell ref="ABQ280:ABS280"/>
    <mergeCell ref="AAJ280:AAL280"/>
    <mergeCell ref="AAM280:AAO280"/>
    <mergeCell ref="AAP280:AAR280"/>
    <mergeCell ref="AAS280:AAU280"/>
    <mergeCell ref="AAV280:AAX280"/>
    <mergeCell ref="AAY280:ABA280"/>
    <mergeCell ref="ZR280:ZT280"/>
    <mergeCell ref="ZU280:ZW280"/>
    <mergeCell ref="ZX280:ZZ280"/>
    <mergeCell ref="AAA280:AAC280"/>
    <mergeCell ref="AAD280:AAF280"/>
    <mergeCell ref="AAG280:AAI280"/>
    <mergeCell ref="YZ280:ZB280"/>
    <mergeCell ref="ZC280:ZE280"/>
    <mergeCell ref="ZF280:ZH280"/>
    <mergeCell ref="ZI280:ZK280"/>
    <mergeCell ref="ZL280:ZN280"/>
    <mergeCell ref="ZO280:ZQ280"/>
    <mergeCell ref="YH280:YJ280"/>
    <mergeCell ref="YK280:YM280"/>
    <mergeCell ref="YN280:YP280"/>
    <mergeCell ref="YQ280:YS280"/>
    <mergeCell ref="YT280:YV280"/>
    <mergeCell ref="YW280:YY280"/>
    <mergeCell ref="XP280:XR280"/>
    <mergeCell ref="XS280:XU280"/>
    <mergeCell ref="XV280:XX280"/>
    <mergeCell ref="XY280:YA280"/>
    <mergeCell ref="YB280:YD280"/>
    <mergeCell ref="YE280:YG280"/>
    <mergeCell ref="WX280:WZ280"/>
    <mergeCell ref="XA280:XC280"/>
    <mergeCell ref="XD280:XF280"/>
    <mergeCell ref="XG280:XI280"/>
    <mergeCell ref="XJ280:XL280"/>
    <mergeCell ref="XM280:XO280"/>
    <mergeCell ref="WF280:WH280"/>
    <mergeCell ref="WI280:WK280"/>
    <mergeCell ref="WL280:WN280"/>
    <mergeCell ref="WO280:WQ280"/>
    <mergeCell ref="WR280:WT280"/>
    <mergeCell ref="WU280:WW280"/>
    <mergeCell ref="VN280:VP280"/>
    <mergeCell ref="VQ280:VS280"/>
    <mergeCell ref="VT280:VV280"/>
    <mergeCell ref="VW280:VY280"/>
    <mergeCell ref="VZ280:WB280"/>
    <mergeCell ref="WC280:WE280"/>
    <mergeCell ref="UV280:UX280"/>
    <mergeCell ref="UY280:VA280"/>
    <mergeCell ref="VB280:VD280"/>
    <mergeCell ref="VE280:VG280"/>
    <mergeCell ref="VH280:VJ280"/>
    <mergeCell ref="VK280:VM280"/>
    <mergeCell ref="UD280:UF280"/>
    <mergeCell ref="UG280:UI280"/>
    <mergeCell ref="UJ280:UL280"/>
    <mergeCell ref="UM280:UO280"/>
    <mergeCell ref="UP280:UR280"/>
    <mergeCell ref="US280:UU280"/>
    <mergeCell ref="TL280:TN280"/>
    <mergeCell ref="TO280:TQ280"/>
    <mergeCell ref="TR280:TT280"/>
    <mergeCell ref="TU280:TW280"/>
    <mergeCell ref="TX280:TZ280"/>
    <mergeCell ref="UA280:UC280"/>
    <mergeCell ref="ST280:SV280"/>
    <mergeCell ref="SW280:SY280"/>
    <mergeCell ref="SZ280:TB280"/>
    <mergeCell ref="TC280:TE280"/>
    <mergeCell ref="TF280:TH280"/>
    <mergeCell ref="TI280:TK280"/>
    <mergeCell ref="SB280:SD280"/>
    <mergeCell ref="SE280:SG280"/>
    <mergeCell ref="SH280:SJ280"/>
    <mergeCell ref="SK280:SM280"/>
    <mergeCell ref="SN280:SP280"/>
    <mergeCell ref="SQ280:SS280"/>
    <mergeCell ref="RJ280:RL280"/>
    <mergeCell ref="RM280:RO280"/>
    <mergeCell ref="RP280:RR280"/>
    <mergeCell ref="RS280:RU280"/>
    <mergeCell ref="RV280:RX280"/>
    <mergeCell ref="RY280:SA280"/>
    <mergeCell ref="QR280:QT280"/>
    <mergeCell ref="QU280:QW280"/>
    <mergeCell ref="QX280:QZ280"/>
    <mergeCell ref="RA280:RC280"/>
    <mergeCell ref="RD280:RF280"/>
    <mergeCell ref="RG280:RI280"/>
    <mergeCell ref="PZ280:QB280"/>
    <mergeCell ref="QC280:QE280"/>
    <mergeCell ref="QF280:QH280"/>
    <mergeCell ref="QI280:QK280"/>
    <mergeCell ref="QL280:QN280"/>
    <mergeCell ref="QO280:QQ280"/>
    <mergeCell ref="PH280:PJ280"/>
    <mergeCell ref="PK280:PM280"/>
    <mergeCell ref="PN280:PP280"/>
    <mergeCell ref="PQ280:PS280"/>
    <mergeCell ref="PT280:PV280"/>
    <mergeCell ref="PW280:PY280"/>
    <mergeCell ref="OP280:OR280"/>
    <mergeCell ref="OS280:OU280"/>
    <mergeCell ref="OV280:OX280"/>
    <mergeCell ref="OY280:PA280"/>
    <mergeCell ref="PB280:PD280"/>
    <mergeCell ref="PE280:PG280"/>
    <mergeCell ref="NX280:NZ280"/>
    <mergeCell ref="OA280:OC280"/>
    <mergeCell ref="OD280:OF280"/>
    <mergeCell ref="OG280:OI280"/>
    <mergeCell ref="OJ280:OL280"/>
    <mergeCell ref="OM280:OO280"/>
    <mergeCell ref="NF280:NH280"/>
    <mergeCell ref="NI280:NK280"/>
    <mergeCell ref="NL280:NN280"/>
    <mergeCell ref="NO280:NQ280"/>
    <mergeCell ref="NR280:NT280"/>
    <mergeCell ref="NU280:NW280"/>
    <mergeCell ref="MN280:MP280"/>
    <mergeCell ref="MQ280:MS280"/>
    <mergeCell ref="MT280:MV280"/>
    <mergeCell ref="MW280:MY280"/>
    <mergeCell ref="MZ280:NB280"/>
    <mergeCell ref="NC280:NE280"/>
    <mergeCell ref="LV280:LX280"/>
    <mergeCell ref="LY280:MA280"/>
    <mergeCell ref="MB280:MD280"/>
    <mergeCell ref="ME280:MG280"/>
    <mergeCell ref="MH280:MJ280"/>
    <mergeCell ref="MK280:MM280"/>
    <mergeCell ref="LD280:LF280"/>
    <mergeCell ref="LG280:LI280"/>
    <mergeCell ref="LJ280:LL280"/>
    <mergeCell ref="LM280:LO280"/>
    <mergeCell ref="LP280:LR280"/>
    <mergeCell ref="LS280:LU280"/>
    <mergeCell ref="KL280:KN280"/>
    <mergeCell ref="KO280:KQ280"/>
    <mergeCell ref="KR280:KT280"/>
    <mergeCell ref="KU280:KW280"/>
    <mergeCell ref="KX280:KZ280"/>
    <mergeCell ref="LA280:LC280"/>
    <mergeCell ref="JT280:JV280"/>
    <mergeCell ref="JW280:JY280"/>
    <mergeCell ref="JZ280:KB280"/>
    <mergeCell ref="KC280:KE280"/>
    <mergeCell ref="KF280:KH280"/>
    <mergeCell ref="KI280:KK280"/>
    <mergeCell ref="JB280:JD280"/>
    <mergeCell ref="JE280:JG280"/>
    <mergeCell ref="JH280:JJ280"/>
    <mergeCell ref="JK280:JM280"/>
    <mergeCell ref="JN280:JP280"/>
    <mergeCell ref="JQ280:JS280"/>
    <mergeCell ref="IJ280:IL280"/>
    <mergeCell ref="IM280:IO280"/>
    <mergeCell ref="IP280:IR280"/>
    <mergeCell ref="IS280:IU280"/>
    <mergeCell ref="IV280:IX280"/>
    <mergeCell ref="IY280:JA280"/>
    <mergeCell ref="HR280:HT280"/>
    <mergeCell ref="HU280:HW280"/>
    <mergeCell ref="HX280:HZ280"/>
    <mergeCell ref="IA280:IC280"/>
    <mergeCell ref="ID280:IF280"/>
    <mergeCell ref="IG280:II280"/>
    <mergeCell ref="GZ280:HB280"/>
    <mergeCell ref="HC280:HE280"/>
    <mergeCell ref="HF280:HH280"/>
    <mergeCell ref="HI280:HK280"/>
    <mergeCell ref="HL280:HN280"/>
    <mergeCell ref="HO280:HQ280"/>
    <mergeCell ref="GH280:GJ280"/>
    <mergeCell ref="GK280:GM280"/>
    <mergeCell ref="GN280:GP280"/>
    <mergeCell ref="GQ280:GS280"/>
    <mergeCell ref="GT280:GV280"/>
    <mergeCell ref="GW280:GY280"/>
    <mergeCell ref="FP280:FR280"/>
    <mergeCell ref="FS280:FU280"/>
    <mergeCell ref="FV280:FX280"/>
    <mergeCell ref="FY280:GA280"/>
    <mergeCell ref="GB280:GD280"/>
    <mergeCell ref="GE280:GG280"/>
    <mergeCell ref="EX280:EZ280"/>
    <mergeCell ref="FA280:FC280"/>
    <mergeCell ref="FD280:FF280"/>
    <mergeCell ref="FG280:FI280"/>
    <mergeCell ref="FJ280:FL280"/>
    <mergeCell ref="FM280:FO280"/>
    <mergeCell ref="EF280:EH280"/>
    <mergeCell ref="EI280:EK280"/>
    <mergeCell ref="EL280:EN280"/>
    <mergeCell ref="EO280:EQ280"/>
    <mergeCell ref="ER280:ET280"/>
    <mergeCell ref="EU280:EW280"/>
    <mergeCell ref="DN280:DP280"/>
    <mergeCell ref="DQ280:DS280"/>
    <mergeCell ref="DT280:DV280"/>
    <mergeCell ref="DW280:DY280"/>
    <mergeCell ref="DZ280:EB280"/>
    <mergeCell ref="EC280:EE280"/>
    <mergeCell ref="CV280:CX280"/>
    <mergeCell ref="CY280:DA280"/>
    <mergeCell ref="DB280:DD280"/>
    <mergeCell ref="DE280:DG280"/>
    <mergeCell ref="DH280:DJ280"/>
    <mergeCell ref="DK280:DM280"/>
    <mergeCell ref="CD280:CF280"/>
    <mergeCell ref="CG280:CI280"/>
    <mergeCell ref="CJ280:CL280"/>
    <mergeCell ref="CM280:CO280"/>
    <mergeCell ref="CP280:CR280"/>
    <mergeCell ref="CS280:CU280"/>
    <mergeCell ref="BL280:BN280"/>
    <mergeCell ref="BO280:BQ280"/>
    <mergeCell ref="BR280:BT280"/>
    <mergeCell ref="BU280:BW280"/>
    <mergeCell ref="BX280:BZ280"/>
    <mergeCell ref="CA280:CC280"/>
    <mergeCell ref="AT280:AV280"/>
    <mergeCell ref="AW280:AY280"/>
    <mergeCell ref="AZ280:BB280"/>
    <mergeCell ref="BC280:BE280"/>
    <mergeCell ref="BF280:BH280"/>
    <mergeCell ref="BI280:BK280"/>
    <mergeCell ref="AB280:AD280"/>
    <mergeCell ref="AE280:AG280"/>
    <mergeCell ref="AH280:AJ280"/>
    <mergeCell ref="AK280:AM280"/>
    <mergeCell ref="AN280:AP280"/>
    <mergeCell ref="AQ280:AS280"/>
    <mergeCell ref="J280:L280"/>
    <mergeCell ref="M280:O280"/>
    <mergeCell ref="P280:R280"/>
    <mergeCell ref="S280:U280"/>
    <mergeCell ref="V280:X280"/>
    <mergeCell ref="Y280:AA280"/>
    <mergeCell ref="A277:B277"/>
    <mergeCell ref="D277:E277"/>
    <mergeCell ref="A278:B278"/>
    <mergeCell ref="C278:C281"/>
    <mergeCell ref="D278:E278"/>
    <mergeCell ref="A279:B279"/>
    <mergeCell ref="D279:E279"/>
    <mergeCell ref="A280:B280"/>
    <mergeCell ref="D280:E280"/>
    <mergeCell ref="A270:H270"/>
    <mergeCell ref="A271:H271"/>
    <mergeCell ref="A272:H272"/>
    <mergeCell ref="A273:F273"/>
    <mergeCell ref="A275:E275"/>
    <mergeCell ref="A276:E276"/>
    <mergeCell ref="A263:C263"/>
    <mergeCell ref="A264:C264"/>
    <mergeCell ref="A265:C265"/>
    <mergeCell ref="A266:C266"/>
    <mergeCell ref="A267:C267"/>
    <mergeCell ref="A269:H269"/>
    <mergeCell ref="C258:D258"/>
    <mergeCell ref="C259:D259"/>
    <mergeCell ref="C260:D260"/>
    <mergeCell ref="A261:C261"/>
    <mergeCell ref="G261:H261"/>
    <mergeCell ref="A262:C262"/>
    <mergeCell ref="A254:B254"/>
    <mergeCell ref="D254:H254"/>
    <mergeCell ref="A255:B255"/>
    <mergeCell ref="D255:H255"/>
    <mergeCell ref="A256:B256"/>
    <mergeCell ref="D256:H256"/>
    <mergeCell ref="A251:B251"/>
    <mergeCell ref="D251:H251"/>
    <mergeCell ref="A252:B252"/>
    <mergeCell ref="D252:H252"/>
    <mergeCell ref="A253:B253"/>
    <mergeCell ref="D253:H253"/>
    <mergeCell ref="A248:B248"/>
    <mergeCell ref="D248:H248"/>
    <mergeCell ref="A249:B249"/>
    <mergeCell ref="D249:H249"/>
    <mergeCell ref="A250:B250"/>
    <mergeCell ref="D250:H250"/>
    <mergeCell ref="D243:H243"/>
    <mergeCell ref="A244:B244"/>
    <mergeCell ref="D244:H244"/>
    <mergeCell ref="A245:B245"/>
    <mergeCell ref="C245:C249"/>
    <mergeCell ref="D245:H245"/>
    <mergeCell ref="A246:B246"/>
    <mergeCell ref="D246:H246"/>
    <mergeCell ref="A247:B247"/>
    <mergeCell ref="D247:H247"/>
    <mergeCell ref="A236:B236"/>
    <mergeCell ref="D236:H236"/>
    <mergeCell ref="D237:H237"/>
    <mergeCell ref="B238:B243"/>
    <mergeCell ref="C238:C243"/>
    <mergeCell ref="D238:H238"/>
    <mergeCell ref="D239:H239"/>
    <mergeCell ref="D240:H240"/>
    <mergeCell ref="D241:H241"/>
    <mergeCell ref="D242:H242"/>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A192:B192"/>
    <mergeCell ref="D192:H192"/>
    <mergeCell ref="A193:B193"/>
    <mergeCell ref="D193:H193"/>
    <mergeCell ref="A194:B194"/>
    <mergeCell ref="C194:C202"/>
    <mergeCell ref="D194:H194"/>
    <mergeCell ref="A195:B195"/>
    <mergeCell ref="D195:H195"/>
    <mergeCell ref="A196:B196"/>
    <mergeCell ref="A189:B189"/>
    <mergeCell ref="D189:H189"/>
    <mergeCell ref="A190:B190"/>
    <mergeCell ref="D190:H190"/>
    <mergeCell ref="A191:B191"/>
    <mergeCell ref="D191:H191"/>
    <mergeCell ref="A186:B186"/>
    <mergeCell ref="D186:H186"/>
    <mergeCell ref="A187:B187"/>
    <mergeCell ref="D187:H187"/>
    <mergeCell ref="A188:B188"/>
    <mergeCell ref="D188:H188"/>
    <mergeCell ref="D181:H181"/>
    <mergeCell ref="A182:B182"/>
    <mergeCell ref="C182:C190"/>
    <mergeCell ref="D182:H182"/>
    <mergeCell ref="A183:B183"/>
    <mergeCell ref="D183:H183"/>
    <mergeCell ref="A184:B184"/>
    <mergeCell ref="D184:H184"/>
    <mergeCell ref="A185:B185"/>
    <mergeCell ref="D185:H185"/>
    <mergeCell ref="A178:B178"/>
    <mergeCell ref="D178:H178"/>
    <mergeCell ref="A179:B179"/>
    <mergeCell ref="D179:H179"/>
    <mergeCell ref="A180:C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8:H128"/>
    <mergeCell ref="A129:C129"/>
    <mergeCell ref="D129:H129"/>
    <mergeCell ref="A130:B130"/>
    <mergeCell ref="C130:C179"/>
    <mergeCell ref="D130:H130"/>
    <mergeCell ref="A131:B131"/>
    <mergeCell ref="D131:H131"/>
    <mergeCell ref="A132:B132"/>
    <mergeCell ref="D132:H132"/>
    <mergeCell ref="G119:G123"/>
    <mergeCell ref="H119:H123"/>
    <mergeCell ref="D124:H124"/>
    <mergeCell ref="A125:A127"/>
    <mergeCell ref="B125:B126"/>
    <mergeCell ref="C125:C126"/>
    <mergeCell ref="D125:H127"/>
    <mergeCell ref="F114:F117"/>
    <mergeCell ref="G114:G117"/>
    <mergeCell ref="H114:H117"/>
    <mergeCell ref="D118:H118"/>
    <mergeCell ref="A119:A123"/>
    <mergeCell ref="B119:B120"/>
    <mergeCell ref="C119:C120"/>
    <mergeCell ref="D119:D123"/>
    <mergeCell ref="E119:E123"/>
    <mergeCell ref="F119:F123"/>
    <mergeCell ref="A110:B110"/>
    <mergeCell ref="D110:H110"/>
    <mergeCell ref="A111:B111"/>
    <mergeCell ref="D111:H111"/>
    <mergeCell ref="D112:H112"/>
    <mergeCell ref="A114:A117"/>
    <mergeCell ref="B114:B115"/>
    <mergeCell ref="C114:C115"/>
    <mergeCell ref="D114:D117"/>
    <mergeCell ref="E114:E117"/>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0:H60"/>
    <mergeCell ref="A61:C61"/>
    <mergeCell ref="D61:H61"/>
    <mergeCell ref="A62:B62"/>
    <mergeCell ref="C62:C111"/>
    <mergeCell ref="D62:H62"/>
    <mergeCell ref="A63:B63"/>
    <mergeCell ref="D63:H63"/>
    <mergeCell ref="A64:B64"/>
    <mergeCell ref="D64:H64"/>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10" firstPageNumber="0" fitToHeight="50"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86"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1">
        <f>F7*1.2</f>
        <v>10159.199999999999</v>
      </c>
      <c r="E7" s="32">
        <f>F7*1.1</f>
        <v>9312.6</v>
      </c>
      <c r="F7" s="32">
        <v>8466</v>
      </c>
      <c r="G7" s="32">
        <f>F7*0.75</f>
        <v>6349.5</v>
      </c>
      <c r="H7" s="33">
        <f>F7*0.5</f>
        <v>4233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54">
        <f>F12*1.2</f>
        <v>11124</v>
      </c>
      <c r="E12" s="32">
        <f>F12*1.1</f>
        <v>10197</v>
      </c>
      <c r="F12" s="32">
        <v>9270</v>
      </c>
      <c r="G12" s="32">
        <f>F12*0.75</f>
        <v>6952.5</v>
      </c>
      <c r="H12" s="33">
        <f>F12*0.5</f>
        <v>4635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"2ГИС.НОВЫЙ УРЕНГОЙ"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262">
        <v>282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1">
        <f>F27*1.2</f>
        <v>14227.199999999999</v>
      </c>
      <c r="E27" s="32">
        <f>F27*1.1</f>
        <v>13041.6</v>
      </c>
      <c r="F27" s="32">
        <v>11856</v>
      </c>
      <c r="G27" s="32">
        <f>F27*0.75</f>
        <v>8892</v>
      </c>
      <c r="H27" s="33">
        <f>F27*0.5</f>
        <v>5928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54">
        <f>F32*1.2</f>
        <v>15580.8</v>
      </c>
      <c r="E32" s="32">
        <f>F32*1.1</f>
        <v>14282.400000000001</v>
      </c>
      <c r="F32" s="32">
        <v>12984</v>
      </c>
      <c r="G32" s="32">
        <f>F32*0.75</f>
        <v>9738</v>
      </c>
      <c r="H32" s="33">
        <f>F32*0.5</f>
        <v>6492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2880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"2ГИС.НОВЫЙ УРЕНГОЙ"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89">
        <v>282</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358">
        <f>F48*1.2</f>
        <v>4752</v>
      </c>
      <c r="E48" s="358">
        <f>F48*1.1</f>
        <v>4356</v>
      </c>
      <c r="F48" s="358">
        <v>3960</v>
      </c>
      <c r="G48" s="358">
        <f>F48*0.75</f>
        <v>2970</v>
      </c>
      <c r="H48" s="358">
        <f>F48*0.5</f>
        <v>1980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1200 до 24000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6" s="127">
        <v>1200</v>
      </c>
      <c r="E56" s="128"/>
      <c r="F56" s="128"/>
      <c r="G56" s="128"/>
      <c r="H56" s="129"/>
    </row>
    <row r="57" spans="1:8" ht="37.5" customHeight="1" x14ac:dyDescent="0.2">
      <c r="A57" s="130" t="s">
        <v>33</v>
      </c>
      <c r="B57" s="131"/>
      <c r="C57" s="126"/>
      <c r="D57" s="36">
        <v>2400</v>
      </c>
      <c r="E57" s="37"/>
      <c r="F57" s="37"/>
      <c r="G57" s="37"/>
      <c r="H57" s="38"/>
    </row>
    <row r="58" spans="1:8" ht="37.5" customHeight="1" x14ac:dyDescent="0.2">
      <c r="A58" s="130" t="s">
        <v>34</v>
      </c>
      <c r="B58" s="131"/>
      <c r="C58" s="126"/>
      <c r="D58" s="36">
        <v>3600</v>
      </c>
      <c r="E58" s="37"/>
      <c r="F58" s="37"/>
      <c r="G58" s="37"/>
      <c r="H58" s="38"/>
    </row>
    <row r="59" spans="1:8" ht="37.5" customHeight="1" x14ac:dyDescent="0.2">
      <c r="A59" s="130" t="s">
        <v>35</v>
      </c>
      <c r="B59" s="131"/>
      <c r="C59" s="126"/>
      <c r="D59" s="36">
        <v>4800</v>
      </c>
      <c r="E59" s="37"/>
      <c r="F59" s="37"/>
      <c r="G59" s="37"/>
      <c r="H59" s="38"/>
    </row>
    <row r="60" spans="1:8" ht="37.5" customHeight="1" x14ac:dyDescent="0.2">
      <c r="A60" s="130" t="s">
        <v>36</v>
      </c>
      <c r="B60" s="131"/>
      <c r="C60" s="126"/>
      <c r="D60" s="36">
        <v>6000</v>
      </c>
      <c r="E60" s="37"/>
      <c r="F60" s="37"/>
      <c r="G60" s="37"/>
      <c r="H60" s="38"/>
    </row>
    <row r="61" spans="1:8" ht="37.5" customHeight="1" x14ac:dyDescent="0.2">
      <c r="A61" s="130" t="s">
        <v>37</v>
      </c>
      <c r="B61" s="131"/>
      <c r="C61" s="126"/>
      <c r="D61" s="36">
        <v>7200</v>
      </c>
      <c r="E61" s="37"/>
      <c r="F61" s="37"/>
      <c r="G61" s="37"/>
      <c r="H61" s="38"/>
    </row>
    <row r="62" spans="1:8" ht="37.5" customHeight="1" x14ac:dyDescent="0.2">
      <c r="A62" s="130" t="s">
        <v>38</v>
      </c>
      <c r="B62" s="131"/>
      <c r="C62" s="126"/>
      <c r="D62" s="36">
        <v>8400</v>
      </c>
      <c r="E62" s="37"/>
      <c r="F62" s="37"/>
      <c r="G62" s="37"/>
      <c r="H62" s="38"/>
    </row>
    <row r="63" spans="1:8" ht="37.5" customHeight="1" x14ac:dyDescent="0.2">
      <c r="A63" s="130" t="s">
        <v>39</v>
      </c>
      <c r="B63" s="131"/>
      <c r="C63" s="126"/>
      <c r="D63" s="36">
        <v>9600</v>
      </c>
      <c r="E63" s="37"/>
      <c r="F63" s="37"/>
      <c r="G63" s="37"/>
      <c r="H63" s="38"/>
    </row>
    <row r="64" spans="1:8" ht="37.5" customHeight="1" x14ac:dyDescent="0.2">
      <c r="A64" s="130" t="s">
        <v>40</v>
      </c>
      <c r="B64" s="131"/>
      <c r="C64" s="126"/>
      <c r="D64" s="36">
        <v>10800</v>
      </c>
      <c r="E64" s="37"/>
      <c r="F64" s="37"/>
      <c r="G64" s="37"/>
      <c r="H64" s="38"/>
    </row>
    <row r="65" spans="1:8" ht="37.5" customHeight="1" x14ac:dyDescent="0.2">
      <c r="A65" s="130" t="s">
        <v>41</v>
      </c>
      <c r="B65" s="131"/>
      <c r="C65" s="126"/>
      <c r="D65" s="36">
        <v>12000</v>
      </c>
      <c r="E65" s="37"/>
      <c r="F65" s="37"/>
      <c r="G65" s="37"/>
      <c r="H65" s="38"/>
    </row>
    <row r="66" spans="1:8" ht="37.5" customHeight="1" x14ac:dyDescent="0.2">
      <c r="A66" s="130" t="s">
        <v>42</v>
      </c>
      <c r="B66" s="131"/>
      <c r="C66" s="126"/>
      <c r="D66" s="36">
        <v>13200</v>
      </c>
      <c r="E66" s="37"/>
      <c r="F66" s="37"/>
      <c r="G66" s="37"/>
      <c r="H66" s="38"/>
    </row>
    <row r="67" spans="1:8" ht="37.5" customHeight="1" x14ac:dyDescent="0.2">
      <c r="A67" s="130" t="s">
        <v>43</v>
      </c>
      <c r="B67" s="131"/>
      <c r="C67" s="126"/>
      <c r="D67" s="36">
        <v>14400</v>
      </c>
      <c r="E67" s="37"/>
      <c r="F67" s="37"/>
      <c r="G67" s="37"/>
      <c r="H67" s="38"/>
    </row>
    <row r="68" spans="1:8" ht="37.5" customHeight="1" x14ac:dyDescent="0.2">
      <c r="A68" s="130" t="s">
        <v>44</v>
      </c>
      <c r="B68" s="131"/>
      <c r="C68" s="126"/>
      <c r="D68" s="36">
        <v>15600</v>
      </c>
      <c r="E68" s="37"/>
      <c r="F68" s="37"/>
      <c r="G68" s="37"/>
      <c r="H68" s="38"/>
    </row>
    <row r="69" spans="1:8" ht="37.5" customHeight="1" x14ac:dyDescent="0.2">
      <c r="A69" s="130" t="s">
        <v>45</v>
      </c>
      <c r="B69" s="131"/>
      <c r="C69" s="126"/>
      <c r="D69" s="36">
        <v>16800</v>
      </c>
      <c r="E69" s="37"/>
      <c r="F69" s="37"/>
      <c r="G69" s="37"/>
      <c r="H69" s="38"/>
    </row>
    <row r="70" spans="1:8" ht="37.5" customHeight="1" x14ac:dyDescent="0.2">
      <c r="A70" s="130" t="s">
        <v>46</v>
      </c>
      <c r="B70" s="131"/>
      <c r="C70" s="126"/>
      <c r="D70" s="36">
        <v>18000</v>
      </c>
      <c r="E70" s="37"/>
      <c r="F70" s="37"/>
      <c r="G70" s="37"/>
      <c r="H70" s="38"/>
    </row>
    <row r="71" spans="1:8" ht="37.5" customHeight="1" x14ac:dyDescent="0.2">
      <c r="A71" s="130" t="s">
        <v>47</v>
      </c>
      <c r="B71" s="131"/>
      <c r="C71" s="126"/>
      <c r="D71" s="36">
        <v>19200</v>
      </c>
      <c r="E71" s="37"/>
      <c r="F71" s="37"/>
      <c r="G71" s="37"/>
      <c r="H71" s="38"/>
    </row>
    <row r="72" spans="1:8" ht="37.5" customHeight="1" x14ac:dyDescent="0.2">
      <c r="A72" s="130" t="s">
        <v>48</v>
      </c>
      <c r="B72" s="131"/>
      <c r="C72" s="126"/>
      <c r="D72" s="36">
        <v>20400</v>
      </c>
      <c r="E72" s="37"/>
      <c r="F72" s="37"/>
      <c r="G72" s="37"/>
      <c r="H72" s="38"/>
    </row>
    <row r="73" spans="1:8" ht="37.5" customHeight="1" x14ac:dyDescent="0.2">
      <c r="A73" s="130" t="s">
        <v>49</v>
      </c>
      <c r="B73" s="131"/>
      <c r="C73" s="126"/>
      <c r="D73" s="36">
        <v>21600</v>
      </c>
      <c r="E73" s="37"/>
      <c r="F73" s="37"/>
      <c r="G73" s="37"/>
      <c r="H73" s="38"/>
    </row>
    <row r="74" spans="1:8" ht="37.5" customHeight="1" x14ac:dyDescent="0.2">
      <c r="A74" s="130" t="s">
        <v>50</v>
      </c>
      <c r="B74" s="131"/>
      <c r="C74" s="126"/>
      <c r="D74" s="36">
        <v>22800</v>
      </c>
      <c r="E74" s="37"/>
      <c r="F74" s="37"/>
      <c r="G74" s="37"/>
      <c r="H74" s="38"/>
    </row>
    <row r="75" spans="1:8" ht="37.5" customHeight="1" thickBot="1" x14ac:dyDescent="0.25">
      <c r="A75" s="130" t="s">
        <v>51</v>
      </c>
      <c r="B75" s="131"/>
      <c r="C75" s="126"/>
      <c r="D75" s="36">
        <v>24000</v>
      </c>
      <c r="E75" s="37"/>
      <c r="F75" s="37"/>
      <c r="G75" s="37"/>
      <c r="H75" s="38"/>
    </row>
    <row r="76" spans="1:8" ht="50.1" customHeight="1" thickBot="1" x14ac:dyDescent="0.25">
      <c r="A76" s="119" t="s">
        <v>52</v>
      </c>
      <c r="B76" s="120"/>
      <c r="C76" s="120"/>
      <c r="D76" s="121" t="str">
        <f>"от "&amp;MIN(D77:D86)&amp;" до "&amp;MAX(D77:D86)</f>
        <v>от 276 до 2244</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77" s="135">
        <v>750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8" s="140">
        <v>276</v>
      </c>
      <c r="E78" s="140"/>
      <c r="F78" s="140"/>
      <c r="G78" s="140"/>
      <c r="H78" s="141"/>
    </row>
    <row r="79" spans="1:8" ht="37.5" customHeight="1" x14ac:dyDescent="0.2">
      <c r="A79" s="137" t="s">
        <v>55</v>
      </c>
      <c r="B79" s="138"/>
      <c r="C79" s="142"/>
      <c r="D79" s="140">
        <v>2244</v>
      </c>
      <c r="E79" s="140"/>
      <c r="F79" s="140"/>
      <c r="G79" s="140"/>
      <c r="H79" s="141"/>
    </row>
    <row r="80" spans="1:8" ht="37.5" customHeight="1" x14ac:dyDescent="0.2">
      <c r="A80" s="137" t="s">
        <v>56</v>
      </c>
      <c r="B80" s="138"/>
      <c r="C80" s="142"/>
      <c r="D80" s="140">
        <v>1140</v>
      </c>
      <c r="E80" s="140"/>
      <c r="F80" s="140"/>
      <c r="G80" s="140"/>
      <c r="H80" s="141"/>
    </row>
    <row r="81" spans="1:8" ht="37.5" customHeight="1" x14ac:dyDescent="0.2">
      <c r="A81" s="143" t="s">
        <v>57</v>
      </c>
      <c r="B81" s="144"/>
      <c r="C81" s="142"/>
      <c r="D81" s="140">
        <v>1200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1710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600 до 6246</v>
      </c>
      <c r="E88" s="156"/>
      <c r="F88" s="156"/>
      <c r="G88" s="156"/>
      <c r="H88" s="157"/>
    </row>
    <row r="89" spans="1:8" ht="21.75" thickBot="1" x14ac:dyDescent="0.25">
      <c r="A89" s="298"/>
      <c r="B89" s="299"/>
      <c r="C89" s="118"/>
      <c r="D89" s="322"/>
      <c r="E89" s="322"/>
      <c r="F89" s="322"/>
      <c r="G89" s="322"/>
      <c r="H89" s="323"/>
    </row>
    <row r="90" spans="1:8" ht="58.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90" s="165">
        <v>1800</v>
      </c>
      <c r="E90" s="165"/>
      <c r="F90" s="165"/>
      <c r="G90" s="165"/>
      <c r="H90" s="166"/>
    </row>
    <row r="91" spans="1:8" ht="58.5" customHeight="1" thickBot="1" x14ac:dyDescent="0.25">
      <c r="A91" s="167" t="s">
        <v>67</v>
      </c>
      <c r="B91" s="168"/>
      <c r="C91" s="169"/>
      <c r="D91" s="170" t="s">
        <v>68</v>
      </c>
      <c r="E91" s="171"/>
      <c r="F91" s="171"/>
      <c r="G91" s="171"/>
      <c r="H91" s="172"/>
    </row>
    <row r="92" spans="1:8" ht="58.5" customHeight="1" x14ac:dyDescent="0.2">
      <c r="A92" s="173" t="s">
        <v>69</v>
      </c>
      <c r="B92" s="174"/>
      <c r="C92" s="169"/>
      <c r="D92" s="140">
        <f>D90/4</f>
        <v>450</v>
      </c>
      <c r="E92" s="140"/>
      <c r="F92" s="140"/>
      <c r="G92" s="140"/>
      <c r="H92" s="141"/>
    </row>
    <row r="93" spans="1:8" ht="58.5" customHeight="1" x14ac:dyDescent="0.2">
      <c r="A93" s="173" t="s">
        <v>70</v>
      </c>
      <c r="B93" s="174"/>
      <c r="C93" s="169"/>
      <c r="D93" s="140">
        <f>D90/5</f>
        <v>360</v>
      </c>
      <c r="E93" s="140"/>
      <c r="F93" s="140"/>
      <c r="G93" s="140"/>
      <c r="H93" s="141"/>
    </row>
    <row r="94" spans="1:8" ht="58.5" customHeight="1" x14ac:dyDescent="0.2">
      <c r="A94" s="173" t="s">
        <v>71</v>
      </c>
      <c r="B94" s="174"/>
      <c r="C94" s="169"/>
      <c r="D94" s="140">
        <f>D90/6</f>
        <v>300</v>
      </c>
      <c r="E94" s="140"/>
      <c r="F94" s="140"/>
      <c r="G94" s="140"/>
      <c r="H94" s="141"/>
    </row>
    <row r="95" spans="1:8" ht="58.5" customHeight="1" x14ac:dyDescent="0.2">
      <c r="A95" s="173" t="s">
        <v>72</v>
      </c>
      <c r="B95" s="174"/>
      <c r="C95" s="169"/>
      <c r="D95" s="140">
        <f>D90/7</f>
        <v>257.14285714285717</v>
      </c>
      <c r="E95" s="140"/>
      <c r="F95" s="140"/>
      <c r="G95" s="140"/>
      <c r="H95" s="141"/>
    </row>
    <row r="96" spans="1:8" ht="58.5" customHeight="1" x14ac:dyDescent="0.2">
      <c r="A96" s="173" t="s">
        <v>73</v>
      </c>
      <c r="B96" s="174"/>
      <c r="C96" s="169"/>
      <c r="D96" s="140">
        <f>D90/8</f>
        <v>225</v>
      </c>
      <c r="E96" s="140"/>
      <c r="F96" s="140"/>
      <c r="G96" s="140"/>
      <c r="H96" s="141"/>
    </row>
    <row r="97" spans="1:8" ht="58.5" customHeight="1" x14ac:dyDescent="0.2">
      <c r="A97" s="173" t="s">
        <v>74</v>
      </c>
      <c r="B97" s="174"/>
      <c r="C97" s="169"/>
      <c r="D97" s="140">
        <f>D90/9</f>
        <v>200</v>
      </c>
      <c r="E97" s="140"/>
      <c r="F97" s="140"/>
      <c r="G97" s="140"/>
      <c r="H97" s="141"/>
    </row>
    <row r="98" spans="1:8" ht="58.5" customHeight="1" thickBot="1" x14ac:dyDescent="0.25">
      <c r="A98" s="173" t="s">
        <v>75</v>
      </c>
      <c r="B98" s="174"/>
      <c r="C98" s="175"/>
      <c r="D98" s="140">
        <f>D90/10</f>
        <v>180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9" s="44">
        <v>14004</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"2ГИС.НОВЫЙ УРЕНГОЙ"</v>
      </c>
      <c r="D101" s="31">
        <v>1110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02" s="185">
        <v>1500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03" s="36">
        <v>5100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"2ГИС.НОВЫЙ УРЕНГОЙ"</v>
      </c>
      <c r="D104" s="36">
        <v>3390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"2ГИС.НОВЫЙ УРЕНГОЙ"</v>
      </c>
      <c r="D105" s="36">
        <v>4068</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06" s="36">
        <v>3600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07" s="36">
        <v>3330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08" s="36">
        <v>6246</v>
      </c>
      <c r="E108" s="37"/>
      <c r="F108" s="37"/>
      <c r="G108" s="37"/>
      <c r="H108" s="38"/>
    </row>
    <row r="109" spans="1:8" ht="50.1" customHeight="1" x14ac:dyDescent="0.2">
      <c r="A109" s="143" t="s">
        <v>85</v>
      </c>
      <c r="B109" s="144"/>
      <c r="C109" s="188" t="str">
        <f>C140</f>
        <v>электронный справочник на основе Справочника организаций "2ГИС.НОВЫЙ УРЕНГОЙ" (мобильная версия 2ГИС 4.0 и выше)</v>
      </c>
      <c r="D109" s="36">
        <v>1626</v>
      </c>
      <c r="E109" s="37"/>
      <c r="F109" s="37"/>
      <c r="G109" s="37"/>
      <c r="H109" s="38"/>
    </row>
    <row r="110" spans="1:8" ht="50.1" customHeight="1" x14ac:dyDescent="0.2">
      <c r="A110" s="143" t="s">
        <v>86</v>
      </c>
      <c r="B110" s="144"/>
      <c r="C110" s="184" t="s">
        <v>87</v>
      </c>
      <c r="D110" s="36">
        <v>600</v>
      </c>
      <c r="E110" s="37"/>
      <c r="F110" s="37"/>
      <c r="G110" s="37"/>
      <c r="H110" s="38"/>
    </row>
    <row r="111" spans="1:8" ht="66.7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1" s="36">
        <v>2520</v>
      </c>
      <c r="E111" s="37"/>
      <c r="F111" s="37"/>
      <c r="G111" s="37"/>
      <c r="H111" s="38"/>
    </row>
    <row r="112" spans="1:8" ht="66.75" customHeight="1" x14ac:dyDescent="0.2">
      <c r="A112" s="143" t="s">
        <v>89</v>
      </c>
      <c r="B112" s="144"/>
      <c r="C112" s="184" t="str">
        <f t="shared" ref="C112:C11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2" s="36">
        <v>2016</v>
      </c>
      <c r="E112" s="37"/>
      <c r="F112" s="37"/>
      <c r="G112" s="37"/>
      <c r="H112" s="38"/>
    </row>
    <row r="113" spans="1:8" ht="66.75" customHeight="1" x14ac:dyDescent="0.2">
      <c r="A113" s="143" t="s">
        <v>90</v>
      </c>
      <c r="B113" s="144"/>
      <c r="C113" s="184"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3" s="36">
        <v>2184</v>
      </c>
      <c r="E113" s="37"/>
      <c r="F113" s="37"/>
      <c r="G113" s="37"/>
      <c r="H113" s="38"/>
    </row>
    <row r="114" spans="1:8" ht="66.75" customHeight="1" x14ac:dyDescent="0.2">
      <c r="A114" s="143" t="s">
        <v>91</v>
      </c>
      <c r="B114" s="144"/>
      <c r="C114" s="184"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4" s="36">
        <v>1008</v>
      </c>
      <c r="E114" s="37"/>
      <c r="F114" s="37"/>
      <c r="G114" s="37"/>
      <c r="H114" s="38"/>
    </row>
    <row r="115" spans="1:8" ht="66.7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5" s="36">
        <v>6246</v>
      </c>
      <c r="E115" s="37"/>
      <c r="F115" s="37"/>
      <c r="G115" s="37"/>
      <c r="H115" s="38"/>
    </row>
    <row r="116" spans="1:8" ht="66.7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16" s="36">
        <v>2004</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17" s="36">
        <v>888</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18" s="36">
        <v>750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19" s="36">
        <v>2346</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0" s="36">
        <v>3450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21" s="36">
        <v>2004</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"2ГИС.НОВЫЙ УРЕНГОЙ"</v>
      </c>
      <c r="D122" s="36">
        <v>1560</v>
      </c>
      <c r="E122" s="37"/>
      <c r="F122" s="37"/>
      <c r="G122" s="37"/>
      <c r="H122" s="38"/>
    </row>
    <row r="123" spans="1:8" ht="50.1" customHeight="1" x14ac:dyDescent="0.2">
      <c r="A123" s="143" t="s">
        <v>99</v>
      </c>
      <c r="B123" s="144"/>
      <c r="C123" s="184" t="str">
        <f t="shared" ref="C123:C132"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3" s="36">
        <v>2160</v>
      </c>
      <c r="E123" s="37"/>
      <c r="F123" s="37"/>
      <c r="G123" s="37"/>
      <c r="H123" s="38"/>
    </row>
    <row r="124" spans="1:8" ht="50.1" customHeight="1" x14ac:dyDescent="0.2">
      <c r="A124" s="143" t="s">
        <v>100</v>
      </c>
      <c r="B124" s="144"/>
      <c r="C124" s="184" t="str">
        <f t="shared" si="2"/>
        <v>Электронный справочник на основе Справочника организаций "2ГИС.НОВЫЙ УРЕНГОЙ" (версия для ПК)</v>
      </c>
      <c r="D124" s="36">
        <v>7200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"2ГИС.НОВЫЙ УРЕНГОЙ"</v>
      </c>
      <c r="D125" s="36">
        <v>4800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"2ГИС.НОВЫЙ УРЕНГОЙ"</v>
      </c>
      <c r="D126" s="36">
        <v>5760</v>
      </c>
      <c r="E126" s="37"/>
      <c r="F126" s="37"/>
      <c r="G126" s="37"/>
      <c r="H126" s="38"/>
    </row>
    <row r="127" spans="1:8" ht="50.1" customHeight="1" x14ac:dyDescent="0.2">
      <c r="A127" s="143" t="s">
        <v>103</v>
      </c>
      <c r="B127" s="144"/>
      <c r="C127" s="184" t="str">
        <f t="shared" si="2"/>
        <v>Электронный справочник на основе Справочника организаций "2ГИС.НОВЫЙ УРЕНГОЙ" (версия для ПК)</v>
      </c>
      <c r="D127" s="36">
        <v>5040</v>
      </c>
      <c r="E127" s="37"/>
      <c r="F127" s="37"/>
      <c r="G127" s="37"/>
      <c r="H127" s="38"/>
    </row>
    <row r="128" spans="1:8" ht="50.1" customHeight="1" x14ac:dyDescent="0.2">
      <c r="A128" s="143" t="s">
        <v>104</v>
      </c>
      <c r="B128" s="144"/>
      <c r="C128" s="184" t="str">
        <f t="shared" si="2"/>
        <v>Электронный справочник на основе Справочника организаций "2ГИС.НОВЫЙ УРЕНГОЙ" (версия для ПК)</v>
      </c>
      <c r="D128" s="36">
        <v>4680</v>
      </c>
      <c r="E128" s="37"/>
      <c r="F128" s="37"/>
      <c r="G128" s="37"/>
      <c r="H128" s="38"/>
    </row>
    <row r="129" spans="1:8" ht="50.1" customHeight="1" x14ac:dyDescent="0.2">
      <c r="A129" s="143" t="s">
        <v>105</v>
      </c>
      <c r="B129" s="144"/>
      <c r="C129" s="184" t="str">
        <f t="shared" si="2"/>
        <v>Электронный справочник на основе Справочника организаций "2ГИС.НОВЫЙ УРЕНГОЙ" (версия для ПК)</v>
      </c>
      <c r="D129" s="36">
        <v>8760</v>
      </c>
      <c r="E129" s="37"/>
      <c r="F129" s="37"/>
      <c r="G129" s="37"/>
      <c r="H129" s="38"/>
    </row>
    <row r="130" spans="1:8" ht="50.1" customHeight="1" x14ac:dyDescent="0.2">
      <c r="A130" s="143" t="s">
        <v>106</v>
      </c>
      <c r="B130" s="144"/>
      <c r="C130" s="184" t="s">
        <v>87</v>
      </c>
      <c r="D130" s="36">
        <v>840</v>
      </c>
      <c r="E130" s="37"/>
      <c r="F130" s="37"/>
      <c r="G130" s="37"/>
      <c r="H130" s="38"/>
    </row>
    <row r="131" spans="1:8" ht="77.2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1" s="36">
        <v>8760</v>
      </c>
      <c r="E131" s="37"/>
      <c r="F131" s="37"/>
      <c r="G131" s="37"/>
      <c r="H131" s="38"/>
    </row>
    <row r="132" spans="1:8" ht="50.1" customHeight="1" thickBot="1" x14ac:dyDescent="0.25">
      <c r="A132" s="143" t="s">
        <v>108</v>
      </c>
      <c r="B132" s="144"/>
      <c r="C132" s="184" t="str">
        <f t="shared" si="2"/>
        <v>Электронный справочник на основе Справочника организаций "2ГИС.НОВЫЙ УРЕНГОЙ" (версия для ПК)</v>
      </c>
      <c r="D132" s="44">
        <v>1320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34" s="36">
        <v>2004</v>
      </c>
      <c r="E134" s="37"/>
      <c r="F134" s="37"/>
      <c r="G134" s="37"/>
      <c r="H134" s="38"/>
    </row>
    <row r="135" spans="1:8" s="16" customFormat="1" ht="50.1" customHeight="1" x14ac:dyDescent="0.2">
      <c r="A135" s="143" t="s">
        <v>111</v>
      </c>
      <c r="B135" s="144"/>
      <c r="C135" s="194"/>
      <c r="D135" s="36">
        <v>2004</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0" s="198">
        <f>F140*1.2</f>
        <v>2448</v>
      </c>
      <c r="E140" s="199">
        <f>F140*1.1</f>
        <v>2244</v>
      </c>
      <c r="F140" s="199">
        <v>2040</v>
      </c>
      <c r="G140" s="199">
        <f>F140*0.75</f>
        <v>1530</v>
      </c>
      <c r="H140" s="200">
        <f>F140*0.5</f>
        <v>1020</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"2ГИС.НОВЫЙ УРЕНГОЙ"</v>
      </c>
      <c r="D141" s="36">
        <v>1860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6">
        <v>2040</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3" s="198">
        <f>F143*1.2</f>
        <v>3456</v>
      </c>
      <c r="E143" s="199">
        <f>F143*1.1</f>
        <v>3168.0000000000005</v>
      </c>
      <c r="F143" s="199">
        <v>2880</v>
      </c>
      <c r="G143" s="199">
        <f>F143*0.75</f>
        <v>2160</v>
      </c>
      <c r="H143" s="200">
        <f>F143*0.5</f>
        <v>1440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"2ГИС.НОВЫЙ УРЕНГОЙ"</v>
      </c>
      <c r="D144" s="36">
        <v>2640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5" s="36">
        <v>2880</v>
      </c>
      <c r="E145" s="37"/>
      <c r="F145" s="37"/>
      <c r="G145" s="37"/>
      <c r="H145" s="38"/>
    </row>
    <row r="146" spans="1:8" s="16" customFormat="1" ht="126" customHeight="1" thickBot="1" x14ac:dyDescent="0.25">
      <c r="A146" s="143" t="s">
        <v>122</v>
      </c>
      <c r="B146" s="144"/>
      <c r="C146" s="297" t="str">
        <f>C141</f>
        <v>Интернет-площадка 2gis.ru на основе Cправочника организаций "2ГИС.НОВЫЙ УРЕНГОЙ"</v>
      </c>
      <c r="D146" s="36">
        <v>2040</v>
      </c>
      <c r="E146" s="37"/>
      <c r="F146" s="37"/>
      <c r="G146" s="37"/>
      <c r="H146" s="38"/>
    </row>
    <row r="147" spans="1:8" ht="50.1" customHeight="1" thickBot="1" x14ac:dyDescent="0.25">
      <c r="A147" s="24" t="s">
        <v>182</v>
      </c>
      <c r="B147" s="25"/>
      <c r="C147" s="26"/>
      <c r="D147" s="156"/>
      <c r="E147" s="156"/>
      <c r="F147" s="156"/>
      <c r="G147" s="156"/>
      <c r="H147" s="157"/>
    </row>
    <row r="148" spans="1:8" s="23" customFormat="1" ht="30" customHeight="1" thickBot="1" x14ac:dyDescent="0.25">
      <c r="A148" s="532"/>
      <c r="B148" s="353"/>
      <c r="C148" s="354"/>
      <c r="D148" s="353"/>
      <c r="E148" s="353"/>
      <c r="F148" s="353"/>
      <c r="G148" s="353"/>
      <c r="H148" s="355"/>
    </row>
    <row r="149" spans="1:8" s="16" customFormat="1" ht="185.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9" s="31">
        <v>9270</v>
      </c>
      <c r="E149" s="32"/>
      <c r="F149" s="32"/>
      <c r="G149" s="32"/>
      <c r="H149" s="33"/>
    </row>
    <row r="150" spans="1:8" s="16" customFormat="1" ht="83.25" customHeight="1" x14ac:dyDescent="0.2">
      <c r="A150" s="143" t="s">
        <v>184</v>
      </c>
      <c r="B150" s="144"/>
      <c r="C150" s="194"/>
      <c r="D150" s="36">
        <v>18540</v>
      </c>
      <c r="E150" s="37"/>
      <c r="F150" s="37"/>
      <c r="G150" s="37"/>
      <c r="H150" s="38"/>
    </row>
    <row r="151" spans="1:8" s="16" customFormat="1" ht="83.25" customHeight="1" x14ac:dyDescent="0.2">
      <c r="A151" s="143" t="s">
        <v>185</v>
      </c>
      <c r="B151" s="144"/>
      <c r="C151" s="194"/>
      <c r="D151" s="36">
        <v>9270</v>
      </c>
      <c r="E151" s="37"/>
      <c r="F151" s="37"/>
      <c r="G151" s="37"/>
      <c r="H151" s="38"/>
    </row>
    <row r="152" spans="1:8" s="16" customFormat="1" ht="83.25" customHeight="1" thickBot="1" x14ac:dyDescent="0.25">
      <c r="A152" s="143" t="s">
        <v>186</v>
      </c>
      <c r="B152" s="144"/>
      <c r="C152" s="194"/>
      <c r="D152" s="36">
        <v>18540</v>
      </c>
      <c r="E152" s="37"/>
      <c r="F152" s="37"/>
      <c r="G152" s="37"/>
      <c r="H152" s="38"/>
    </row>
    <row r="153" spans="1:8" ht="21.75" thickBot="1" x14ac:dyDescent="0.25">
      <c r="A153" s="298"/>
      <c r="B153" s="299"/>
      <c r="C153" s="118"/>
      <c r="D153" s="322"/>
      <c r="E153" s="322"/>
      <c r="F153" s="322"/>
      <c r="G153" s="322"/>
      <c r="H153" s="323"/>
    </row>
    <row r="155" spans="1:8" ht="21" x14ac:dyDescent="0.2">
      <c r="A155" s="206"/>
      <c r="B155" s="207" t="s">
        <v>123</v>
      </c>
      <c r="C155" s="208" t="s">
        <v>509</v>
      </c>
      <c r="D155" s="208"/>
      <c r="E155" s="209"/>
      <c r="F155" s="209"/>
      <c r="G155" s="209"/>
      <c r="H155" s="209"/>
    </row>
    <row r="156" spans="1:8" ht="21" x14ac:dyDescent="0.2">
      <c r="A156" s="206"/>
      <c r="B156" s="209"/>
      <c r="C156" s="210" t="s">
        <v>510</v>
      </c>
      <c r="D156" s="210"/>
      <c r="E156" s="209"/>
      <c r="F156" s="209"/>
      <c r="G156" s="209"/>
      <c r="H156" s="209"/>
    </row>
    <row r="157" spans="1:8" ht="21" x14ac:dyDescent="0.2">
      <c r="A157" s="206"/>
      <c r="B157" s="209"/>
      <c r="C157" s="210" t="s">
        <v>511</v>
      </c>
      <c r="D157" s="210"/>
      <c r="E157" s="209"/>
      <c r="F157" s="209"/>
      <c r="G157" s="209"/>
      <c r="H157" s="209"/>
    </row>
    <row r="158" spans="1:8" ht="21" x14ac:dyDescent="0.2">
      <c r="C158" s="210"/>
      <c r="D158" s="210"/>
      <c r="E158" s="209"/>
      <c r="F158" s="209"/>
      <c r="G158" s="209"/>
      <c r="H158" s="203"/>
    </row>
    <row r="159" spans="1:8" ht="26.25" customHeight="1"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ht="26.25" customHeight="1"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ht="26.25" customHeight="1"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ht="26.25" customHeight="1"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ht="26.25" customHeight="1"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ht="26.25" customHeight="1"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ht="26.25" customHeight="1"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ht="26.25" x14ac:dyDescent="0.2">
      <c r="A166" s="219"/>
      <c r="B166" s="219"/>
      <c r="C166" s="220"/>
      <c r="D166" s="221"/>
      <c r="E166" s="221"/>
      <c r="F166" s="222"/>
      <c r="G166" s="223"/>
      <c r="H166" s="223"/>
    </row>
    <row r="167" spans="1:8" ht="21" x14ac:dyDescent="0.2">
      <c r="A167" s="225" t="s">
        <v>134</v>
      </c>
      <c r="B167" s="225"/>
      <c r="C167" s="225"/>
      <c r="D167" s="225"/>
      <c r="E167" s="225"/>
      <c r="F167" s="225"/>
      <c r="G167" s="225"/>
      <c r="H167" s="225"/>
    </row>
    <row r="168" spans="1:8" ht="21" x14ac:dyDescent="0.2">
      <c r="A168" s="225" t="s">
        <v>135</v>
      </c>
      <c r="B168" s="225"/>
      <c r="C168" s="225"/>
      <c r="D168" s="225"/>
      <c r="E168" s="225"/>
      <c r="F168" s="225"/>
      <c r="G168" s="225"/>
      <c r="H168" s="225"/>
    </row>
    <row r="169" spans="1:8" ht="26.25" x14ac:dyDescent="0.2">
      <c r="A169" s="219"/>
      <c r="B169" s="219"/>
      <c r="C169" s="220"/>
      <c r="D169" s="221"/>
      <c r="E169" s="221"/>
      <c r="F169" s="222"/>
      <c r="G169" s="223"/>
      <c r="H169" s="223"/>
    </row>
    <row r="170" spans="1:8" ht="50.1" customHeight="1" thickBot="1" x14ac:dyDescent="0.25">
      <c r="A170" s="226" t="s">
        <v>136</v>
      </c>
      <c r="B170" s="226"/>
      <c r="C170" s="226"/>
      <c r="D170" s="226"/>
      <c r="E170" s="226"/>
      <c r="F170" s="227"/>
      <c r="G170" s="217"/>
      <c r="H170" s="228"/>
    </row>
    <row r="171" spans="1:8" ht="50.1" customHeight="1" thickBot="1" x14ac:dyDescent="0.25">
      <c r="A171" s="229" t="s">
        <v>137</v>
      </c>
      <c r="B171" s="230"/>
      <c r="C171" s="230"/>
      <c r="D171" s="230"/>
      <c r="E171" s="231"/>
      <c r="F171" s="232"/>
      <c r="H171" s="233"/>
    </row>
    <row r="172" spans="1:8" ht="94.5" customHeight="1" thickBot="1" x14ac:dyDescent="0.25">
      <c r="A172" s="302" t="s">
        <v>138</v>
      </c>
      <c r="B172" s="303"/>
      <c r="C172" s="236" t="s">
        <v>139</v>
      </c>
      <c r="D172" s="326" t="s">
        <v>140</v>
      </c>
      <c r="E172" s="327"/>
      <c r="F172" s="238"/>
      <c r="G172" s="238"/>
      <c r="H172" s="238"/>
    </row>
    <row r="173" spans="1:8" ht="105" customHeight="1" x14ac:dyDescent="0.2">
      <c r="A173" s="239" t="s">
        <v>141</v>
      </c>
      <c r="B173" s="240"/>
      <c r="C173" s="241" t="s">
        <v>142</v>
      </c>
      <c r="D173" s="242" t="s">
        <v>143</v>
      </c>
      <c r="E173" s="243"/>
      <c r="F173" s="238"/>
      <c r="G173" s="238"/>
      <c r="H173" s="238"/>
    </row>
    <row r="174" spans="1:8" ht="78.75" customHeight="1" x14ac:dyDescent="0.2">
      <c r="A174" s="244" t="s">
        <v>144</v>
      </c>
      <c r="B174" s="245"/>
      <c r="C174" s="246" t="s">
        <v>145</v>
      </c>
      <c r="D174" s="247" t="s">
        <v>146</v>
      </c>
      <c r="E174" s="248"/>
      <c r="F174" s="238"/>
      <c r="G174" s="238"/>
      <c r="H174" s="238"/>
    </row>
    <row r="175" spans="1:8" ht="129.75" customHeight="1" thickBot="1" x14ac:dyDescent="0.25">
      <c r="A175" s="328" t="s">
        <v>147</v>
      </c>
      <c r="B175" s="329"/>
      <c r="C175" s="330" t="s">
        <v>148</v>
      </c>
      <c r="D175" s="331" t="s">
        <v>146</v>
      </c>
      <c r="E175" s="332"/>
      <c r="F175" s="238"/>
      <c r="G175" s="238"/>
      <c r="H175" s="238"/>
    </row>
    <row r="176" spans="1:8" s="203" customFormat="1" ht="102.75" customHeight="1" thickBot="1" x14ac:dyDescent="0.25">
      <c r="A176" s="328" t="s">
        <v>150</v>
      </c>
      <c r="B176" s="329"/>
      <c r="C176" s="544" t="s">
        <v>151</v>
      </c>
      <c r="D176" s="329" t="s">
        <v>146</v>
      </c>
      <c r="E176" s="545"/>
      <c r="F176" s="232"/>
      <c r="G176" s="232"/>
      <c r="H176" s="232"/>
    </row>
    <row r="177" spans="1:8" s="224" customFormat="1" ht="222.75" customHeight="1" thickBot="1" x14ac:dyDescent="0.25">
      <c r="A177" s="328" t="s">
        <v>152</v>
      </c>
      <c r="B177" s="329"/>
      <c r="C177" s="330" t="s">
        <v>153</v>
      </c>
      <c r="D177" s="331" t="s">
        <v>146</v>
      </c>
      <c r="E177" s="332"/>
      <c r="F177" s="222"/>
      <c r="G177" s="223"/>
      <c r="H177" s="223"/>
    </row>
    <row r="178" spans="1:8" ht="23.25" x14ac:dyDescent="0.2">
      <c r="A178" s="250" t="s">
        <v>154</v>
      </c>
      <c r="B178" s="250"/>
      <c r="C178" s="250"/>
      <c r="D178" s="250"/>
      <c r="E178" s="250"/>
      <c r="F178" s="250"/>
      <c r="G178" s="250"/>
      <c r="H178" s="250"/>
    </row>
    <row r="179" spans="1:8" ht="23.25" customHeight="1" x14ac:dyDescent="0.2">
      <c r="A179" s="250" t="s">
        <v>155</v>
      </c>
      <c r="B179" s="250"/>
      <c r="C179" s="250"/>
      <c r="D179" s="250"/>
      <c r="E179" s="250"/>
      <c r="F179" s="250"/>
      <c r="G179" s="250"/>
      <c r="H179" s="250"/>
    </row>
    <row r="180" spans="1:8" ht="183" customHeight="1" x14ac:dyDescent="0.2">
      <c r="A18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5"/>
      <c r="C180" s="225"/>
      <c r="D180" s="225"/>
      <c r="E180" s="225"/>
      <c r="F180" s="225"/>
      <c r="G180" s="225"/>
      <c r="H180" s="225"/>
    </row>
    <row r="181" spans="1:8" ht="67.5" customHeight="1" x14ac:dyDescent="0.2">
      <c r="A181" s="225" t="s">
        <v>157</v>
      </c>
      <c r="B181" s="225"/>
      <c r="C181" s="225"/>
      <c r="D181" s="225"/>
      <c r="E181" s="225"/>
      <c r="F181" s="225"/>
      <c r="G181" s="225"/>
      <c r="H181" s="225"/>
    </row>
    <row r="182" spans="1:8" ht="28.5" customHeight="1" x14ac:dyDescent="0.2">
      <c r="A182" s="250" t="s">
        <v>158</v>
      </c>
      <c r="B182" s="250"/>
      <c r="C182" s="250"/>
      <c r="D182" s="250"/>
      <c r="E182" s="250"/>
      <c r="F182" s="250"/>
      <c r="G182" s="250"/>
      <c r="H182" s="250"/>
    </row>
    <row r="183" spans="1:8" s="252" customFormat="1" ht="114.75" customHeight="1" x14ac:dyDescent="0.2">
      <c r="A183" s="225" t="s">
        <v>159</v>
      </c>
      <c r="B183" s="225"/>
      <c r="C183" s="225"/>
      <c r="D183" s="225"/>
      <c r="E183" s="225"/>
      <c r="F183" s="225"/>
      <c r="G183" s="225"/>
      <c r="H183" s="225"/>
    </row>
  </sheetData>
  <sheetProtection selectLockedCells="1" selectUnlockedCells="1"/>
  <mergeCells count="299">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C149:C152"/>
    <mergeCell ref="D149:H149"/>
    <mergeCell ref="A150:B150"/>
    <mergeCell ref="D150:H150"/>
    <mergeCell ref="A151:B151"/>
    <mergeCell ref="D151:H151"/>
    <mergeCell ref="A152:B152"/>
    <mergeCell ref="D152:H152"/>
    <mergeCell ref="A146:B146"/>
    <mergeCell ref="D146:H146"/>
    <mergeCell ref="A147:B147"/>
    <mergeCell ref="D147:H147"/>
    <mergeCell ref="A148:C148"/>
    <mergeCell ref="D148:H148"/>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0" zoomScaleNormal="60" zoomScaleSheetLayoutView="40" workbookViewId="0">
      <pane ySplit="4" topLeftCell="A88"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596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1">
        <f>F7*1.2</f>
        <v>12938.4</v>
      </c>
      <c r="E7" s="32">
        <f>F7*1.1</f>
        <v>11860.2</v>
      </c>
      <c r="F7" s="32">
        <v>10782</v>
      </c>
      <c r="G7" s="32">
        <f>F7*0.75</f>
        <v>8086.5</v>
      </c>
      <c r="H7" s="33">
        <f>F7*0.5</f>
        <v>5391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54">
        <f>F12*1.2</f>
        <v>14392.8</v>
      </c>
      <c r="E12" s="32">
        <f>F12*1.1</f>
        <v>13193.400000000001</v>
      </c>
      <c r="F12" s="32">
        <v>11994</v>
      </c>
      <c r="G12" s="32">
        <f>F12*0.75</f>
        <v>8995.5</v>
      </c>
      <c r="H12" s="33">
        <f>F12*0.5</f>
        <v>5997</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"2ГИС.НОРИЛЬСК"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262">
        <v>348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1">
        <f>F27*1.2</f>
        <v>18115.2</v>
      </c>
      <c r="E27" s="32">
        <f>F27*1.1</f>
        <v>16605.600000000002</v>
      </c>
      <c r="F27" s="32">
        <v>15096</v>
      </c>
      <c r="G27" s="32">
        <f>F27*0.75</f>
        <v>11322</v>
      </c>
      <c r="H27" s="33">
        <f>F27*0.5</f>
        <v>7548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54">
        <f>F32*1.2</f>
        <v>20160</v>
      </c>
      <c r="E32" s="32">
        <f>F32*1.1</f>
        <v>18480</v>
      </c>
      <c r="F32" s="32">
        <v>16800</v>
      </c>
      <c r="G32" s="32">
        <f>F32*0.75</f>
        <v>12600</v>
      </c>
      <c r="H32" s="33">
        <f>F32*0.5</f>
        <v>8400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"2ГИС.НОРИЛЬСК"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"&amp;MIN(D49:D78)&amp;" до "&amp;MAX(D49:D78)</f>
        <v>от 1584 до 24552</v>
      </c>
      <c r="E48" s="122"/>
      <c r="F48" s="122"/>
      <c r="G48" s="122"/>
      <c r="H48" s="123"/>
    </row>
    <row r="49" spans="1:8" ht="37.5" customHeight="1" x14ac:dyDescent="0.2">
      <c r="A49" s="124" t="s">
        <v>32</v>
      </c>
      <c r="B49" s="125"/>
      <c r="C49" s="36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49" s="127">
        <v>1584</v>
      </c>
      <c r="E49" s="128"/>
      <c r="F49" s="128"/>
      <c r="G49" s="128"/>
      <c r="H49" s="129"/>
    </row>
    <row r="50" spans="1:8" ht="37.5" customHeight="1" x14ac:dyDescent="0.2">
      <c r="A50" s="130" t="s">
        <v>33</v>
      </c>
      <c r="B50" s="131"/>
      <c r="C50" s="126"/>
      <c r="D50" s="36">
        <v>2376</v>
      </c>
      <c r="E50" s="37"/>
      <c r="F50" s="37"/>
      <c r="G50" s="37"/>
      <c r="H50" s="38"/>
    </row>
    <row r="51" spans="1:8" ht="37.5" customHeight="1" x14ac:dyDescent="0.2">
      <c r="A51" s="130" t="s">
        <v>34</v>
      </c>
      <c r="B51" s="131"/>
      <c r="C51" s="126"/>
      <c r="D51" s="36">
        <v>3168</v>
      </c>
      <c r="E51" s="37"/>
      <c r="F51" s="37"/>
      <c r="G51" s="37"/>
      <c r="H51" s="38"/>
    </row>
    <row r="52" spans="1:8" ht="37.5" customHeight="1" x14ac:dyDescent="0.2">
      <c r="A52" s="130" t="s">
        <v>35</v>
      </c>
      <c r="B52" s="131"/>
      <c r="C52" s="126"/>
      <c r="D52" s="36">
        <v>3960</v>
      </c>
      <c r="E52" s="37"/>
      <c r="F52" s="37"/>
      <c r="G52" s="37"/>
      <c r="H52" s="38"/>
    </row>
    <row r="53" spans="1:8" ht="37.5" customHeight="1" x14ac:dyDescent="0.2">
      <c r="A53" s="130" t="s">
        <v>36</v>
      </c>
      <c r="B53" s="131"/>
      <c r="C53" s="126"/>
      <c r="D53" s="36">
        <v>4752</v>
      </c>
      <c r="E53" s="37"/>
      <c r="F53" s="37"/>
      <c r="G53" s="37"/>
      <c r="H53" s="38"/>
    </row>
    <row r="54" spans="1:8" ht="37.5" customHeight="1" x14ac:dyDescent="0.2">
      <c r="A54" s="130" t="s">
        <v>37</v>
      </c>
      <c r="B54" s="131"/>
      <c r="C54" s="126"/>
      <c r="D54" s="36">
        <v>5544</v>
      </c>
      <c r="E54" s="37"/>
      <c r="F54" s="37"/>
      <c r="G54" s="37"/>
      <c r="H54" s="38"/>
    </row>
    <row r="55" spans="1:8" ht="37.5" customHeight="1" x14ac:dyDescent="0.2">
      <c r="A55" s="130" t="s">
        <v>38</v>
      </c>
      <c r="B55" s="131"/>
      <c r="C55" s="126"/>
      <c r="D55" s="36">
        <v>6336</v>
      </c>
      <c r="E55" s="37"/>
      <c r="F55" s="37"/>
      <c r="G55" s="37"/>
      <c r="H55" s="38"/>
    </row>
    <row r="56" spans="1:8" ht="37.5" customHeight="1" x14ac:dyDescent="0.2">
      <c r="A56" s="130" t="s">
        <v>39</v>
      </c>
      <c r="B56" s="131"/>
      <c r="C56" s="126"/>
      <c r="D56" s="36">
        <v>7128</v>
      </c>
      <c r="E56" s="37"/>
      <c r="F56" s="37"/>
      <c r="G56" s="37"/>
      <c r="H56" s="38"/>
    </row>
    <row r="57" spans="1:8" ht="37.5" customHeight="1" x14ac:dyDescent="0.2">
      <c r="A57" s="130" t="s">
        <v>40</v>
      </c>
      <c r="B57" s="131"/>
      <c r="C57" s="126"/>
      <c r="D57" s="36">
        <v>7920</v>
      </c>
      <c r="E57" s="37"/>
      <c r="F57" s="37"/>
      <c r="G57" s="37"/>
      <c r="H57" s="38"/>
    </row>
    <row r="58" spans="1:8" ht="37.5" customHeight="1" x14ac:dyDescent="0.2">
      <c r="A58" s="130" t="s">
        <v>41</v>
      </c>
      <c r="B58" s="131"/>
      <c r="C58" s="126"/>
      <c r="D58" s="36">
        <v>8712</v>
      </c>
      <c r="E58" s="37"/>
      <c r="F58" s="37"/>
      <c r="G58" s="37"/>
      <c r="H58" s="38"/>
    </row>
    <row r="59" spans="1:8" ht="37.5" customHeight="1" x14ac:dyDescent="0.2">
      <c r="A59" s="130" t="s">
        <v>42</v>
      </c>
      <c r="B59" s="131"/>
      <c r="C59" s="126"/>
      <c r="D59" s="36">
        <v>9504</v>
      </c>
      <c r="E59" s="37"/>
      <c r="F59" s="37"/>
      <c r="G59" s="37"/>
      <c r="H59" s="38"/>
    </row>
    <row r="60" spans="1:8" ht="37.5" customHeight="1" x14ac:dyDescent="0.2">
      <c r="A60" s="130" t="s">
        <v>43</v>
      </c>
      <c r="B60" s="131"/>
      <c r="C60" s="126"/>
      <c r="D60" s="36">
        <v>10296</v>
      </c>
      <c r="E60" s="37"/>
      <c r="F60" s="37"/>
      <c r="G60" s="37"/>
      <c r="H60" s="38"/>
    </row>
    <row r="61" spans="1:8" ht="37.5" customHeight="1" x14ac:dyDescent="0.2">
      <c r="A61" s="130" t="s">
        <v>44</v>
      </c>
      <c r="B61" s="131"/>
      <c r="C61" s="126"/>
      <c r="D61" s="36">
        <v>11088</v>
      </c>
      <c r="E61" s="37"/>
      <c r="F61" s="37"/>
      <c r="G61" s="37"/>
      <c r="H61" s="38"/>
    </row>
    <row r="62" spans="1:8" ht="37.5" customHeight="1" x14ac:dyDescent="0.2">
      <c r="A62" s="130" t="s">
        <v>45</v>
      </c>
      <c r="B62" s="131"/>
      <c r="C62" s="126"/>
      <c r="D62" s="36">
        <v>11880</v>
      </c>
      <c r="E62" s="37"/>
      <c r="F62" s="37"/>
      <c r="G62" s="37"/>
      <c r="H62" s="38"/>
    </row>
    <row r="63" spans="1:8" ht="37.5" customHeight="1" x14ac:dyDescent="0.2">
      <c r="A63" s="130" t="s">
        <v>46</v>
      </c>
      <c r="B63" s="131"/>
      <c r="C63" s="126"/>
      <c r="D63" s="36">
        <v>12672</v>
      </c>
      <c r="E63" s="37"/>
      <c r="F63" s="37"/>
      <c r="G63" s="37"/>
      <c r="H63" s="38"/>
    </row>
    <row r="64" spans="1:8" ht="37.5" customHeight="1" x14ac:dyDescent="0.2">
      <c r="A64" s="130" t="s">
        <v>47</v>
      </c>
      <c r="B64" s="131"/>
      <c r="C64" s="126"/>
      <c r="D64" s="36">
        <v>13464</v>
      </c>
      <c r="E64" s="37"/>
      <c r="F64" s="37"/>
      <c r="G64" s="37"/>
      <c r="H64" s="38"/>
    </row>
    <row r="65" spans="1:8" ht="37.5" customHeight="1" x14ac:dyDescent="0.2">
      <c r="A65" s="130" t="s">
        <v>48</v>
      </c>
      <c r="B65" s="131"/>
      <c r="C65" s="126"/>
      <c r="D65" s="36">
        <v>14256</v>
      </c>
      <c r="E65" s="37"/>
      <c r="F65" s="37"/>
      <c r="G65" s="37"/>
      <c r="H65" s="38"/>
    </row>
    <row r="66" spans="1:8" ht="37.5" customHeight="1" x14ac:dyDescent="0.2">
      <c r="A66" s="130" t="s">
        <v>49</v>
      </c>
      <c r="B66" s="131"/>
      <c r="C66" s="126"/>
      <c r="D66" s="36">
        <v>15048</v>
      </c>
      <c r="E66" s="37"/>
      <c r="F66" s="37"/>
      <c r="G66" s="37"/>
      <c r="H66" s="38"/>
    </row>
    <row r="67" spans="1:8" ht="37.5" customHeight="1" x14ac:dyDescent="0.2">
      <c r="A67" s="130" t="s">
        <v>50</v>
      </c>
      <c r="B67" s="131"/>
      <c r="C67" s="126"/>
      <c r="D67" s="36">
        <v>15840</v>
      </c>
      <c r="E67" s="37"/>
      <c r="F67" s="37"/>
      <c r="G67" s="37"/>
      <c r="H67" s="38"/>
    </row>
    <row r="68" spans="1:8" ht="37.5" customHeight="1" x14ac:dyDescent="0.2">
      <c r="A68" s="130" t="s">
        <v>51</v>
      </c>
      <c r="B68" s="131"/>
      <c r="C68" s="126"/>
      <c r="D68" s="36">
        <v>16632</v>
      </c>
      <c r="E68" s="37"/>
      <c r="F68" s="37"/>
      <c r="G68" s="37"/>
      <c r="H68" s="38"/>
    </row>
    <row r="69" spans="1:8" ht="37.5" customHeight="1" x14ac:dyDescent="0.2">
      <c r="A69" s="130" t="s">
        <v>196</v>
      </c>
      <c r="B69" s="131"/>
      <c r="C69" s="126"/>
      <c r="D69" s="36">
        <v>17424</v>
      </c>
      <c r="E69" s="37"/>
      <c r="F69" s="37"/>
      <c r="G69" s="37"/>
      <c r="H69" s="38"/>
    </row>
    <row r="70" spans="1:8" ht="37.5" customHeight="1" x14ac:dyDescent="0.2">
      <c r="A70" s="130" t="s">
        <v>197</v>
      </c>
      <c r="B70" s="131"/>
      <c r="C70" s="126"/>
      <c r="D70" s="36">
        <v>18216</v>
      </c>
      <c r="E70" s="37"/>
      <c r="F70" s="37"/>
      <c r="G70" s="37"/>
      <c r="H70" s="38"/>
    </row>
    <row r="71" spans="1:8" ht="37.5" customHeight="1" x14ac:dyDescent="0.2">
      <c r="A71" s="130" t="s">
        <v>198</v>
      </c>
      <c r="B71" s="131"/>
      <c r="C71" s="126"/>
      <c r="D71" s="36">
        <v>19008</v>
      </c>
      <c r="E71" s="37"/>
      <c r="F71" s="37"/>
      <c r="G71" s="37"/>
      <c r="H71" s="38"/>
    </row>
    <row r="72" spans="1:8" ht="37.5" customHeight="1" x14ac:dyDescent="0.2">
      <c r="A72" s="130" t="s">
        <v>199</v>
      </c>
      <c r="B72" s="131"/>
      <c r="C72" s="126"/>
      <c r="D72" s="36">
        <v>19800</v>
      </c>
      <c r="E72" s="37"/>
      <c r="F72" s="37"/>
      <c r="G72" s="37"/>
      <c r="H72" s="38"/>
    </row>
    <row r="73" spans="1:8" ht="37.5" customHeight="1" x14ac:dyDescent="0.2">
      <c r="A73" s="130" t="s">
        <v>200</v>
      </c>
      <c r="B73" s="131"/>
      <c r="C73" s="126"/>
      <c r="D73" s="36">
        <v>20592</v>
      </c>
      <c r="E73" s="37"/>
      <c r="F73" s="37"/>
      <c r="G73" s="37"/>
      <c r="H73" s="38"/>
    </row>
    <row r="74" spans="1:8" ht="37.5" customHeight="1" x14ac:dyDescent="0.2">
      <c r="A74" s="130" t="s">
        <v>201</v>
      </c>
      <c r="B74" s="131"/>
      <c r="C74" s="126"/>
      <c r="D74" s="36">
        <v>21384</v>
      </c>
      <c r="E74" s="37"/>
      <c r="F74" s="37"/>
      <c r="G74" s="37"/>
      <c r="H74" s="38"/>
    </row>
    <row r="75" spans="1:8" ht="37.5" customHeight="1" x14ac:dyDescent="0.2">
      <c r="A75" s="130" t="s">
        <v>202</v>
      </c>
      <c r="B75" s="131"/>
      <c r="C75" s="126"/>
      <c r="D75" s="36">
        <v>22176</v>
      </c>
      <c r="E75" s="37"/>
      <c r="F75" s="37"/>
      <c r="G75" s="37"/>
      <c r="H75" s="38"/>
    </row>
    <row r="76" spans="1:8" ht="37.5" customHeight="1" x14ac:dyDescent="0.2">
      <c r="A76" s="130" t="s">
        <v>203</v>
      </c>
      <c r="B76" s="131"/>
      <c r="C76" s="126"/>
      <c r="D76" s="36">
        <v>22968</v>
      </c>
      <c r="E76" s="37"/>
      <c r="F76" s="37"/>
      <c r="G76" s="37"/>
      <c r="H76" s="38"/>
    </row>
    <row r="77" spans="1:8" ht="37.5" customHeight="1" x14ac:dyDescent="0.2">
      <c r="A77" s="130" t="s">
        <v>204</v>
      </c>
      <c r="B77" s="131"/>
      <c r="C77" s="126"/>
      <c r="D77" s="36">
        <v>23760</v>
      </c>
      <c r="E77" s="37"/>
      <c r="F77" s="37"/>
      <c r="G77" s="37"/>
      <c r="H77" s="38"/>
    </row>
    <row r="78" spans="1:8" ht="37.5" customHeight="1" thickBot="1" x14ac:dyDescent="0.25">
      <c r="A78" s="130" t="s">
        <v>205</v>
      </c>
      <c r="B78" s="131"/>
      <c r="C78" s="126"/>
      <c r="D78" s="36">
        <v>24552</v>
      </c>
      <c r="E78" s="37"/>
      <c r="F78" s="37"/>
      <c r="G78" s="37"/>
      <c r="H78" s="38"/>
    </row>
    <row r="79" spans="1:8" ht="50.1" customHeight="1" thickBot="1" x14ac:dyDescent="0.25">
      <c r="A79" s="119" t="s">
        <v>52</v>
      </c>
      <c r="B79" s="120"/>
      <c r="C79" s="120"/>
      <c r="D79" s="121" t="str">
        <f>"от "&amp;MIN(D80:D89)&amp;" до "&amp;MAX(D80:D89)</f>
        <v>от 240 до 1950</v>
      </c>
      <c r="E79" s="122"/>
      <c r="F79" s="122"/>
      <c r="G79" s="122"/>
      <c r="H79" s="123"/>
    </row>
    <row r="80" spans="1:8" ht="151.5"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80" s="135">
        <v>1050</v>
      </c>
      <c r="E80" s="135"/>
      <c r="F80" s="135"/>
      <c r="G80" s="135"/>
      <c r="H80" s="136"/>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81" s="140">
        <v>252</v>
      </c>
      <c r="E81" s="140"/>
      <c r="F81" s="140"/>
      <c r="G81" s="140"/>
      <c r="H81" s="141"/>
    </row>
    <row r="82" spans="1:8" ht="37.5" customHeight="1" x14ac:dyDescent="0.2">
      <c r="A82" s="137" t="s">
        <v>55</v>
      </c>
      <c r="B82" s="138"/>
      <c r="C82" s="142"/>
      <c r="D82" s="140">
        <v>1950</v>
      </c>
      <c r="E82" s="140"/>
      <c r="F82" s="140"/>
      <c r="G82" s="140"/>
      <c r="H82" s="141"/>
    </row>
    <row r="83" spans="1:8" ht="37.5" customHeight="1" x14ac:dyDescent="0.2">
      <c r="A83" s="137" t="s">
        <v>56</v>
      </c>
      <c r="B83" s="138"/>
      <c r="C83" s="142"/>
      <c r="D83" s="140">
        <v>978</v>
      </c>
      <c r="E83" s="140"/>
      <c r="F83" s="140"/>
      <c r="G83" s="140"/>
      <c r="H83" s="141"/>
    </row>
    <row r="84" spans="1:8" ht="37.5" customHeight="1" x14ac:dyDescent="0.2">
      <c r="A84" s="143" t="s">
        <v>57</v>
      </c>
      <c r="B84" s="144"/>
      <c r="C84" s="142"/>
      <c r="D84" s="140">
        <v>1038</v>
      </c>
      <c r="E84" s="140"/>
      <c r="F84" s="140"/>
      <c r="G84" s="140"/>
      <c r="H84" s="141"/>
    </row>
    <row r="85" spans="1:8" ht="37.5" customHeight="1" x14ac:dyDescent="0.2">
      <c r="A85" s="137" t="s">
        <v>58</v>
      </c>
      <c r="B85" s="138"/>
      <c r="C85" s="142"/>
      <c r="D85" s="140">
        <v>240</v>
      </c>
      <c r="E85" s="140"/>
      <c r="F85" s="140"/>
      <c r="G85" s="140"/>
      <c r="H85" s="141"/>
    </row>
    <row r="86" spans="1:8" ht="37.5" customHeight="1" x14ac:dyDescent="0.2">
      <c r="A86" s="137" t="s">
        <v>59</v>
      </c>
      <c r="B86" s="138"/>
      <c r="C86" s="142"/>
      <c r="D86" s="140">
        <v>240</v>
      </c>
      <c r="E86" s="140"/>
      <c r="F86" s="140"/>
      <c r="G86" s="140"/>
      <c r="H86" s="141"/>
    </row>
    <row r="87" spans="1:8" ht="37.5" customHeight="1" x14ac:dyDescent="0.2">
      <c r="A87" s="137" t="s">
        <v>60</v>
      </c>
      <c r="B87" s="138"/>
      <c r="C87" s="142"/>
      <c r="D87" s="140">
        <v>480</v>
      </c>
      <c r="E87" s="140"/>
      <c r="F87" s="140"/>
      <c r="G87" s="140"/>
      <c r="H87" s="141"/>
    </row>
    <row r="88" spans="1:8" ht="37.5" customHeight="1" x14ac:dyDescent="0.2">
      <c r="A88" s="137" t="s">
        <v>61</v>
      </c>
      <c r="B88" s="138"/>
      <c r="C88" s="142"/>
      <c r="D88" s="140">
        <v>720</v>
      </c>
      <c r="E88" s="140"/>
      <c r="F88" s="140"/>
      <c r="G88" s="140"/>
      <c r="H88" s="141"/>
    </row>
    <row r="89" spans="1:8" ht="37.5" customHeight="1" thickBot="1" x14ac:dyDescent="0.25">
      <c r="A89" s="145" t="s">
        <v>62</v>
      </c>
      <c r="B89" s="146"/>
      <c r="C89" s="147"/>
      <c r="D89" s="148">
        <v>1476</v>
      </c>
      <c r="E89" s="148"/>
      <c r="F89" s="148"/>
      <c r="G89" s="148"/>
      <c r="H89" s="149"/>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0" s="45">
        <v>102</v>
      </c>
      <c r="E90" s="45"/>
      <c r="F90" s="45"/>
      <c r="G90" s="45"/>
      <c r="H90" s="46"/>
    </row>
    <row r="91" spans="1:8" ht="50.1" customHeight="1" thickBot="1" x14ac:dyDescent="0.25">
      <c r="A91" s="24" t="s">
        <v>65</v>
      </c>
      <c r="B91" s="25"/>
      <c r="C91" s="26"/>
      <c r="D91" s="156" t="str">
        <f>"от "&amp;MIN(D93,D104:H105,F143,D106:H120)&amp;" до "&amp;MAX(D93,D104:H105,F143,D106:H120)</f>
        <v>от 534 до 9984</v>
      </c>
      <c r="E91" s="156"/>
      <c r="F91" s="156"/>
      <c r="G91" s="156"/>
      <c r="H91" s="157"/>
    </row>
    <row r="92" spans="1:8" ht="21.75" thickBot="1" x14ac:dyDescent="0.25">
      <c r="A92" s="158"/>
      <c r="B92" s="159"/>
      <c r="C92" s="118"/>
      <c r="D92" s="322"/>
      <c r="E92" s="322"/>
      <c r="F92" s="322"/>
      <c r="G92" s="322"/>
      <c r="H92" s="323"/>
    </row>
    <row r="93" spans="1:8" ht="69"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93" s="165">
        <v>4680</v>
      </c>
      <c r="E93" s="165"/>
      <c r="F93" s="165"/>
      <c r="G93" s="165"/>
      <c r="H93" s="166"/>
    </row>
    <row r="94" spans="1:8" ht="69" customHeight="1" thickBot="1" x14ac:dyDescent="0.25">
      <c r="A94" s="167" t="s">
        <v>67</v>
      </c>
      <c r="B94" s="168"/>
      <c r="C94" s="169"/>
      <c r="D94" s="170" t="s">
        <v>68</v>
      </c>
      <c r="E94" s="171"/>
      <c r="F94" s="171"/>
      <c r="G94" s="171"/>
      <c r="H94" s="172"/>
    </row>
    <row r="95" spans="1:8" ht="69" customHeight="1" x14ac:dyDescent="0.2">
      <c r="A95" s="173" t="s">
        <v>69</v>
      </c>
      <c r="B95" s="174"/>
      <c r="C95" s="169"/>
      <c r="D95" s="140">
        <f>D93/4</f>
        <v>1170</v>
      </c>
      <c r="E95" s="140"/>
      <c r="F95" s="140"/>
      <c r="G95" s="140"/>
      <c r="H95" s="141"/>
    </row>
    <row r="96" spans="1:8" ht="69" customHeight="1" x14ac:dyDescent="0.2">
      <c r="A96" s="173" t="s">
        <v>70</v>
      </c>
      <c r="B96" s="174"/>
      <c r="C96" s="169"/>
      <c r="D96" s="140">
        <f>D93/5</f>
        <v>936</v>
      </c>
      <c r="E96" s="140"/>
      <c r="F96" s="140"/>
      <c r="G96" s="140"/>
      <c r="H96" s="141"/>
    </row>
    <row r="97" spans="1:8" ht="69" customHeight="1" x14ac:dyDescent="0.2">
      <c r="A97" s="173" t="s">
        <v>71</v>
      </c>
      <c r="B97" s="174"/>
      <c r="C97" s="169"/>
      <c r="D97" s="140">
        <f>D93/6</f>
        <v>780</v>
      </c>
      <c r="E97" s="140"/>
      <c r="F97" s="140"/>
      <c r="G97" s="140"/>
      <c r="H97" s="141"/>
    </row>
    <row r="98" spans="1:8" ht="69" customHeight="1" x14ac:dyDescent="0.2">
      <c r="A98" s="173" t="s">
        <v>72</v>
      </c>
      <c r="B98" s="174"/>
      <c r="C98" s="169"/>
      <c r="D98" s="140">
        <f>D93/7</f>
        <v>668.57142857142856</v>
      </c>
      <c r="E98" s="140"/>
      <c r="F98" s="140"/>
      <c r="G98" s="140"/>
      <c r="H98" s="141"/>
    </row>
    <row r="99" spans="1:8" ht="69" customHeight="1" x14ac:dyDescent="0.2">
      <c r="A99" s="173" t="s">
        <v>73</v>
      </c>
      <c r="B99" s="174"/>
      <c r="C99" s="169"/>
      <c r="D99" s="140">
        <f>D93/8</f>
        <v>585</v>
      </c>
      <c r="E99" s="140"/>
      <c r="F99" s="140"/>
      <c r="G99" s="140"/>
      <c r="H99" s="141"/>
    </row>
    <row r="100" spans="1:8" ht="69" customHeight="1" x14ac:dyDescent="0.2">
      <c r="A100" s="173" t="s">
        <v>74</v>
      </c>
      <c r="B100" s="174"/>
      <c r="C100" s="169"/>
      <c r="D100" s="140">
        <f>D93/9</f>
        <v>520</v>
      </c>
      <c r="E100" s="140"/>
      <c r="F100" s="140"/>
      <c r="G100" s="140"/>
      <c r="H100" s="141"/>
    </row>
    <row r="101" spans="1:8" ht="69" customHeight="1" thickBot="1" x14ac:dyDescent="0.25">
      <c r="A101" s="173" t="s">
        <v>75</v>
      </c>
      <c r="B101" s="174"/>
      <c r="C101" s="175"/>
      <c r="D101" s="140">
        <f>D93/10</f>
        <v>468</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2" s="44">
        <v>10008</v>
      </c>
      <c r="E102" s="45"/>
      <c r="F102" s="45"/>
      <c r="G102" s="45"/>
      <c r="H102" s="46"/>
    </row>
    <row r="103" spans="1:8" ht="21.75" thickBot="1" x14ac:dyDescent="0.25">
      <c r="A103" s="178"/>
      <c r="B103" s="179"/>
      <c r="C103" s="180"/>
      <c r="D103" s="322"/>
      <c r="E103" s="322"/>
      <c r="F103" s="322"/>
      <c r="G103" s="322"/>
      <c r="H103" s="323"/>
    </row>
    <row r="104" spans="1:8" ht="50.1" customHeight="1" x14ac:dyDescent="0.2">
      <c r="A104" s="143" t="s">
        <v>77</v>
      </c>
      <c r="B104" s="144"/>
      <c r="C104" s="183" t="str">
        <f>"Интернет-площадка 2gis.ru на основе Cправочника организаций "&amp;$C$2&amp;""</f>
        <v>Интернет-площадка 2gis.ru на основе Cправочника организаций "2ГИС.НОРИЛЬСК"</v>
      </c>
      <c r="D104" s="31">
        <v>1998</v>
      </c>
      <c r="E104" s="32"/>
      <c r="F104" s="32"/>
      <c r="G104" s="32"/>
      <c r="H104" s="33"/>
    </row>
    <row r="105" spans="1:8" ht="50.1" customHeight="1" x14ac:dyDescent="0.2">
      <c r="A105" s="143" t="s">
        <v>78</v>
      </c>
      <c r="B105" s="144"/>
      <c r="C105"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05" s="185">
        <v>1368</v>
      </c>
      <c r="E105" s="186"/>
      <c r="F105" s="186"/>
      <c r="G105" s="186"/>
      <c r="H105" s="187"/>
    </row>
    <row r="106" spans="1:8" ht="50.1" customHeight="1" x14ac:dyDescent="0.2">
      <c r="A106" s="143" t="s">
        <v>79</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06" s="36">
        <v>4428</v>
      </c>
      <c r="E106" s="37"/>
      <c r="F106" s="37"/>
      <c r="G106" s="37"/>
      <c r="H106" s="38"/>
    </row>
    <row r="107" spans="1:8" ht="50.1" customHeight="1" x14ac:dyDescent="0.2">
      <c r="A107" s="143" t="s">
        <v>80</v>
      </c>
      <c r="B107" s="144"/>
      <c r="C107" s="184" t="str">
        <f>"Интернет-площадка 2gis.ru на основе Cправочника организаций "&amp;$C$2&amp;""</f>
        <v>Интернет-площадка 2gis.ru на основе Cправочника организаций "2ГИС.НОРИЛЬСК"</v>
      </c>
      <c r="D107" s="36">
        <v>6174</v>
      </c>
      <c r="E107" s="37"/>
      <c r="F107" s="37"/>
      <c r="G107" s="37"/>
      <c r="H107" s="38"/>
    </row>
    <row r="108" spans="1:8" ht="50.1" customHeight="1" x14ac:dyDescent="0.2">
      <c r="A108" s="143" t="s">
        <v>81</v>
      </c>
      <c r="B108" s="144"/>
      <c r="C108" s="184" t="str">
        <f>"Интернет-площадка 2gis.ru на основе Cправочника организаций "&amp;$C$2&amp;""</f>
        <v>Интернет-площадка 2gis.ru на основе Cправочника организаций "2ГИС.НОРИЛЬСК"</v>
      </c>
      <c r="D108" s="36">
        <v>7408.7999999999993</v>
      </c>
      <c r="E108" s="37"/>
      <c r="F108" s="37"/>
      <c r="G108" s="37"/>
      <c r="H108" s="38"/>
    </row>
    <row r="109" spans="1:8" ht="50.1" customHeight="1" x14ac:dyDescent="0.2">
      <c r="A109" s="143" t="s">
        <v>82</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09" s="36">
        <v>3132</v>
      </c>
      <c r="E109" s="37"/>
      <c r="F109" s="37"/>
      <c r="G109" s="37"/>
      <c r="H109" s="38"/>
    </row>
    <row r="110" spans="1:8" ht="50.1" customHeight="1" x14ac:dyDescent="0.2">
      <c r="A110" s="143" t="s">
        <v>83</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0" s="36">
        <v>2892</v>
      </c>
      <c r="E110" s="37"/>
      <c r="F110" s="37"/>
      <c r="G110" s="37"/>
      <c r="H110" s="38"/>
    </row>
    <row r="111" spans="1:8" ht="50.1" customHeight="1" x14ac:dyDescent="0.2">
      <c r="A111" s="143" t="s">
        <v>84</v>
      </c>
      <c r="B111" s="144"/>
      <c r="C111"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11" s="36">
        <v>5430</v>
      </c>
      <c r="E111" s="37"/>
      <c r="F111" s="37"/>
      <c r="G111" s="37"/>
      <c r="H111" s="38"/>
    </row>
    <row r="112" spans="1:8" ht="50.1" customHeight="1" x14ac:dyDescent="0.2">
      <c r="A112" s="143" t="s">
        <v>85</v>
      </c>
      <c r="B112" s="144"/>
      <c r="C112" s="188" t="str">
        <f>C143</f>
        <v>электронный справочник на основе Справочника организаций "2ГИС.НОРИЛЬСК" (мобильная версия 2ГИС 4.0 и выше)</v>
      </c>
      <c r="D112" s="36">
        <v>9984</v>
      </c>
      <c r="E112" s="37"/>
      <c r="F112" s="37"/>
      <c r="G112" s="37"/>
      <c r="H112" s="38"/>
    </row>
    <row r="113" spans="1:8" ht="50.1" customHeight="1" x14ac:dyDescent="0.2">
      <c r="A113" s="143" t="s">
        <v>86</v>
      </c>
      <c r="B113" s="144"/>
      <c r="C113" s="184" t="s">
        <v>87</v>
      </c>
      <c r="D113" s="36">
        <v>534</v>
      </c>
      <c r="E113" s="37"/>
      <c r="F113" s="37"/>
      <c r="G113" s="37"/>
      <c r="H113" s="38"/>
    </row>
    <row r="114" spans="1:8" ht="75.75" customHeight="1" x14ac:dyDescent="0.2">
      <c r="A114" s="143" t="s">
        <v>88</v>
      </c>
      <c r="B114" s="144"/>
      <c r="C11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4" s="36">
        <v>2988</v>
      </c>
      <c r="E114" s="37"/>
      <c r="F114" s="37"/>
      <c r="G114" s="37"/>
      <c r="H114" s="38"/>
    </row>
    <row r="115" spans="1:8" ht="75.75" customHeight="1" x14ac:dyDescent="0.2">
      <c r="A115" s="143" t="s">
        <v>89</v>
      </c>
      <c r="B115" s="144"/>
      <c r="C115" s="184"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5" s="36">
        <v>2538</v>
      </c>
      <c r="E115" s="37"/>
      <c r="F115" s="37"/>
      <c r="G115" s="37"/>
      <c r="H115" s="38"/>
    </row>
    <row r="116" spans="1:8" ht="75.75" customHeight="1" x14ac:dyDescent="0.2">
      <c r="A116" s="143" t="s">
        <v>90</v>
      </c>
      <c r="B116" s="144"/>
      <c r="C116" s="184"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6" s="36">
        <v>2160</v>
      </c>
      <c r="E116" s="37"/>
      <c r="F116" s="37"/>
      <c r="G116" s="37"/>
      <c r="H116" s="38"/>
    </row>
    <row r="117" spans="1:8" ht="75.75" customHeight="1" x14ac:dyDescent="0.2">
      <c r="A117" s="143" t="s">
        <v>91</v>
      </c>
      <c r="B117" s="144"/>
      <c r="C117" s="184"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7" s="36">
        <v>1836</v>
      </c>
      <c r="E117" s="37"/>
      <c r="F117" s="37"/>
      <c r="G117" s="37"/>
      <c r="H117" s="38"/>
    </row>
    <row r="118" spans="1:8" ht="75.75" customHeight="1" x14ac:dyDescent="0.2">
      <c r="A118" s="143" t="s">
        <v>92</v>
      </c>
      <c r="B118" s="144" t="s">
        <v>92</v>
      </c>
      <c r="C11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8" s="36">
        <v>7416</v>
      </c>
      <c r="E118" s="37"/>
      <c r="F118" s="37"/>
      <c r="G118" s="37"/>
      <c r="H118" s="38"/>
    </row>
    <row r="119" spans="1:8" ht="75.75" customHeight="1" x14ac:dyDescent="0.2">
      <c r="A119" s="143" t="s">
        <v>93</v>
      </c>
      <c r="B119" s="144" t="s">
        <v>93</v>
      </c>
      <c r="C11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19" s="36">
        <v>5004</v>
      </c>
      <c r="E119" s="37"/>
      <c r="F119" s="37"/>
      <c r="G119" s="37"/>
      <c r="H119" s="38"/>
    </row>
    <row r="120" spans="1:8" ht="50.1" customHeight="1" thickBot="1" x14ac:dyDescent="0.25">
      <c r="A120" s="143" t="s">
        <v>94</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0" s="36">
        <v>768</v>
      </c>
      <c r="E120" s="37"/>
      <c r="F120" s="37"/>
      <c r="G120" s="37"/>
      <c r="H120" s="38"/>
    </row>
    <row r="121" spans="1:8" s="16" customFormat="1" ht="102" customHeight="1" thickBot="1" x14ac:dyDescent="0.25">
      <c r="A121" s="143" t="s">
        <v>16</v>
      </c>
      <c r="B121" s="144"/>
      <c r="C12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1" s="36">
        <v>996</v>
      </c>
      <c r="E121" s="37"/>
      <c r="F121" s="37"/>
      <c r="G121" s="37"/>
      <c r="H121" s="38"/>
    </row>
    <row r="122" spans="1:8" s="16" customFormat="1" ht="126" customHeight="1" x14ac:dyDescent="0.2">
      <c r="A122" s="143" t="s">
        <v>95</v>
      </c>
      <c r="B122" s="144"/>
      <c r="C12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2" s="36">
        <v>6966</v>
      </c>
      <c r="E122" s="37"/>
      <c r="F122" s="37"/>
      <c r="G122" s="37"/>
      <c r="H122" s="38"/>
    </row>
    <row r="123" spans="1:8" s="16" customFormat="1" ht="96" customHeight="1" x14ac:dyDescent="0.2">
      <c r="A123" s="137" t="s">
        <v>96</v>
      </c>
      <c r="B123" s="189"/>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3" s="36">
        <v>4098</v>
      </c>
      <c r="E123" s="37"/>
      <c r="F123" s="37"/>
      <c r="G123" s="37"/>
      <c r="H123" s="38"/>
    </row>
    <row r="124" spans="1:8" s="16" customFormat="1" ht="96" customHeight="1" x14ac:dyDescent="0.2">
      <c r="A124" s="137" t="s">
        <v>97</v>
      </c>
      <c r="B124" s="189"/>
      <c r="C12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24" s="36">
        <v>5010</v>
      </c>
      <c r="E124" s="37"/>
      <c r="F124" s="37"/>
      <c r="G124" s="37"/>
      <c r="H124" s="38"/>
    </row>
    <row r="125" spans="1:8" ht="50.1" customHeight="1" x14ac:dyDescent="0.2">
      <c r="A125" s="143" t="s">
        <v>98</v>
      </c>
      <c r="B125" s="144"/>
      <c r="C125" s="184" t="str">
        <f>"Интернет-площадка 2gis.ru на основе Cправочника организаций "&amp;$C$2&amp;""</f>
        <v>Интернет-площадка 2gis.ru на основе Cправочника организаций "2ГИС.НОРИЛЬСК"</v>
      </c>
      <c r="D125" s="36">
        <v>2880</v>
      </c>
      <c r="E125" s="37"/>
      <c r="F125" s="37"/>
      <c r="G125" s="37"/>
      <c r="H125" s="38"/>
    </row>
    <row r="126" spans="1:8" ht="50.1" customHeight="1" x14ac:dyDescent="0.2">
      <c r="A126" s="143" t="s">
        <v>99</v>
      </c>
      <c r="B126" s="144"/>
      <c r="C126" s="184"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26" s="36">
        <v>1920</v>
      </c>
      <c r="E126" s="37"/>
      <c r="F126" s="37"/>
      <c r="G126" s="37"/>
      <c r="H126" s="38"/>
    </row>
    <row r="127" spans="1:8" ht="50.1" customHeight="1" x14ac:dyDescent="0.2">
      <c r="A127" s="143" t="s">
        <v>100</v>
      </c>
      <c r="B127" s="144"/>
      <c r="C127" s="184" t="str">
        <f t="shared" si="2"/>
        <v>Электронный справочник на основе Справочника организаций "2ГИС.НОРИЛЬСК" (версия для ПК)</v>
      </c>
      <c r="D127" s="36">
        <v>6240</v>
      </c>
      <c r="E127" s="37"/>
      <c r="F127" s="37"/>
      <c r="G127" s="37"/>
      <c r="H127" s="38"/>
    </row>
    <row r="128" spans="1:8" ht="50.1" customHeight="1" x14ac:dyDescent="0.2">
      <c r="A128" s="143" t="s">
        <v>101</v>
      </c>
      <c r="B128" s="144"/>
      <c r="C128" s="184" t="str">
        <f>"Интернет-площадка 2gis.ru на основе Cправочника организаций "&amp;$C$2&amp;""</f>
        <v>Интернет-площадка 2gis.ru на основе Cправочника организаций "2ГИС.НОРИЛЬСК"</v>
      </c>
      <c r="D128" s="36">
        <v>8760</v>
      </c>
      <c r="E128" s="37"/>
      <c r="F128" s="37"/>
      <c r="G128" s="37"/>
      <c r="H128" s="38"/>
    </row>
    <row r="129" spans="1:8" ht="50.1" customHeight="1" x14ac:dyDescent="0.2">
      <c r="A129" s="143" t="s">
        <v>102</v>
      </c>
      <c r="B129" s="144"/>
      <c r="C129" s="184" t="str">
        <f>"Интернет-площадка 2gis.ru на основе Cправочника организаций "&amp;$C$2&amp;""</f>
        <v>Интернет-площадка 2gis.ru на основе Cправочника организаций "2ГИС.НОРИЛЬСК"</v>
      </c>
      <c r="D129" s="36">
        <v>10512</v>
      </c>
      <c r="E129" s="37"/>
      <c r="F129" s="37"/>
      <c r="G129" s="37"/>
      <c r="H129" s="38"/>
    </row>
    <row r="130" spans="1:8" ht="50.1" customHeight="1" x14ac:dyDescent="0.2">
      <c r="A130" s="143" t="s">
        <v>103</v>
      </c>
      <c r="B130" s="144"/>
      <c r="C130" s="184" t="str">
        <f t="shared" si="2"/>
        <v>Электронный справочник на основе Справочника организаций "2ГИС.НОРИЛЬСК" (версия для ПК)</v>
      </c>
      <c r="D130" s="36">
        <v>4440</v>
      </c>
      <c r="E130" s="37"/>
      <c r="F130" s="37"/>
      <c r="G130" s="37"/>
      <c r="H130" s="38"/>
    </row>
    <row r="131" spans="1:8" ht="50.1" customHeight="1" x14ac:dyDescent="0.2">
      <c r="A131" s="143" t="s">
        <v>104</v>
      </c>
      <c r="B131" s="144"/>
      <c r="C131" s="184" t="str">
        <f t="shared" si="2"/>
        <v>Электронный справочник на основе Справочника организаций "2ГИС.НОРИЛЬСК" (версия для ПК)</v>
      </c>
      <c r="D131" s="36">
        <v>4080</v>
      </c>
      <c r="E131" s="37"/>
      <c r="F131" s="37"/>
      <c r="G131" s="37"/>
      <c r="H131" s="38"/>
    </row>
    <row r="132" spans="1:8" ht="50.1" customHeight="1" x14ac:dyDescent="0.2">
      <c r="A132" s="143" t="s">
        <v>105</v>
      </c>
      <c r="B132" s="144"/>
      <c r="C132" s="184" t="str">
        <f t="shared" si="2"/>
        <v>Электронный справочник на основе Справочника организаций "2ГИС.НОРИЛЬСК" (версия для ПК)</v>
      </c>
      <c r="D132" s="36">
        <v>7680</v>
      </c>
      <c r="E132" s="37"/>
      <c r="F132" s="37"/>
      <c r="G132" s="37"/>
      <c r="H132" s="38"/>
    </row>
    <row r="133" spans="1:8" ht="50.1" customHeight="1" x14ac:dyDescent="0.2">
      <c r="A133" s="143" t="s">
        <v>106</v>
      </c>
      <c r="B133" s="144"/>
      <c r="C133" s="184" t="s">
        <v>87</v>
      </c>
      <c r="D133" s="36">
        <v>840</v>
      </c>
      <c r="E133" s="37"/>
      <c r="F133" s="37"/>
      <c r="G133" s="37"/>
      <c r="H133" s="38"/>
    </row>
    <row r="134" spans="1:8" ht="77.25" customHeight="1" x14ac:dyDescent="0.2">
      <c r="A134" s="143" t="s">
        <v>107</v>
      </c>
      <c r="B134" s="144"/>
      <c r="C13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4" s="36">
        <v>10440</v>
      </c>
      <c r="E134" s="37"/>
      <c r="F134" s="37"/>
      <c r="G134" s="37"/>
      <c r="H134" s="38"/>
    </row>
    <row r="135" spans="1:8" ht="50.1" customHeight="1" thickBot="1" x14ac:dyDescent="0.25">
      <c r="A135" s="143" t="s">
        <v>108</v>
      </c>
      <c r="B135" s="144"/>
      <c r="C135" s="184" t="str">
        <f t="shared" si="2"/>
        <v>Электронный справочник на основе Справочника организаций "2ГИС.НОРИЛЬСК" (версия для ПК)</v>
      </c>
      <c r="D135" s="44">
        <v>1080</v>
      </c>
      <c r="E135" s="45"/>
      <c r="F135" s="45"/>
      <c r="G135" s="45"/>
      <c r="H135" s="46"/>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37" s="36">
        <v>2004</v>
      </c>
      <c r="E137" s="37"/>
      <c r="F137" s="37"/>
      <c r="G137" s="37"/>
      <c r="H137" s="38"/>
    </row>
    <row r="138" spans="1:8" s="16" customFormat="1" ht="50.1" customHeight="1" x14ac:dyDescent="0.2">
      <c r="A138" s="143" t="s">
        <v>111</v>
      </c>
      <c r="B138" s="144"/>
      <c r="C138" s="194"/>
      <c r="D138" s="36">
        <v>2004</v>
      </c>
      <c r="E138" s="37"/>
      <c r="F138" s="37"/>
      <c r="G138" s="37"/>
      <c r="H138" s="38"/>
    </row>
    <row r="139" spans="1:8" s="16" customFormat="1" ht="50.1" customHeight="1" x14ac:dyDescent="0.2">
      <c r="A139" s="192" t="s">
        <v>112</v>
      </c>
      <c r="B139" s="193"/>
      <c r="C139" s="194"/>
      <c r="D139" s="325">
        <v>1500</v>
      </c>
      <c r="E139" s="140"/>
      <c r="F139" s="140"/>
      <c r="G139" s="140"/>
      <c r="H139" s="140"/>
    </row>
    <row r="140" spans="1:8" s="16" customFormat="1" ht="50.1" customHeight="1" x14ac:dyDescent="0.2">
      <c r="A140" s="192" t="s">
        <v>113</v>
      </c>
      <c r="B140" s="193"/>
      <c r="C140" s="194"/>
      <c r="D140" s="325">
        <v>150</v>
      </c>
      <c r="E140" s="140"/>
      <c r="F140" s="140"/>
      <c r="G140" s="140"/>
      <c r="H140" s="140"/>
    </row>
    <row r="141" spans="1:8" s="16" customFormat="1" ht="50.1" customHeight="1" thickBot="1" x14ac:dyDescent="0.25">
      <c r="A141" s="192" t="s">
        <v>114</v>
      </c>
      <c r="B141" s="193"/>
      <c r="C141" s="196"/>
      <c r="D141" s="78">
        <v>510</v>
      </c>
      <c r="E141" s="79"/>
      <c r="F141" s="79"/>
      <c r="G141" s="79"/>
      <c r="H141" s="79"/>
    </row>
    <row r="142" spans="1:8" s="16" customFormat="1" ht="50.1" customHeight="1" thickBot="1" x14ac:dyDescent="0.25">
      <c r="A142" s="24" t="s">
        <v>115</v>
      </c>
      <c r="B142" s="25"/>
      <c r="C142" s="26"/>
      <c r="D142" s="156"/>
      <c r="E142" s="156"/>
      <c r="F142" s="156"/>
      <c r="G142" s="156"/>
      <c r="H142" s="157"/>
    </row>
    <row r="143" spans="1:8" ht="50.1" customHeight="1" x14ac:dyDescent="0.2">
      <c r="A143" s="143" t="s">
        <v>116</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3" s="198">
        <f>F143*1.2</f>
        <v>3369.6</v>
      </c>
      <c r="E143" s="199">
        <f>F143*1.1</f>
        <v>3088.8</v>
      </c>
      <c r="F143" s="199">
        <v>2808</v>
      </c>
      <c r="G143" s="199">
        <f>F143*0.75</f>
        <v>2106</v>
      </c>
      <c r="H143" s="200">
        <f>F143*0.5</f>
        <v>1404</v>
      </c>
    </row>
    <row r="144" spans="1:8" ht="50.1" customHeight="1" x14ac:dyDescent="0.2">
      <c r="A144" s="143" t="s">
        <v>117</v>
      </c>
      <c r="B144" s="144"/>
      <c r="C144" s="184" t="str">
        <f>"Интернет-площадка 2gis.ru на основе Cправочника организаций "&amp;$C$2&amp;""</f>
        <v>Интернет-площадка 2gis.ru на основе Cправочника организаций "2ГИС.НОРИЛЬСК"</v>
      </c>
      <c r="D144" s="36">
        <v>3144</v>
      </c>
      <c r="E144" s="37"/>
      <c r="F144" s="37"/>
      <c r="G144" s="37"/>
      <c r="H144" s="38"/>
    </row>
    <row r="145" spans="1:8" ht="50.1" customHeight="1" x14ac:dyDescent="0.2">
      <c r="A145" s="143" t="s">
        <v>118</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6">
        <v>1770</v>
      </c>
      <c r="E145" s="37"/>
      <c r="F145" s="37"/>
      <c r="G145" s="37"/>
      <c r="H145" s="38"/>
    </row>
    <row r="146" spans="1:8" ht="50.1" customHeight="1" x14ac:dyDescent="0.2">
      <c r="A146" s="143" t="s">
        <v>119</v>
      </c>
      <c r="B146" s="144"/>
      <c r="C14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46" s="198">
        <f>F146*1.2</f>
        <v>4752</v>
      </c>
      <c r="E146" s="199">
        <f>F146*1.1</f>
        <v>4356</v>
      </c>
      <c r="F146" s="199">
        <v>3960</v>
      </c>
      <c r="G146" s="199">
        <f>F146*0.75</f>
        <v>2970</v>
      </c>
      <c r="H146" s="200">
        <f>F146*0.5</f>
        <v>1980</v>
      </c>
    </row>
    <row r="147" spans="1:8" ht="50.1" customHeight="1" x14ac:dyDescent="0.2">
      <c r="A147" s="143" t="s">
        <v>163</v>
      </c>
      <c r="B147" s="144"/>
      <c r="C147" s="184" t="str">
        <f>"Интернет-площадка 2gis.ru на основе Cправочника организаций "&amp;$C$2&amp;""</f>
        <v>Интернет-площадка 2gis.ru на основе Cправочника организаций "2ГИС.НОРИЛЬСК"</v>
      </c>
      <c r="D147" s="36">
        <v>4440</v>
      </c>
      <c r="E147" s="37"/>
      <c r="F147" s="37"/>
      <c r="G147" s="37"/>
      <c r="H147" s="38"/>
    </row>
    <row r="148" spans="1:8" ht="50.1" customHeight="1" x14ac:dyDescent="0.2">
      <c r="A148" s="143" t="s">
        <v>121</v>
      </c>
      <c r="B148" s="144"/>
      <c r="C148" s="184"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8" s="36">
        <v>2520</v>
      </c>
      <c r="E148" s="37"/>
      <c r="F148" s="37"/>
      <c r="G148" s="37"/>
      <c r="H148" s="38"/>
    </row>
    <row r="149" spans="1:8" s="16" customFormat="1" ht="126" customHeight="1" thickBot="1" x14ac:dyDescent="0.25">
      <c r="A149" s="143" t="s">
        <v>122</v>
      </c>
      <c r="B149" s="144"/>
      <c r="C149" s="201" t="str">
        <f>C144</f>
        <v>Интернет-площадка 2gis.ru на основе Cправочника организаций "2ГИС.НОРИЛЬСК"</v>
      </c>
      <c r="D149" s="198">
        <f>F149*1.2</f>
        <v>3204</v>
      </c>
      <c r="E149" s="199">
        <f>F149*1.1</f>
        <v>2937.0000000000005</v>
      </c>
      <c r="F149" s="199">
        <v>2670</v>
      </c>
      <c r="G149" s="199">
        <f>F149*0.75</f>
        <v>2002.5</v>
      </c>
      <c r="H149" s="200">
        <f>F149*0.5</f>
        <v>1335</v>
      </c>
    </row>
    <row r="150" spans="1:8" ht="50.1" customHeight="1" thickBot="1" x14ac:dyDescent="0.25">
      <c r="A150" s="24" t="s">
        <v>182</v>
      </c>
      <c r="B150" s="25"/>
      <c r="C150" s="26"/>
      <c r="D150" s="156"/>
      <c r="E150" s="156"/>
      <c r="F150" s="156"/>
      <c r="G150" s="156"/>
      <c r="H150" s="157"/>
    </row>
    <row r="151" spans="1:8" s="23" customFormat="1" ht="30" customHeight="1" thickBot="1" x14ac:dyDescent="0.25">
      <c r="A151" s="532"/>
      <c r="B151" s="353"/>
      <c r="C151" s="354"/>
      <c r="D151" s="353"/>
      <c r="E151" s="353"/>
      <c r="F151" s="353"/>
      <c r="G151" s="353"/>
      <c r="H151" s="355"/>
    </row>
    <row r="152" spans="1:8" s="16" customFormat="1" ht="185.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2" s="31">
        <v>11994</v>
      </c>
      <c r="E152" s="32"/>
      <c r="F152" s="32"/>
      <c r="G152" s="32"/>
      <c r="H152" s="33"/>
    </row>
    <row r="153" spans="1:8" s="16" customFormat="1" ht="83.25" customHeight="1" x14ac:dyDescent="0.2">
      <c r="A153" s="143" t="s">
        <v>184</v>
      </c>
      <c r="B153" s="144"/>
      <c r="C153" s="194"/>
      <c r="D153" s="36">
        <v>23988</v>
      </c>
      <c r="E153" s="37"/>
      <c r="F153" s="37"/>
      <c r="G153" s="37"/>
      <c r="H153" s="38"/>
    </row>
    <row r="154" spans="1:8" s="16" customFormat="1" ht="83.25" customHeight="1" x14ac:dyDescent="0.2">
      <c r="A154" s="143" t="s">
        <v>185</v>
      </c>
      <c r="B154" s="144"/>
      <c r="C154" s="194"/>
      <c r="D154" s="36">
        <v>11994</v>
      </c>
      <c r="E154" s="37"/>
      <c r="F154" s="37"/>
      <c r="G154" s="37"/>
      <c r="H154" s="38"/>
    </row>
    <row r="155" spans="1:8" s="16" customFormat="1" ht="83.25" customHeight="1" thickBot="1" x14ac:dyDescent="0.25">
      <c r="A155" s="143" t="s">
        <v>186</v>
      </c>
      <c r="B155" s="144"/>
      <c r="C155" s="194"/>
      <c r="D155" s="36">
        <v>23988</v>
      </c>
      <c r="E155" s="37"/>
      <c r="F155" s="37"/>
      <c r="G155" s="37"/>
      <c r="H155" s="38"/>
    </row>
    <row r="156" spans="1:8" ht="21.75" thickBot="1" x14ac:dyDescent="0.25">
      <c r="A156" s="298"/>
      <c r="B156" s="299"/>
      <c r="C156" s="180"/>
      <c r="D156" s="322"/>
      <c r="E156" s="322"/>
      <c r="F156" s="322"/>
      <c r="G156" s="322"/>
      <c r="H156" s="323"/>
    </row>
    <row r="158" spans="1:8" ht="21" x14ac:dyDescent="0.2">
      <c r="A158" s="206"/>
      <c r="B158" s="207" t="s">
        <v>123</v>
      </c>
      <c r="C158" s="208" t="s">
        <v>597</v>
      </c>
      <c r="D158" s="208"/>
      <c r="E158" s="209"/>
      <c r="F158" s="209"/>
      <c r="G158" s="209"/>
      <c r="H158" s="209"/>
    </row>
    <row r="159" spans="1:8" ht="21" x14ac:dyDescent="0.2">
      <c r="A159" s="206"/>
      <c r="B159" s="209"/>
      <c r="C159" s="301" t="s">
        <v>598</v>
      </c>
      <c r="D159" s="210"/>
      <c r="E159" s="209"/>
      <c r="F159" s="209"/>
      <c r="G159" s="209"/>
      <c r="H159" s="209"/>
    </row>
    <row r="160" spans="1:8" ht="21" x14ac:dyDescent="0.2">
      <c r="A160" s="206"/>
      <c r="B160" s="209"/>
      <c r="C160" s="301" t="s">
        <v>599</v>
      </c>
      <c r="D160" s="210"/>
      <c r="E160" s="209"/>
      <c r="F160" s="209"/>
      <c r="G160" s="209"/>
      <c r="H160" s="209"/>
    </row>
    <row r="161" spans="1:8" ht="21" x14ac:dyDescent="0.2">
      <c r="C161" s="210"/>
      <c r="D161" s="210"/>
      <c r="E161" s="209"/>
      <c r="F161" s="209"/>
      <c r="G161" s="209"/>
      <c r="H161" s="203"/>
    </row>
    <row r="162" spans="1:8" ht="26.25" x14ac:dyDescent="0.2">
      <c r="A162" s="213" t="str">
        <f>Абакан_юр!A147</f>
        <v>По соглашению сторон в качестве валюты платежа могут выступать украинские гривны, в этом случае курс следующий: 1 руб. = 0,3909 гривен</v>
      </c>
      <c r="B162" s="213"/>
      <c r="C162" s="213"/>
      <c r="D162" s="214"/>
      <c r="E162" s="214"/>
      <c r="F162" s="215"/>
      <c r="G162" s="216"/>
      <c r="H162" s="216"/>
    </row>
    <row r="163" spans="1:8" ht="26.25" customHeight="1" x14ac:dyDescent="0.2">
      <c r="A163" s="213" t="str">
        <f>Абакан_юр!A148</f>
        <v>По соглашению сторон в качестве валюты платежа могут выступать дирхамы ОАЭ, в этом случае курс следующий: 1 руб. = 0,0394 дирхам</v>
      </c>
      <c r="B163" s="213"/>
      <c r="C163" s="213"/>
      <c r="D163" s="214"/>
      <c r="E163" s="214"/>
      <c r="F163" s="215"/>
      <c r="G163" s="218"/>
      <c r="H163" s="218"/>
    </row>
    <row r="164" spans="1:8" ht="26.25" customHeight="1" x14ac:dyDescent="0.2">
      <c r="A164" s="213" t="str">
        <f>Абакан_юр!A149</f>
        <v>По соглашению сторон в качестве валюты платежа могут выступать доллары США, в этом случае курс следующий: 1 руб. = 0,0107 доллара</v>
      </c>
      <c r="B164" s="213"/>
      <c r="C164" s="213"/>
      <c r="D164" s="214"/>
      <c r="E164" s="214"/>
      <c r="F164" s="215"/>
      <c r="G164" s="218"/>
      <c r="H164" s="218"/>
    </row>
    <row r="165" spans="1:8" ht="26.25" customHeight="1" x14ac:dyDescent="0.2">
      <c r="A165" s="213" t="str">
        <f>Абакан_юр!A150</f>
        <v>По соглашению сторон в качестве валюты платежа могут выступать евро, в этом случае курс следующий: 1 руб. = 0,0101 евро</v>
      </c>
      <c r="B165" s="213"/>
      <c r="C165" s="213"/>
      <c r="D165" s="214"/>
      <c r="E165" s="215"/>
      <c r="F165" s="215"/>
      <c r="G165" s="218"/>
      <c r="H165" s="218"/>
    </row>
    <row r="166" spans="1:8" ht="26.25" customHeight="1" x14ac:dyDescent="0.2">
      <c r="A166" s="213" t="str">
        <f>Абакан_юр!A151</f>
        <v>По соглашению сторон в качестве валюты платежа могут выступать чешские кроны, в этом случае курс следующий: 1 руб. = 0,2496 крона</v>
      </c>
      <c r="B166" s="213"/>
      <c r="C166" s="213"/>
      <c r="D166" s="214"/>
      <c r="E166" s="215"/>
      <c r="F166" s="215"/>
      <c r="G166" s="218"/>
      <c r="H166" s="218"/>
    </row>
    <row r="167" spans="1:8" ht="26.25" customHeight="1" x14ac:dyDescent="0.2">
      <c r="A167" s="213" t="str">
        <f>Абакан_юр!A152</f>
        <v>По соглашению сторон в качестве валюты платежа могут выступать киргизские сомы, в этом случае курс следующий: 1 руб. = 0,9546 сом</v>
      </c>
      <c r="B167" s="213"/>
      <c r="C167" s="213"/>
      <c r="D167" s="214"/>
      <c r="E167" s="214"/>
      <c r="F167" s="215"/>
      <c r="G167" s="218"/>
      <c r="H167" s="218"/>
    </row>
    <row r="168" spans="1:8" ht="26.25" customHeight="1" x14ac:dyDescent="0.2">
      <c r="A16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8" s="213"/>
      <c r="C168" s="213"/>
      <c r="D168" s="214"/>
      <c r="E168" s="214"/>
      <c r="F168" s="215"/>
      <c r="G168" s="218"/>
      <c r="H168" s="218"/>
    </row>
    <row r="169" spans="1:8" ht="26.25" x14ac:dyDescent="0.2">
      <c r="A169" s="219"/>
      <c r="B169" s="219"/>
      <c r="C169" s="220"/>
      <c r="D169" s="221"/>
      <c r="E169" s="221"/>
      <c r="F169" s="222"/>
      <c r="G169" s="223"/>
      <c r="H169" s="223"/>
    </row>
    <row r="170" spans="1:8" ht="21" x14ac:dyDescent="0.2">
      <c r="A170" s="225" t="s">
        <v>134</v>
      </c>
      <c r="B170" s="225"/>
      <c r="C170" s="225"/>
      <c r="D170" s="225"/>
      <c r="E170" s="225"/>
      <c r="F170" s="225"/>
      <c r="G170" s="225"/>
      <c r="H170" s="225"/>
    </row>
    <row r="171" spans="1:8" ht="21" x14ac:dyDescent="0.2">
      <c r="A171" s="225" t="s">
        <v>135</v>
      </c>
      <c r="B171" s="225"/>
      <c r="C171" s="225"/>
      <c r="D171" s="225"/>
      <c r="E171" s="225"/>
      <c r="F171" s="225"/>
      <c r="G171" s="225"/>
      <c r="H171" s="225"/>
    </row>
    <row r="172" spans="1:8" ht="26.25" x14ac:dyDescent="0.2">
      <c r="A172" s="219"/>
      <c r="B172" s="219"/>
      <c r="C172" s="220"/>
      <c r="D172" s="221"/>
      <c r="E172" s="221"/>
      <c r="F172" s="222"/>
      <c r="G172" s="223"/>
      <c r="H172" s="223"/>
    </row>
    <row r="173" spans="1:8" ht="50.1" customHeight="1" thickBot="1" x14ac:dyDescent="0.25">
      <c r="A173" s="226" t="s">
        <v>136</v>
      </c>
      <c r="B173" s="226"/>
      <c r="C173" s="226"/>
      <c r="D173" s="226"/>
      <c r="E173" s="226"/>
      <c r="F173" s="227"/>
      <c r="G173" s="217"/>
      <c r="H173" s="228"/>
    </row>
    <row r="174" spans="1:8" ht="50.1" customHeight="1" thickBot="1" x14ac:dyDescent="0.25">
      <c r="A174" s="229" t="s">
        <v>137</v>
      </c>
      <c r="B174" s="230"/>
      <c r="C174" s="230"/>
      <c r="D174" s="230"/>
      <c r="E174" s="231"/>
      <c r="F174" s="232"/>
      <c r="H174" s="233"/>
    </row>
    <row r="175" spans="1:8" ht="87" customHeight="1" thickBot="1" x14ac:dyDescent="0.25">
      <c r="A175" s="302" t="s">
        <v>138</v>
      </c>
      <c r="B175" s="303"/>
      <c r="C175" s="236" t="s">
        <v>139</v>
      </c>
      <c r="D175" s="326" t="s">
        <v>140</v>
      </c>
      <c r="E175" s="327"/>
      <c r="F175" s="238"/>
      <c r="G175" s="238"/>
      <c r="H175" s="238"/>
    </row>
    <row r="176" spans="1:8" ht="102.75" customHeight="1" x14ac:dyDescent="0.2">
      <c r="A176" s="239" t="s">
        <v>141</v>
      </c>
      <c r="B176" s="240"/>
      <c r="C176" s="241" t="s">
        <v>142</v>
      </c>
      <c r="D176" s="242" t="s">
        <v>143</v>
      </c>
      <c r="E176" s="243"/>
      <c r="F176" s="238"/>
      <c r="G176" s="238"/>
      <c r="H176" s="238"/>
    </row>
    <row r="177" spans="1:8" ht="88.5" customHeight="1" x14ac:dyDescent="0.2">
      <c r="A177" s="244" t="s">
        <v>144</v>
      </c>
      <c r="B177" s="245"/>
      <c r="C177" s="246" t="s">
        <v>145</v>
      </c>
      <c r="D177" s="247" t="s">
        <v>146</v>
      </c>
      <c r="E177" s="248"/>
      <c r="F177" s="238"/>
      <c r="G177" s="238"/>
      <c r="H177" s="238"/>
    </row>
    <row r="178" spans="1:8" ht="139.5" customHeight="1" thickBot="1" x14ac:dyDescent="0.25">
      <c r="A178" s="328" t="s">
        <v>147</v>
      </c>
      <c r="B178" s="329"/>
      <c r="C178" s="330" t="s">
        <v>148</v>
      </c>
      <c r="D178" s="331" t="s">
        <v>146</v>
      </c>
      <c r="E178" s="332"/>
      <c r="F178" s="238"/>
      <c r="G178" s="238"/>
      <c r="H178" s="238"/>
    </row>
    <row r="179" spans="1:8" s="203" customFormat="1" ht="102.75" customHeight="1" thickBot="1" x14ac:dyDescent="0.25">
      <c r="A179" s="328" t="s">
        <v>150</v>
      </c>
      <c r="B179" s="329"/>
      <c r="C179" s="544" t="s">
        <v>151</v>
      </c>
      <c r="D179" s="329" t="s">
        <v>146</v>
      </c>
      <c r="E179" s="545"/>
      <c r="F179" s="232"/>
      <c r="G179" s="232"/>
      <c r="H179" s="232"/>
    </row>
    <row r="180" spans="1:8" s="224" customFormat="1" ht="222.75" customHeight="1" thickBot="1" x14ac:dyDescent="0.25">
      <c r="A180" s="328" t="s">
        <v>152</v>
      </c>
      <c r="B180" s="329"/>
      <c r="C180" s="330" t="s">
        <v>153</v>
      </c>
      <c r="D180" s="331" t="s">
        <v>146</v>
      </c>
      <c r="E180" s="332"/>
      <c r="F180" s="222"/>
      <c r="G180" s="223"/>
      <c r="H180" s="223"/>
    </row>
    <row r="181" spans="1:8" ht="23.25" x14ac:dyDescent="0.2">
      <c r="A181" s="250" t="s">
        <v>154</v>
      </c>
      <c r="B181" s="250"/>
      <c r="C181" s="250"/>
      <c r="D181" s="250"/>
      <c r="E181" s="250"/>
      <c r="F181" s="250"/>
      <c r="G181" s="250"/>
      <c r="H181" s="250"/>
    </row>
    <row r="182" spans="1:8" ht="29.25" customHeight="1" x14ac:dyDescent="0.2">
      <c r="A182" s="250" t="s">
        <v>155</v>
      </c>
      <c r="B182" s="250"/>
      <c r="C182" s="250"/>
      <c r="D182" s="250"/>
      <c r="E182" s="250"/>
      <c r="F182" s="250"/>
      <c r="G182" s="250"/>
      <c r="H182" s="250"/>
    </row>
    <row r="183" spans="1:8" ht="186.75" customHeight="1" x14ac:dyDescent="0.2">
      <c r="A18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5"/>
      <c r="C183" s="225"/>
      <c r="D183" s="225"/>
      <c r="E183" s="225"/>
      <c r="F183" s="225"/>
      <c r="G183" s="225"/>
      <c r="H183" s="225"/>
    </row>
    <row r="184" spans="1:8" ht="70.5" customHeight="1" x14ac:dyDescent="0.2">
      <c r="A184" s="225" t="s">
        <v>157</v>
      </c>
      <c r="B184" s="225"/>
      <c r="C184" s="225"/>
      <c r="D184" s="225"/>
      <c r="E184" s="225"/>
      <c r="F184" s="225"/>
      <c r="G184" s="225"/>
      <c r="H184" s="225"/>
    </row>
    <row r="185" spans="1:8" ht="23.25" x14ac:dyDescent="0.2">
      <c r="A185" s="250" t="s">
        <v>158</v>
      </c>
      <c r="B185" s="250"/>
      <c r="C185" s="250"/>
      <c r="D185" s="250"/>
      <c r="E185" s="250"/>
      <c r="F185" s="250"/>
      <c r="G185" s="250"/>
      <c r="H185" s="250"/>
    </row>
    <row r="186" spans="1:8" s="252" customFormat="1" ht="114.75" customHeight="1" x14ac:dyDescent="0.2">
      <c r="A186" s="225" t="s">
        <v>159</v>
      </c>
      <c r="B186" s="225"/>
      <c r="C186" s="225"/>
      <c r="D186" s="225"/>
      <c r="E186" s="225"/>
      <c r="F186" s="225"/>
      <c r="G186" s="225"/>
      <c r="H186" s="225"/>
    </row>
  </sheetData>
  <sheetProtection selectLockedCells="1" selectUnlockedCells="1"/>
  <mergeCells count="308">
    <mergeCell ref="A183:H183"/>
    <mergeCell ref="A184:H184"/>
    <mergeCell ref="A185:H185"/>
    <mergeCell ref="A186:E186"/>
    <mergeCell ref="F186:H186"/>
    <mergeCell ref="A179:B179"/>
    <mergeCell ref="D179:E179"/>
    <mergeCell ref="A180:B180"/>
    <mergeCell ref="D180:E180"/>
    <mergeCell ref="A181:H181"/>
    <mergeCell ref="A182:H182"/>
    <mergeCell ref="A176:B176"/>
    <mergeCell ref="D176:E176"/>
    <mergeCell ref="A177:B177"/>
    <mergeCell ref="D177:E177"/>
    <mergeCell ref="A178:B178"/>
    <mergeCell ref="D178:E178"/>
    <mergeCell ref="A170:H170"/>
    <mergeCell ref="A171:H171"/>
    <mergeCell ref="A173:E173"/>
    <mergeCell ref="A174:E174"/>
    <mergeCell ref="A175:B175"/>
    <mergeCell ref="D175:E175"/>
    <mergeCell ref="A163:C163"/>
    <mergeCell ref="A164:C164"/>
    <mergeCell ref="A165:C165"/>
    <mergeCell ref="A166:C166"/>
    <mergeCell ref="A167:C167"/>
    <mergeCell ref="A168:C168"/>
    <mergeCell ref="C158:D158"/>
    <mergeCell ref="C159:D159"/>
    <mergeCell ref="C160:D160"/>
    <mergeCell ref="C161:D161"/>
    <mergeCell ref="A162:C162"/>
    <mergeCell ref="G162:H162"/>
    <mergeCell ref="A154:B154"/>
    <mergeCell ref="D154:H154"/>
    <mergeCell ref="A155:B155"/>
    <mergeCell ref="D155:H155"/>
    <mergeCell ref="A156:B156"/>
    <mergeCell ref="D156:H156"/>
    <mergeCell ref="A149:B149"/>
    <mergeCell ref="A150:B150"/>
    <mergeCell ref="D150:H150"/>
    <mergeCell ref="A151:C151"/>
    <mergeCell ref="D151:H151"/>
    <mergeCell ref="A152:B152"/>
    <mergeCell ref="C152:C155"/>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3"/>
  <sheetViews>
    <sheetView view="pageBreakPreview" zoomScale="40" zoomScaleNormal="60" zoomScaleSheetLayoutView="40" workbookViewId="0">
      <pane ySplit="4" topLeftCell="A86"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1">
        <f>F7*1.2</f>
        <v>9842.4</v>
      </c>
      <c r="E7" s="32">
        <f>F7*1.1</f>
        <v>9022.2000000000007</v>
      </c>
      <c r="F7" s="32">
        <v>8202</v>
      </c>
      <c r="G7" s="32">
        <f>F7*0.75</f>
        <v>6151.5</v>
      </c>
      <c r="H7" s="33">
        <f>F7*0.5</f>
        <v>4101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1230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"2ГИС.НОЯБРЬСК"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262">
        <v>180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1">
        <f>F27*1.2</f>
        <v>13780.8</v>
      </c>
      <c r="E27" s="32">
        <f>F27*1.1</f>
        <v>12632.400000000001</v>
      </c>
      <c r="F27" s="32">
        <v>11484</v>
      </c>
      <c r="G27" s="32">
        <f>F27*0.75</f>
        <v>8613</v>
      </c>
      <c r="H27" s="33">
        <f>F27*0.5</f>
        <v>5742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"2ГИС.НОЯБРЬСК"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68">
        <v>252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358">
        <f>F48*1.2</f>
        <v>4752</v>
      </c>
      <c r="E48" s="358">
        <f>F48*1.1</f>
        <v>4356</v>
      </c>
      <c r="F48" s="358">
        <v>3960</v>
      </c>
      <c r="G48" s="358">
        <f>F48*0.75</f>
        <v>2970</v>
      </c>
      <c r="H48" s="358">
        <f>F48*0.5</f>
        <v>1980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89">
        <v>150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810 до 16200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6" s="127">
        <v>810</v>
      </c>
      <c r="E56" s="128"/>
      <c r="F56" s="128"/>
      <c r="G56" s="128"/>
      <c r="H56" s="129"/>
    </row>
    <row r="57" spans="1:8" ht="37.5" customHeight="1" x14ac:dyDescent="0.2">
      <c r="A57" s="130" t="s">
        <v>33</v>
      </c>
      <c r="B57" s="131"/>
      <c r="C57" s="126"/>
      <c r="D57" s="36">
        <v>1620</v>
      </c>
      <c r="E57" s="37"/>
      <c r="F57" s="37"/>
      <c r="G57" s="37"/>
      <c r="H57" s="38"/>
    </row>
    <row r="58" spans="1:8" ht="37.5" customHeight="1" x14ac:dyDescent="0.2">
      <c r="A58" s="130" t="s">
        <v>34</v>
      </c>
      <c r="B58" s="131"/>
      <c r="C58" s="126"/>
      <c r="D58" s="36">
        <v>2430</v>
      </c>
      <c r="E58" s="37"/>
      <c r="F58" s="37"/>
      <c r="G58" s="37"/>
      <c r="H58" s="38"/>
    </row>
    <row r="59" spans="1:8" ht="37.5" customHeight="1" x14ac:dyDescent="0.2">
      <c r="A59" s="130" t="s">
        <v>35</v>
      </c>
      <c r="B59" s="131"/>
      <c r="C59" s="126"/>
      <c r="D59" s="36">
        <v>3240</v>
      </c>
      <c r="E59" s="37"/>
      <c r="F59" s="37"/>
      <c r="G59" s="37"/>
      <c r="H59" s="38"/>
    </row>
    <row r="60" spans="1:8" ht="37.5" customHeight="1" x14ac:dyDescent="0.2">
      <c r="A60" s="130" t="s">
        <v>36</v>
      </c>
      <c r="B60" s="131"/>
      <c r="C60" s="126"/>
      <c r="D60" s="36">
        <v>4050</v>
      </c>
      <c r="E60" s="37"/>
      <c r="F60" s="37"/>
      <c r="G60" s="37"/>
      <c r="H60" s="38"/>
    </row>
    <row r="61" spans="1:8" ht="37.5" customHeight="1" x14ac:dyDescent="0.2">
      <c r="A61" s="130" t="s">
        <v>37</v>
      </c>
      <c r="B61" s="131"/>
      <c r="C61" s="126"/>
      <c r="D61" s="36">
        <v>4860</v>
      </c>
      <c r="E61" s="37"/>
      <c r="F61" s="37"/>
      <c r="G61" s="37"/>
      <c r="H61" s="38"/>
    </row>
    <row r="62" spans="1:8" ht="37.5" customHeight="1" x14ac:dyDescent="0.2">
      <c r="A62" s="130" t="s">
        <v>38</v>
      </c>
      <c r="B62" s="131"/>
      <c r="C62" s="126"/>
      <c r="D62" s="36">
        <v>5670</v>
      </c>
      <c r="E62" s="37"/>
      <c r="F62" s="37"/>
      <c r="G62" s="37"/>
      <c r="H62" s="38"/>
    </row>
    <row r="63" spans="1:8" ht="37.5" customHeight="1" x14ac:dyDescent="0.2">
      <c r="A63" s="130" t="s">
        <v>39</v>
      </c>
      <c r="B63" s="131"/>
      <c r="C63" s="126"/>
      <c r="D63" s="36">
        <v>6480</v>
      </c>
      <c r="E63" s="37"/>
      <c r="F63" s="37"/>
      <c r="G63" s="37"/>
      <c r="H63" s="38"/>
    </row>
    <row r="64" spans="1:8" ht="37.5" customHeight="1" x14ac:dyDescent="0.2">
      <c r="A64" s="130" t="s">
        <v>40</v>
      </c>
      <c r="B64" s="131"/>
      <c r="C64" s="126"/>
      <c r="D64" s="36">
        <v>7290</v>
      </c>
      <c r="E64" s="37"/>
      <c r="F64" s="37"/>
      <c r="G64" s="37"/>
      <c r="H64" s="38"/>
    </row>
    <row r="65" spans="1:8" ht="37.5" customHeight="1" x14ac:dyDescent="0.2">
      <c r="A65" s="130" t="s">
        <v>41</v>
      </c>
      <c r="B65" s="131"/>
      <c r="C65" s="126"/>
      <c r="D65" s="36">
        <v>8100</v>
      </c>
      <c r="E65" s="37"/>
      <c r="F65" s="37"/>
      <c r="G65" s="37"/>
      <c r="H65" s="38"/>
    </row>
    <row r="66" spans="1:8" ht="37.5" customHeight="1" x14ac:dyDescent="0.2">
      <c r="A66" s="130" t="s">
        <v>42</v>
      </c>
      <c r="B66" s="131"/>
      <c r="C66" s="126"/>
      <c r="D66" s="36">
        <v>8910</v>
      </c>
      <c r="E66" s="37"/>
      <c r="F66" s="37"/>
      <c r="G66" s="37"/>
      <c r="H66" s="38"/>
    </row>
    <row r="67" spans="1:8" ht="37.5" customHeight="1" x14ac:dyDescent="0.2">
      <c r="A67" s="130" t="s">
        <v>43</v>
      </c>
      <c r="B67" s="131"/>
      <c r="C67" s="126"/>
      <c r="D67" s="36">
        <v>9720</v>
      </c>
      <c r="E67" s="37"/>
      <c r="F67" s="37"/>
      <c r="G67" s="37"/>
      <c r="H67" s="38"/>
    </row>
    <row r="68" spans="1:8" ht="37.5" customHeight="1" x14ac:dyDescent="0.2">
      <c r="A68" s="130" t="s">
        <v>44</v>
      </c>
      <c r="B68" s="131"/>
      <c r="C68" s="126"/>
      <c r="D68" s="36">
        <v>10530</v>
      </c>
      <c r="E68" s="37"/>
      <c r="F68" s="37"/>
      <c r="G68" s="37"/>
      <c r="H68" s="38"/>
    </row>
    <row r="69" spans="1:8" ht="37.5" customHeight="1" x14ac:dyDescent="0.2">
      <c r="A69" s="130" t="s">
        <v>45</v>
      </c>
      <c r="B69" s="131"/>
      <c r="C69" s="126"/>
      <c r="D69" s="36">
        <v>11340</v>
      </c>
      <c r="E69" s="37"/>
      <c r="F69" s="37"/>
      <c r="G69" s="37"/>
      <c r="H69" s="38"/>
    </row>
    <row r="70" spans="1:8" ht="37.5" customHeight="1" x14ac:dyDescent="0.2">
      <c r="A70" s="130" t="s">
        <v>46</v>
      </c>
      <c r="B70" s="131"/>
      <c r="C70" s="126"/>
      <c r="D70" s="36">
        <v>12150</v>
      </c>
      <c r="E70" s="37"/>
      <c r="F70" s="37"/>
      <c r="G70" s="37"/>
      <c r="H70" s="38"/>
    </row>
    <row r="71" spans="1:8" ht="37.5" customHeight="1" x14ac:dyDescent="0.2">
      <c r="A71" s="130" t="s">
        <v>47</v>
      </c>
      <c r="B71" s="131"/>
      <c r="C71" s="126"/>
      <c r="D71" s="36">
        <v>12960</v>
      </c>
      <c r="E71" s="37"/>
      <c r="F71" s="37"/>
      <c r="G71" s="37"/>
      <c r="H71" s="38"/>
    </row>
    <row r="72" spans="1:8" ht="37.5" customHeight="1" x14ac:dyDescent="0.2">
      <c r="A72" s="130" t="s">
        <v>48</v>
      </c>
      <c r="B72" s="131"/>
      <c r="C72" s="126"/>
      <c r="D72" s="36">
        <v>13770</v>
      </c>
      <c r="E72" s="37"/>
      <c r="F72" s="37"/>
      <c r="G72" s="37"/>
      <c r="H72" s="38"/>
    </row>
    <row r="73" spans="1:8" ht="37.5" customHeight="1" x14ac:dyDescent="0.2">
      <c r="A73" s="130" t="s">
        <v>49</v>
      </c>
      <c r="B73" s="131"/>
      <c r="C73" s="126"/>
      <c r="D73" s="36">
        <v>14580</v>
      </c>
      <c r="E73" s="37"/>
      <c r="F73" s="37"/>
      <c r="G73" s="37"/>
      <c r="H73" s="38"/>
    </row>
    <row r="74" spans="1:8" ht="37.5" customHeight="1" x14ac:dyDescent="0.2">
      <c r="A74" s="130" t="s">
        <v>50</v>
      </c>
      <c r="B74" s="131"/>
      <c r="C74" s="126"/>
      <c r="D74" s="36">
        <v>15390</v>
      </c>
      <c r="E74" s="37"/>
      <c r="F74" s="37"/>
      <c r="G74" s="37"/>
      <c r="H74" s="38"/>
    </row>
    <row r="75" spans="1:8" ht="37.5" customHeight="1" thickBot="1" x14ac:dyDescent="0.25">
      <c r="A75" s="130" t="s">
        <v>51</v>
      </c>
      <c r="B75" s="131"/>
      <c r="C75" s="126"/>
      <c r="D75" s="36">
        <v>16200</v>
      </c>
      <c r="E75" s="37"/>
      <c r="F75" s="37"/>
      <c r="G75" s="37"/>
      <c r="H75" s="38"/>
    </row>
    <row r="76" spans="1:8" ht="50.1" customHeight="1" thickBot="1" x14ac:dyDescent="0.25">
      <c r="A76" s="119" t="s">
        <v>52</v>
      </c>
      <c r="B76" s="120"/>
      <c r="C76" s="120"/>
      <c r="D76" s="121" t="str">
        <f>"от "&amp;MIN(D77:D86)&amp;" до "&amp;MAX(D77:D86)</f>
        <v>от 210 до 1770</v>
      </c>
      <c r="E76" s="122"/>
      <c r="F76" s="122"/>
      <c r="G76" s="122"/>
      <c r="H76" s="123"/>
    </row>
    <row r="77" spans="1:8" ht="151.5" x14ac:dyDescent="0.2">
      <c r="A77" s="132" t="s">
        <v>53</v>
      </c>
      <c r="B77" s="133" t="s">
        <v>13</v>
      </c>
      <c r="C77" s="134" t="str">
        <f t="shared" ref="C7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77" s="135">
        <v>1260</v>
      </c>
      <c r="E77" s="135"/>
      <c r="F77" s="135"/>
      <c r="G77" s="135"/>
      <c r="H77" s="136"/>
    </row>
    <row r="78" spans="1:8" ht="37.5" customHeight="1" x14ac:dyDescent="0.2">
      <c r="A78" s="137" t="s">
        <v>54</v>
      </c>
      <c r="B78" s="138"/>
      <c r="C78" s="139"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8" s="140">
        <v>210</v>
      </c>
      <c r="E78" s="140"/>
      <c r="F78" s="140"/>
      <c r="G78" s="140"/>
      <c r="H78" s="141"/>
    </row>
    <row r="79" spans="1:8" ht="37.5" customHeight="1" x14ac:dyDescent="0.2">
      <c r="A79" s="137" t="s">
        <v>55</v>
      </c>
      <c r="B79" s="138"/>
      <c r="C79" s="142"/>
      <c r="D79" s="140">
        <v>1770</v>
      </c>
      <c r="E79" s="140"/>
      <c r="F79" s="140"/>
      <c r="G79" s="140"/>
      <c r="H79" s="141"/>
    </row>
    <row r="80" spans="1:8" ht="37.5" customHeight="1" x14ac:dyDescent="0.2">
      <c r="A80" s="137" t="s">
        <v>56</v>
      </c>
      <c r="B80" s="138"/>
      <c r="C80" s="142"/>
      <c r="D80" s="140">
        <v>816</v>
      </c>
      <c r="E80" s="140"/>
      <c r="F80" s="140"/>
      <c r="G80" s="140"/>
      <c r="H80" s="141"/>
    </row>
    <row r="81" spans="1:8" ht="37.5" customHeight="1" x14ac:dyDescent="0.2">
      <c r="A81" s="143" t="s">
        <v>57</v>
      </c>
      <c r="B81" s="144"/>
      <c r="C81" s="142"/>
      <c r="D81" s="140">
        <v>1170</v>
      </c>
      <c r="E81" s="140"/>
      <c r="F81" s="140"/>
      <c r="G81" s="140"/>
      <c r="H81" s="141"/>
    </row>
    <row r="82" spans="1:8" ht="37.5" customHeight="1" x14ac:dyDescent="0.2">
      <c r="A82" s="137" t="s">
        <v>58</v>
      </c>
      <c r="B82" s="138"/>
      <c r="C82" s="142"/>
      <c r="D82" s="140">
        <v>276</v>
      </c>
      <c r="E82" s="140"/>
      <c r="F82" s="140"/>
      <c r="G82" s="140"/>
      <c r="H82" s="141"/>
    </row>
    <row r="83" spans="1:8" ht="37.5" customHeight="1" x14ac:dyDescent="0.2">
      <c r="A83" s="137" t="s">
        <v>59</v>
      </c>
      <c r="B83" s="138"/>
      <c r="C83" s="142"/>
      <c r="D83" s="140">
        <v>276</v>
      </c>
      <c r="E83" s="140"/>
      <c r="F83" s="140"/>
      <c r="G83" s="140"/>
      <c r="H83" s="141"/>
    </row>
    <row r="84" spans="1:8" ht="37.5" customHeight="1" x14ac:dyDescent="0.2">
      <c r="A84" s="137" t="s">
        <v>60</v>
      </c>
      <c r="B84" s="138"/>
      <c r="C84" s="142"/>
      <c r="D84" s="140">
        <v>552</v>
      </c>
      <c r="E84" s="140"/>
      <c r="F84" s="140"/>
      <c r="G84" s="140"/>
      <c r="H84" s="141"/>
    </row>
    <row r="85" spans="1:8" ht="37.5" customHeight="1" x14ac:dyDescent="0.2">
      <c r="A85" s="137" t="s">
        <v>61</v>
      </c>
      <c r="B85" s="138"/>
      <c r="C85" s="142"/>
      <c r="D85" s="140">
        <v>828</v>
      </c>
      <c r="E85" s="140"/>
      <c r="F85" s="140"/>
      <c r="G85" s="140"/>
      <c r="H85" s="141"/>
    </row>
    <row r="86" spans="1:8" ht="37.5" customHeight="1" thickBot="1" x14ac:dyDescent="0.25">
      <c r="A86" s="145" t="s">
        <v>62</v>
      </c>
      <c r="B86" s="146"/>
      <c r="C86" s="147"/>
      <c r="D86" s="148">
        <v>1200</v>
      </c>
      <c r="E86" s="148"/>
      <c r="F86" s="148"/>
      <c r="G86" s="148"/>
      <c r="H86" s="149"/>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600 до 5820</v>
      </c>
      <c r="E88" s="156"/>
      <c r="F88" s="156"/>
      <c r="G88" s="156"/>
      <c r="H88" s="157"/>
    </row>
    <row r="89" spans="1:8" ht="21.75" thickBot="1" x14ac:dyDescent="0.25">
      <c r="A89" s="298"/>
      <c r="B89" s="299"/>
      <c r="C89" s="118"/>
      <c r="D89" s="322"/>
      <c r="E89" s="322"/>
      <c r="F89" s="322"/>
      <c r="G89" s="322"/>
      <c r="H89" s="323"/>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90" s="165">
        <v>1800</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450</v>
      </c>
      <c r="E92" s="140"/>
      <c r="F92" s="140"/>
      <c r="G92" s="140"/>
      <c r="H92" s="141"/>
    </row>
    <row r="93" spans="1:8" ht="63" customHeight="1" x14ac:dyDescent="0.2">
      <c r="A93" s="173" t="s">
        <v>70</v>
      </c>
      <c r="B93" s="174"/>
      <c r="C93" s="169"/>
      <c r="D93" s="140">
        <f>D90/5</f>
        <v>360</v>
      </c>
      <c r="E93" s="140"/>
      <c r="F93" s="140"/>
      <c r="G93" s="140"/>
      <c r="H93" s="141"/>
    </row>
    <row r="94" spans="1:8" ht="63" customHeight="1" x14ac:dyDescent="0.2">
      <c r="A94" s="173" t="s">
        <v>71</v>
      </c>
      <c r="B94" s="174"/>
      <c r="C94" s="169"/>
      <c r="D94" s="140">
        <f>D90/6</f>
        <v>300</v>
      </c>
      <c r="E94" s="140"/>
      <c r="F94" s="140"/>
      <c r="G94" s="140"/>
      <c r="H94" s="141"/>
    </row>
    <row r="95" spans="1:8" ht="63" customHeight="1" x14ac:dyDescent="0.2">
      <c r="A95" s="173" t="s">
        <v>72</v>
      </c>
      <c r="B95" s="174"/>
      <c r="C95" s="169"/>
      <c r="D95" s="140">
        <f>D90/7</f>
        <v>257.14285714285717</v>
      </c>
      <c r="E95" s="140"/>
      <c r="F95" s="140"/>
      <c r="G95" s="140"/>
      <c r="H95" s="141"/>
    </row>
    <row r="96" spans="1:8" ht="63" customHeight="1" x14ac:dyDescent="0.2">
      <c r="A96" s="173" t="s">
        <v>73</v>
      </c>
      <c r="B96" s="174"/>
      <c r="C96" s="169"/>
      <c r="D96" s="140">
        <f>D90/8</f>
        <v>225</v>
      </c>
      <c r="E96" s="140"/>
      <c r="F96" s="140"/>
      <c r="G96" s="140"/>
      <c r="H96" s="141"/>
    </row>
    <row r="97" spans="1:8" ht="63" customHeight="1" x14ac:dyDescent="0.2">
      <c r="A97" s="173" t="s">
        <v>74</v>
      </c>
      <c r="B97" s="174"/>
      <c r="C97" s="169"/>
      <c r="D97" s="140">
        <f>D90/9</f>
        <v>200</v>
      </c>
      <c r="E97" s="140"/>
      <c r="F97" s="140"/>
      <c r="G97" s="140"/>
      <c r="H97" s="141"/>
    </row>
    <row r="98" spans="1:8" ht="63" customHeight="1" thickBot="1" x14ac:dyDescent="0.25">
      <c r="A98" s="173" t="s">
        <v>75</v>
      </c>
      <c r="B98" s="174"/>
      <c r="C98" s="175"/>
      <c r="D98" s="140">
        <f>D90/10</f>
        <v>180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9" s="44">
        <v>14004</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183" t="str">
        <f>"Интернет-площадка 2gis.ru на основе Cправочника организаций "&amp;$C$2&amp;""</f>
        <v>Интернет-площадка 2gis.ru на основе Cправочника организаций "2ГИС.НОЯБРЬСК"</v>
      </c>
      <c r="D101" s="31">
        <v>1800</v>
      </c>
      <c r="E101" s="32"/>
      <c r="F101" s="32"/>
      <c r="G101" s="32"/>
      <c r="H101" s="33"/>
    </row>
    <row r="102" spans="1:8" ht="50.1" customHeight="1" x14ac:dyDescent="0.2">
      <c r="A102" s="143" t="s">
        <v>78</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02" s="185">
        <v>1020</v>
      </c>
      <c r="E102" s="186"/>
      <c r="F102" s="186"/>
      <c r="G102" s="186"/>
      <c r="H102" s="187"/>
    </row>
    <row r="103" spans="1:8" ht="50.1" customHeight="1" x14ac:dyDescent="0.2">
      <c r="A103" s="143" t="s">
        <v>79</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03" s="36">
        <v>840</v>
      </c>
      <c r="E103" s="37"/>
      <c r="F103" s="37"/>
      <c r="G103" s="37"/>
      <c r="H103" s="38"/>
    </row>
    <row r="104" spans="1:8" ht="50.1" customHeight="1" x14ac:dyDescent="0.2">
      <c r="A104" s="143" t="s">
        <v>80</v>
      </c>
      <c r="B104" s="144"/>
      <c r="C104" s="184" t="str">
        <f>"Интернет-площадка 2gis.ru на основе Cправочника организаций "&amp;$C$2&amp;""</f>
        <v>Интернет-площадка 2gis.ru на основе Cправочника организаций "2ГИС.НОЯБРЬСК"</v>
      </c>
      <c r="D104" s="36">
        <v>4200</v>
      </c>
      <c r="E104" s="37"/>
      <c r="F104" s="37"/>
      <c r="G104" s="37"/>
      <c r="H104" s="38"/>
    </row>
    <row r="105" spans="1:8" ht="50.1" customHeight="1" x14ac:dyDescent="0.2">
      <c r="A105" s="143" t="s">
        <v>81</v>
      </c>
      <c r="B105" s="144"/>
      <c r="C105" s="184" t="str">
        <f>"Интернет-площадка 2gis.ru на основе Cправочника организаций "&amp;$C$2&amp;""</f>
        <v>Интернет-площадка 2gis.ru на основе Cправочника организаций "2ГИС.НОЯБРЬСК"</v>
      </c>
      <c r="D105" s="36">
        <v>5040</v>
      </c>
      <c r="E105" s="37"/>
      <c r="F105" s="37"/>
      <c r="G105" s="37"/>
      <c r="H105" s="38"/>
    </row>
    <row r="106" spans="1:8" ht="50.1" customHeight="1" x14ac:dyDescent="0.2">
      <c r="A106" s="143" t="s">
        <v>82</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06" s="36">
        <v>840</v>
      </c>
      <c r="E106" s="37"/>
      <c r="F106" s="37"/>
      <c r="G106" s="37"/>
      <c r="H106" s="38"/>
    </row>
    <row r="107" spans="1:8" ht="50.1" customHeight="1" x14ac:dyDescent="0.2">
      <c r="A107" s="143" t="s">
        <v>83</v>
      </c>
      <c r="B107" s="144"/>
      <c r="C107"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07" s="36">
        <v>840</v>
      </c>
      <c r="E107" s="37"/>
      <c r="F107" s="37"/>
      <c r="G107" s="37"/>
      <c r="H107" s="38"/>
    </row>
    <row r="108" spans="1:8" ht="50.1" customHeight="1" x14ac:dyDescent="0.2">
      <c r="A108" s="143" t="s">
        <v>84</v>
      </c>
      <c r="B108" s="144"/>
      <c r="C108"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08" s="36">
        <v>840</v>
      </c>
      <c r="E108" s="37"/>
      <c r="F108" s="37"/>
      <c r="G108" s="37"/>
      <c r="H108" s="38"/>
    </row>
    <row r="109" spans="1:8" ht="50.1" customHeight="1" x14ac:dyDescent="0.2">
      <c r="A109" s="143" t="s">
        <v>85</v>
      </c>
      <c r="B109" s="144"/>
      <c r="C109" s="188" t="str">
        <f>C140</f>
        <v>электронный справочник на основе Справочника организаций "2ГИС.НОЯБРЬСК" (мобильная версия 2ГИС 4.0 и выше)</v>
      </c>
      <c r="D109" s="36">
        <v>1950</v>
      </c>
      <c r="E109" s="37"/>
      <c r="F109" s="37"/>
      <c r="G109" s="37"/>
      <c r="H109" s="38"/>
    </row>
    <row r="110" spans="1:8" ht="50.1" customHeight="1" x14ac:dyDescent="0.2">
      <c r="A110" s="143" t="s">
        <v>86</v>
      </c>
      <c r="B110" s="144"/>
      <c r="C110" s="184" t="s">
        <v>87</v>
      </c>
      <c r="D110" s="36">
        <v>600</v>
      </c>
      <c r="E110" s="37"/>
      <c r="F110" s="37"/>
      <c r="G110" s="37"/>
      <c r="H110" s="38"/>
    </row>
    <row r="111" spans="1:8" ht="75" customHeight="1" x14ac:dyDescent="0.2">
      <c r="A111" s="143" t="s">
        <v>88</v>
      </c>
      <c r="B111" s="144"/>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1" s="36">
        <v>2040</v>
      </c>
      <c r="E111" s="37"/>
      <c r="F111" s="37"/>
      <c r="G111" s="37"/>
      <c r="H111" s="38"/>
    </row>
    <row r="112" spans="1:8" ht="75" customHeight="1" x14ac:dyDescent="0.2">
      <c r="A112" s="143" t="s">
        <v>89</v>
      </c>
      <c r="B112" s="144"/>
      <c r="C112" s="184" t="str">
        <f t="shared" ref="C112:C11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2" s="36">
        <v>1632</v>
      </c>
      <c r="E112" s="37"/>
      <c r="F112" s="37"/>
      <c r="G112" s="37"/>
      <c r="H112" s="38"/>
    </row>
    <row r="113" spans="1:8" ht="75" customHeight="1" x14ac:dyDescent="0.2">
      <c r="A113" s="143" t="s">
        <v>90</v>
      </c>
      <c r="B113" s="144"/>
      <c r="C113" s="184"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3" s="36">
        <v>1380</v>
      </c>
      <c r="E113" s="37"/>
      <c r="F113" s="37"/>
      <c r="G113" s="37"/>
      <c r="H113" s="38"/>
    </row>
    <row r="114" spans="1:8" ht="75" customHeight="1" x14ac:dyDescent="0.2">
      <c r="A114" s="143" t="s">
        <v>91</v>
      </c>
      <c r="B114" s="144"/>
      <c r="C114" s="184"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4" s="36">
        <v>816</v>
      </c>
      <c r="E114" s="37"/>
      <c r="F114" s="37"/>
      <c r="G114" s="37"/>
      <c r="H114" s="38"/>
    </row>
    <row r="115" spans="1:8" ht="75" customHeight="1" x14ac:dyDescent="0.2">
      <c r="A115" s="143" t="s">
        <v>92</v>
      </c>
      <c r="B115" s="144" t="s">
        <v>92</v>
      </c>
      <c r="C11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5" s="36">
        <v>5820</v>
      </c>
      <c r="E115" s="37"/>
      <c r="F115" s="37"/>
      <c r="G115" s="37"/>
      <c r="H115" s="38"/>
    </row>
    <row r="116" spans="1:8" ht="75" customHeight="1" x14ac:dyDescent="0.2">
      <c r="A116" s="143" t="s">
        <v>93</v>
      </c>
      <c r="B116" s="144" t="s">
        <v>93</v>
      </c>
      <c r="C1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16" s="36">
        <v>2004</v>
      </c>
      <c r="E116" s="37"/>
      <c r="F116" s="37"/>
      <c r="G116" s="37"/>
      <c r="H116" s="38"/>
    </row>
    <row r="117" spans="1:8" ht="50.1" customHeight="1" thickBot="1" x14ac:dyDescent="0.25">
      <c r="A117" s="143" t="s">
        <v>94</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17" s="36">
        <v>666</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18" s="36">
        <v>750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19" s="36">
        <v>2346</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0" s="36">
        <v>3450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21" s="36">
        <v>2004</v>
      </c>
      <c r="E121" s="37"/>
      <c r="F121" s="37"/>
      <c r="G121" s="37"/>
      <c r="H121" s="38"/>
    </row>
    <row r="122" spans="1:8" ht="50.1" customHeight="1" x14ac:dyDescent="0.2">
      <c r="A122" s="143" t="s">
        <v>98</v>
      </c>
      <c r="B122" s="144"/>
      <c r="C122" s="184" t="str">
        <f>"Интернет-площадка 2gis.ru на основе Cправочника организаций "&amp;$C$2&amp;""</f>
        <v>Интернет-площадка 2gis.ru на основе Cправочника организаций "2ГИС.НОЯБРЬСК"</v>
      </c>
      <c r="D122" s="36">
        <v>2520</v>
      </c>
      <c r="E122" s="37"/>
      <c r="F122" s="37"/>
      <c r="G122" s="37"/>
      <c r="H122" s="38"/>
    </row>
    <row r="123" spans="1:8" ht="50.1" customHeight="1" x14ac:dyDescent="0.2">
      <c r="A123" s="143" t="s">
        <v>99</v>
      </c>
      <c r="B123" s="144"/>
      <c r="C123" s="184" t="str">
        <f t="shared" ref="C123:C132"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3" s="36">
        <v>1440</v>
      </c>
      <c r="E123" s="37"/>
      <c r="F123" s="37"/>
      <c r="G123" s="37"/>
      <c r="H123" s="38"/>
    </row>
    <row r="124" spans="1:8" ht="50.1" customHeight="1" x14ac:dyDescent="0.2">
      <c r="A124" s="143" t="s">
        <v>100</v>
      </c>
      <c r="B124" s="144"/>
      <c r="C124" s="184" t="str">
        <f t="shared" si="2"/>
        <v>Электронный справочник на основе Справочника организаций "2ГИС.НОЯБРЬСК" (версия для ПК)</v>
      </c>
      <c r="D124" s="36">
        <v>1200</v>
      </c>
      <c r="E124" s="37"/>
      <c r="F124" s="37"/>
      <c r="G124" s="37"/>
      <c r="H124" s="38"/>
    </row>
    <row r="125" spans="1:8" ht="50.1" customHeight="1" x14ac:dyDescent="0.2">
      <c r="A125" s="143" t="s">
        <v>101</v>
      </c>
      <c r="B125" s="144"/>
      <c r="C125" s="184" t="str">
        <f>"Интернет-площадка 2gis.ru на основе Cправочника организаций "&amp;$C$2&amp;""</f>
        <v>Интернет-площадка 2gis.ru на основе Cправочника организаций "2ГИС.НОЯБРЬСК"</v>
      </c>
      <c r="D125" s="36">
        <v>5880</v>
      </c>
      <c r="E125" s="37"/>
      <c r="F125" s="37"/>
      <c r="G125" s="37"/>
      <c r="H125" s="38"/>
    </row>
    <row r="126" spans="1:8" ht="50.1" customHeight="1" x14ac:dyDescent="0.2">
      <c r="A126" s="143" t="s">
        <v>102</v>
      </c>
      <c r="B126" s="144"/>
      <c r="C126" s="184" t="str">
        <f>"Интернет-площадка 2gis.ru на основе Cправочника организаций "&amp;$C$2&amp;""</f>
        <v>Интернет-площадка 2gis.ru на основе Cправочника организаций "2ГИС.НОЯБРЬСК"</v>
      </c>
      <c r="D126" s="36">
        <v>7056</v>
      </c>
      <c r="E126" s="37"/>
      <c r="F126" s="37"/>
      <c r="G126" s="37"/>
      <c r="H126" s="38"/>
    </row>
    <row r="127" spans="1:8" ht="50.1" customHeight="1" x14ac:dyDescent="0.2">
      <c r="A127" s="143" t="s">
        <v>103</v>
      </c>
      <c r="B127" s="144"/>
      <c r="C127" s="184" t="str">
        <f t="shared" si="2"/>
        <v>Электронный справочник на основе Справочника организаций "2ГИС.НОЯБРЬСК" (версия для ПК)</v>
      </c>
      <c r="D127" s="36">
        <v>1200</v>
      </c>
      <c r="E127" s="37"/>
      <c r="F127" s="37"/>
      <c r="G127" s="37"/>
      <c r="H127" s="38"/>
    </row>
    <row r="128" spans="1:8" ht="50.1" customHeight="1" x14ac:dyDescent="0.2">
      <c r="A128" s="143" t="s">
        <v>104</v>
      </c>
      <c r="B128" s="144"/>
      <c r="C128" s="184" t="str">
        <f t="shared" si="2"/>
        <v>Электронный справочник на основе Справочника организаций "2ГИС.НОЯБРЬСК" (версия для ПК)</v>
      </c>
      <c r="D128" s="36">
        <v>1200</v>
      </c>
      <c r="E128" s="37"/>
      <c r="F128" s="37"/>
      <c r="G128" s="37"/>
      <c r="H128" s="38"/>
    </row>
    <row r="129" spans="1:8" ht="50.1" customHeight="1" x14ac:dyDescent="0.2">
      <c r="A129" s="143" t="s">
        <v>105</v>
      </c>
      <c r="B129" s="144"/>
      <c r="C129" s="184" t="str">
        <f t="shared" si="2"/>
        <v>Электронный справочник на основе Справочника организаций "2ГИС.НОЯБРЬСК" (версия для ПК)</v>
      </c>
      <c r="D129" s="36">
        <v>1200</v>
      </c>
      <c r="E129" s="37"/>
      <c r="F129" s="37"/>
      <c r="G129" s="37"/>
      <c r="H129" s="38"/>
    </row>
    <row r="130" spans="1:8" ht="50.1" customHeight="1" x14ac:dyDescent="0.2">
      <c r="A130" s="143" t="s">
        <v>106</v>
      </c>
      <c r="B130" s="144"/>
      <c r="C130" s="184" t="s">
        <v>87</v>
      </c>
      <c r="D130" s="36">
        <v>840</v>
      </c>
      <c r="E130" s="37"/>
      <c r="F130" s="37"/>
      <c r="G130" s="37"/>
      <c r="H130" s="38"/>
    </row>
    <row r="131" spans="1:8" ht="75" customHeight="1" x14ac:dyDescent="0.2">
      <c r="A131" s="143" t="s">
        <v>107</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1" s="36">
        <v>8160</v>
      </c>
      <c r="E131" s="37"/>
      <c r="F131" s="37"/>
      <c r="G131" s="37"/>
      <c r="H131" s="38"/>
    </row>
    <row r="132" spans="1:8" ht="50.1" customHeight="1" thickBot="1" x14ac:dyDescent="0.25">
      <c r="A132" s="143" t="s">
        <v>108</v>
      </c>
      <c r="B132" s="144"/>
      <c r="C132" s="184" t="str">
        <f t="shared" si="2"/>
        <v>Электронный справочник на основе Справочника организаций "2ГИС.НОЯБРЬСК" (версия для ПК)</v>
      </c>
      <c r="D132" s="44">
        <v>960</v>
      </c>
      <c r="E132" s="45"/>
      <c r="F132" s="45"/>
      <c r="G132" s="45"/>
      <c r="H132" s="46"/>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34" s="36">
        <v>2004</v>
      </c>
      <c r="E134" s="37"/>
      <c r="F134" s="37"/>
      <c r="G134" s="37"/>
      <c r="H134" s="38"/>
    </row>
    <row r="135" spans="1:8" s="16" customFormat="1" ht="50.1" customHeight="1" x14ac:dyDescent="0.2">
      <c r="A135" s="143" t="s">
        <v>111</v>
      </c>
      <c r="B135" s="144"/>
      <c r="C135" s="194"/>
      <c r="D135" s="36">
        <v>2004</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0" s="198">
        <f>F140*1.2</f>
        <v>2124</v>
      </c>
      <c r="E140" s="199">
        <f>F140*1.1</f>
        <v>1947.0000000000002</v>
      </c>
      <c r="F140" s="199">
        <v>1770</v>
      </c>
      <c r="G140" s="199">
        <f>F140*0.75</f>
        <v>1327.5</v>
      </c>
      <c r="H140" s="200">
        <f>F140*0.5</f>
        <v>885</v>
      </c>
    </row>
    <row r="141" spans="1:8" ht="50.1" customHeight="1" x14ac:dyDescent="0.2">
      <c r="A141" s="143" t="s">
        <v>117</v>
      </c>
      <c r="B141" s="144"/>
      <c r="C141" s="184" t="str">
        <f>"Интернет-площадка 2gis.ru на основе Cправочника организаций "&amp;$C$2&amp;""</f>
        <v>Интернет-площадка 2gis.ru на основе Cправочника организаций "2ГИС.НОЯБРЬСК"</v>
      </c>
      <c r="D141" s="36">
        <v>1500</v>
      </c>
      <c r="E141" s="37"/>
      <c r="F141" s="37"/>
      <c r="G141" s="37"/>
      <c r="H141" s="38"/>
    </row>
    <row r="142" spans="1:8" ht="50.1" customHeight="1" x14ac:dyDescent="0.2">
      <c r="A142" s="143" t="s">
        <v>118</v>
      </c>
      <c r="B142" s="144"/>
      <c r="C142"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6">
        <v>1224</v>
      </c>
      <c r="E142" s="37"/>
      <c r="F142" s="37"/>
      <c r="G142" s="37"/>
      <c r="H142" s="38"/>
    </row>
    <row r="143" spans="1:8" ht="50.1" customHeight="1" x14ac:dyDescent="0.2">
      <c r="A143" s="143" t="s">
        <v>119</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3" s="198">
        <f>F143*1.2</f>
        <v>3024</v>
      </c>
      <c r="E143" s="199">
        <f>F143*1.1</f>
        <v>2772</v>
      </c>
      <c r="F143" s="199">
        <v>2520</v>
      </c>
      <c r="G143" s="199">
        <f>F143*0.75</f>
        <v>1890</v>
      </c>
      <c r="H143" s="200">
        <f>F143*0.5</f>
        <v>1260</v>
      </c>
    </row>
    <row r="144" spans="1:8" ht="50.1" customHeight="1" x14ac:dyDescent="0.2">
      <c r="A144" s="143" t="s">
        <v>163</v>
      </c>
      <c r="B144" s="144"/>
      <c r="C144" s="184" t="str">
        <f>"Интернет-площадка 2gis.ru на основе Cправочника организаций "&amp;$C$2&amp;""</f>
        <v>Интернет-площадка 2gis.ru на основе Cправочника организаций "2ГИС.НОЯБРЬСК"</v>
      </c>
      <c r="D144" s="36">
        <v>2160</v>
      </c>
      <c r="E144" s="37"/>
      <c r="F144" s="37"/>
      <c r="G144" s="37"/>
      <c r="H144" s="38"/>
    </row>
    <row r="145" spans="1:8" ht="50.1" customHeight="1" x14ac:dyDescent="0.2">
      <c r="A145" s="143" t="s">
        <v>121</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5" s="36">
        <v>1800</v>
      </c>
      <c r="E145" s="37"/>
      <c r="F145" s="37"/>
      <c r="G145" s="37"/>
      <c r="H145" s="38"/>
    </row>
    <row r="146" spans="1:8" s="16" customFormat="1" ht="126" customHeight="1" thickBot="1" x14ac:dyDescent="0.25">
      <c r="A146" s="143" t="s">
        <v>122</v>
      </c>
      <c r="B146" s="144"/>
      <c r="C146" s="297" t="str">
        <f>C141</f>
        <v>Интернет-площадка 2gis.ru на основе Cправочника организаций "2ГИС.НОЯБРЬСК"</v>
      </c>
      <c r="D146" s="36">
        <v>1800</v>
      </c>
      <c r="E146" s="37"/>
      <c r="F146" s="37"/>
      <c r="G146" s="37"/>
      <c r="H146" s="38"/>
    </row>
    <row r="147" spans="1:8" ht="50.1" customHeight="1" thickBot="1" x14ac:dyDescent="0.25">
      <c r="A147" s="24" t="s">
        <v>182</v>
      </c>
      <c r="B147" s="25"/>
      <c r="C147" s="26"/>
      <c r="D147" s="156"/>
      <c r="E147" s="156"/>
      <c r="F147" s="156"/>
      <c r="G147" s="156"/>
      <c r="H147" s="157"/>
    </row>
    <row r="148" spans="1:8" s="23" customFormat="1" ht="30" customHeight="1" thickBot="1" x14ac:dyDescent="0.25">
      <c r="A148" s="532"/>
      <c r="B148" s="353"/>
      <c r="C148" s="354"/>
      <c r="D148" s="353"/>
      <c r="E148" s="353"/>
      <c r="F148" s="353"/>
      <c r="G148" s="353"/>
      <c r="H148" s="355"/>
    </row>
    <row r="149" spans="1:8" s="16" customFormat="1" ht="185.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9" s="31">
        <v>9000</v>
      </c>
      <c r="E149" s="32"/>
      <c r="F149" s="32"/>
      <c r="G149" s="32"/>
      <c r="H149" s="33"/>
    </row>
    <row r="150" spans="1:8" s="16" customFormat="1" ht="83.25" customHeight="1" x14ac:dyDescent="0.2">
      <c r="A150" s="143" t="s">
        <v>184</v>
      </c>
      <c r="B150" s="144"/>
      <c r="C150" s="194"/>
      <c r="D150" s="36">
        <v>18000</v>
      </c>
      <c r="E150" s="37"/>
      <c r="F150" s="37"/>
      <c r="G150" s="37"/>
      <c r="H150" s="38"/>
    </row>
    <row r="151" spans="1:8" s="16" customFormat="1" ht="83.25" customHeight="1" x14ac:dyDescent="0.2">
      <c r="A151" s="143" t="s">
        <v>185</v>
      </c>
      <c r="B151" s="144"/>
      <c r="C151" s="194"/>
      <c r="D151" s="36">
        <v>9000</v>
      </c>
      <c r="E151" s="37"/>
      <c r="F151" s="37"/>
      <c r="G151" s="37"/>
      <c r="H151" s="38"/>
    </row>
    <row r="152" spans="1:8" s="16" customFormat="1" ht="83.25" customHeight="1" thickBot="1" x14ac:dyDescent="0.25">
      <c r="A152" s="143" t="s">
        <v>186</v>
      </c>
      <c r="B152" s="144"/>
      <c r="C152" s="194"/>
      <c r="D152" s="36">
        <v>18000</v>
      </c>
      <c r="E152" s="37"/>
      <c r="F152" s="37"/>
      <c r="G152" s="37"/>
      <c r="H152" s="38"/>
    </row>
    <row r="153" spans="1:8" ht="21.75" thickBot="1" x14ac:dyDescent="0.25">
      <c r="A153" s="298"/>
      <c r="B153" s="299"/>
      <c r="C153" s="118"/>
      <c r="D153" s="322"/>
      <c r="E153" s="322"/>
      <c r="F153" s="322"/>
      <c r="G153" s="322"/>
      <c r="H153" s="323"/>
    </row>
    <row r="155" spans="1:8" ht="21" x14ac:dyDescent="0.2">
      <c r="A155" s="206"/>
      <c r="B155" s="207" t="s">
        <v>123</v>
      </c>
      <c r="C155" s="208" t="s">
        <v>509</v>
      </c>
      <c r="D155" s="208"/>
      <c r="E155" s="209"/>
      <c r="F155" s="209"/>
      <c r="G155" s="209"/>
      <c r="H155" s="209"/>
    </row>
    <row r="156" spans="1:8" ht="21" x14ac:dyDescent="0.2">
      <c r="A156" s="206"/>
      <c r="B156" s="209"/>
      <c r="C156" s="210" t="s">
        <v>510</v>
      </c>
      <c r="D156" s="210"/>
      <c r="E156" s="209"/>
      <c r="F156" s="209"/>
      <c r="G156" s="209"/>
      <c r="H156" s="209"/>
    </row>
    <row r="157" spans="1:8" ht="21" x14ac:dyDescent="0.2">
      <c r="A157" s="206"/>
      <c r="B157" s="209"/>
      <c r="C157" s="210" t="s">
        <v>511</v>
      </c>
      <c r="D157" s="210"/>
      <c r="E157" s="209"/>
      <c r="F157" s="209"/>
      <c r="G157" s="209"/>
      <c r="H157" s="209"/>
    </row>
    <row r="158" spans="1:8" ht="21" x14ac:dyDescent="0.2">
      <c r="C158" s="210"/>
      <c r="D158" s="210"/>
      <c r="E158" s="209"/>
      <c r="F158" s="209"/>
      <c r="G158" s="209"/>
      <c r="H158" s="203"/>
    </row>
    <row r="159" spans="1:8" ht="26.25" customHeight="1" x14ac:dyDescent="0.2">
      <c r="A159" s="213" t="str">
        <f>Абакан_юр!A147</f>
        <v>По соглашению сторон в качестве валюты платежа могут выступать украинские гривны, в этом случае курс следующий: 1 руб. = 0,3909 гривен</v>
      </c>
      <c r="B159" s="213"/>
      <c r="C159" s="213"/>
      <c r="D159" s="214"/>
      <c r="E159" s="214"/>
      <c r="F159" s="215"/>
      <c r="G159" s="216"/>
      <c r="H159" s="216"/>
    </row>
    <row r="160" spans="1:8" ht="26.25" customHeight="1" x14ac:dyDescent="0.2">
      <c r="A160" s="213" t="str">
        <f>Абакан_юр!A148</f>
        <v>По соглашению сторон в качестве валюты платежа могут выступать дирхамы ОАЭ, в этом случае курс следующий: 1 руб. = 0,0394 дирхам</v>
      </c>
      <c r="B160" s="213"/>
      <c r="C160" s="213"/>
      <c r="D160" s="214"/>
      <c r="E160" s="214"/>
      <c r="F160" s="215"/>
      <c r="G160" s="218"/>
      <c r="H160" s="218"/>
    </row>
    <row r="161" spans="1:8" ht="26.25" customHeight="1" x14ac:dyDescent="0.2">
      <c r="A161" s="213" t="str">
        <f>Абакан_юр!A149</f>
        <v>По соглашению сторон в качестве валюты платежа могут выступать доллары США, в этом случае курс следующий: 1 руб. = 0,0107 доллара</v>
      </c>
      <c r="B161" s="213"/>
      <c r="C161" s="213"/>
      <c r="D161" s="214"/>
      <c r="E161" s="214"/>
      <c r="F161" s="215"/>
      <c r="G161" s="218"/>
      <c r="H161" s="218"/>
    </row>
    <row r="162" spans="1:8" ht="26.25" customHeight="1" x14ac:dyDescent="0.2">
      <c r="A162" s="213" t="str">
        <f>Абакан_юр!A150</f>
        <v>По соглашению сторон в качестве валюты платежа могут выступать евро, в этом случае курс следующий: 1 руб. = 0,0101 евро</v>
      </c>
      <c r="B162" s="213"/>
      <c r="C162" s="213"/>
      <c r="D162" s="214"/>
      <c r="E162" s="215"/>
      <c r="F162" s="215"/>
      <c r="G162" s="218"/>
      <c r="H162" s="218"/>
    </row>
    <row r="163" spans="1:8" ht="26.25" customHeight="1" x14ac:dyDescent="0.2">
      <c r="A163" s="213" t="str">
        <f>Абакан_юр!A151</f>
        <v>По соглашению сторон в качестве валюты платежа могут выступать чешские кроны, в этом случае курс следующий: 1 руб. = 0,2496 крона</v>
      </c>
      <c r="B163" s="213"/>
      <c r="C163" s="213"/>
      <c r="D163" s="214"/>
      <c r="E163" s="215"/>
      <c r="F163" s="215"/>
      <c r="G163" s="218"/>
      <c r="H163" s="218"/>
    </row>
    <row r="164" spans="1:8" ht="26.25" customHeight="1" x14ac:dyDescent="0.2">
      <c r="A164" s="213" t="str">
        <f>Абакан_юр!A152</f>
        <v>По соглашению сторон в качестве валюты платежа могут выступать киргизские сомы, в этом случае курс следующий: 1 руб. = 0,9546 сом</v>
      </c>
      <c r="B164" s="213"/>
      <c r="C164" s="213"/>
      <c r="D164" s="214"/>
      <c r="E164" s="214"/>
      <c r="F164" s="215"/>
      <c r="G164" s="218"/>
      <c r="H164" s="218"/>
    </row>
    <row r="165" spans="1:8" ht="26.25" customHeight="1" x14ac:dyDescent="0.2">
      <c r="A16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5" s="213"/>
      <c r="C165" s="213"/>
      <c r="D165" s="214"/>
      <c r="E165" s="214"/>
      <c r="F165" s="215"/>
      <c r="G165" s="218"/>
      <c r="H165" s="218"/>
    </row>
    <row r="166" spans="1:8" ht="26.25" x14ac:dyDescent="0.2">
      <c r="A166" s="219"/>
      <c r="B166" s="219"/>
      <c r="C166" s="220"/>
      <c r="D166" s="221"/>
      <c r="E166" s="221"/>
      <c r="F166" s="222"/>
      <c r="G166" s="223"/>
      <c r="H166" s="223"/>
    </row>
    <row r="167" spans="1:8" ht="21" x14ac:dyDescent="0.2">
      <c r="A167" s="225" t="s">
        <v>134</v>
      </c>
      <c r="B167" s="225"/>
      <c r="C167" s="225"/>
      <c r="D167" s="225"/>
      <c r="E167" s="225"/>
      <c r="F167" s="225"/>
      <c r="G167" s="225"/>
      <c r="H167" s="225"/>
    </row>
    <row r="168" spans="1:8" ht="21" x14ac:dyDescent="0.2">
      <c r="A168" s="225" t="s">
        <v>135</v>
      </c>
      <c r="B168" s="225"/>
      <c r="C168" s="225"/>
      <c r="D168" s="225"/>
      <c r="E168" s="225"/>
      <c r="F168" s="225"/>
      <c r="G168" s="225"/>
      <c r="H168" s="225"/>
    </row>
    <row r="169" spans="1:8" ht="26.25" x14ac:dyDescent="0.2">
      <c r="A169" s="219"/>
      <c r="B169" s="219"/>
      <c r="C169" s="220"/>
      <c r="D169" s="221"/>
      <c r="E169" s="221"/>
      <c r="F169" s="222"/>
      <c r="G169" s="223"/>
      <c r="H169" s="223"/>
    </row>
    <row r="170" spans="1:8" ht="50.1" customHeight="1" thickBot="1" x14ac:dyDescent="0.25">
      <c r="A170" s="226" t="s">
        <v>136</v>
      </c>
      <c r="B170" s="226"/>
      <c r="C170" s="226"/>
      <c r="D170" s="226"/>
      <c r="E170" s="226"/>
      <c r="F170" s="227"/>
      <c r="G170" s="217"/>
      <c r="H170" s="228"/>
    </row>
    <row r="171" spans="1:8" ht="50.1" customHeight="1" thickBot="1" x14ac:dyDescent="0.25">
      <c r="A171" s="229" t="s">
        <v>137</v>
      </c>
      <c r="B171" s="230"/>
      <c r="C171" s="230"/>
      <c r="D171" s="230"/>
      <c r="E171" s="231"/>
      <c r="F171" s="232"/>
      <c r="H171" s="233"/>
    </row>
    <row r="172" spans="1:8" ht="84" customHeight="1" thickBot="1" x14ac:dyDescent="0.25">
      <c r="A172" s="577" t="s">
        <v>138</v>
      </c>
      <c r="B172" s="578"/>
      <c r="C172" s="579" t="s">
        <v>139</v>
      </c>
      <c r="D172" s="594" t="s">
        <v>140</v>
      </c>
      <c r="E172" s="595"/>
      <c r="F172" s="238"/>
      <c r="G172" s="238"/>
      <c r="H172" s="238"/>
    </row>
    <row r="173" spans="1:8" ht="112.5" customHeight="1" x14ac:dyDescent="0.2">
      <c r="A173" s="239" t="s">
        <v>141</v>
      </c>
      <c r="B173" s="240"/>
      <c r="C173" s="241" t="s">
        <v>142</v>
      </c>
      <c r="D173" s="242" t="s">
        <v>143</v>
      </c>
      <c r="E173" s="243"/>
      <c r="F173" s="238"/>
      <c r="G173" s="238"/>
      <c r="H173" s="238"/>
    </row>
    <row r="174" spans="1:8" ht="100.5" customHeight="1" x14ac:dyDescent="0.2">
      <c r="A174" s="244" t="s">
        <v>144</v>
      </c>
      <c r="B174" s="245"/>
      <c r="C174" s="246" t="s">
        <v>145</v>
      </c>
      <c r="D174" s="247" t="s">
        <v>146</v>
      </c>
      <c r="E174" s="248"/>
      <c r="F174" s="238"/>
      <c r="G174" s="238"/>
      <c r="H174" s="238"/>
    </row>
    <row r="175" spans="1:8" ht="133.5" customHeight="1" x14ac:dyDescent="0.2">
      <c r="A175" s="244" t="s">
        <v>147</v>
      </c>
      <c r="B175" s="245"/>
      <c r="C175" s="246" t="s">
        <v>148</v>
      </c>
      <c r="D175" s="247" t="s">
        <v>146</v>
      </c>
      <c r="E175" s="248"/>
      <c r="F175" s="238"/>
      <c r="G175" s="238"/>
      <c r="H175" s="238"/>
    </row>
    <row r="176" spans="1:8" s="203" customFormat="1" ht="102.75" customHeight="1" x14ac:dyDescent="0.2">
      <c r="A176" s="244" t="s">
        <v>150</v>
      </c>
      <c r="B176" s="245"/>
      <c r="C176" s="333" t="s">
        <v>151</v>
      </c>
      <c r="D176" s="245" t="s">
        <v>146</v>
      </c>
      <c r="E176" s="334"/>
      <c r="F176" s="232"/>
      <c r="G176" s="232"/>
      <c r="H176" s="232"/>
    </row>
    <row r="177" spans="1:8" s="224" customFormat="1" ht="222.75" customHeight="1" thickBot="1" x14ac:dyDescent="0.25">
      <c r="A177" s="328" t="s">
        <v>152</v>
      </c>
      <c r="B177" s="329"/>
      <c r="C177" s="330" t="s">
        <v>153</v>
      </c>
      <c r="D177" s="331" t="s">
        <v>146</v>
      </c>
      <c r="E177" s="332"/>
      <c r="F177" s="222"/>
      <c r="G177" s="223"/>
      <c r="H177" s="223"/>
    </row>
    <row r="178" spans="1:8" ht="27" customHeight="1" x14ac:dyDescent="0.2">
      <c r="A178" s="250" t="s">
        <v>154</v>
      </c>
      <c r="B178" s="250"/>
      <c r="C178" s="250"/>
      <c r="D178" s="250"/>
      <c r="E178" s="250"/>
      <c r="F178" s="250"/>
      <c r="G178" s="250"/>
      <c r="H178" s="250"/>
    </row>
    <row r="179" spans="1:8" ht="27" customHeight="1" x14ac:dyDescent="0.2">
      <c r="A179" s="250" t="s">
        <v>155</v>
      </c>
      <c r="B179" s="250"/>
      <c r="C179" s="250"/>
      <c r="D179" s="250"/>
      <c r="E179" s="250"/>
      <c r="F179" s="250"/>
      <c r="G179" s="250"/>
      <c r="H179" s="250"/>
    </row>
    <row r="180" spans="1:8" ht="189" customHeight="1" x14ac:dyDescent="0.2">
      <c r="A18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0" s="225"/>
      <c r="C180" s="225"/>
      <c r="D180" s="225"/>
      <c r="E180" s="225"/>
      <c r="F180" s="225"/>
      <c r="G180" s="225"/>
      <c r="H180" s="225"/>
    </row>
    <row r="181" spans="1:8" ht="83.25" customHeight="1" x14ac:dyDescent="0.2">
      <c r="A181" s="225" t="s">
        <v>157</v>
      </c>
      <c r="B181" s="225"/>
      <c r="C181" s="225"/>
      <c r="D181" s="225"/>
      <c r="E181" s="225"/>
      <c r="F181" s="225"/>
      <c r="G181" s="225"/>
      <c r="H181" s="225"/>
    </row>
    <row r="182" spans="1:8" ht="23.25" x14ac:dyDescent="0.2">
      <c r="A182" s="250" t="s">
        <v>158</v>
      </c>
      <c r="B182" s="250"/>
      <c r="C182" s="250"/>
      <c r="D182" s="250"/>
      <c r="E182" s="250"/>
      <c r="F182" s="250"/>
      <c r="G182" s="250"/>
      <c r="H182" s="250"/>
    </row>
    <row r="183" spans="1:8" s="252" customFormat="1" ht="114.75" customHeight="1" x14ac:dyDescent="0.2">
      <c r="A183" s="225" t="s">
        <v>159</v>
      </c>
      <c r="B183" s="225"/>
      <c r="C183" s="225"/>
      <c r="D183" s="225"/>
      <c r="E183" s="225"/>
      <c r="F183" s="225"/>
      <c r="G183" s="225"/>
      <c r="H183" s="225"/>
    </row>
  </sheetData>
  <sheetProtection selectLockedCells="1" selectUnlockedCells="1"/>
  <mergeCells count="299">
    <mergeCell ref="A178:H178"/>
    <mergeCell ref="A179:H179"/>
    <mergeCell ref="A180:H180"/>
    <mergeCell ref="A181:H181"/>
    <mergeCell ref="A182:H182"/>
    <mergeCell ref="A183:E183"/>
    <mergeCell ref="F183:H183"/>
    <mergeCell ref="A175:B175"/>
    <mergeCell ref="D175:E175"/>
    <mergeCell ref="A176:B176"/>
    <mergeCell ref="D176:E176"/>
    <mergeCell ref="A177:B177"/>
    <mergeCell ref="D177:E177"/>
    <mergeCell ref="A172:B172"/>
    <mergeCell ref="D172:E172"/>
    <mergeCell ref="A173:B173"/>
    <mergeCell ref="D173:E173"/>
    <mergeCell ref="A174:B174"/>
    <mergeCell ref="D174:E174"/>
    <mergeCell ref="A164:C164"/>
    <mergeCell ref="A165:C165"/>
    <mergeCell ref="A167:H167"/>
    <mergeCell ref="A168:H168"/>
    <mergeCell ref="A170:E170"/>
    <mergeCell ref="A171:E171"/>
    <mergeCell ref="A159:C159"/>
    <mergeCell ref="G159:H159"/>
    <mergeCell ref="A160:C160"/>
    <mergeCell ref="A161:C161"/>
    <mergeCell ref="A162:C162"/>
    <mergeCell ref="A163:C163"/>
    <mergeCell ref="A153:B153"/>
    <mergeCell ref="D153:H153"/>
    <mergeCell ref="C155:D155"/>
    <mergeCell ref="C156:D156"/>
    <mergeCell ref="C157:D157"/>
    <mergeCell ref="C158:D158"/>
    <mergeCell ref="A149:B149"/>
    <mergeCell ref="C149:C152"/>
    <mergeCell ref="D149:H149"/>
    <mergeCell ref="A150:B150"/>
    <mergeCell ref="D150:H150"/>
    <mergeCell ref="A151:B151"/>
    <mergeCell ref="D151:H151"/>
    <mergeCell ref="A152:B152"/>
    <mergeCell ref="D152:H152"/>
    <mergeCell ref="A146:B146"/>
    <mergeCell ref="D146:H146"/>
    <mergeCell ref="A147:B147"/>
    <mergeCell ref="D147:H147"/>
    <mergeCell ref="A148:C148"/>
    <mergeCell ref="D148:H148"/>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49"/>
  <sheetViews>
    <sheetView view="pageBreakPreview" zoomScale="40" zoomScaleNormal="60" zoomScaleSheetLayoutView="40" workbookViewId="0">
      <pane ySplit="3" topLeftCell="A115"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601</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36"/>
      <c r="B6" s="637"/>
      <c r="C6" s="637"/>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1">
        <f>F8*1.2</f>
        <v>13305.6</v>
      </c>
      <c r="E8" s="32">
        <f>F8*1.1</f>
        <v>12196.800000000001</v>
      </c>
      <c r="F8" s="32">
        <v>11088</v>
      </c>
      <c r="G8" s="32">
        <f>F8*0.75</f>
        <v>8316</v>
      </c>
      <c r="H8" s="33">
        <f>F8*0.5</f>
        <v>5544</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54">
        <f>F13*1.2</f>
        <v>15170.4</v>
      </c>
      <c r="E13" s="32">
        <f>F13*1.1</f>
        <v>13906.2</v>
      </c>
      <c r="F13" s="32">
        <v>12642</v>
      </c>
      <c r="G13" s="32">
        <f>F13*0.75</f>
        <v>9481.5</v>
      </c>
      <c r="H13" s="33">
        <f>F13*0.5</f>
        <v>6321</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"2ГИС.ОМСК"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262">
        <v>270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1">
        <f>F28*1.2</f>
        <v>22622.399999999998</v>
      </c>
      <c r="E28" s="32">
        <f>F28*1.1</f>
        <v>20737.2</v>
      </c>
      <c r="F28" s="32">
        <v>18852</v>
      </c>
      <c r="G28" s="32">
        <f>F28*0.75</f>
        <v>14139</v>
      </c>
      <c r="H28" s="33">
        <f>F28*0.5</f>
        <v>9426</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54">
        <f>F33*1.2</f>
        <v>25790.399999999998</v>
      </c>
      <c r="E33" s="32">
        <f>F33*1.1</f>
        <v>23641.200000000001</v>
      </c>
      <c r="F33" s="32">
        <v>21492</v>
      </c>
      <c r="G33" s="32">
        <f>F33*0.75</f>
        <v>16119</v>
      </c>
      <c r="H33" s="33">
        <f>F33*0.5</f>
        <v>10746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4200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"2ГИС.ОМСК"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78"/>
      <c r="E42" s="79"/>
      <c r="F42" s="79"/>
      <c r="G42" s="79"/>
      <c r="H42" s="80"/>
    </row>
    <row r="43" spans="1:8" s="16" customFormat="1" ht="24.95" customHeight="1" thickBot="1" x14ac:dyDescent="0.25">
      <c r="A43" s="81"/>
      <c r="B43" s="82"/>
      <c r="C43" s="83"/>
      <c r="D43" s="299"/>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90">
        <v>468</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"&amp;MIN(D50:D75)&amp;" до "&amp;MAX(D50:D75)</f>
        <v>от 2496 до 64896</v>
      </c>
      <c r="E49" s="122"/>
      <c r="F49" s="122"/>
      <c r="G49" s="122"/>
      <c r="H49" s="123"/>
    </row>
    <row r="50" spans="1:8" s="16" customFormat="1" ht="37.5" customHeight="1" outlineLevel="1" x14ac:dyDescent="0.2">
      <c r="A50" s="124" t="s">
        <v>32</v>
      </c>
      <c r="B50" s="125"/>
      <c r="C50" s="63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50" s="127">
        <v>2496</v>
      </c>
      <c r="E50" s="128"/>
      <c r="F50" s="128"/>
      <c r="G50" s="128"/>
      <c r="H50" s="129"/>
    </row>
    <row r="51" spans="1:8" s="16" customFormat="1" ht="37.5" customHeight="1" outlineLevel="1" x14ac:dyDescent="0.2">
      <c r="A51" s="130" t="s">
        <v>33</v>
      </c>
      <c r="B51" s="131"/>
      <c r="C51" s="639"/>
      <c r="D51" s="36">
        <v>4992</v>
      </c>
      <c r="E51" s="37"/>
      <c r="F51" s="37"/>
      <c r="G51" s="37"/>
      <c r="H51" s="38"/>
    </row>
    <row r="52" spans="1:8" s="16" customFormat="1" ht="37.5" customHeight="1" outlineLevel="1" x14ac:dyDescent="0.2">
      <c r="A52" s="130" t="s">
        <v>34</v>
      </c>
      <c r="B52" s="131"/>
      <c r="C52" s="639"/>
      <c r="D52" s="36">
        <v>7488</v>
      </c>
      <c r="E52" s="37"/>
      <c r="F52" s="37"/>
      <c r="G52" s="37"/>
      <c r="H52" s="38"/>
    </row>
    <row r="53" spans="1:8" s="16" customFormat="1" ht="37.5" customHeight="1" outlineLevel="1" x14ac:dyDescent="0.2">
      <c r="A53" s="130" t="s">
        <v>35</v>
      </c>
      <c r="B53" s="131"/>
      <c r="C53" s="639"/>
      <c r="D53" s="36">
        <v>9984</v>
      </c>
      <c r="E53" s="37"/>
      <c r="F53" s="37"/>
      <c r="G53" s="37"/>
      <c r="H53" s="38"/>
    </row>
    <row r="54" spans="1:8" s="16" customFormat="1" ht="37.5" customHeight="1" outlineLevel="1" x14ac:dyDescent="0.2">
      <c r="A54" s="130" t="s">
        <v>36</v>
      </c>
      <c r="B54" s="131"/>
      <c r="C54" s="639"/>
      <c r="D54" s="36">
        <v>12480</v>
      </c>
      <c r="E54" s="37"/>
      <c r="F54" s="37"/>
      <c r="G54" s="37"/>
      <c r="H54" s="38"/>
    </row>
    <row r="55" spans="1:8" s="16" customFormat="1" ht="37.5" customHeight="1" outlineLevel="1" x14ac:dyDescent="0.2">
      <c r="A55" s="130" t="s">
        <v>37</v>
      </c>
      <c r="B55" s="131"/>
      <c r="C55" s="639"/>
      <c r="D55" s="36">
        <v>14976</v>
      </c>
      <c r="E55" s="37"/>
      <c r="F55" s="37"/>
      <c r="G55" s="37"/>
      <c r="H55" s="38"/>
    </row>
    <row r="56" spans="1:8" s="16" customFormat="1" ht="37.5" customHeight="1" outlineLevel="1" x14ac:dyDescent="0.2">
      <c r="A56" s="130" t="s">
        <v>38</v>
      </c>
      <c r="B56" s="131"/>
      <c r="C56" s="639"/>
      <c r="D56" s="36">
        <v>17472</v>
      </c>
      <c r="E56" s="37"/>
      <c r="F56" s="37"/>
      <c r="G56" s="37"/>
      <c r="H56" s="38"/>
    </row>
    <row r="57" spans="1:8" s="16" customFormat="1" ht="37.5" customHeight="1" outlineLevel="1" x14ac:dyDescent="0.2">
      <c r="A57" s="130" t="s">
        <v>39</v>
      </c>
      <c r="B57" s="131"/>
      <c r="C57" s="639"/>
      <c r="D57" s="36">
        <v>19968</v>
      </c>
      <c r="E57" s="37"/>
      <c r="F57" s="37"/>
      <c r="G57" s="37"/>
      <c r="H57" s="38"/>
    </row>
    <row r="58" spans="1:8" s="16" customFormat="1" ht="37.5" customHeight="1" outlineLevel="1" x14ac:dyDescent="0.2">
      <c r="A58" s="130" t="s">
        <v>40</v>
      </c>
      <c r="B58" s="131"/>
      <c r="C58" s="639"/>
      <c r="D58" s="36">
        <v>22464</v>
      </c>
      <c r="E58" s="37"/>
      <c r="F58" s="37"/>
      <c r="G58" s="37"/>
      <c r="H58" s="38"/>
    </row>
    <row r="59" spans="1:8" s="16" customFormat="1" ht="37.5" customHeight="1" outlineLevel="1" x14ac:dyDescent="0.2">
      <c r="A59" s="130" t="s">
        <v>41</v>
      </c>
      <c r="B59" s="131"/>
      <c r="C59" s="639"/>
      <c r="D59" s="36">
        <v>24960</v>
      </c>
      <c r="E59" s="37"/>
      <c r="F59" s="37"/>
      <c r="G59" s="37"/>
      <c r="H59" s="38"/>
    </row>
    <row r="60" spans="1:8" s="16" customFormat="1" ht="37.5" customHeight="1" outlineLevel="1" x14ac:dyDescent="0.2">
      <c r="A60" s="130" t="s">
        <v>42</v>
      </c>
      <c r="B60" s="131"/>
      <c r="C60" s="639"/>
      <c r="D60" s="36">
        <v>27456</v>
      </c>
      <c r="E60" s="37"/>
      <c r="F60" s="37"/>
      <c r="G60" s="37"/>
      <c r="H60" s="38"/>
    </row>
    <row r="61" spans="1:8" s="16" customFormat="1" ht="37.5" customHeight="1" outlineLevel="1" x14ac:dyDescent="0.2">
      <c r="A61" s="130" t="s">
        <v>43</v>
      </c>
      <c r="B61" s="131"/>
      <c r="C61" s="639"/>
      <c r="D61" s="36">
        <v>29952</v>
      </c>
      <c r="E61" s="37"/>
      <c r="F61" s="37"/>
      <c r="G61" s="37"/>
      <c r="H61" s="38"/>
    </row>
    <row r="62" spans="1:8" s="16" customFormat="1" ht="37.5" customHeight="1" outlineLevel="1" x14ac:dyDescent="0.2">
      <c r="A62" s="130" t="s">
        <v>44</v>
      </c>
      <c r="B62" s="131"/>
      <c r="C62" s="639"/>
      <c r="D62" s="36">
        <v>32448</v>
      </c>
      <c r="E62" s="37"/>
      <c r="F62" s="37"/>
      <c r="G62" s="37"/>
      <c r="H62" s="38"/>
    </row>
    <row r="63" spans="1:8" s="16" customFormat="1" ht="37.5" customHeight="1" outlineLevel="1" x14ac:dyDescent="0.2">
      <c r="A63" s="130" t="s">
        <v>45</v>
      </c>
      <c r="B63" s="131"/>
      <c r="C63" s="639"/>
      <c r="D63" s="36">
        <v>34944</v>
      </c>
      <c r="E63" s="37"/>
      <c r="F63" s="37"/>
      <c r="G63" s="37"/>
      <c r="H63" s="38"/>
    </row>
    <row r="64" spans="1:8" s="16" customFormat="1" ht="37.5" customHeight="1" outlineLevel="1" x14ac:dyDescent="0.2">
      <c r="A64" s="130" t="s">
        <v>46</v>
      </c>
      <c r="B64" s="131"/>
      <c r="C64" s="639"/>
      <c r="D64" s="36">
        <v>37440</v>
      </c>
      <c r="E64" s="37"/>
      <c r="F64" s="37"/>
      <c r="G64" s="37"/>
      <c r="H64" s="38"/>
    </row>
    <row r="65" spans="1:8" s="16" customFormat="1" ht="37.5" customHeight="1" outlineLevel="1" x14ac:dyDescent="0.2">
      <c r="A65" s="130" t="s">
        <v>47</v>
      </c>
      <c r="B65" s="131"/>
      <c r="C65" s="639"/>
      <c r="D65" s="36">
        <v>39936</v>
      </c>
      <c r="E65" s="37"/>
      <c r="F65" s="37"/>
      <c r="G65" s="37"/>
      <c r="H65" s="38"/>
    </row>
    <row r="66" spans="1:8" s="16" customFormat="1" ht="37.5" customHeight="1" outlineLevel="1" x14ac:dyDescent="0.2">
      <c r="A66" s="130" t="s">
        <v>48</v>
      </c>
      <c r="B66" s="131"/>
      <c r="C66" s="639"/>
      <c r="D66" s="36">
        <v>42432</v>
      </c>
      <c r="E66" s="37"/>
      <c r="F66" s="37"/>
      <c r="G66" s="37"/>
      <c r="H66" s="38"/>
    </row>
    <row r="67" spans="1:8" s="16" customFormat="1" ht="37.5" customHeight="1" outlineLevel="1" x14ac:dyDescent="0.2">
      <c r="A67" s="130" t="s">
        <v>49</v>
      </c>
      <c r="B67" s="131"/>
      <c r="C67" s="639"/>
      <c r="D67" s="36">
        <v>44928</v>
      </c>
      <c r="E67" s="37"/>
      <c r="F67" s="37"/>
      <c r="G67" s="37"/>
      <c r="H67" s="38"/>
    </row>
    <row r="68" spans="1:8" s="16" customFormat="1" ht="37.5" customHeight="1" outlineLevel="1" x14ac:dyDescent="0.2">
      <c r="A68" s="130" t="s">
        <v>50</v>
      </c>
      <c r="B68" s="131"/>
      <c r="C68" s="639"/>
      <c r="D68" s="36">
        <v>47424</v>
      </c>
      <c r="E68" s="37"/>
      <c r="F68" s="37"/>
      <c r="G68" s="37"/>
      <c r="H68" s="38"/>
    </row>
    <row r="69" spans="1:8" s="16" customFormat="1" ht="37.5" customHeight="1" outlineLevel="1" x14ac:dyDescent="0.2">
      <c r="A69" s="130" t="s">
        <v>51</v>
      </c>
      <c r="B69" s="131"/>
      <c r="C69" s="639"/>
      <c r="D69" s="36">
        <v>49920</v>
      </c>
      <c r="E69" s="37"/>
      <c r="F69" s="37"/>
      <c r="G69" s="37"/>
      <c r="H69" s="38"/>
    </row>
    <row r="70" spans="1:8" s="16" customFormat="1" ht="37.5" customHeight="1" outlineLevel="1" x14ac:dyDescent="0.2">
      <c r="A70" s="130" t="s">
        <v>196</v>
      </c>
      <c r="B70" s="131"/>
      <c r="C70" s="639"/>
      <c r="D70" s="36">
        <v>52416</v>
      </c>
      <c r="E70" s="37"/>
      <c r="F70" s="37"/>
      <c r="G70" s="37"/>
      <c r="H70" s="38"/>
    </row>
    <row r="71" spans="1:8" s="16" customFormat="1" ht="37.5" customHeight="1" outlineLevel="1" x14ac:dyDescent="0.2">
      <c r="A71" s="130" t="s">
        <v>197</v>
      </c>
      <c r="B71" s="131"/>
      <c r="C71" s="639"/>
      <c r="D71" s="36">
        <v>54912</v>
      </c>
      <c r="E71" s="37"/>
      <c r="F71" s="37"/>
      <c r="G71" s="37"/>
      <c r="H71" s="38"/>
    </row>
    <row r="72" spans="1:8" s="16" customFormat="1" ht="37.5" customHeight="1" outlineLevel="1" x14ac:dyDescent="0.2">
      <c r="A72" s="130" t="s">
        <v>198</v>
      </c>
      <c r="B72" s="131"/>
      <c r="C72" s="639"/>
      <c r="D72" s="36">
        <v>57408</v>
      </c>
      <c r="E72" s="37"/>
      <c r="F72" s="37"/>
      <c r="G72" s="37"/>
      <c r="H72" s="38"/>
    </row>
    <row r="73" spans="1:8" s="16" customFormat="1" ht="37.5" customHeight="1" outlineLevel="1" x14ac:dyDescent="0.2">
      <c r="A73" s="130" t="s">
        <v>199</v>
      </c>
      <c r="B73" s="131"/>
      <c r="C73" s="639"/>
      <c r="D73" s="36">
        <v>59904</v>
      </c>
      <c r="E73" s="37"/>
      <c r="F73" s="37"/>
      <c r="G73" s="37"/>
      <c r="H73" s="38"/>
    </row>
    <row r="74" spans="1:8" s="16" customFormat="1" ht="37.5" customHeight="1" outlineLevel="1" x14ac:dyDescent="0.2">
      <c r="A74" s="130" t="s">
        <v>200</v>
      </c>
      <c r="B74" s="131"/>
      <c r="C74" s="639"/>
      <c r="D74" s="36">
        <v>62400</v>
      </c>
      <c r="E74" s="37"/>
      <c r="F74" s="37"/>
      <c r="G74" s="37"/>
      <c r="H74" s="38"/>
    </row>
    <row r="75" spans="1:8" s="16" customFormat="1" ht="37.5" customHeight="1" outlineLevel="1" x14ac:dyDescent="0.2">
      <c r="A75" s="130" t="s">
        <v>201</v>
      </c>
      <c r="B75" s="131"/>
      <c r="C75" s="639"/>
      <c r="D75" s="36">
        <v>64896</v>
      </c>
      <c r="E75" s="37"/>
      <c r="F75" s="37"/>
      <c r="G75" s="37"/>
      <c r="H75" s="38"/>
    </row>
    <row r="76" spans="1:8" s="16" customFormat="1" ht="37.5" customHeight="1" outlineLevel="1" x14ac:dyDescent="0.2">
      <c r="A76" s="130" t="s">
        <v>202</v>
      </c>
      <c r="B76" s="131"/>
      <c r="C76" s="639"/>
      <c r="D76" s="36">
        <v>67392</v>
      </c>
      <c r="E76" s="37"/>
      <c r="F76" s="37"/>
      <c r="G76" s="37"/>
      <c r="H76" s="38"/>
    </row>
    <row r="77" spans="1:8" s="16" customFormat="1" ht="37.5" customHeight="1" outlineLevel="1" thickBot="1" x14ac:dyDescent="0.25">
      <c r="A77" s="130" t="s">
        <v>203</v>
      </c>
      <c r="B77" s="131"/>
      <c r="C77" s="640"/>
      <c r="D77" s="36">
        <v>69888</v>
      </c>
      <c r="E77" s="37"/>
      <c r="F77" s="37"/>
      <c r="G77" s="37"/>
      <c r="H77" s="38"/>
    </row>
    <row r="78" spans="1:8" s="16" customFormat="1" ht="24.95" customHeight="1" thickBot="1" x14ac:dyDescent="0.25">
      <c r="A78" s="81"/>
      <c r="B78" s="466"/>
      <c r="C78" s="118"/>
      <c r="D78" s="467" t="s">
        <v>351</v>
      </c>
      <c r="E78" s="467"/>
      <c r="F78" s="467"/>
      <c r="G78" s="467"/>
      <c r="H78" s="468"/>
    </row>
    <row r="79" spans="1:8" s="16" customFormat="1" ht="24.95" customHeight="1" thickBot="1" x14ac:dyDescent="0.25">
      <c r="A79" s="469"/>
      <c r="B79" s="470"/>
      <c r="C79" s="180"/>
      <c r="D79" s="471" t="s">
        <v>173</v>
      </c>
      <c r="E79" s="472" t="s">
        <v>174</v>
      </c>
      <c r="F79" s="473" t="s">
        <v>175</v>
      </c>
      <c r="G79" s="472" t="s">
        <v>176</v>
      </c>
      <c r="H79" s="474" t="s">
        <v>177</v>
      </c>
    </row>
    <row r="80" spans="1:8" s="16" customFormat="1" ht="48" customHeight="1" x14ac:dyDescent="0.2">
      <c r="A80" s="29" t="s">
        <v>352</v>
      </c>
      <c r="B80" s="30" t="s">
        <v>27</v>
      </c>
      <c r="C80"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0" s="31">
        <f>F80*1.2</f>
        <v>13305.6</v>
      </c>
      <c r="E80" s="32">
        <f>F80*1.1</f>
        <v>12196.800000000001</v>
      </c>
      <c r="F80" s="32">
        <v>11088</v>
      </c>
      <c r="G80" s="32">
        <f>F80*0.75</f>
        <v>8316</v>
      </c>
      <c r="H80" s="33">
        <f>F80*0.5</f>
        <v>5544</v>
      </c>
    </row>
    <row r="81" spans="1:8" s="16" customFormat="1" ht="132" customHeight="1" x14ac:dyDescent="0.2">
      <c r="A81" s="34"/>
      <c r="B81" s="35"/>
      <c r="C81" s="35"/>
      <c r="D81" s="36"/>
      <c r="E81" s="37"/>
      <c r="F81" s="37"/>
      <c r="G81" s="37"/>
      <c r="H81" s="38"/>
    </row>
    <row r="82" spans="1:8" s="16" customFormat="1" ht="97.5" customHeight="1" x14ac:dyDescent="0.2">
      <c r="A82" s="34"/>
      <c r="B82" s="39" t="s">
        <v>12</v>
      </c>
      <c r="C8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2" s="36"/>
      <c r="E82" s="37"/>
      <c r="F82" s="37"/>
      <c r="G82" s="37"/>
      <c r="H82" s="38"/>
    </row>
    <row r="83" spans="1:8" s="16" customFormat="1" ht="166.5" customHeight="1" thickBot="1" x14ac:dyDescent="0.25">
      <c r="A83" s="41"/>
      <c r="B83" s="42" t="s">
        <v>13</v>
      </c>
      <c r="C8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3" s="44"/>
      <c r="E83" s="45"/>
      <c r="F83" s="45"/>
      <c r="G83" s="45"/>
      <c r="H83" s="46"/>
    </row>
    <row r="84" spans="1:8" s="16" customFormat="1" ht="24.95" customHeight="1" thickBot="1" x14ac:dyDescent="0.25">
      <c r="A84" s="47"/>
      <c r="B84" s="48"/>
      <c r="C84" s="49"/>
      <c r="D84" s="299"/>
      <c r="E84" s="299"/>
      <c r="F84" s="299"/>
      <c r="G84" s="299"/>
      <c r="H84" s="428"/>
    </row>
    <row r="85" spans="1:8" s="16" customFormat="1" ht="48" customHeight="1" x14ac:dyDescent="0.2">
      <c r="A85" s="53" t="s">
        <v>353</v>
      </c>
      <c r="B85" s="30" t="s">
        <v>27</v>
      </c>
      <c r="C85"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5" s="54">
        <f>F85*1.2</f>
        <v>15170.4</v>
      </c>
      <c r="E85" s="32">
        <f>F85*1.1</f>
        <v>13906.2</v>
      </c>
      <c r="F85" s="32">
        <v>12642</v>
      </c>
      <c r="G85" s="32">
        <f>F85*0.75</f>
        <v>9481.5</v>
      </c>
      <c r="H85" s="33">
        <f>F85*0.5</f>
        <v>6321</v>
      </c>
    </row>
    <row r="86" spans="1:8" s="16" customFormat="1" ht="132" customHeight="1" x14ac:dyDescent="0.2">
      <c r="A86" s="55"/>
      <c r="B86" s="35"/>
      <c r="C86" s="35"/>
      <c r="D86" s="56"/>
      <c r="E86" s="37"/>
      <c r="F86" s="37"/>
      <c r="G86" s="37"/>
      <c r="H86" s="38"/>
    </row>
    <row r="87" spans="1:8" s="16" customFormat="1" ht="97.5" customHeight="1" x14ac:dyDescent="0.2">
      <c r="A87" s="55"/>
      <c r="B87" s="39" t="s">
        <v>12</v>
      </c>
      <c r="C8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7" s="56"/>
      <c r="E87" s="37"/>
      <c r="F87" s="37"/>
      <c r="G87" s="37"/>
      <c r="H87" s="38"/>
    </row>
    <row r="88" spans="1:8" s="16" customFormat="1" ht="166.5" customHeight="1" x14ac:dyDescent="0.2">
      <c r="A88" s="55"/>
      <c r="B88" s="57" t="s">
        <v>13</v>
      </c>
      <c r="C88"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8" s="56"/>
      <c r="E88" s="37"/>
      <c r="F88" s="37"/>
      <c r="G88" s="37"/>
      <c r="H88" s="38"/>
    </row>
    <row r="89" spans="1:8" s="16" customFormat="1" ht="92.25" customHeight="1" thickBot="1" x14ac:dyDescent="0.25">
      <c r="A89" s="59"/>
      <c r="B89" s="42" t="s">
        <v>16</v>
      </c>
      <c r="C89"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89" s="61"/>
      <c r="E89" s="45"/>
      <c r="F89" s="45"/>
      <c r="G89" s="45"/>
      <c r="H89" s="46"/>
    </row>
    <row r="90" spans="1:8" s="16" customFormat="1" ht="24.95" customHeight="1" thickBot="1" x14ac:dyDescent="0.25">
      <c r="A90" s="81"/>
      <c r="B90" s="82"/>
      <c r="C90" s="83"/>
      <c r="D90" s="299"/>
      <c r="E90" s="299"/>
      <c r="F90" s="299"/>
      <c r="G90" s="299"/>
      <c r="H90" s="428"/>
    </row>
    <row r="91" spans="1:8" s="16" customFormat="1" ht="50.1" customHeight="1" x14ac:dyDescent="0.2">
      <c r="A91" s="65" t="s">
        <v>354</v>
      </c>
      <c r="B91" s="87" t="s">
        <v>23</v>
      </c>
      <c r="C91"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1" s="262">
        <v>270</v>
      </c>
      <c r="E91" s="313"/>
      <c r="F91" s="313"/>
      <c r="G91" s="313"/>
      <c r="H91" s="314"/>
    </row>
    <row r="92" spans="1:8" s="16" customFormat="1" ht="94.5" customHeight="1" x14ac:dyDescent="0.2">
      <c r="A92" s="71"/>
      <c r="B92" s="92"/>
      <c r="C92" s="93"/>
      <c r="D92" s="94"/>
      <c r="E92" s="95"/>
      <c r="F92" s="95"/>
      <c r="G92" s="95"/>
      <c r="H92" s="315"/>
    </row>
    <row r="93" spans="1:8" s="16" customFormat="1" ht="163.5" customHeight="1" thickBot="1" x14ac:dyDescent="0.25">
      <c r="A93" s="77"/>
      <c r="B93" s="97" t="s">
        <v>13</v>
      </c>
      <c r="C93"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3" s="263"/>
      <c r="E93" s="316"/>
      <c r="F93" s="316"/>
      <c r="G93" s="316"/>
      <c r="H93" s="317"/>
    </row>
    <row r="94" spans="1:8" s="16" customFormat="1" ht="24.95" customHeight="1" thickBot="1" x14ac:dyDescent="0.25">
      <c r="A94" s="81"/>
      <c r="B94" s="117"/>
      <c r="C94" s="118"/>
      <c r="D94" s="467" t="s">
        <v>351</v>
      </c>
      <c r="E94" s="467"/>
      <c r="F94" s="467"/>
      <c r="G94" s="467"/>
      <c r="H94" s="468"/>
    </row>
    <row r="95" spans="1:8" s="16" customFormat="1" ht="50.1" customHeight="1" thickBot="1" x14ac:dyDescent="0.25">
      <c r="A95" s="119" t="s">
        <v>31</v>
      </c>
      <c r="B95" s="120"/>
      <c r="C95" s="120"/>
      <c r="D95" s="451" t="str">
        <f>"от "&amp;MIN(D96:D114)&amp;" до "&amp;MAX(D96:D114)</f>
        <v>от 2496 до 47424</v>
      </c>
      <c r="E95" s="452"/>
      <c r="F95" s="452"/>
      <c r="G95" s="452"/>
      <c r="H95" s="453"/>
    </row>
    <row r="96" spans="1:8" s="16" customFormat="1" ht="37.5" customHeight="1" outlineLevel="1" x14ac:dyDescent="0.2">
      <c r="A96" s="124" t="s">
        <v>355</v>
      </c>
      <c r="B96" s="361"/>
      <c r="C96" s="36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96" s="31">
        <v>2496</v>
      </c>
      <c r="E96" s="32"/>
      <c r="F96" s="32"/>
      <c r="G96" s="32"/>
      <c r="H96" s="33"/>
    </row>
    <row r="97" spans="1:8" s="16" customFormat="1" ht="37.5" customHeight="1" outlineLevel="1" x14ac:dyDescent="0.2">
      <c r="A97" s="499" t="s">
        <v>356</v>
      </c>
      <c r="B97" s="511"/>
      <c r="C97" s="126"/>
      <c r="D97" s="127">
        <v>4992</v>
      </c>
      <c r="E97" s="128"/>
      <c r="F97" s="128"/>
      <c r="G97" s="128"/>
      <c r="H97" s="129"/>
    </row>
    <row r="98" spans="1:8" s="16" customFormat="1" ht="37.5" customHeight="1" outlineLevel="1" x14ac:dyDescent="0.2">
      <c r="A98" s="499" t="s">
        <v>357</v>
      </c>
      <c r="B98" s="511"/>
      <c r="C98" s="126"/>
      <c r="D98" s="127">
        <v>7488</v>
      </c>
      <c r="E98" s="128"/>
      <c r="F98" s="128"/>
      <c r="G98" s="128"/>
      <c r="H98" s="129"/>
    </row>
    <row r="99" spans="1:8" s="16" customFormat="1" ht="37.5" customHeight="1" outlineLevel="1" x14ac:dyDescent="0.2">
      <c r="A99" s="499" t="s">
        <v>358</v>
      </c>
      <c r="B99" s="511"/>
      <c r="C99" s="126"/>
      <c r="D99" s="127">
        <v>9984</v>
      </c>
      <c r="E99" s="128"/>
      <c r="F99" s="128"/>
      <c r="G99" s="128"/>
      <c r="H99" s="129"/>
    </row>
    <row r="100" spans="1:8" s="16" customFormat="1" ht="37.5" customHeight="1" outlineLevel="1" x14ac:dyDescent="0.2">
      <c r="A100" s="499" t="s">
        <v>359</v>
      </c>
      <c r="B100" s="511"/>
      <c r="C100" s="126"/>
      <c r="D100" s="127">
        <v>12480</v>
      </c>
      <c r="E100" s="128"/>
      <c r="F100" s="128"/>
      <c r="G100" s="128"/>
      <c r="H100" s="129"/>
    </row>
    <row r="101" spans="1:8" s="16" customFormat="1" ht="37.5" customHeight="1" outlineLevel="1" x14ac:dyDescent="0.2">
      <c r="A101" s="499" t="s">
        <v>360</v>
      </c>
      <c r="B101" s="511"/>
      <c r="C101" s="126"/>
      <c r="D101" s="127">
        <v>14976</v>
      </c>
      <c r="E101" s="128"/>
      <c r="F101" s="128"/>
      <c r="G101" s="128"/>
      <c r="H101" s="129"/>
    </row>
    <row r="102" spans="1:8" s="16" customFormat="1" ht="37.5" customHeight="1" outlineLevel="1" x14ac:dyDescent="0.2">
      <c r="A102" s="499" t="s">
        <v>361</v>
      </c>
      <c r="B102" s="511"/>
      <c r="C102" s="126"/>
      <c r="D102" s="127">
        <v>17472</v>
      </c>
      <c r="E102" s="128"/>
      <c r="F102" s="128"/>
      <c r="G102" s="128"/>
      <c r="H102" s="129"/>
    </row>
    <row r="103" spans="1:8" s="16" customFormat="1" ht="37.5" customHeight="1" outlineLevel="1" x14ac:dyDescent="0.2">
      <c r="A103" s="499" t="s">
        <v>362</v>
      </c>
      <c r="B103" s="511"/>
      <c r="C103" s="126"/>
      <c r="D103" s="127">
        <v>19968</v>
      </c>
      <c r="E103" s="128"/>
      <c r="F103" s="128"/>
      <c r="G103" s="128"/>
      <c r="H103" s="129"/>
    </row>
    <row r="104" spans="1:8" s="16" customFormat="1" ht="37.5" customHeight="1" outlineLevel="1" x14ac:dyDescent="0.2">
      <c r="A104" s="499" t="s">
        <v>363</v>
      </c>
      <c r="B104" s="511"/>
      <c r="C104" s="126"/>
      <c r="D104" s="127">
        <v>22464</v>
      </c>
      <c r="E104" s="128"/>
      <c r="F104" s="128"/>
      <c r="G104" s="128"/>
      <c r="H104" s="129"/>
    </row>
    <row r="105" spans="1:8" s="16" customFormat="1" ht="37.5" customHeight="1" outlineLevel="1" x14ac:dyDescent="0.2">
      <c r="A105" s="499" t="s">
        <v>364</v>
      </c>
      <c r="B105" s="511"/>
      <c r="C105" s="126"/>
      <c r="D105" s="127">
        <v>24960</v>
      </c>
      <c r="E105" s="128"/>
      <c r="F105" s="128"/>
      <c r="G105" s="128"/>
      <c r="H105" s="129"/>
    </row>
    <row r="106" spans="1:8" s="16" customFormat="1" ht="37.5" customHeight="1" outlineLevel="1" x14ac:dyDescent="0.2">
      <c r="A106" s="499" t="s">
        <v>365</v>
      </c>
      <c r="B106" s="511"/>
      <c r="C106" s="126"/>
      <c r="D106" s="127">
        <v>27456</v>
      </c>
      <c r="E106" s="128"/>
      <c r="F106" s="128"/>
      <c r="G106" s="128"/>
      <c r="H106" s="129"/>
    </row>
    <row r="107" spans="1:8" s="16" customFormat="1" ht="37.5" customHeight="1" outlineLevel="1" x14ac:dyDescent="0.2">
      <c r="A107" s="499" t="s">
        <v>366</v>
      </c>
      <c r="B107" s="511"/>
      <c r="C107" s="126"/>
      <c r="D107" s="127">
        <v>29952</v>
      </c>
      <c r="E107" s="128"/>
      <c r="F107" s="128"/>
      <c r="G107" s="128"/>
      <c r="H107" s="129"/>
    </row>
    <row r="108" spans="1:8" s="16" customFormat="1" ht="37.5" customHeight="1" outlineLevel="1" x14ac:dyDescent="0.2">
      <c r="A108" s="499" t="s">
        <v>367</v>
      </c>
      <c r="B108" s="511"/>
      <c r="C108" s="126"/>
      <c r="D108" s="127">
        <v>32448</v>
      </c>
      <c r="E108" s="128"/>
      <c r="F108" s="128"/>
      <c r="G108" s="128"/>
      <c r="H108" s="129"/>
    </row>
    <row r="109" spans="1:8" s="16" customFormat="1" ht="37.5" customHeight="1" outlineLevel="1" x14ac:dyDescent="0.2">
      <c r="A109" s="499" t="s">
        <v>368</v>
      </c>
      <c r="B109" s="511"/>
      <c r="C109" s="126"/>
      <c r="D109" s="127">
        <v>34944</v>
      </c>
      <c r="E109" s="128"/>
      <c r="F109" s="128"/>
      <c r="G109" s="128"/>
      <c r="H109" s="129"/>
    </row>
    <row r="110" spans="1:8" s="16" customFormat="1" ht="37.5" customHeight="1" outlineLevel="1" x14ac:dyDescent="0.2">
      <c r="A110" s="499" t="s">
        <v>369</v>
      </c>
      <c r="B110" s="511"/>
      <c r="C110" s="126"/>
      <c r="D110" s="127">
        <v>37440</v>
      </c>
      <c r="E110" s="128"/>
      <c r="F110" s="128"/>
      <c r="G110" s="128"/>
      <c r="H110" s="129"/>
    </row>
    <row r="111" spans="1:8" s="16" customFormat="1" ht="37.5" customHeight="1" outlineLevel="1" x14ac:dyDescent="0.2">
      <c r="A111" s="499" t="s">
        <v>370</v>
      </c>
      <c r="B111" s="511"/>
      <c r="C111" s="126"/>
      <c r="D111" s="127">
        <v>39936</v>
      </c>
      <c r="E111" s="128"/>
      <c r="F111" s="128"/>
      <c r="G111" s="128"/>
      <c r="H111" s="129"/>
    </row>
    <row r="112" spans="1:8" s="16" customFormat="1" ht="37.5" customHeight="1" outlineLevel="1" x14ac:dyDescent="0.2">
      <c r="A112" s="499" t="s">
        <v>371</v>
      </c>
      <c r="B112" s="511"/>
      <c r="C112" s="126"/>
      <c r="D112" s="127">
        <v>42432</v>
      </c>
      <c r="E112" s="128"/>
      <c r="F112" s="128"/>
      <c r="G112" s="128"/>
      <c r="H112" s="129"/>
    </row>
    <row r="113" spans="1:8" s="16" customFormat="1" ht="37.5" customHeight="1" outlineLevel="1" x14ac:dyDescent="0.2">
      <c r="A113" s="499" t="s">
        <v>372</v>
      </c>
      <c r="B113" s="511"/>
      <c r="C113" s="126"/>
      <c r="D113" s="127">
        <v>44928</v>
      </c>
      <c r="E113" s="128"/>
      <c r="F113" s="128"/>
      <c r="G113" s="128"/>
      <c r="H113" s="129"/>
    </row>
    <row r="114" spans="1:8" s="16" customFormat="1" ht="37.5" customHeight="1" outlineLevel="1" x14ac:dyDescent="0.2">
      <c r="A114" s="499" t="s">
        <v>373</v>
      </c>
      <c r="B114" s="511"/>
      <c r="C114" s="126"/>
      <c r="D114" s="127">
        <v>47424</v>
      </c>
      <c r="E114" s="128"/>
      <c r="F114" s="128"/>
      <c r="G114" s="128"/>
      <c r="H114" s="129"/>
    </row>
    <row r="115" spans="1:8" s="16" customFormat="1" ht="37.5" customHeight="1" outlineLevel="1" x14ac:dyDescent="0.2">
      <c r="A115" s="130" t="s">
        <v>374</v>
      </c>
      <c r="B115" s="363"/>
      <c r="C115" s="126"/>
      <c r="D115" s="127">
        <v>49920</v>
      </c>
      <c r="E115" s="128"/>
      <c r="F115" s="128"/>
      <c r="G115" s="128"/>
      <c r="H115" s="129"/>
    </row>
    <row r="116" spans="1:8" s="16" customFormat="1" ht="37.5" customHeight="1" outlineLevel="1" x14ac:dyDescent="0.2">
      <c r="A116" s="499" t="s">
        <v>375</v>
      </c>
      <c r="B116" s="500"/>
      <c r="C116" s="126"/>
      <c r="D116" s="127">
        <v>52416</v>
      </c>
      <c r="E116" s="128"/>
      <c r="F116" s="128"/>
      <c r="G116" s="128"/>
      <c r="H116" s="129"/>
    </row>
    <row r="117" spans="1:8" s="16" customFormat="1" ht="37.5" customHeight="1" outlineLevel="1" x14ac:dyDescent="0.2">
      <c r="A117" s="130" t="s">
        <v>376</v>
      </c>
      <c r="B117" s="131"/>
      <c r="C117" s="126"/>
      <c r="D117" s="127">
        <v>54912</v>
      </c>
      <c r="E117" s="128"/>
      <c r="F117" s="128"/>
      <c r="G117" s="128"/>
      <c r="H117" s="129"/>
    </row>
    <row r="118" spans="1:8" s="16" customFormat="1" ht="37.5" customHeight="1" outlineLevel="1" x14ac:dyDescent="0.2">
      <c r="A118" s="130" t="s">
        <v>377</v>
      </c>
      <c r="B118" s="131"/>
      <c r="C118" s="126"/>
      <c r="D118" s="127">
        <v>57408</v>
      </c>
      <c r="E118" s="128"/>
      <c r="F118" s="128"/>
      <c r="G118" s="128"/>
      <c r="H118" s="129"/>
    </row>
    <row r="119" spans="1:8" s="16" customFormat="1" ht="37.5" customHeight="1" outlineLevel="1" x14ac:dyDescent="0.2">
      <c r="A119" s="130" t="s">
        <v>378</v>
      </c>
      <c r="B119" s="131"/>
      <c r="C119" s="126"/>
      <c r="D119" s="127">
        <v>59904</v>
      </c>
      <c r="E119" s="128"/>
      <c r="F119" s="128"/>
      <c r="G119" s="128"/>
      <c r="H119" s="129"/>
    </row>
    <row r="120" spans="1:8" s="16" customFormat="1" ht="37.5" customHeight="1" outlineLevel="1" x14ac:dyDescent="0.2">
      <c r="A120" s="130" t="s">
        <v>379</v>
      </c>
      <c r="B120" s="131"/>
      <c r="C120" s="126"/>
      <c r="D120" s="127">
        <v>62400</v>
      </c>
      <c r="E120" s="128"/>
      <c r="F120" s="128"/>
      <c r="G120" s="128"/>
      <c r="H120" s="129"/>
    </row>
    <row r="121" spans="1:8" s="16" customFormat="1" ht="37.5" customHeight="1" outlineLevel="1" x14ac:dyDescent="0.2">
      <c r="A121" s="130" t="s">
        <v>380</v>
      </c>
      <c r="B121" s="131"/>
      <c r="C121" s="126"/>
      <c r="D121" s="127">
        <v>64896</v>
      </c>
      <c r="E121" s="128"/>
      <c r="F121" s="128"/>
      <c r="G121" s="128"/>
      <c r="H121" s="129"/>
    </row>
    <row r="122" spans="1:8" s="16" customFormat="1" ht="37.5" customHeight="1" outlineLevel="1" x14ac:dyDescent="0.2">
      <c r="A122" s="130" t="s">
        <v>381</v>
      </c>
      <c r="B122" s="131"/>
      <c r="C122" s="126"/>
      <c r="D122" s="127">
        <v>67392</v>
      </c>
      <c r="E122" s="128"/>
      <c r="F122" s="128"/>
      <c r="G122" s="128"/>
      <c r="H122" s="129"/>
    </row>
    <row r="123" spans="1:8" s="16" customFormat="1" ht="37.5" customHeight="1" outlineLevel="1" thickBot="1" x14ac:dyDescent="0.25">
      <c r="A123" s="130" t="s">
        <v>382</v>
      </c>
      <c r="B123" s="131"/>
      <c r="C123" s="571"/>
      <c r="D123" s="127">
        <v>69888</v>
      </c>
      <c r="E123" s="128"/>
      <c r="F123" s="128"/>
      <c r="G123" s="128"/>
      <c r="H123" s="129"/>
    </row>
    <row r="124" spans="1:8" s="16" customFormat="1" ht="50.1" customHeight="1" thickBot="1" x14ac:dyDescent="0.25">
      <c r="A124" s="119" t="s">
        <v>52</v>
      </c>
      <c r="B124" s="120"/>
      <c r="C124" s="120"/>
      <c r="D124" s="121" t="str">
        <f>"от "&amp;MIN(D125:D134)&amp;" до "&amp;MAX(D125:D134)</f>
        <v>от 348 до 10800</v>
      </c>
      <c r="E124" s="122"/>
      <c r="F124" s="122"/>
      <c r="G124" s="122"/>
      <c r="H124" s="123"/>
    </row>
    <row r="125" spans="1:8" s="16" customFormat="1" ht="156" customHeight="1" x14ac:dyDescent="0.2">
      <c r="A125" s="588" t="s">
        <v>271</v>
      </c>
      <c r="B125" s="133" t="s">
        <v>272</v>
      </c>
      <c r="C12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25" s="509">
        <v>1548</v>
      </c>
      <c r="E125" s="509"/>
      <c r="F125" s="509"/>
      <c r="G125" s="509"/>
      <c r="H125" s="54"/>
    </row>
    <row r="126" spans="1:8" s="16" customFormat="1" ht="37.5" customHeight="1" x14ac:dyDescent="0.2">
      <c r="A126" s="143" t="s">
        <v>54</v>
      </c>
      <c r="B126" s="144"/>
      <c r="C126" s="139"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26" s="56">
        <v>474</v>
      </c>
      <c r="E126" s="37"/>
      <c r="F126" s="37"/>
      <c r="G126" s="37"/>
      <c r="H126" s="38"/>
    </row>
    <row r="127" spans="1:8" s="16" customFormat="1" ht="37.5" customHeight="1" x14ac:dyDescent="0.2">
      <c r="A127" s="143" t="s">
        <v>55</v>
      </c>
      <c r="B127" s="144"/>
      <c r="C127" s="142"/>
      <c r="D127" s="56">
        <v>10800</v>
      </c>
      <c r="E127" s="37"/>
      <c r="F127" s="37"/>
      <c r="G127" s="37"/>
      <c r="H127" s="38"/>
    </row>
    <row r="128" spans="1:8" s="16" customFormat="1" ht="37.5" customHeight="1" x14ac:dyDescent="0.2">
      <c r="A128" s="143" t="s">
        <v>56</v>
      </c>
      <c r="B128" s="144"/>
      <c r="C128" s="142"/>
      <c r="D128" s="56">
        <v>2298</v>
      </c>
      <c r="E128" s="37"/>
      <c r="F128" s="37"/>
      <c r="G128" s="37"/>
      <c r="H128" s="38"/>
    </row>
    <row r="129" spans="1:8" s="16" customFormat="1" ht="37.5" customHeight="1" x14ac:dyDescent="0.2">
      <c r="A129" s="143" t="s">
        <v>57</v>
      </c>
      <c r="B129" s="144"/>
      <c r="C129" s="142"/>
      <c r="D129" s="325">
        <v>6396</v>
      </c>
      <c r="E129" s="140"/>
      <c r="F129" s="140"/>
      <c r="G129" s="140"/>
      <c r="H129" s="141"/>
    </row>
    <row r="130" spans="1:8" s="16" customFormat="1" ht="37.5" customHeight="1" x14ac:dyDescent="0.2">
      <c r="A130" s="143" t="s">
        <v>58</v>
      </c>
      <c r="B130" s="144"/>
      <c r="C130" s="142"/>
      <c r="D130" s="56">
        <v>348</v>
      </c>
      <c r="E130" s="37"/>
      <c r="F130" s="37"/>
      <c r="G130" s="37"/>
      <c r="H130" s="38"/>
    </row>
    <row r="131" spans="1:8" s="16" customFormat="1" ht="37.5" customHeight="1" x14ac:dyDescent="0.2">
      <c r="A131" s="143" t="s">
        <v>59</v>
      </c>
      <c r="B131" s="144"/>
      <c r="C131" s="142"/>
      <c r="D131" s="56">
        <v>348</v>
      </c>
      <c r="E131" s="37"/>
      <c r="F131" s="37"/>
      <c r="G131" s="37"/>
      <c r="H131" s="38"/>
    </row>
    <row r="132" spans="1:8" s="16" customFormat="1" ht="37.5" customHeight="1" x14ac:dyDescent="0.2">
      <c r="A132" s="143" t="s">
        <v>60</v>
      </c>
      <c r="B132" s="144"/>
      <c r="C132" s="142"/>
      <c r="D132" s="56">
        <v>730.8</v>
      </c>
      <c r="E132" s="37"/>
      <c r="F132" s="37"/>
      <c r="G132" s="37"/>
      <c r="H132" s="38"/>
    </row>
    <row r="133" spans="1:8" s="16" customFormat="1" ht="37.5" customHeight="1" x14ac:dyDescent="0.2">
      <c r="A133" s="143" t="s">
        <v>61</v>
      </c>
      <c r="B133" s="144"/>
      <c r="C133" s="142"/>
      <c r="D133" s="56">
        <v>1096.2</v>
      </c>
      <c r="E133" s="37"/>
      <c r="F133" s="37"/>
      <c r="G133" s="37"/>
      <c r="H133" s="38"/>
    </row>
    <row r="134" spans="1:8" s="16" customFormat="1" ht="37.5" customHeight="1" thickBot="1" x14ac:dyDescent="0.25">
      <c r="A134" s="192" t="s">
        <v>62</v>
      </c>
      <c r="B134" s="193"/>
      <c r="C134" s="147"/>
      <c r="D134" s="56">
        <v>7338</v>
      </c>
      <c r="E134" s="37"/>
      <c r="F134" s="37"/>
      <c r="G134" s="37"/>
      <c r="H134" s="38"/>
    </row>
    <row r="135" spans="1:8" s="16" customFormat="1" ht="117.75" customHeight="1" thickBot="1" x14ac:dyDescent="0.25">
      <c r="A135" s="319" t="s">
        <v>64</v>
      </c>
      <c r="B135" s="320"/>
      <c r="C13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5" s="45">
        <v>30</v>
      </c>
      <c r="E135" s="45"/>
      <c r="F135" s="45"/>
      <c r="G135" s="45"/>
      <c r="H135" s="46"/>
    </row>
    <row r="136" spans="1:8" s="28" customFormat="1" ht="50.1" customHeight="1" thickBot="1" x14ac:dyDescent="0.25">
      <c r="A136" s="24" t="s">
        <v>65</v>
      </c>
      <c r="B136" s="25"/>
      <c r="C136" s="26"/>
      <c r="D136" s="156" t="str">
        <f>"от "&amp;MIN(D138,D149:D163)&amp;" до "&amp;MAX(D138,D149:D163)</f>
        <v>от 564 до 47028</v>
      </c>
      <c r="E136" s="156"/>
      <c r="F136" s="156"/>
      <c r="G136" s="156"/>
      <c r="H136" s="157"/>
    </row>
    <row r="137" spans="1:8" s="16" customFormat="1" ht="24.95" customHeight="1" thickBot="1" x14ac:dyDescent="0.25">
      <c r="A137" s="298"/>
      <c r="B137" s="299"/>
      <c r="C137" s="118"/>
      <c r="D137" s="322"/>
      <c r="E137" s="322"/>
      <c r="F137" s="322"/>
      <c r="G137" s="322"/>
      <c r="H137" s="323"/>
    </row>
    <row r="138" spans="1:8" s="16" customFormat="1" ht="67.5" customHeight="1" thickBot="1" x14ac:dyDescent="0.25">
      <c r="A138" s="162" t="s">
        <v>66</v>
      </c>
      <c r="B138" s="163"/>
      <c r="C13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38" s="165">
        <v>14100</v>
      </c>
      <c r="E138" s="165"/>
      <c r="F138" s="165"/>
      <c r="G138" s="165"/>
      <c r="H138" s="166"/>
    </row>
    <row r="139" spans="1:8" s="16" customFormat="1" ht="67.5" customHeight="1" thickBot="1" x14ac:dyDescent="0.25">
      <c r="A139" s="167" t="s">
        <v>67</v>
      </c>
      <c r="B139" s="168"/>
      <c r="C139" s="169"/>
      <c r="D139" s="170" t="s">
        <v>68</v>
      </c>
      <c r="E139" s="171"/>
      <c r="F139" s="171"/>
      <c r="G139" s="171"/>
      <c r="H139" s="172"/>
    </row>
    <row r="140" spans="1:8" s="16" customFormat="1" ht="67.5" customHeight="1" x14ac:dyDescent="0.2">
      <c r="A140" s="173" t="s">
        <v>69</v>
      </c>
      <c r="B140" s="174"/>
      <c r="C140" s="169"/>
      <c r="D140" s="140">
        <f>D138/4</f>
        <v>3525</v>
      </c>
      <c r="E140" s="140"/>
      <c r="F140" s="140"/>
      <c r="G140" s="140"/>
      <c r="H140" s="141"/>
    </row>
    <row r="141" spans="1:8" s="16" customFormat="1" ht="67.5" customHeight="1" x14ac:dyDescent="0.2">
      <c r="A141" s="173" t="s">
        <v>70</v>
      </c>
      <c r="B141" s="174"/>
      <c r="C141" s="169"/>
      <c r="D141" s="140">
        <f>D138/5</f>
        <v>2820</v>
      </c>
      <c r="E141" s="140"/>
      <c r="F141" s="140"/>
      <c r="G141" s="140"/>
      <c r="H141" s="141"/>
    </row>
    <row r="142" spans="1:8" s="16" customFormat="1" ht="67.5" customHeight="1" x14ac:dyDescent="0.2">
      <c r="A142" s="173" t="s">
        <v>71</v>
      </c>
      <c r="B142" s="174"/>
      <c r="C142" s="169"/>
      <c r="D142" s="140">
        <f>D138/6</f>
        <v>2350</v>
      </c>
      <c r="E142" s="140"/>
      <c r="F142" s="140"/>
      <c r="G142" s="140"/>
      <c r="H142" s="141"/>
    </row>
    <row r="143" spans="1:8" s="16" customFormat="1" ht="67.5" customHeight="1" x14ac:dyDescent="0.2">
      <c r="A143" s="173" t="s">
        <v>72</v>
      </c>
      <c r="B143" s="174"/>
      <c r="C143" s="169"/>
      <c r="D143" s="140">
        <f>D138/7</f>
        <v>2014.2857142857142</v>
      </c>
      <c r="E143" s="140"/>
      <c r="F143" s="140"/>
      <c r="G143" s="140"/>
      <c r="H143" s="141"/>
    </row>
    <row r="144" spans="1:8" s="16" customFormat="1" ht="67.5" customHeight="1" x14ac:dyDescent="0.2">
      <c r="A144" s="173" t="s">
        <v>73</v>
      </c>
      <c r="B144" s="174"/>
      <c r="C144" s="169"/>
      <c r="D144" s="140">
        <f>D138/8</f>
        <v>1762.5</v>
      </c>
      <c r="E144" s="140"/>
      <c r="F144" s="140"/>
      <c r="G144" s="140"/>
      <c r="H144" s="141"/>
    </row>
    <row r="145" spans="1:8" s="16" customFormat="1" ht="67.5" customHeight="1" x14ac:dyDescent="0.2">
      <c r="A145" s="173" t="s">
        <v>74</v>
      </c>
      <c r="B145" s="174"/>
      <c r="C145" s="169"/>
      <c r="D145" s="140">
        <f>D138/9</f>
        <v>1566.6666666666667</v>
      </c>
      <c r="E145" s="140"/>
      <c r="F145" s="140"/>
      <c r="G145" s="140"/>
      <c r="H145" s="141"/>
    </row>
    <row r="146" spans="1:8" s="16" customFormat="1" ht="67.5" customHeight="1" thickBot="1" x14ac:dyDescent="0.25">
      <c r="A146" s="173" t="s">
        <v>75</v>
      </c>
      <c r="B146" s="174"/>
      <c r="C146" s="175"/>
      <c r="D146" s="140">
        <f>D138/10</f>
        <v>1410</v>
      </c>
      <c r="E146" s="140"/>
      <c r="F146" s="140"/>
      <c r="G146" s="140"/>
      <c r="H146" s="141"/>
    </row>
    <row r="147" spans="1:8" s="16" customFormat="1" ht="62.45" customHeight="1" thickBot="1" x14ac:dyDescent="0.25">
      <c r="A147" s="176" t="s">
        <v>76</v>
      </c>
      <c r="B147" s="177"/>
      <c r="C14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7" s="44">
        <v>20004</v>
      </c>
      <c r="E147" s="45"/>
      <c r="F147" s="45"/>
      <c r="G147" s="45"/>
      <c r="H147" s="46"/>
    </row>
    <row r="148" spans="1:8" s="16" customFormat="1" ht="24.95" customHeight="1" thickBot="1" x14ac:dyDescent="0.25">
      <c r="A148" s="298"/>
      <c r="B148" s="299"/>
      <c r="C148" s="180"/>
      <c r="D148" s="322"/>
      <c r="E148" s="322"/>
      <c r="F148" s="322"/>
      <c r="G148" s="322"/>
      <c r="H148" s="323"/>
    </row>
    <row r="149" spans="1:8" s="16" customFormat="1" ht="50.1" customHeight="1" x14ac:dyDescent="0.2">
      <c r="A149" s="143" t="s">
        <v>77</v>
      </c>
      <c r="B149" s="144"/>
      <c r="C149" s="291" t="str">
        <f>"Интернет-площадка 2gis.ru на основе Cправочника организаций "&amp;$C$2&amp;""</f>
        <v>Интернет-площадка 2gis.ru на основе Cправочника организаций "2ГИС.ОМСК"</v>
      </c>
      <c r="D149" s="56">
        <v>20256</v>
      </c>
      <c r="E149" s="37"/>
      <c r="F149" s="37"/>
      <c r="G149" s="37"/>
      <c r="H149" s="38"/>
    </row>
    <row r="150" spans="1:8" s="16" customFormat="1" ht="50.1" customHeight="1" x14ac:dyDescent="0.2">
      <c r="A150" s="143" t="s">
        <v>78</v>
      </c>
      <c r="B150" s="144"/>
      <c r="C150"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0" s="56">
        <v>14580</v>
      </c>
      <c r="E150" s="37"/>
      <c r="F150" s="37"/>
      <c r="G150" s="37"/>
      <c r="H150" s="38"/>
    </row>
    <row r="151" spans="1:8" s="16" customFormat="1" ht="50.1" customHeight="1" x14ac:dyDescent="0.2">
      <c r="A151" s="143" t="s">
        <v>79</v>
      </c>
      <c r="B151" s="144"/>
      <c r="C151"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1" s="56">
        <v>44826</v>
      </c>
      <c r="E151" s="37"/>
      <c r="F151" s="37"/>
      <c r="G151" s="37"/>
      <c r="H151" s="38"/>
    </row>
    <row r="152" spans="1:8" s="16" customFormat="1" ht="50.1" customHeight="1" x14ac:dyDescent="0.2">
      <c r="A152" s="143" t="s">
        <v>80</v>
      </c>
      <c r="B152" s="144"/>
      <c r="C152" s="188" t="str">
        <f>"Интернет-площадка 2gis.ru на основе Cправочника организаций "&amp;$C$2&amp;""</f>
        <v>Интернет-площадка 2gis.ru на основе Cправочника организаций "2ГИС.ОМСК"</v>
      </c>
      <c r="D152" s="56">
        <v>11760</v>
      </c>
      <c r="E152" s="37"/>
      <c r="F152" s="37"/>
      <c r="G152" s="37"/>
      <c r="H152" s="38"/>
    </row>
    <row r="153" spans="1:8" s="16" customFormat="1" ht="50.1" customHeight="1" x14ac:dyDescent="0.2">
      <c r="A153" s="143" t="s">
        <v>81</v>
      </c>
      <c r="B153" s="144"/>
      <c r="C153" s="188" t="str">
        <f>"Интернет-площадка 2gis.ru на основе Cправочника организаций "&amp;$C$2&amp;""</f>
        <v>Интернет-площадка 2gis.ru на основе Cправочника организаций "2ГИС.ОМСК"</v>
      </c>
      <c r="D153" s="56">
        <v>14112</v>
      </c>
      <c r="E153" s="37"/>
      <c r="F153" s="37"/>
      <c r="G153" s="37"/>
      <c r="H153" s="38"/>
    </row>
    <row r="154" spans="1:8" s="16" customFormat="1" ht="50.1" customHeight="1" x14ac:dyDescent="0.2">
      <c r="A154" s="143" t="s">
        <v>82</v>
      </c>
      <c r="B154" s="144"/>
      <c r="C154"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4" s="56">
        <v>21516</v>
      </c>
      <c r="E154" s="37"/>
      <c r="F154" s="37"/>
      <c r="G154" s="37"/>
      <c r="H154" s="38"/>
    </row>
    <row r="155" spans="1:8" s="16" customFormat="1" ht="50.1" customHeight="1" x14ac:dyDescent="0.2">
      <c r="A155" s="143" t="s">
        <v>83</v>
      </c>
      <c r="B155" s="144"/>
      <c r="C155"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5" s="56">
        <v>28752</v>
      </c>
      <c r="E155" s="37"/>
      <c r="F155" s="37"/>
      <c r="G155" s="37"/>
      <c r="H155" s="38"/>
    </row>
    <row r="156" spans="1:8" s="16" customFormat="1" ht="50.1" customHeight="1" x14ac:dyDescent="0.2">
      <c r="A156" s="143" t="s">
        <v>84</v>
      </c>
      <c r="B156" s="144"/>
      <c r="C156"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56" s="56">
        <v>47028</v>
      </c>
      <c r="E156" s="37"/>
      <c r="F156" s="37"/>
      <c r="G156" s="37"/>
      <c r="H156" s="38"/>
    </row>
    <row r="157" spans="1:8" s="16" customFormat="1" ht="50.1" customHeight="1" x14ac:dyDescent="0.2">
      <c r="A157" s="143" t="s">
        <v>85</v>
      </c>
      <c r="B157" s="144"/>
      <c r="C157" s="188" t="str">
        <f>C187</f>
        <v>электронный справочник на основе Справочника организаций "2ГИС.ОМСК" (мобильная версия 2ГИС 4.0 и выше)</v>
      </c>
      <c r="D157" s="56">
        <v>20220</v>
      </c>
      <c r="E157" s="37"/>
      <c r="F157" s="37"/>
      <c r="G157" s="37"/>
      <c r="H157" s="38"/>
    </row>
    <row r="158" spans="1:8" s="16" customFormat="1" ht="50.1" customHeight="1" x14ac:dyDescent="0.2">
      <c r="A158" s="143" t="s">
        <v>86</v>
      </c>
      <c r="B158" s="144"/>
      <c r="C158" s="188" t="s">
        <v>87</v>
      </c>
      <c r="D158" s="56">
        <v>564</v>
      </c>
      <c r="E158" s="37"/>
      <c r="F158" s="37"/>
      <c r="G158" s="37"/>
      <c r="H158" s="38"/>
    </row>
    <row r="159" spans="1:8" s="16" customFormat="1" ht="78" customHeight="1" x14ac:dyDescent="0.2">
      <c r="A159" s="143" t="s">
        <v>88</v>
      </c>
      <c r="B159" s="144"/>
      <c r="C15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59" s="56">
        <v>9540</v>
      </c>
      <c r="E159" s="37"/>
      <c r="F159" s="37"/>
      <c r="G159" s="37"/>
      <c r="H159" s="38"/>
    </row>
    <row r="160" spans="1:8" s="16" customFormat="1" ht="78" customHeight="1" x14ac:dyDescent="0.2">
      <c r="A160" s="143" t="s">
        <v>89</v>
      </c>
      <c r="B160" s="144"/>
      <c r="C160" s="188" t="str">
        <f t="shared" ref="C160:C16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0" s="56">
        <v>7632</v>
      </c>
      <c r="E160" s="37"/>
      <c r="F160" s="37"/>
      <c r="G160" s="37"/>
      <c r="H160" s="38"/>
    </row>
    <row r="161" spans="1:8" s="16" customFormat="1" ht="78" customHeight="1" x14ac:dyDescent="0.2">
      <c r="A161" s="143" t="s">
        <v>90</v>
      </c>
      <c r="B161" s="144"/>
      <c r="C161" s="18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1" s="56">
        <v>7968</v>
      </c>
      <c r="E161" s="37"/>
      <c r="F161" s="37"/>
      <c r="G161" s="37"/>
      <c r="H161" s="38"/>
    </row>
    <row r="162" spans="1:8" s="16" customFormat="1" ht="78" customHeight="1" x14ac:dyDescent="0.2">
      <c r="A162" s="143" t="s">
        <v>91</v>
      </c>
      <c r="B162" s="144"/>
      <c r="C162" s="188"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62" s="56">
        <v>3816</v>
      </c>
      <c r="E162" s="37"/>
      <c r="F162" s="37"/>
      <c r="G162" s="37"/>
      <c r="H162" s="38"/>
    </row>
    <row r="163" spans="1:8" s="16" customFormat="1" ht="50.1" customHeight="1" thickBot="1" x14ac:dyDescent="0.25">
      <c r="A163" s="143" t="s">
        <v>94</v>
      </c>
      <c r="B163" s="144"/>
      <c r="C163" s="188"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63" s="56">
        <v>10488</v>
      </c>
      <c r="E163" s="37"/>
      <c r="F163" s="37"/>
      <c r="G163" s="37"/>
      <c r="H163" s="38"/>
    </row>
    <row r="164" spans="1:8" s="16" customFormat="1" ht="102" customHeight="1" thickBot="1" x14ac:dyDescent="0.25">
      <c r="A164" s="143" t="s">
        <v>16</v>
      </c>
      <c r="B164" s="144"/>
      <c r="C164"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4" s="56">
        <v>1548</v>
      </c>
      <c r="E164" s="37"/>
      <c r="F164" s="37"/>
      <c r="G164" s="37"/>
      <c r="H164" s="38"/>
    </row>
    <row r="165" spans="1:8" s="16" customFormat="1" ht="126" customHeight="1" x14ac:dyDescent="0.2">
      <c r="A165" s="143" t="s">
        <v>95</v>
      </c>
      <c r="B165" s="144"/>
      <c r="C165"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65" s="56">
        <v>13134</v>
      </c>
      <c r="E165" s="37"/>
      <c r="F165" s="37"/>
      <c r="G165" s="37"/>
      <c r="H165" s="38"/>
    </row>
    <row r="166" spans="1:8" s="16" customFormat="1" ht="96" customHeight="1" x14ac:dyDescent="0.2">
      <c r="A166" s="137" t="s">
        <v>96</v>
      </c>
      <c r="B166" s="189"/>
      <c r="C16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66" s="56">
        <v>10506</v>
      </c>
      <c r="E166" s="37"/>
      <c r="F166" s="37"/>
      <c r="G166" s="37"/>
      <c r="H166" s="38"/>
    </row>
    <row r="167" spans="1:8" s="16" customFormat="1" ht="96" customHeight="1" x14ac:dyDescent="0.2">
      <c r="A167" s="137" t="s">
        <v>97</v>
      </c>
      <c r="B167" s="189"/>
      <c r="C167"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67" s="56">
        <v>10008</v>
      </c>
      <c r="E167" s="37"/>
      <c r="F167" s="37"/>
      <c r="G167" s="37"/>
      <c r="H167" s="38"/>
    </row>
    <row r="168" spans="1:8" s="16" customFormat="1" ht="78" customHeight="1" x14ac:dyDescent="0.2">
      <c r="A168" s="143" t="s">
        <v>92</v>
      </c>
      <c r="B168" s="144" t="s">
        <v>92</v>
      </c>
      <c r="C168"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68" s="56">
        <v>10008</v>
      </c>
      <c r="E168" s="37"/>
      <c r="F168" s="37"/>
      <c r="G168" s="37"/>
      <c r="H168" s="38"/>
    </row>
    <row r="169" spans="1:8" s="16" customFormat="1" ht="78" customHeight="1" x14ac:dyDescent="0.2">
      <c r="A169" s="143" t="s">
        <v>93</v>
      </c>
      <c r="B169" s="144" t="s">
        <v>93</v>
      </c>
      <c r="C16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69" s="56">
        <v>10008</v>
      </c>
      <c r="E169" s="37"/>
      <c r="F169" s="37"/>
      <c r="G169" s="37"/>
      <c r="H169" s="38"/>
    </row>
    <row r="170" spans="1:8" s="16" customFormat="1" ht="50.1" customHeight="1" x14ac:dyDescent="0.2">
      <c r="A170" s="143" t="s">
        <v>98</v>
      </c>
      <c r="B170" s="144"/>
      <c r="C170" s="188" t="str">
        <f>"Интернет-площадка 2gis.ru на основе Cправочника организаций "&amp;$C$2&amp;""</f>
        <v>Интернет-площадка 2gis.ru на основе Cправочника организаций "2ГИС.ОМСК"</v>
      </c>
      <c r="D170" s="56">
        <v>34440</v>
      </c>
      <c r="E170" s="37"/>
      <c r="F170" s="37"/>
      <c r="G170" s="37"/>
      <c r="H170" s="38"/>
    </row>
    <row r="171" spans="1:8" s="16" customFormat="1" ht="50.1" customHeight="1" x14ac:dyDescent="0.2">
      <c r="A171" s="143" t="s">
        <v>99</v>
      </c>
      <c r="B171" s="144"/>
      <c r="C171" s="188" t="str">
        <f t="shared" ref="C171:C179"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1" s="56">
        <v>24840</v>
      </c>
      <c r="E171" s="37"/>
      <c r="F171" s="37"/>
      <c r="G171" s="37"/>
      <c r="H171" s="38"/>
    </row>
    <row r="172" spans="1:8" s="16" customFormat="1" ht="50.1" customHeight="1" x14ac:dyDescent="0.2">
      <c r="A172" s="143" t="s">
        <v>100</v>
      </c>
      <c r="B172" s="144"/>
      <c r="C172" s="188" t="str">
        <f t="shared" si="1"/>
        <v>Электронный справочник на основе Справочника организаций "2ГИС.ОМСК" (версия для ПК)</v>
      </c>
      <c r="D172" s="56">
        <v>76320</v>
      </c>
      <c r="E172" s="37"/>
      <c r="F172" s="37"/>
      <c r="G172" s="37"/>
      <c r="H172" s="38"/>
    </row>
    <row r="173" spans="1:8" s="16" customFormat="1" ht="50.1" customHeight="1" x14ac:dyDescent="0.2">
      <c r="A173" s="143" t="s">
        <v>101</v>
      </c>
      <c r="B173" s="144"/>
      <c r="C173" s="188" t="str">
        <f>"Интернет-площадка 2gis.ru на основе Cправочника организаций "&amp;$C$2&amp;""</f>
        <v>Интернет-площадка 2gis.ru на основе Cправочника организаций "2ГИС.ОМСК"</v>
      </c>
      <c r="D173" s="56">
        <v>20040</v>
      </c>
      <c r="E173" s="37"/>
      <c r="F173" s="37"/>
      <c r="G173" s="37"/>
      <c r="H173" s="38"/>
    </row>
    <row r="174" spans="1:8" s="16" customFormat="1" ht="50.1" customHeight="1" x14ac:dyDescent="0.2">
      <c r="A174" s="143" t="s">
        <v>102</v>
      </c>
      <c r="B174" s="144"/>
      <c r="C174" s="188" t="str">
        <f>"Интернет-площадка 2gis.ru на основе Cправочника организаций "&amp;$C$2&amp;""</f>
        <v>Интернет-площадка 2gis.ru на основе Cправочника организаций "2ГИС.ОМСК"</v>
      </c>
      <c r="D174" s="56">
        <v>24048</v>
      </c>
      <c r="E174" s="37"/>
      <c r="F174" s="37"/>
      <c r="G174" s="37"/>
      <c r="H174" s="38"/>
    </row>
    <row r="175" spans="1:8" s="16" customFormat="1" ht="50.1" customHeight="1" x14ac:dyDescent="0.2">
      <c r="A175" s="143" t="s">
        <v>103</v>
      </c>
      <c r="B175" s="144"/>
      <c r="C175" s="188" t="str">
        <f t="shared" si="1"/>
        <v>Электронный справочник на основе Справочника организаций "2ГИС.ОМСК" (версия для ПК)</v>
      </c>
      <c r="D175" s="56">
        <v>36600</v>
      </c>
      <c r="E175" s="37"/>
      <c r="F175" s="37"/>
      <c r="G175" s="37"/>
      <c r="H175" s="38"/>
    </row>
    <row r="176" spans="1:8" s="16" customFormat="1" ht="50.1" customHeight="1" x14ac:dyDescent="0.2">
      <c r="A176" s="143" t="s">
        <v>104</v>
      </c>
      <c r="B176" s="144"/>
      <c r="C176" s="188" t="str">
        <f t="shared" si="1"/>
        <v>Электронный справочник на основе Справочника организаций "2ГИС.ОМСК" (версия для ПК)</v>
      </c>
      <c r="D176" s="56">
        <v>48960</v>
      </c>
      <c r="E176" s="37"/>
      <c r="F176" s="37"/>
      <c r="G176" s="37"/>
      <c r="H176" s="38"/>
    </row>
    <row r="177" spans="1:8" s="16" customFormat="1" ht="50.1" customHeight="1" x14ac:dyDescent="0.2">
      <c r="A177" s="143" t="s">
        <v>105</v>
      </c>
      <c r="B177" s="144"/>
      <c r="C177" s="188" t="str">
        <f t="shared" si="1"/>
        <v>Электронный справочник на основе Справочника организаций "2ГИС.ОМСК" (версия для ПК)</v>
      </c>
      <c r="D177" s="56">
        <v>80040</v>
      </c>
      <c r="E177" s="37"/>
      <c r="F177" s="37"/>
      <c r="G177" s="37"/>
      <c r="H177" s="38"/>
    </row>
    <row r="178" spans="1:8" s="16" customFormat="1" ht="50.1" customHeight="1" x14ac:dyDescent="0.2">
      <c r="A178" s="143" t="s">
        <v>106</v>
      </c>
      <c r="B178" s="144"/>
      <c r="C178" s="188" t="s">
        <v>87</v>
      </c>
      <c r="D178" s="56">
        <v>960</v>
      </c>
      <c r="E178" s="37"/>
      <c r="F178" s="37"/>
      <c r="G178" s="37"/>
      <c r="H178" s="38"/>
    </row>
    <row r="179" spans="1:8" s="16" customFormat="1" ht="50.1" customHeight="1" thickBot="1" x14ac:dyDescent="0.25">
      <c r="A179" s="143" t="s">
        <v>108</v>
      </c>
      <c r="B179" s="144"/>
      <c r="C179" s="188" t="str">
        <f t="shared" si="1"/>
        <v>Электронный справочник на основе Справочника организаций "2ГИС.ОМСК" (версия для ПК)</v>
      </c>
      <c r="D179" s="56">
        <v>17880</v>
      </c>
      <c r="E179" s="37"/>
      <c r="F179" s="37"/>
      <c r="G179" s="37"/>
      <c r="H179" s="38"/>
    </row>
    <row r="180" spans="1:8" s="28" customFormat="1" ht="50.1" customHeight="1" thickBot="1" x14ac:dyDescent="0.25">
      <c r="A180" s="24" t="s">
        <v>109</v>
      </c>
      <c r="B180" s="25"/>
      <c r="C180" s="26"/>
      <c r="D180" s="156"/>
      <c r="E180" s="156"/>
      <c r="F180" s="156"/>
      <c r="G180" s="156"/>
      <c r="H180" s="157"/>
    </row>
    <row r="181" spans="1:8" s="16" customFormat="1" ht="50.1" customHeight="1" x14ac:dyDescent="0.2">
      <c r="A181" s="143" t="s">
        <v>110</v>
      </c>
      <c r="B181" s="144"/>
      <c r="C181" s="191"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181" s="56">
        <v>8004</v>
      </c>
      <c r="E181" s="37"/>
      <c r="F181" s="37"/>
      <c r="G181" s="37"/>
      <c r="H181" s="38"/>
    </row>
    <row r="182" spans="1:8" s="16" customFormat="1" ht="50.1" customHeight="1" x14ac:dyDescent="0.2">
      <c r="A182" s="143" t="s">
        <v>111</v>
      </c>
      <c r="B182" s="144"/>
      <c r="C182" s="194"/>
      <c r="D182" s="56">
        <v>8004</v>
      </c>
      <c r="E182" s="37"/>
      <c r="F182" s="37"/>
      <c r="G182" s="37"/>
      <c r="H182" s="38"/>
    </row>
    <row r="183" spans="1:8" s="16" customFormat="1" ht="50.1" customHeight="1" x14ac:dyDescent="0.2">
      <c r="A183" s="192" t="s">
        <v>112</v>
      </c>
      <c r="B183" s="193"/>
      <c r="C183" s="194"/>
      <c r="D183" s="325">
        <v>3000</v>
      </c>
      <c r="E183" s="140"/>
      <c r="F183" s="140"/>
      <c r="G183" s="140"/>
      <c r="H183" s="140"/>
    </row>
    <row r="184" spans="1:8" s="16" customFormat="1" ht="50.1" customHeight="1" x14ac:dyDescent="0.2">
      <c r="A184" s="192" t="s">
        <v>113</v>
      </c>
      <c r="B184" s="193"/>
      <c r="C184" s="194"/>
      <c r="D184" s="325">
        <v>300</v>
      </c>
      <c r="E184" s="140"/>
      <c r="F184" s="140"/>
      <c r="G184" s="140"/>
      <c r="H184" s="140"/>
    </row>
    <row r="185" spans="1:8" s="16" customFormat="1" ht="50.1" customHeight="1" thickBot="1" x14ac:dyDescent="0.25">
      <c r="A185" s="192" t="s">
        <v>114</v>
      </c>
      <c r="B185" s="193"/>
      <c r="C185" s="196"/>
      <c r="D185" s="78">
        <v>1050</v>
      </c>
      <c r="E185" s="79"/>
      <c r="F185" s="79"/>
      <c r="G185" s="79"/>
      <c r="H185" s="79"/>
    </row>
    <row r="186" spans="1:8" s="16" customFormat="1" ht="50.1" customHeight="1" thickBot="1" x14ac:dyDescent="0.25">
      <c r="A186" s="24" t="s">
        <v>115</v>
      </c>
      <c r="B186" s="25"/>
      <c r="C186" s="26"/>
      <c r="D186" s="156"/>
      <c r="E186" s="156"/>
      <c r="F186" s="156"/>
      <c r="G186" s="156"/>
      <c r="H186" s="157"/>
    </row>
    <row r="187" spans="1:8" s="16" customFormat="1" ht="50.1" customHeight="1" x14ac:dyDescent="0.2">
      <c r="A187" s="143" t="s">
        <v>161</v>
      </c>
      <c r="B187" s="144"/>
      <c r="C187"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87" s="56">
        <v>6048</v>
      </c>
      <c r="E187" s="37"/>
      <c r="F187" s="37"/>
      <c r="G187" s="37"/>
      <c r="H187" s="38"/>
    </row>
    <row r="188" spans="1:8" s="16" customFormat="1" ht="55.5" customHeight="1" x14ac:dyDescent="0.2">
      <c r="A188" s="143" t="s">
        <v>117</v>
      </c>
      <c r="B188" s="144"/>
      <c r="C188" s="641" t="s">
        <v>602</v>
      </c>
      <c r="D188" s="56">
        <v>6048</v>
      </c>
      <c r="E188" s="37"/>
      <c r="F188" s="37"/>
      <c r="G188" s="37"/>
      <c r="H188" s="38"/>
    </row>
    <row r="189" spans="1:8" s="16" customFormat="1" ht="50.1" customHeight="1" x14ac:dyDescent="0.2">
      <c r="A189" s="143" t="s">
        <v>162</v>
      </c>
      <c r="B189" s="144"/>
      <c r="C18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89" s="56">
        <v>10320</v>
      </c>
      <c r="E189" s="37"/>
      <c r="F189" s="37"/>
      <c r="G189" s="37"/>
      <c r="H189" s="38"/>
    </row>
    <row r="190" spans="1:8" s="16" customFormat="1" ht="50.1" customHeight="1" x14ac:dyDescent="0.2">
      <c r="A190" s="143" t="s">
        <v>163</v>
      </c>
      <c r="B190" s="144"/>
      <c r="C190" s="18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190" s="36">
        <v>10320</v>
      </c>
      <c r="E190" s="37"/>
      <c r="F190" s="37"/>
      <c r="G190" s="37"/>
      <c r="H190" s="38"/>
    </row>
    <row r="191" spans="1:8" s="16" customFormat="1" ht="126" customHeight="1" thickBot="1" x14ac:dyDescent="0.25">
      <c r="A191" s="143" t="s">
        <v>122</v>
      </c>
      <c r="B191" s="144"/>
      <c r="C191" s="297" t="str">
        <f>C187</f>
        <v>электронный справочник на основе Справочника организаций "2ГИС.ОМСК" (мобильная версия 2ГИС 4.0 и выше)</v>
      </c>
      <c r="D191" s="56">
        <v>6048</v>
      </c>
      <c r="E191" s="37"/>
      <c r="F191" s="37"/>
      <c r="G191" s="37"/>
      <c r="H191" s="38"/>
    </row>
    <row r="192" spans="1:8" s="28" customFormat="1" ht="49.5" customHeight="1" x14ac:dyDescent="0.2">
      <c r="A192" s="158"/>
      <c r="B192" s="159"/>
      <c r="C192" s="83"/>
      <c r="D192" s="160"/>
      <c r="E192" s="160"/>
      <c r="F192" s="160"/>
      <c r="G192" s="160"/>
      <c r="H192" s="161"/>
    </row>
    <row r="193" spans="1:8" s="23" customFormat="1" ht="26.25" x14ac:dyDescent="0.2">
      <c r="A193" s="202"/>
      <c r="B193" s="203"/>
      <c r="C193" s="204"/>
      <c r="D193" s="203"/>
      <c r="E193" s="203"/>
      <c r="F193" s="203"/>
      <c r="G193" s="203"/>
      <c r="H193" s="205"/>
    </row>
    <row r="194" spans="1:8" s="16" customFormat="1" ht="21" x14ac:dyDescent="0.2">
      <c r="A194" s="206"/>
      <c r="B194" s="207" t="s">
        <v>123</v>
      </c>
      <c r="C194" s="208" t="s">
        <v>178</v>
      </c>
      <c r="D194" s="208"/>
      <c r="E194" s="209"/>
      <c r="F194" s="209"/>
      <c r="G194" s="209"/>
      <c r="H194" s="209"/>
    </row>
    <row r="195" spans="1:8" s="16" customFormat="1" ht="21" x14ac:dyDescent="0.2">
      <c r="A195" s="206"/>
      <c r="B195" s="209"/>
      <c r="C195" s="210" t="s">
        <v>179</v>
      </c>
      <c r="D195" s="210"/>
      <c r="E195" s="209"/>
      <c r="F195" s="209"/>
      <c r="G195" s="209"/>
      <c r="H195" s="209"/>
    </row>
    <row r="196" spans="1:8" s="16" customFormat="1" ht="21" x14ac:dyDescent="0.2">
      <c r="A196" s="206"/>
      <c r="B196" s="209"/>
      <c r="C196" s="208" t="s">
        <v>180</v>
      </c>
      <c r="D196" s="210"/>
      <c r="E196" s="209"/>
      <c r="F196" s="209"/>
      <c r="G196" s="209"/>
      <c r="H196" s="209"/>
    </row>
    <row r="197" spans="1:8" s="16" customFormat="1" ht="21" x14ac:dyDescent="0.2">
      <c r="A197" s="202"/>
      <c r="B197" s="203"/>
      <c r="C197" s="210"/>
      <c r="D197" s="210"/>
      <c r="E197" s="209"/>
      <c r="F197" s="209"/>
      <c r="G197" s="209"/>
      <c r="H197" s="203"/>
    </row>
    <row r="198" spans="1:8" s="16" customFormat="1" ht="26.25" x14ac:dyDescent="0.2">
      <c r="A198" s="213" t="str">
        <f>Абакан_юр!A147</f>
        <v>По соглашению сторон в качестве валюты платежа могут выступать украинские гривны, в этом случае курс следующий: 1 руб. = 0,3909 гривен</v>
      </c>
      <c r="B198" s="213"/>
      <c r="C198" s="213"/>
      <c r="D198" s="214"/>
      <c r="E198" s="214"/>
      <c r="F198" s="215"/>
      <c r="G198" s="216"/>
      <c r="H198" s="216"/>
    </row>
    <row r="199" spans="1:8" s="16" customFormat="1" ht="24.95" customHeight="1" x14ac:dyDescent="0.2">
      <c r="A199" s="213" t="str">
        <f>Абакан_юр!A148</f>
        <v>По соглашению сторон в качестве валюты платежа могут выступать дирхамы ОАЭ, в этом случае курс следующий: 1 руб. = 0,0394 дирхам</v>
      </c>
      <c r="B199" s="213"/>
      <c r="C199" s="213"/>
      <c r="D199" s="214"/>
      <c r="E199" s="214"/>
      <c r="F199" s="215"/>
      <c r="G199" s="218"/>
      <c r="H199" s="218"/>
    </row>
    <row r="200" spans="1:8" ht="12.6" customHeight="1" x14ac:dyDescent="0.2">
      <c r="A200" s="213" t="str">
        <f>Абакан_юр!A149</f>
        <v>По соглашению сторон в качестве валюты платежа могут выступать доллары США, в этом случае курс следующий: 1 руб. = 0,0107 доллара</v>
      </c>
      <c r="B200" s="213"/>
      <c r="C200" s="213"/>
      <c r="D200" s="214"/>
      <c r="E200" s="214"/>
      <c r="F200" s="215"/>
      <c r="G200" s="218"/>
      <c r="H200" s="218"/>
    </row>
    <row r="201" spans="1:8" s="209" customFormat="1" ht="24.95" customHeight="1" x14ac:dyDescent="0.2">
      <c r="A201" s="213" t="str">
        <f>Абакан_юр!A150</f>
        <v>По соглашению сторон в качестве валюты платежа могут выступать евро, в этом случае курс следующий: 1 руб. = 0,0101 евро</v>
      </c>
      <c r="B201" s="213"/>
      <c r="C201" s="213"/>
      <c r="D201" s="214"/>
      <c r="E201" s="215"/>
      <c r="F201" s="215"/>
      <c r="G201" s="218"/>
      <c r="H201" s="218"/>
    </row>
    <row r="202" spans="1:8" s="209" customFormat="1" ht="24.95" customHeight="1" x14ac:dyDescent="0.2">
      <c r="A202" s="213" t="str">
        <f>Абакан_юр!A151</f>
        <v>По соглашению сторон в качестве валюты платежа могут выступать чешские кроны, в этом случае курс следующий: 1 руб. = 0,2496 крона</v>
      </c>
      <c r="B202" s="213"/>
      <c r="C202" s="213"/>
      <c r="D202" s="214"/>
      <c r="E202" s="215"/>
      <c r="F202" s="215"/>
      <c r="G202" s="218"/>
      <c r="H202" s="218"/>
    </row>
    <row r="203" spans="1:8" s="209" customFormat="1" ht="24.95" customHeight="1" x14ac:dyDescent="0.2">
      <c r="A203" s="213" t="str">
        <f>Абакан_юр!A152</f>
        <v>По соглашению сторон в качестве валюты платежа могут выступать киргизские сомы, в этом случае курс следующий: 1 руб. = 0,9546 сом</v>
      </c>
      <c r="B203" s="213"/>
      <c r="C203" s="213"/>
      <c r="D203" s="214"/>
      <c r="E203" s="214"/>
      <c r="F203" s="215"/>
      <c r="G203" s="218"/>
      <c r="H203" s="218"/>
    </row>
    <row r="204" spans="1:8" s="203" customFormat="1" ht="12.6" customHeight="1" x14ac:dyDescent="0.2">
      <c r="A204" s="213" t="str">
        <f>Абакан_юр!A153</f>
        <v>По соглашению сторон в качестве валюты платежа могут выступать казахстанские тенге, в этом случае курс следующий: 1 руб. = 5,1087 тенге</v>
      </c>
      <c r="B204" s="213"/>
      <c r="C204" s="213"/>
      <c r="D204" s="214"/>
      <c r="E204" s="214"/>
      <c r="F204" s="215"/>
      <c r="G204" s="218"/>
      <c r="H204" s="218"/>
    </row>
    <row r="205" spans="1:8" s="217" customFormat="1" ht="24.95" customHeight="1" x14ac:dyDescent="0.2">
      <c r="A205" s="219"/>
      <c r="B205" s="219"/>
      <c r="C205" s="220"/>
      <c r="D205" s="221"/>
      <c r="E205" s="221"/>
      <c r="F205" s="222"/>
      <c r="G205" s="223"/>
      <c r="H205" s="223"/>
    </row>
    <row r="206" spans="1:8" s="217" customFormat="1" ht="24.95" customHeight="1" x14ac:dyDescent="0.2">
      <c r="A206" s="225" t="s">
        <v>134</v>
      </c>
      <c r="B206" s="225"/>
      <c r="C206" s="225"/>
      <c r="D206" s="225"/>
      <c r="E206" s="225"/>
      <c r="F206" s="225"/>
      <c r="G206" s="225"/>
      <c r="H206" s="225"/>
    </row>
    <row r="207" spans="1:8" s="217" customFormat="1" ht="24.95" customHeight="1" x14ac:dyDescent="0.2">
      <c r="A207" s="225" t="s">
        <v>135</v>
      </c>
      <c r="B207" s="225"/>
      <c r="C207" s="225"/>
      <c r="D207" s="225"/>
      <c r="E207" s="225"/>
      <c r="F207" s="225"/>
      <c r="G207" s="225"/>
      <c r="H207" s="225"/>
    </row>
    <row r="208" spans="1:8" s="217" customFormat="1" ht="24.95" customHeight="1" x14ac:dyDescent="0.2">
      <c r="A208" s="213" t="s">
        <v>458</v>
      </c>
      <c r="B208" s="213"/>
      <c r="C208" s="213"/>
      <c r="D208" s="213"/>
      <c r="E208" s="213"/>
      <c r="F208" s="213"/>
      <c r="G208" s="213"/>
      <c r="H208" s="213"/>
    </row>
    <row r="209" spans="1:8" s="217" customFormat="1" ht="24.95" customHeight="1" thickBot="1" x14ac:dyDescent="0.25">
      <c r="A209" s="226" t="s">
        <v>136</v>
      </c>
      <c r="B209" s="226"/>
      <c r="C209" s="226"/>
      <c r="D209" s="226"/>
      <c r="E209" s="226"/>
      <c r="F209" s="227"/>
      <c r="H209" s="228"/>
    </row>
    <row r="210" spans="1:8" s="217" customFormat="1" ht="24.95" customHeight="1" thickBot="1" x14ac:dyDescent="0.25">
      <c r="A210" s="229" t="s">
        <v>137</v>
      </c>
      <c r="B210" s="230"/>
      <c r="C210" s="230"/>
      <c r="D210" s="230"/>
      <c r="E210" s="231"/>
      <c r="F210" s="232"/>
      <c r="G210" s="203"/>
      <c r="H210" s="233"/>
    </row>
    <row r="211" spans="1:8" s="217" customFormat="1" ht="24.95" customHeight="1" thickBot="1" x14ac:dyDescent="0.25">
      <c r="A211" s="302" t="s">
        <v>138</v>
      </c>
      <c r="B211" s="303"/>
      <c r="C211" s="236" t="s">
        <v>139</v>
      </c>
      <c r="D211" s="326" t="s">
        <v>140</v>
      </c>
      <c r="E211" s="327"/>
      <c r="F211" s="238"/>
      <c r="G211" s="238"/>
      <c r="H211" s="238"/>
    </row>
    <row r="212" spans="1:8" s="224" customFormat="1" ht="12" customHeight="1" x14ac:dyDescent="0.2">
      <c r="A212" s="239" t="s">
        <v>167</v>
      </c>
      <c r="B212" s="240"/>
      <c r="C212" s="242" t="s">
        <v>168</v>
      </c>
      <c r="D212" s="367">
        <v>2190</v>
      </c>
      <c r="E212" s="243"/>
      <c r="F212" s="238"/>
      <c r="G212" s="238"/>
      <c r="H212" s="238"/>
    </row>
    <row r="213" spans="1:8" ht="24.95" customHeight="1" x14ac:dyDescent="0.2">
      <c r="A213" s="244" t="s">
        <v>169</v>
      </c>
      <c r="B213" s="245"/>
      <c r="C213" s="247"/>
      <c r="D213" s="368">
        <v>1590</v>
      </c>
      <c r="E213" s="248"/>
      <c r="F213" s="238"/>
      <c r="G213" s="238"/>
      <c r="H213" s="238"/>
    </row>
    <row r="214" spans="1:8" ht="24.95" customHeight="1" x14ac:dyDescent="0.2">
      <c r="A214" s="244" t="s">
        <v>170</v>
      </c>
      <c r="B214" s="245"/>
      <c r="C214" s="247"/>
      <c r="D214" s="368">
        <v>1440</v>
      </c>
      <c r="E214" s="248"/>
      <c r="F214" s="238"/>
      <c r="G214" s="238"/>
      <c r="H214" s="238"/>
    </row>
    <row r="215" spans="1:8" s="203" customFormat="1" ht="38.25" customHeight="1" x14ac:dyDescent="0.2">
      <c r="A215" s="244" t="s">
        <v>171</v>
      </c>
      <c r="B215" s="245"/>
      <c r="C215" s="247"/>
      <c r="D215" s="368">
        <v>1290</v>
      </c>
      <c r="E215" s="248"/>
      <c r="F215" s="238"/>
      <c r="G215" s="238"/>
      <c r="H215" s="238"/>
    </row>
    <row r="216" spans="1:8" s="228" customFormat="1" ht="50.1" customHeight="1" x14ac:dyDescent="0.2">
      <c r="A216" s="244" t="s">
        <v>141</v>
      </c>
      <c r="B216" s="245"/>
      <c r="C216" s="246" t="s">
        <v>142</v>
      </c>
      <c r="D216" s="247" t="s">
        <v>143</v>
      </c>
      <c r="E216" s="248"/>
      <c r="F216" s="238"/>
      <c r="G216" s="238"/>
      <c r="H216" s="238"/>
    </row>
    <row r="217" spans="1:8" s="233" customFormat="1" ht="50.1" customHeight="1" x14ac:dyDescent="0.2">
      <c r="A217" s="370" t="s">
        <v>144</v>
      </c>
      <c r="B217" s="371"/>
      <c r="C217" s="372" t="s">
        <v>145</v>
      </c>
      <c r="D217" s="373" t="s">
        <v>146</v>
      </c>
      <c r="E217" s="374"/>
      <c r="F217" s="238"/>
      <c r="G217" s="238"/>
      <c r="H217" s="238"/>
    </row>
    <row r="218" spans="1:8" ht="94.5" customHeight="1" thickBot="1" x14ac:dyDescent="0.25">
      <c r="A218" s="328" t="s">
        <v>147</v>
      </c>
      <c r="B218" s="329"/>
      <c r="C218" s="330" t="s">
        <v>148</v>
      </c>
      <c r="D218" s="331" t="s">
        <v>146</v>
      </c>
      <c r="E218" s="332"/>
      <c r="F218" s="238"/>
      <c r="G218" s="238"/>
      <c r="H218" s="238"/>
    </row>
    <row r="219" spans="1:8" ht="102" customHeight="1" thickBot="1" x14ac:dyDescent="0.25">
      <c r="A219" s="328" t="s">
        <v>150</v>
      </c>
      <c r="B219" s="329"/>
      <c r="C219" s="544" t="s">
        <v>151</v>
      </c>
      <c r="D219" s="329" t="s">
        <v>146</v>
      </c>
      <c r="E219" s="545"/>
      <c r="F219" s="232"/>
      <c r="G219" s="232"/>
      <c r="H219" s="232"/>
    </row>
    <row r="220" spans="1:8" ht="104.25" customHeight="1" thickBot="1" x14ac:dyDescent="0.25">
      <c r="A220" s="328" t="s">
        <v>152</v>
      </c>
      <c r="B220" s="329"/>
      <c r="C220" s="330" t="s">
        <v>153</v>
      </c>
      <c r="D220" s="331" t="s">
        <v>146</v>
      </c>
      <c r="E220" s="332"/>
      <c r="F220" s="222"/>
      <c r="G220" s="223"/>
      <c r="H220" s="223"/>
    </row>
    <row r="221" spans="1:8" ht="50.1" customHeight="1" x14ac:dyDescent="0.2">
      <c r="A221" s="250" t="s">
        <v>154</v>
      </c>
      <c r="B221" s="250"/>
      <c r="C221" s="250"/>
      <c r="D221" s="250"/>
      <c r="E221" s="250"/>
      <c r="F221" s="250"/>
      <c r="G221" s="250"/>
      <c r="H221" s="250"/>
    </row>
    <row r="222" spans="1:8" ht="50.1" customHeight="1" x14ac:dyDescent="0.2">
      <c r="A222" s="250" t="s">
        <v>155</v>
      </c>
      <c r="B222" s="250"/>
      <c r="C222" s="250"/>
      <c r="D222" s="250"/>
      <c r="E222" s="250"/>
      <c r="F222" s="250"/>
      <c r="G222" s="250"/>
      <c r="H222" s="250"/>
    </row>
    <row r="223" spans="1:8" ht="99.95" customHeight="1" x14ac:dyDescent="0.2">
      <c r="A22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308"/>
      <c r="C223" s="308"/>
      <c r="D223" s="308"/>
      <c r="E223" s="308"/>
      <c r="F223" s="308"/>
      <c r="G223" s="308"/>
      <c r="H223" s="308"/>
    </row>
    <row r="224" spans="1:8" ht="75" customHeight="1" x14ac:dyDescent="0.2">
      <c r="A224" s="225" t="s">
        <v>157</v>
      </c>
      <c r="B224" s="225"/>
      <c r="C224" s="225"/>
      <c r="D224" s="225"/>
      <c r="E224" s="225"/>
      <c r="F224" s="225"/>
      <c r="G224" s="225"/>
      <c r="H224" s="225"/>
    </row>
    <row r="225" spans="1:8" ht="131.25" customHeight="1" x14ac:dyDescent="0.2">
      <c r="A225" s="250" t="s">
        <v>158</v>
      </c>
      <c r="B225" s="250"/>
      <c r="C225" s="250"/>
      <c r="D225" s="250"/>
      <c r="E225" s="250"/>
      <c r="F225" s="250"/>
      <c r="G225" s="250"/>
      <c r="H225" s="250"/>
    </row>
    <row r="226" spans="1:8" s="203" customFormat="1" ht="102.75" customHeight="1" x14ac:dyDescent="0.2">
      <c r="A226" s="202"/>
      <c r="C226" s="204"/>
      <c r="H226" s="205"/>
    </row>
    <row r="227" spans="1:8" s="203" customFormat="1" ht="125.25" customHeight="1" x14ac:dyDescent="0.2">
      <c r="A227" s="486" t="s">
        <v>459</v>
      </c>
      <c r="B227" s="486"/>
      <c r="C227" s="486"/>
      <c r="D227" s="486"/>
      <c r="E227" s="486"/>
      <c r="F227" s="486"/>
      <c r="G227" s="486"/>
      <c r="H227" s="486"/>
    </row>
    <row r="228" spans="1:8" ht="25.5" x14ac:dyDescent="0.35">
      <c r="A228" s="487" t="s">
        <v>460</v>
      </c>
      <c r="B228" s="488"/>
      <c r="C228" s="489" t="s">
        <v>461</v>
      </c>
    </row>
    <row r="229" spans="1:8" ht="25.5" x14ac:dyDescent="0.35">
      <c r="A229" s="490" t="s">
        <v>462</v>
      </c>
      <c r="B229" s="491"/>
      <c r="C229" s="492">
        <v>1</v>
      </c>
    </row>
    <row r="230" spans="1:8" ht="25.5" x14ac:dyDescent="0.35">
      <c r="A230" s="490">
        <v>2</v>
      </c>
      <c r="B230" s="491"/>
      <c r="C230" s="492">
        <v>1.1000000000000001</v>
      </c>
    </row>
    <row r="231" spans="1:8" ht="25.5" x14ac:dyDescent="0.35">
      <c r="A231" s="490">
        <v>3</v>
      </c>
      <c r="B231" s="491"/>
      <c r="C231" s="492">
        <v>1.2</v>
      </c>
    </row>
    <row r="232" spans="1:8" ht="25.5" x14ac:dyDescent="0.35">
      <c r="A232" s="490" t="s">
        <v>463</v>
      </c>
      <c r="B232" s="491"/>
      <c r="C232" s="492">
        <v>1.25</v>
      </c>
    </row>
    <row r="233" spans="1:8" ht="25.5" x14ac:dyDescent="0.35">
      <c r="A233" s="490" t="s">
        <v>464</v>
      </c>
      <c r="B233" s="491"/>
      <c r="C233" s="492">
        <v>1.3</v>
      </c>
    </row>
    <row r="234" spans="1:8" ht="25.5" x14ac:dyDescent="0.35">
      <c r="A234" s="490" t="s">
        <v>465</v>
      </c>
      <c r="B234" s="491"/>
      <c r="C234" s="492">
        <v>1.35</v>
      </c>
    </row>
    <row r="235" spans="1:8" ht="25.5" x14ac:dyDescent="0.35">
      <c r="A235" s="490" t="s">
        <v>466</v>
      </c>
      <c r="B235" s="491"/>
      <c r="C235" s="492">
        <v>1.4</v>
      </c>
    </row>
    <row r="236" spans="1:8" ht="25.5" x14ac:dyDescent="0.35">
      <c r="A236" s="490" t="s">
        <v>467</v>
      </c>
      <c r="B236" s="491"/>
      <c r="C236" s="492">
        <v>1.45</v>
      </c>
    </row>
    <row r="237" spans="1:8" ht="25.5" x14ac:dyDescent="0.35">
      <c r="A237" s="490" t="s">
        <v>468</v>
      </c>
      <c r="B237" s="491"/>
      <c r="C237" s="492">
        <v>1.5</v>
      </c>
    </row>
    <row r="238" spans="1:8" ht="25.5" x14ac:dyDescent="0.35">
      <c r="A238" s="490" t="s">
        <v>469</v>
      </c>
      <c r="B238" s="491"/>
      <c r="C238" s="492">
        <v>2</v>
      </c>
    </row>
    <row r="239" spans="1:8" ht="23.25" x14ac:dyDescent="0.2">
      <c r="A239" s="250" t="s">
        <v>470</v>
      </c>
      <c r="B239" s="250"/>
      <c r="C239" s="250"/>
      <c r="D239" s="250"/>
      <c r="E239" s="250"/>
      <c r="F239" s="250"/>
      <c r="G239" s="250"/>
      <c r="H239" s="250"/>
    </row>
    <row r="242" spans="1:8" s="252" customFormat="1" ht="114.75" customHeight="1" x14ac:dyDescent="0.2">
      <c r="A242" s="225" t="s">
        <v>471</v>
      </c>
      <c r="B242" s="225"/>
      <c r="C242" s="225"/>
      <c r="D242" s="225"/>
      <c r="E242" s="225"/>
      <c r="F242" s="225"/>
      <c r="G242" s="225"/>
      <c r="H242" s="225"/>
    </row>
    <row r="249" spans="1:8" s="252" customFormat="1" ht="114.75" customHeight="1" x14ac:dyDescent="0.2">
      <c r="A249" s="202"/>
      <c r="B249" s="203"/>
      <c r="C249" s="204"/>
      <c r="D249" s="203"/>
      <c r="E249" s="203"/>
      <c r="F249" s="203"/>
      <c r="G249" s="203"/>
      <c r="H249" s="205"/>
    </row>
  </sheetData>
  <sheetProtection selectLockedCells="1" selectUnlockedCells="1"/>
  <mergeCells count="397">
    <mergeCell ref="A242:E242"/>
    <mergeCell ref="F242:H242"/>
    <mergeCell ref="A234:B234"/>
    <mergeCell ref="A235:B235"/>
    <mergeCell ref="A236:B236"/>
    <mergeCell ref="A237:B237"/>
    <mergeCell ref="A238:B238"/>
    <mergeCell ref="A239:H239"/>
    <mergeCell ref="A228:B228"/>
    <mergeCell ref="A229:B229"/>
    <mergeCell ref="A230:B230"/>
    <mergeCell ref="A231:B231"/>
    <mergeCell ref="A232:B232"/>
    <mergeCell ref="A233:B233"/>
    <mergeCell ref="A221:H221"/>
    <mergeCell ref="A222:H222"/>
    <mergeCell ref="A223:H223"/>
    <mergeCell ref="A224:H224"/>
    <mergeCell ref="A225:H225"/>
    <mergeCell ref="A227:H227"/>
    <mergeCell ref="A218:B218"/>
    <mergeCell ref="D218:E218"/>
    <mergeCell ref="A219:B219"/>
    <mergeCell ref="D219:E219"/>
    <mergeCell ref="A220:B220"/>
    <mergeCell ref="D220:E220"/>
    <mergeCell ref="A215:B215"/>
    <mergeCell ref="D215:E215"/>
    <mergeCell ref="A216:B216"/>
    <mergeCell ref="D216:E216"/>
    <mergeCell ref="A217:B217"/>
    <mergeCell ref="D217:E217"/>
    <mergeCell ref="A210:E210"/>
    <mergeCell ref="A211:B211"/>
    <mergeCell ref="D211:E211"/>
    <mergeCell ref="A212:B212"/>
    <mergeCell ref="C212:C215"/>
    <mergeCell ref="D212:E212"/>
    <mergeCell ref="A213:B213"/>
    <mergeCell ref="D213:E213"/>
    <mergeCell ref="A214:B214"/>
    <mergeCell ref="D214:E214"/>
    <mergeCell ref="A203:C203"/>
    <mergeCell ref="A204:C204"/>
    <mergeCell ref="A206:H206"/>
    <mergeCell ref="A207:H207"/>
    <mergeCell ref="A208:H208"/>
    <mergeCell ref="A209:E209"/>
    <mergeCell ref="A198:C198"/>
    <mergeCell ref="G198:H198"/>
    <mergeCell ref="A199:C199"/>
    <mergeCell ref="A200:C200"/>
    <mergeCell ref="A201:C201"/>
    <mergeCell ref="A202:C202"/>
    <mergeCell ref="A192:B192"/>
    <mergeCell ref="D192:H192"/>
    <mergeCell ref="C194:D194"/>
    <mergeCell ref="C195:D195"/>
    <mergeCell ref="C196:D196"/>
    <mergeCell ref="C197:D197"/>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C181:C185"/>
    <mergeCell ref="D181:H181"/>
    <mergeCell ref="A182:B182"/>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37:B137"/>
    <mergeCell ref="D137:H137"/>
    <mergeCell ref="A138:B138"/>
    <mergeCell ref="C138:C146"/>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4:H94"/>
    <mergeCell ref="A95:C95"/>
    <mergeCell ref="D95:H95"/>
    <mergeCell ref="A96:B96"/>
    <mergeCell ref="C96:C123"/>
    <mergeCell ref="D96:H96"/>
    <mergeCell ref="A97:B97"/>
    <mergeCell ref="D97:H97"/>
    <mergeCell ref="A98:B98"/>
    <mergeCell ref="D98:H98"/>
    <mergeCell ref="G85:G89"/>
    <mergeCell ref="H85:H89"/>
    <mergeCell ref="D90:H90"/>
    <mergeCell ref="A91:A93"/>
    <mergeCell ref="B91:B92"/>
    <mergeCell ref="C91:C92"/>
    <mergeCell ref="D91:H93"/>
    <mergeCell ref="F80:F83"/>
    <mergeCell ref="G80:G83"/>
    <mergeCell ref="H80:H83"/>
    <mergeCell ref="D84:H84"/>
    <mergeCell ref="A85:A89"/>
    <mergeCell ref="B85:B86"/>
    <mergeCell ref="C85:C86"/>
    <mergeCell ref="D85:D89"/>
    <mergeCell ref="E85:E89"/>
    <mergeCell ref="F85:F89"/>
    <mergeCell ref="A76:B76"/>
    <mergeCell ref="D76:H76"/>
    <mergeCell ref="A77:B77"/>
    <mergeCell ref="D77:H77"/>
    <mergeCell ref="D78:H78"/>
    <mergeCell ref="A80:A83"/>
    <mergeCell ref="B80:B81"/>
    <mergeCell ref="C80:C81"/>
    <mergeCell ref="D80:D83"/>
    <mergeCell ref="E80:E83"/>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7"/>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6"/>
  <sheetViews>
    <sheetView view="pageBreakPreview" zoomScale="40" zoomScaleNormal="60" zoomScaleSheetLayoutView="40" workbookViewId="0">
      <pane ySplit="3" topLeftCell="A75"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9" width="12" style="205" bestFit="1" customWidth="1"/>
    <col min="10"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603</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1">
        <f>F7*1.2</f>
        <v>5162.3999999999996</v>
      </c>
      <c r="E7" s="32">
        <f>F7*1.1</f>
        <v>4732.2000000000007</v>
      </c>
      <c r="F7" s="32">
        <v>4302</v>
      </c>
      <c r="G7" s="32">
        <f>F7*0.75</f>
        <v>3226.5</v>
      </c>
      <c r="H7" s="33">
        <f>F7*0.5</f>
        <v>2151</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54">
        <f>F12*1.2</f>
        <v>5889.5999999999995</v>
      </c>
      <c r="E12" s="32">
        <f>F12*1.1</f>
        <v>5398.8</v>
      </c>
      <c r="F12" s="32">
        <v>4908</v>
      </c>
      <c r="G12" s="32">
        <f>F12*0.75</f>
        <v>3681</v>
      </c>
      <c r="H12" s="33">
        <f>F12*0.5</f>
        <v>2454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"2ГИС.ОРЁЛ"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262">
        <v>96</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1">
        <f>F27*1.2</f>
        <v>7228.8</v>
      </c>
      <c r="E27" s="32">
        <f>F27*1.1</f>
        <v>6626.4000000000005</v>
      </c>
      <c r="F27" s="32">
        <v>6024</v>
      </c>
      <c r="G27" s="32">
        <f>F27*0.75</f>
        <v>4518</v>
      </c>
      <c r="H27" s="33">
        <f>F27*0.5</f>
        <v>3012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54">
        <f>F32*1.2</f>
        <v>8251.1999999999989</v>
      </c>
      <c r="E32" s="32">
        <f>F32*1.1</f>
        <v>7563.6</v>
      </c>
      <c r="F32" s="32">
        <v>6876</v>
      </c>
      <c r="G32" s="32">
        <f>F32*0.75</f>
        <v>5157</v>
      </c>
      <c r="H32" s="33">
        <f>F32*0.5</f>
        <v>3438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"2ГИС.ОРЁЛ"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68">
        <v>144</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720 до 7560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49" s="127">
        <v>720</v>
      </c>
      <c r="E49" s="128"/>
      <c r="F49" s="128"/>
      <c r="G49" s="128"/>
      <c r="H49" s="129"/>
    </row>
    <row r="50" spans="1:8" ht="37.5" customHeight="1" x14ac:dyDescent="0.2">
      <c r="A50" s="130" t="s">
        <v>33</v>
      </c>
      <c r="B50" s="131"/>
      <c r="C50" s="126"/>
      <c r="D50" s="36">
        <v>1080</v>
      </c>
      <c r="E50" s="37"/>
      <c r="F50" s="37"/>
      <c r="G50" s="37"/>
      <c r="H50" s="38"/>
    </row>
    <row r="51" spans="1:8" ht="37.5" customHeight="1" x14ac:dyDescent="0.2">
      <c r="A51" s="130" t="s">
        <v>34</v>
      </c>
      <c r="B51" s="131"/>
      <c r="C51" s="126"/>
      <c r="D51" s="36">
        <v>1440</v>
      </c>
      <c r="E51" s="37"/>
      <c r="F51" s="37"/>
      <c r="G51" s="37"/>
      <c r="H51" s="38"/>
    </row>
    <row r="52" spans="1:8" ht="37.5" customHeight="1" x14ac:dyDescent="0.2">
      <c r="A52" s="130" t="s">
        <v>35</v>
      </c>
      <c r="B52" s="131"/>
      <c r="C52" s="126"/>
      <c r="D52" s="36">
        <v>1800</v>
      </c>
      <c r="E52" s="37"/>
      <c r="F52" s="37"/>
      <c r="G52" s="37"/>
      <c r="H52" s="38"/>
    </row>
    <row r="53" spans="1:8" ht="37.5" customHeight="1" x14ac:dyDescent="0.2">
      <c r="A53" s="130" t="s">
        <v>36</v>
      </c>
      <c r="B53" s="131"/>
      <c r="C53" s="126"/>
      <c r="D53" s="36">
        <v>2160</v>
      </c>
      <c r="E53" s="37"/>
      <c r="F53" s="37"/>
      <c r="G53" s="37"/>
      <c r="H53" s="38"/>
    </row>
    <row r="54" spans="1:8" ht="37.5" customHeight="1" x14ac:dyDescent="0.2">
      <c r="A54" s="130" t="s">
        <v>37</v>
      </c>
      <c r="B54" s="131"/>
      <c r="C54" s="126"/>
      <c r="D54" s="36">
        <v>2520</v>
      </c>
      <c r="E54" s="37"/>
      <c r="F54" s="37"/>
      <c r="G54" s="37"/>
      <c r="H54" s="38"/>
    </row>
    <row r="55" spans="1:8" ht="37.5" customHeight="1" x14ac:dyDescent="0.2">
      <c r="A55" s="130" t="s">
        <v>38</v>
      </c>
      <c r="B55" s="131"/>
      <c r="C55" s="126"/>
      <c r="D55" s="36">
        <v>2880</v>
      </c>
      <c r="E55" s="37"/>
      <c r="F55" s="37"/>
      <c r="G55" s="37"/>
      <c r="H55" s="38"/>
    </row>
    <row r="56" spans="1:8" ht="37.5" customHeight="1" x14ac:dyDescent="0.2">
      <c r="A56" s="130" t="s">
        <v>39</v>
      </c>
      <c r="B56" s="131"/>
      <c r="C56" s="126"/>
      <c r="D56" s="36">
        <v>3240</v>
      </c>
      <c r="E56" s="37"/>
      <c r="F56" s="37"/>
      <c r="G56" s="37"/>
      <c r="H56" s="38"/>
    </row>
    <row r="57" spans="1:8" ht="37.5" customHeight="1" x14ac:dyDescent="0.2">
      <c r="A57" s="130" t="s">
        <v>40</v>
      </c>
      <c r="B57" s="131"/>
      <c r="C57" s="126"/>
      <c r="D57" s="36">
        <v>3600</v>
      </c>
      <c r="E57" s="37"/>
      <c r="F57" s="37"/>
      <c r="G57" s="37"/>
      <c r="H57" s="38"/>
    </row>
    <row r="58" spans="1:8" ht="37.5" customHeight="1" x14ac:dyDescent="0.2">
      <c r="A58" s="130" t="s">
        <v>41</v>
      </c>
      <c r="B58" s="131"/>
      <c r="C58" s="126"/>
      <c r="D58" s="36">
        <v>3960</v>
      </c>
      <c r="E58" s="37"/>
      <c r="F58" s="37"/>
      <c r="G58" s="37"/>
      <c r="H58" s="38"/>
    </row>
    <row r="59" spans="1:8" ht="37.5" customHeight="1" x14ac:dyDescent="0.2">
      <c r="A59" s="130" t="s">
        <v>42</v>
      </c>
      <c r="B59" s="131"/>
      <c r="C59" s="126"/>
      <c r="D59" s="36">
        <v>4320</v>
      </c>
      <c r="E59" s="37"/>
      <c r="F59" s="37"/>
      <c r="G59" s="37"/>
      <c r="H59" s="38"/>
    </row>
    <row r="60" spans="1:8" ht="37.5" customHeight="1" x14ac:dyDescent="0.2">
      <c r="A60" s="130" t="s">
        <v>43</v>
      </c>
      <c r="B60" s="131"/>
      <c r="C60" s="126"/>
      <c r="D60" s="36">
        <v>4680</v>
      </c>
      <c r="E60" s="37"/>
      <c r="F60" s="37"/>
      <c r="G60" s="37"/>
      <c r="H60" s="38"/>
    </row>
    <row r="61" spans="1:8" ht="37.5" customHeight="1" x14ac:dyDescent="0.2">
      <c r="A61" s="130" t="s">
        <v>44</v>
      </c>
      <c r="B61" s="131"/>
      <c r="C61" s="126"/>
      <c r="D61" s="36">
        <v>5040</v>
      </c>
      <c r="E61" s="37"/>
      <c r="F61" s="37"/>
      <c r="G61" s="37"/>
      <c r="H61" s="38"/>
    </row>
    <row r="62" spans="1:8" ht="37.5" customHeight="1" x14ac:dyDescent="0.2">
      <c r="A62" s="130" t="s">
        <v>45</v>
      </c>
      <c r="B62" s="131"/>
      <c r="C62" s="126"/>
      <c r="D62" s="36">
        <v>5400</v>
      </c>
      <c r="E62" s="37"/>
      <c r="F62" s="37"/>
      <c r="G62" s="37"/>
      <c r="H62" s="38"/>
    </row>
    <row r="63" spans="1:8" ht="37.5" customHeight="1" x14ac:dyDescent="0.2">
      <c r="A63" s="130" t="s">
        <v>46</v>
      </c>
      <c r="B63" s="131"/>
      <c r="C63" s="126"/>
      <c r="D63" s="36">
        <v>5760</v>
      </c>
      <c r="E63" s="37"/>
      <c r="F63" s="37"/>
      <c r="G63" s="37"/>
      <c r="H63" s="38"/>
    </row>
    <row r="64" spans="1:8" ht="37.5" customHeight="1" x14ac:dyDescent="0.2">
      <c r="A64" s="130" t="s">
        <v>47</v>
      </c>
      <c r="B64" s="131"/>
      <c r="C64" s="126"/>
      <c r="D64" s="36">
        <v>6120</v>
      </c>
      <c r="E64" s="37"/>
      <c r="F64" s="37"/>
      <c r="G64" s="37"/>
      <c r="H64" s="38"/>
    </row>
    <row r="65" spans="1:8" ht="37.5" customHeight="1" x14ac:dyDescent="0.2">
      <c r="A65" s="130" t="s">
        <v>48</v>
      </c>
      <c r="B65" s="131"/>
      <c r="C65" s="126"/>
      <c r="D65" s="36">
        <v>6480</v>
      </c>
      <c r="E65" s="37"/>
      <c r="F65" s="37"/>
      <c r="G65" s="37"/>
      <c r="H65" s="38"/>
    </row>
    <row r="66" spans="1:8" ht="37.5" customHeight="1" x14ac:dyDescent="0.2">
      <c r="A66" s="130" t="s">
        <v>49</v>
      </c>
      <c r="B66" s="131"/>
      <c r="C66" s="126"/>
      <c r="D66" s="36">
        <v>6840</v>
      </c>
      <c r="E66" s="37"/>
      <c r="F66" s="37"/>
      <c r="G66" s="37"/>
      <c r="H66" s="38"/>
    </row>
    <row r="67" spans="1:8" ht="37.5" customHeight="1" x14ac:dyDescent="0.2">
      <c r="A67" s="130" t="s">
        <v>50</v>
      </c>
      <c r="B67" s="131"/>
      <c r="C67" s="126"/>
      <c r="D67" s="36">
        <v>7200</v>
      </c>
      <c r="E67" s="37"/>
      <c r="F67" s="37"/>
      <c r="G67" s="37"/>
      <c r="H67" s="38"/>
    </row>
    <row r="68" spans="1:8" ht="37.5" customHeight="1" thickBot="1" x14ac:dyDescent="0.25">
      <c r="A68" s="130" t="s">
        <v>51</v>
      </c>
      <c r="B68" s="131"/>
      <c r="C68" s="126"/>
      <c r="D68" s="36">
        <v>7560</v>
      </c>
      <c r="E68" s="37"/>
      <c r="F68" s="37"/>
      <c r="G68" s="37"/>
      <c r="H68" s="38"/>
    </row>
    <row r="69" spans="1:8" ht="50.1" customHeight="1" thickBot="1" x14ac:dyDescent="0.25">
      <c r="A69" s="119" t="s">
        <v>52</v>
      </c>
      <c r="B69" s="120"/>
      <c r="C69" s="120"/>
      <c r="D69" s="121" t="str">
        <f>"от "&amp;MIN(D70:D79)&amp;" до "&amp;MAX(D70:D79)</f>
        <v>от 132 до 4488</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70" s="135">
        <v>552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71" s="140">
        <v>132</v>
      </c>
      <c r="E71" s="140"/>
      <c r="F71" s="140"/>
      <c r="G71" s="140"/>
      <c r="H71" s="141"/>
    </row>
    <row r="72" spans="1:8" ht="37.5" customHeight="1" x14ac:dyDescent="0.2">
      <c r="A72" s="137" t="s">
        <v>55</v>
      </c>
      <c r="B72" s="138"/>
      <c r="C72" s="142"/>
      <c r="D72" s="140">
        <v>1716</v>
      </c>
      <c r="E72" s="140"/>
      <c r="F72" s="140"/>
      <c r="G72" s="140"/>
      <c r="H72" s="141"/>
    </row>
    <row r="73" spans="1:8" ht="37.5" customHeight="1" x14ac:dyDescent="0.2">
      <c r="A73" s="137" t="s">
        <v>56</v>
      </c>
      <c r="B73" s="138"/>
      <c r="C73" s="142"/>
      <c r="D73" s="140">
        <v>594</v>
      </c>
      <c r="E73" s="140"/>
      <c r="F73" s="140"/>
      <c r="G73" s="140"/>
      <c r="H73" s="141"/>
    </row>
    <row r="74" spans="1:8" ht="37.5" customHeight="1" x14ac:dyDescent="0.2">
      <c r="A74" s="143" t="s">
        <v>57</v>
      </c>
      <c r="B74" s="144"/>
      <c r="C74" s="142"/>
      <c r="D74" s="140">
        <v>1182</v>
      </c>
      <c r="E74" s="140"/>
      <c r="F74" s="140"/>
      <c r="G74" s="140"/>
      <c r="H74" s="141"/>
    </row>
    <row r="75" spans="1:8" ht="37.5" customHeight="1" x14ac:dyDescent="0.2">
      <c r="A75" s="137" t="s">
        <v>58</v>
      </c>
      <c r="B75" s="138"/>
      <c r="C75" s="142"/>
      <c r="D75" s="140">
        <v>258</v>
      </c>
      <c r="E75" s="140"/>
      <c r="F75" s="140"/>
      <c r="G75" s="140"/>
      <c r="H75" s="141"/>
    </row>
    <row r="76" spans="1:8" ht="37.5" customHeight="1" x14ac:dyDescent="0.2">
      <c r="A76" s="137" t="s">
        <v>59</v>
      </c>
      <c r="B76" s="138"/>
      <c r="C76" s="142"/>
      <c r="D76" s="140">
        <v>258</v>
      </c>
      <c r="E76" s="140"/>
      <c r="F76" s="140"/>
      <c r="G76" s="140"/>
      <c r="H76" s="141"/>
    </row>
    <row r="77" spans="1:8" ht="37.5" customHeight="1" x14ac:dyDescent="0.2">
      <c r="A77" s="137" t="s">
        <v>60</v>
      </c>
      <c r="B77" s="138"/>
      <c r="C77" s="142"/>
      <c r="D77" s="140">
        <v>516</v>
      </c>
      <c r="E77" s="140"/>
      <c r="F77" s="140"/>
      <c r="G77" s="140"/>
      <c r="H77" s="141"/>
    </row>
    <row r="78" spans="1:8" ht="37.5" customHeight="1" x14ac:dyDescent="0.2">
      <c r="A78" s="137" t="s">
        <v>61</v>
      </c>
      <c r="B78" s="138"/>
      <c r="C78" s="142"/>
      <c r="D78" s="140">
        <v>774</v>
      </c>
      <c r="E78" s="140"/>
      <c r="F78" s="140"/>
      <c r="G78" s="140"/>
      <c r="H78" s="141"/>
    </row>
    <row r="79" spans="1:8" ht="37.5" customHeight="1" thickBot="1" x14ac:dyDescent="0.25">
      <c r="A79" s="145" t="s">
        <v>62</v>
      </c>
      <c r="B79" s="146"/>
      <c r="C79" s="147"/>
      <c r="D79" s="148">
        <v>4488</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552 до 10620</v>
      </c>
      <c r="E81" s="156"/>
      <c r="F81" s="156"/>
      <c r="G81" s="156"/>
      <c r="H81" s="157"/>
    </row>
    <row r="82" spans="1:8" ht="21.75" thickBot="1" x14ac:dyDescent="0.25">
      <c r="A82" s="158"/>
      <c r="B82" s="159"/>
      <c r="C82" s="118"/>
      <c r="D82" s="160"/>
      <c r="E82" s="160"/>
      <c r="F82" s="160"/>
      <c r="G82" s="160"/>
      <c r="H82" s="161"/>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83" s="165">
        <v>1140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285</v>
      </c>
      <c r="E85" s="140"/>
      <c r="F85" s="140"/>
      <c r="G85" s="140"/>
      <c r="H85" s="141"/>
    </row>
    <row r="86" spans="1:8" ht="70.5" customHeight="1" x14ac:dyDescent="0.2">
      <c r="A86" s="173" t="s">
        <v>70</v>
      </c>
      <c r="B86" s="174"/>
      <c r="C86" s="169"/>
      <c r="D86" s="140">
        <f>D83/5</f>
        <v>228</v>
      </c>
      <c r="E86" s="140"/>
      <c r="F86" s="140"/>
      <c r="G86" s="140"/>
      <c r="H86" s="141"/>
    </row>
    <row r="87" spans="1:8" ht="70.5" customHeight="1" x14ac:dyDescent="0.2">
      <c r="A87" s="173" t="s">
        <v>71</v>
      </c>
      <c r="B87" s="174"/>
      <c r="C87" s="169"/>
      <c r="D87" s="140">
        <f>D83/6</f>
        <v>190</v>
      </c>
      <c r="E87" s="140"/>
      <c r="F87" s="140"/>
      <c r="G87" s="140"/>
      <c r="H87" s="141"/>
    </row>
    <row r="88" spans="1:8" ht="70.5" customHeight="1" x14ac:dyDescent="0.2">
      <c r="A88" s="173" t="s">
        <v>72</v>
      </c>
      <c r="B88" s="174"/>
      <c r="C88" s="169"/>
      <c r="D88" s="140">
        <f>D83/7</f>
        <v>162.85714285714286</v>
      </c>
      <c r="E88" s="140"/>
      <c r="F88" s="140"/>
      <c r="G88" s="140"/>
      <c r="H88" s="141"/>
    </row>
    <row r="89" spans="1:8" ht="70.5" customHeight="1" x14ac:dyDescent="0.2">
      <c r="A89" s="173" t="s">
        <v>73</v>
      </c>
      <c r="B89" s="174"/>
      <c r="C89" s="169"/>
      <c r="D89" s="140">
        <f>D83/8</f>
        <v>142.5</v>
      </c>
      <c r="E89" s="140"/>
      <c r="F89" s="140"/>
      <c r="G89" s="140"/>
      <c r="H89" s="141"/>
    </row>
    <row r="90" spans="1:8" ht="70.5" customHeight="1" x14ac:dyDescent="0.2">
      <c r="A90" s="173" t="s">
        <v>74</v>
      </c>
      <c r="B90" s="174"/>
      <c r="C90" s="169"/>
      <c r="D90" s="140">
        <f>D83/9</f>
        <v>126.66666666666667</v>
      </c>
      <c r="E90" s="140"/>
      <c r="F90" s="140"/>
      <c r="G90" s="140"/>
      <c r="H90" s="141"/>
    </row>
    <row r="91" spans="1:8" ht="70.5" customHeight="1" thickBot="1" x14ac:dyDescent="0.25">
      <c r="A91" s="173" t="s">
        <v>75</v>
      </c>
      <c r="B91" s="174"/>
      <c r="C91" s="175"/>
      <c r="D91" s="140">
        <f>D83/10</f>
        <v>114</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92" s="44">
        <v>5004</v>
      </c>
      <c r="E92" s="45"/>
      <c r="F92" s="45"/>
      <c r="G92" s="45"/>
      <c r="H92" s="46"/>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"2ГИС.ОРЁЛ"</v>
      </c>
      <c r="D94" s="31">
        <v>2304</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95" s="185">
        <v>2124</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96" s="36">
        <v>5784</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"2ГИС.ОРЁЛ"</v>
      </c>
      <c r="D97" s="36">
        <v>4524</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"2ГИС.ОРЁЛ"</v>
      </c>
      <c r="D98" s="36">
        <v>5428.8</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99" s="36">
        <v>2430</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0" s="36">
        <v>2124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01" s="36">
        <v>10620</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"2ГИС.ОРЁЛ" (мобильная версия 2ГИС 4.0 и выше)</v>
      </c>
      <c r="D102" s="36">
        <v>3900</v>
      </c>
      <c r="E102" s="37"/>
      <c r="F102" s="37"/>
      <c r="G102" s="37"/>
      <c r="H102" s="38"/>
    </row>
    <row r="103" spans="1:8" ht="50.1" customHeight="1" x14ac:dyDescent="0.2">
      <c r="A103" s="143" t="s">
        <v>86</v>
      </c>
      <c r="B103" s="144"/>
      <c r="C103" s="184" t="s">
        <v>87</v>
      </c>
      <c r="D103" s="36">
        <v>552</v>
      </c>
      <c r="E103" s="37"/>
      <c r="F103" s="37"/>
      <c r="G103" s="37"/>
      <c r="H103" s="38"/>
    </row>
    <row r="104" spans="1:8" ht="64.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4" s="36">
        <v>1950</v>
      </c>
      <c r="E104" s="37"/>
      <c r="F104" s="37"/>
      <c r="G104" s="37"/>
      <c r="H104" s="38"/>
    </row>
    <row r="105" spans="1:8" ht="64.5"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5" s="36">
        <v>1560</v>
      </c>
      <c r="E105" s="37"/>
      <c r="F105" s="37"/>
      <c r="G105" s="37"/>
      <c r="H105" s="38"/>
    </row>
    <row r="106" spans="1:8" ht="64.5" customHeight="1" x14ac:dyDescent="0.2">
      <c r="A106" s="143" t="s">
        <v>90</v>
      </c>
      <c r="B106" s="144"/>
      <c r="C106" s="184"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6" s="36">
        <v>1320</v>
      </c>
      <c r="E106" s="37"/>
      <c r="F106" s="37"/>
      <c r="G106" s="37"/>
      <c r="H106" s="38"/>
    </row>
    <row r="107" spans="1:8" ht="64.5" customHeight="1" x14ac:dyDescent="0.2">
      <c r="A107" s="143" t="s">
        <v>91</v>
      </c>
      <c r="B107" s="144"/>
      <c r="C107" s="184"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7" s="36">
        <v>780</v>
      </c>
      <c r="E107" s="37"/>
      <c r="F107" s="37"/>
      <c r="G107" s="37"/>
      <c r="H107" s="38"/>
    </row>
    <row r="108" spans="1:8" ht="64.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8" s="36">
        <v>6000</v>
      </c>
      <c r="E108" s="37"/>
      <c r="F108" s="37"/>
      <c r="G108" s="37"/>
      <c r="H108" s="38"/>
    </row>
    <row r="109" spans="1:8" ht="64.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09" s="36">
        <v>3000</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0" s="36">
        <v>2124</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1" s="36">
        <v>552</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12" s="36">
        <v>3300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14" s="36">
        <v>3000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"2ГИС.ОРЁЛ"</v>
      </c>
      <c r="D115" s="36">
        <v>3240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16" s="36">
        <v>3000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"2ГИС.ОРЁЛ" (версия для ПК)</v>
      </c>
      <c r="D117" s="36">
        <v>8160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"2ГИС.ОРЁЛ"</v>
      </c>
      <c r="D118" s="36">
        <v>6360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"2ГИС.ОРЁЛ"</v>
      </c>
      <c r="D119" s="36">
        <v>7632</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"2ГИС.ОРЁЛ" (версия для ПК)</v>
      </c>
      <c r="D120" s="36">
        <v>3480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"2ГИС.ОРЁЛ" (версия для ПК)</v>
      </c>
      <c r="D121" s="36">
        <v>3000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"2ГИС.ОРЁЛ" (версия для ПК)</v>
      </c>
      <c r="D122" s="36">
        <v>14880</v>
      </c>
      <c r="E122" s="37"/>
      <c r="F122" s="37"/>
      <c r="G122" s="37"/>
      <c r="H122" s="38"/>
    </row>
    <row r="123" spans="1:8" ht="50.1" customHeight="1" x14ac:dyDescent="0.2">
      <c r="A123" s="143" t="s">
        <v>106</v>
      </c>
      <c r="B123" s="144"/>
      <c r="C123" s="184" t="s">
        <v>87</v>
      </c>
      <c r="D123" s="36">
        <v>840</v>
      </c>
      <c r="E123" s="37"/>
      <c r="F123" s="37"/>
      <c r="G123" s="37"/>
      <c r="H123" s="38"/>
    </row>
    <row r="124" spans="1:8" ht="69"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4" s="36">
        <v>8400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"2ГИС.ОРЁЛ" (версия для ПК)</v>
      </c>
      <c r="D125" s="44">
        <v>3000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27" s="36">
        <v>2004</v>
      </c>
      <c r="E127" s="37"/>
      <c r="F127" s="37"/>
      <c r="G127" s="37"/>
      <c r="H127" s="38"/>
    </row>
    <row r="128" spans="1:8" s="16" customFormat="1" ht="50.1" customHeight="1" x14ac:dyDescent="0.2">
      <c r="A128" s="143" t="s">
        <v>111</v>
      </c>
      <c r="B128" s="144"/>
      <c r="C128" s="194"/>
      <c r="D128" s="36">
        <v>3000</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3" s="198">
        <f>F133*1.2</f>
        <v>4032</v>
      </c>
      <c r="E133" s="199">
        <f>F133*1.1</f>
        <v>3696.0000000000005</v>
      </c>
      <c r="F133" s="199">
        <v>3360</v>
      </c>
      <c r="G133" s="199">
        <f>F133*0.75</f>
        <v>2520</v>
      </c>
      <c r="H133" s="200">
        <f>F133*0.5</f>
        <v>1680</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"2ГИС.ОРЁЛ"</v>
      </c>
      <c r="D134" s="36">
        <v>2856</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6">
        <v>1062</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36" s="198">
        <f>F136*1.2</f>
        <v>5760</v>
      </c>
      <c r="E136" s="199">
        <f>F136*1.1</f>
        <v>5280</v>
      </c>
      <c r="F136" s="199">
        <v>4800</v>
      </c>
      <c r="G136" s="199">
        <f>F136*0.75</f>
        <v>3600</v>
      </c>
      <c r="H136" s="200">
        <f>F136*0.5</f>
        <v>2400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"2ГИС.ОРЁЛ"</v>
      </c>
      <c r="D137" s="36">
        <v>4080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8" s="36">
        <v>1560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"2ГИС.ОРЁЛ"</v>
      </c>
      <c r="D139" s="36">
        <v>3360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thickBot="1" x14ac:dyDescent="0.25">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42" s="31">
        <v>4908</v>
      </c>
      <c r="E142" s="32"/>
      <c r="F142" s="32"/>
      <c r="G142" s="32"/>
      <c r="H142" s="33"/>
    </row>
    <row r="143" spans="1:8" s="16" customFormat="1" ht="83.25" customHeight="1" thickBot="1" x14ac:dyDescent="0.25">
      <c r="A143" s="143" t="s">
        <v>184</v>
      </c>
      <c r="B143" s="144"/>
      <c r="C143" s="194"/>
      <c r="D143" s="31">
        <v>9816</v>
      </c>
      <c r="E143" s="32"/>
      <c r="F143" s="32"/>
      <c r="G143" s="32"/>
      <c r="H143" s="33"/>
    </row>
    <row r="144" spans="1:8" s="16" customFormat="1" ht="83.25" customHeight="1" thickBot="1" x14ac:dyDescent="0.25">
      <c r="A144" s="143" t="s">
        <v>185</v>
      </c>
      <c r="B144" s="144"/>
      <c r="C144" s="194"/>
      <c r="D144" s="31">
        <v>4908</v>
      </c>
      <c r="E144" s="32"/>
      <c r="F144" s="32"/>
      <c r="G144" s="32"/>
      <c r="H144" s="33"/>
    </row>
    <row r="145" spans="1:8" s="16" customFormat="1" ht="83.25" customHeight="1" thickBot="1" x14ac:dyDescent="0.25">
      <c r="A145" s="143" t="s">
        <v>186</v>
      </c>
      <c r="B145" s="144"/>
      <c r="C145" s="194"/>
      <c r="D145" s="31">
        <v>9816</v>
      </c>
      <c r="E145" s="32"/>
      <c r="F145" s="32"/>
      <c r="G145" s="32"/>
      <c r="H145" s="33"/>
    </row>
    <row r="146" spans="1:8" ht="21.75" thickBot="1" x14ac:dyDescent="0.25">
      <c r="A146" s="298"/>
      <c r="B146" s="299"/>
      <c r="C146" s="118"/>
      <c r="D146" s="322"/>
      <c r="E146" s="322"/>
      <c r="F146" s="322"/>
      <c r="G146" s="322"/>
      <c r="H146" s="323"/>
    </row>
    <row r="148" spans="1:8" ht="21" x14ac:dyDescent="0.2">
      <c r="A148" s="206"/>
      <c r="B148" s="207" t="s">
        <v>123</v>
      </c>
      <c r="C148" s="208" t="s">
        <v>604</v>
      </c>
      <c r="D148" s="208"/>
      <c r="E148" s="209"/>
      <c r="F148" s="209"/>
      <c r="G148" s="209"/>
      <c r="H148" s="209"/>
    </row>
    <row r="149" spans="1:8" ht="21" x14ac:dyDescent="0.2">
      <c r="A149" s="206"/>
      <c r="B149" s="209"/>
      <c r="C149" s="210" t="s">
        <v>605</v>
      </c>
      <c r="D149" s="210"/>
      <c r="E149" s="209"/>
      <c r="F149" s="209"/>
      <c r="G149" s="209"/>
      <c r="H149" s="209"/>
    </row>
    <row r="150" spans="1:8" ht="21" x14ac:dyDescent="0.2">
      <c r="A150" s="206"/>
      <c r="B150" s="209"/>
      <c r="C150" s="208" t="s">
        <v>606</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6" customHeight="1" thickBot="1" x14ac:dyDescent="0.25">
      <c r="A165" s="302" t="s">
        <v>138</v>
      </c>
      <c r="B165" s="303"/>
      <c r="C165" s="236" t="s">
        <v>139</v>
      </c>
      <c r="D165" s="326" t="s">
        <v>140</v>
      </c>
      <c r="E165" s="327"/>
      <c r="F165" s="238"/>
      <c r="G165" s="238"/>
      <c r="H165" s="238"/>
    </row>
    <row r="166" spans="1:8" ht="120" customHeight="1" x14ac:dyDescent="0.2">
      <c r="A166" s="239" t="s">
        <v>141</v>
      </c>
      <c r="B166" s="240"/>
      <c r="C166" s="241" t="s">
        <v>142</v>
      </c>
      <c r="D166" s="242" t="s">
        <v>143</v>
      </c>
      <c r="E166" s="243"/>
      <c r="F166" s="238"/>
      <c r="G166" s="238"/>
      <c r="H166" s="238"/>
    </row>
    <row r="167" spans="1:8" ht="100.5" customHeight="1" x14ac:dyDescent="0.2">
      <c r="A167" s="244" t="s">
        <v>144</v>
      </c>
      <c r="B167" s="245"/>
      <c r="C167" s="246" t="s">
        <v>145</v>
      </c>
      <c r="D167" s="247" t="s">
        <v>146</v>
      </c>
      <c r="E167" s="248"/>
      <c r="F167" s="238"/>
      <c r="G167" s="238"/>
      <c r="H167" s="238"/>
    </row>
    <row r="168" spans="1:8" ht="132.75" customHeight="1" thickBot="1" x14ac:dyDescent="0.25">
      <c r="A168" s="328" t="s">
        <v>147</v>
      </c>
      <c r="B168" s="329"/>
      <c r="C168" s="330" t="s">
        <v>148</v>
      </c>
      <c r="D168" s="331" t="s">
        <v>146</v>
      </c>
      <c r="E168" s="332"/>
      <c r="F168" s="238"/>
      <c r="G168" s="238"/>
      <c r="H168" s="238"/>
    </row>
    <row r="169" spans="1:8" s="203" customFormat="1" ht="102.75" customHeight="1" thickBot="1" x14ac:dyDescent="0.25">
      <c r="A169" s="328" t="s">
        <v>150</v>
      </c>
      <c r="B169" s="329"/>
      <c r="C169" s="544" t="s">
        <v>151</v>
      </c>
      <c r="D169" s="329" t="s">
        <v>146</v>
      </c>
      <c r="E169" s="545"/>
      <c r="F169" s="232"/>
      <c r="G169" s="232"/>
      <c r="H169" s="232"/>
    </row>
    <row r="170" spans="1:8" s="224" customFormat="1" ht="222.75" customHeight="1" thickBot="1" x14ac:dyDescent="0.25">
      <c r="A170" s="328" t="s">
        <v>152</v>
      </c>
      <c r="B170" s="329"/>
      <c r="C170" s="330" t="s">
        <v>153</v>
      </c>
      <c r="D170" s="331" t="s">
        <v>146</v>
      </c>
      <c r="E170" s="332"/>
      <c r="F170" s="222"/>
      <c r="G170" s="223"/>
      <c r="H170" s="223"/>
    </row>
    <row r="171" spans="1:8" ht="24.75" customHeight="1" x14ac:dyDescent="0.2">
      <c r="A171" s="250" t="s">
        <v>154</v>
      </c>
      <c r="B171" s="250"/>
      <c r="C171" s="250"/>
      <c r="D171" s="250"/>
      <c r="E171" s="250"/>
      <c r="F171" s="250"/>
      <c r="G171" s="250"/>
      <c r="H171" s="250"/>
    </row>
    <row r="172" spans="1:8" ht="24.75" customHeight="1" x14ac:dyDescent="0.2">
      <c r="A172" s="250" t="s">
        <v>155</v>
      </c>
      <c r="B172" s="250"/>
      <c r="C172" s="250"/>
      <c r="D172" s="250"/>
      <c r="E172" s="250"/>
      <c r="F172" s="250"/>
      <c r="G172" s="250"/>
      <c r="H172" s="250"/>
    </row>
    <row r="173" spans="1:8" ht="186"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78.75"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6" spans="1:8" s="252" customFormat="1" ht="114.75" customHeight="1" x14ac:dyDescent="0.2">
      <c r="A176" s="225" t="s">
        <v>159</v>
      </c>
      <c r="B176" s="225"/>
      <c r="C176" s="225"/>
      <c r="D176" s="225"/>
      <c r="E176" s="225"/>
      <c r="F176" s="225"/>
      <c r="G176" s="225"/>
      <c r="H176" s="225"/>
    </row>
  </sheetData>
  <sheetProtection selectLockedCells="1" selectUnlockedCells="1"/>
  <mergeCells count="291">
    <mergeCell ref="A175:H175"/>
    <mergeCell ref="A176:E176"/>
    <mergeCell ref="F176:H176"/>
    <mergeCell ref="A170:B170"/>
    <mergeCell ref="D170:E170"/>
    <mergeCell ref="A171:H171"/>
    <mergeCell ref="A172:H172"/>
    <mergeCell ref="A173:H173"/>
    <mergeCell ref="A174:H174"/>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0"/>
  <sheetViews>
    <sheetView view="pageBreakPreview" zoomScale="40" zoomScaleNormal="60" zoomScaleSheetLayoutView="40" workbookViewId="0">
      <pane ySplit="4" topLeftCell="A93"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1">
        <f>F7*1.2</f>
        <v>9000</v>
      </c>
      <c r="E7" s="32">
        <f>F7*1.1</f>
        <v>8250</v>
      </c>
      <c r="F7" s="32">
        <v>7500</v>
      </c>
      <c r="G7" s="32">
        <f>F7*0.75</f>
        <v>5625</v>
      </c>
      <c r="H7" s="33">
        <f>F7*0.5</f>
        <v>3750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54">
        <f>F12*1.2</f>
        <v>11923.199999999999</v>
      </c>
      <c r="E12" s="32">
        <f>F12*1.1</f>
        <v>10929.6</v>
      </c>
      <c r="F12" s="32">
        <v>9936</v>
      </c>
      <c r="G12" s="32">
        <f>F12*0.75</f>
        <v>7452</v>
      </c>
      <c r="H12" s="33">
        <f>F12*0.5</f>
        <v>4968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1224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"2ГИС.ОРЕНБУРГ"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262">
        <v>360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1">
        <f>F27*1.2</f>
        <v>12600</v>
      </c>
      <c r="E27" s="32">
        <f>F27*1.1</f>
        <v>11550.000000000002</v>
      </c>
      <c r="F27" s="32">
        <v>10500</v>
      </c>
      <c r="G27" s="32">
        <f>F27*0.75</f>
        <v>7875</v>
      </c>
      <c r="H27" s="33">
        <f>F27*0.5</f>
        <v>5250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54">
        <f>F32*1.2</f>
        <v>16704</v>
      </c>
      <c r="E32" s="32">
        <f>F32*1.1</f>
        <v>15312.000000000002</v>
      </c>
      <c r="F32" s="32">
        <v>13920</v>
      </c>
      <c r="G32" s="32">
        <f>F32*0.75</f>
        <v>10440</v>
      </c>
      <c r="H32" s="33">
        <f>F32*0.5</f>
        <v>6960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"2ГИС.ОРЕНБУРГ"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90">
        <v>504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358">
        <f>F48*1.2</f>
        <v>5400</v>
      </c>
      <c r="E48" s="358">
        <f>F48*1.1</f>
        <v>4950</v>
      </c>
      <c r="F48" s="358">
        <v>4500</v>
      </c>
      <c r="G48" s="358">
        <f>F48*0.75</f>
        <v>3375</v>
      </c>
      <c r="H48" s="358">
        <f>F48*0.5</f>
        <v>2250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1800 до 36000</v>
      </c>
      <c r="E55" s="122"/>
      <c r="F55" s="122"/>
      <c r="G55" s="122"/>
      <c r="H55" s="123"/>
    </row>
    <row r="56" spans="1:8" ht="37.5" customHeight="1" x14ac:dyDescent="0.2">
      <c r="A56" s="124" t="s">
        <v>32</v>
      </c>
      <c r="B56" s="125"/>
      <c r="C56" s="36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6" s="127">
        <v>1800</v>
      </c>
      <c r="E56" s="128"/>
      <c r="F56" s="128"/>
      <c r="G56" s="128"/>
      <c r="H56" s="129"/>
    </row>
    <row r="57" spans="1:8" ht="37.5" customHeight="1" x14ac:dyDescent="0.2">
      <c r="A57" s="130" t="s">
        <v>33</v>
      </c>
      <c r="B57" s="131"/>
      <c r="C57" s="126"/>
      <c r="D57" s="36">
        <v>3600</v>
      </c>
      <c r="E57" s="37"/>
      <c r="F57" s="37"/>
      <c r="G57" s="37"/>
      <c r="H57" s="38"/>
    </row>
    <row r="58" spans="1:8" ht="37.5" customHeight="1" x14ac:dyDescent="0.2">
      <c r="A58" s="130" t="s">
        <v>34</v>
      </c>
      <c r="B58" s="131"/>
      <c r="C58" s="126"/>
      <c r="D58" s="36">
        <v>5400</v>
      </c>
      <c r="E58" s="37"/>
      <c r="F58" s="37"/>
      <c r="G58" s="37"/>
      <c r="H58" s="38"/>
    </row>
    <row r="59" spans="1:8" ht="37.5" customHeight="1" x14ac:dyDescent="0.2">
      <c r="A59" s="130" t="s">
        <v>35</v>
      </c>
      <c r="B59" s="131"/>
      <c r="C59" s="126"/>
      <c r="D59" s="36">
        <v>7200</v>
      </c>
      <c r="E59" s="37"/>
      <c r="F59" s="37"/>
      <c r="G59" s="37"/>
      <c r="H59" s="38"/>
    </row>
    <row r="60" spans="1:8" ht="37.5" customHeight="1" x14ac:dyDescent="0.2">
      <c r="A60" s="130" t="s">
        <v>36</v>
      </c>
      <c r="B60" s="131"/>
      <c r="C60" s="126"/>
      <c r="D60" s="36">
        <v>9000</v>
      </c>
      <c r="E60" s="37"/>
      <c r="F60" s="37"/>
      <c r="G60" s="37"/>
      <c r="H60" s="38"/>
    </row>
    <row r="61" spans="1:8" ht="37.5" customHeight="1" x14ac:dyDescent="0.2">
      <c r="A61" s="130" t="s">
        <v>37</v>
      </c>
      <c r="B61" s="131"/>
      <c r="C61" s="126"/>
      <c r="D61" s="36">
        <v>10800</v>
      </c>
      <c r="E61" s="37"/>
      <c r="F61" s="37"/>
      <c r="G61" s="37"/>
      <c r="H61" s="38"/>
    </row>
    <row r="62" spans="1:8" ht="37.5" customHeight="1" x14ac:dyDescent="0.2">
      <c r="A62" s="130" t="s">
        <v>38</v>
      </c>
      <c r="B62" s="131"/>
      <c r="C62" s="126"/>
      <c r="D62" s="36">
        <v>12600</v>
      </c>
      <c r="E62" s="37"/>
      <c r="F62" s="37"/>
      <c r="G62" s="37"/>
      <c r="H62" s="38"/>
    </row>
    <row r="63" spans="1:8" ht="37.5" customHeight="1" x14ac:dyDescent="0.2">
      <c r="A63" s="130" t="s">
        <v>39</v>
      </c>
      <c r="B63" s="131"/>
      <c r="C63" s="126"/>
      <c r="D63" s="36">
        <v>14400</v>
      </c>
      <c r="E63" s="37"/>
      <c r="F63" s="37"/>
      <c r="G63" s="37"/>
      <c r="H63" s="38"/>
    </row>
    <row r="64" spans="1:8" ht="37.5" customHeight="1" x14ac:dyDescent="0.2">
      <c r="A64" s="130" t="s">
        <v>40</v>
      </c>
      <c r="B64" s="131"/>
      <c r="C64" s="126"/>
      <c r="D64" s="36">
        <v>16200</v>
      </c>
      <c r="E64" s="37"/>
      <c r="F64" s="37"/>
      <c r="G64" s="37"/>
      <c r="H64" s="38"/>
    </row>
    <row r="65" spans="1:8" ht="37.5" customHeight="1" x14ac:dyDescent="0.2">
      <c r="A65" s="130" t="s">
        <v>41</v>
      </c>
      <c r="B65" s="131"/>
      <c r="C65" s="126"/>
      <c r="D65" s="36">
        <v>18000</v>
      </c>
      <c r="E65" s="37"/>
      <c r="F65" s="37"/>
      <c r="G65" s="37"/>
      <c r="H65" s="38"/>
    </row>
    <row r="66" spans="1:8" ht="37.5" customHeight="1" x14ac:dyDescent="0.2">
      <c r="A66" s="130" t="s">
        <v>42</v>
      </c>
      <c r="B66" s="131"/>
      <c r="C66" s="126"/>
      <c r="D66" s="36">
        <v>19800</v>
      </c>
      <c r="E66" s="37"/>
      <c r="F66" s="37"/>
      <c r="G66" s="37"/>
      <c r="H66" s="38"/>
    </row>
    <row r="67" spans="1:8" ht="37.5" customHeight="1" x14ac:dyDescent="0.2">
      <c r="A67" s="130" t="s">
        <v>43</v>
      </c>
      <c r="B67" s="131"/>
      <c r="C67" s="126"/>
      <c r="D67" s="36">
        <v>21600</v>
      </c>
      <c r="E67" s="37"/>
      <c r="F67" s="37"/>
      <c r="G67" s="37"/>
      <c r="H67" s="38"/>
    </row>
    <row r="68" spans="1:8" ht="37.5" customHeight="1" x14ac:dyDescent="0.2">
      <c r="A68" s="130" t="s">
        <v>44</v>
      </c>
      <c r="B68" s="131"/>
      <c r="C68" s="126"/>
      <c r="D68" s="36">
        <v>23400</v>
      </c>
      <c r="E68" s="37"/>
      <c r="F68" s="37"/>
      <c r="G68" s="37"/>
      <c r="H68" s="38"/>
    </row>
    <row r="69" spans="1:8" ht="37.5" customHeight="1" x14ac:dyDescent="0.2">
      <c r="A69" s="130" t="s">
        <v>45</v>
      </c>
      <c r="B69" s="131"/>
      <c r="C69" s="126"/>
      <c r="D69" s="36">
        <v>25200</v>
      </c>
      <c r="E69" s="37"/>
      <c r="F69" s="37"/>
      <c r="G69" s="37"/>
      <c r="H69" s="38"/>
    </row>
    <row r="70" spans="1:8" ht="37.5" customHeight="1" x14ac:dyDescent="0.2">
      <c r="A70" s="130" t="s">
        <v>46</v>
      </c>
      <c r="B70" s="131"/>
      <c r="C70" s="126"/>
      <c r="D70" s="36">
        <v>27000</v>
      </c>
      <c r="E70" s="37"/>
      <c r="F70" s="37"/>
      <c r="G70" s="37"/>
      <c r="H70" s="38"/>
    </row>
    <row r="71" spans="1:8" ht="37.5" customHeight="1" x14ac:dyDescent="0.2">
      <c r="A71" s="130" t="s">
        <v>47</v>
      </c>
      <c r="B71" s="131"/>
      <c r="C71" s="126"/>
      <c r="D71" s="36">
        <v>28800</v>
      </c>
      <c r="E71" s="37"/>
      <c r="F71" s="37"/>
      <c r="G71" s="37"/>
      <c r="H71" s="38"/>
    </row>
    <row r="72" spans="1:8" ht="37.5" customHeight="1" x14ac:dyDescent="0.2">
      <c r="A72" s="130" t="s">
        <v>48</v>
      </c>
      <c r="B72" s="131"/>
      <c r="C72" s="126"/>
      <c r="D72" s="36">
        <v>30600</v>
      </c>
      <c r="E72" s="37"/>
      <c r="F72" s="37"/>
      <c r="G72" s="37"/>
      <c r="H72" s="38"/>
    </row>
    <row r="73" spans="1:8" ht="37.5" customHeight="1" x14ac:dyDescent="0.2">
      <c r="A73" s="130" t="s">
        <v>49</v>
      </c>
      <c r="B73" s="131"/>
      <c r="C73" s="126"/>
      <c r="D73" s="36">
        <v>32400</v>
      </c>
      <c r="E73" s="37"/>
      <c r="F73" s="37"/>
      <c r="G73" s="37"/>
      <c r="H73" s="38"/>
    </row>
    <row r="74" spans="1:8" ht="37.5" customHeight="1" x14ac:dyDescent="0.2">
      <c r="A74" s="130" t="s">
        <v>50</v>
      </c>
      <c r="B74" s="131"/>
      <c r="C74" s="126"/>
      <c r="D74" s="36">
        <v>34200</v>
      </c>
      <c r="E74" s="37"/>
      <c r="F74" s="37"/>
      <c r="G74" s="37"/>
      <c r="H74" s="38"/>
    </row>
    <row r="75" spans="1:8" ht="37.5" customHeight="1" x14ac:dyDescent="0.2">
      <c r="A75" s="130" t="s">
        <v>51</v>
      </c>
      <c r="B75" s="131"/>
      <c r="C75" s="126"/>
      <c r="D75" s="36">
        <v>36000</v>
      </c>
      <c r="E75" s="37"/>
      <c r="F75" s="37"/>
      <c r="G75" s="37"/>
      <c r="H75" s="38"/>
    </row>
    <row r="76" spans="1:8" ht="37.5" customHeight="1" x14ac:dyDescent="0.2">
      <c r="A76" s="130" t="s">
        <v>196</v>
      </c>
      <c r="B76" s="131"/>
      <c r="C76" s="126"/>
      <c r="D76" s="36">
        <v>37800</v>
      </c>
      <c r="E76" s="37"/>
      <c r="F76" s="37"/>
      <c r="G76" s="37"/>
      <c r="H76" s="38"/>
    </row>
    <row r="77" spans="1:8" ht="37.5" customHeight="1" x14ac:dyDescent="0.2">
      <c r="A77" s="130" t="s">
        <v>197</v>
      </c>
      <c r="B77" s="131"/>
      <c r="C77" s="126"/>
      <c r="D77" s="36">
        <v>39600</v>
      </c>
      <c r="E77" s="37"/>
      <c r="F77" s="37"/>
      <c r="G77" s="37"/>
      <c r="H77" s="38"/>
    </row>
    <row r="78" spans="1:8" ht="37.5" customHeight="1" x14ac:dyDescent="0.2">
      <c r="A78" s="130" t="s">
        <v>198</v>
      </c>
      <c r="B78" s="131"/>
      <c r="C78" s="126"/>
      <c r="D78" s="36">
        <v>41400</v>
      </c>
      <c r="E78" s="37"/>
      <c r="F78" s="37"/>
      <c r="G78" s="37"/>
      <c r="H78" s="38"/>
    </row>
    <row r="79" spans="1:8" ht="37.5" customHeight="1" x14ac:dyDescent="0.2">
      <c r="A79" s="130" t="s">
        <v>199</v>
      </c>
      <c r="B79" s="131"/>
      <c r="C79" s="126"/>
      <c r="D79" s="36">
        <v>43200</v>
      </c>
      <c r="E79" s="37"/>
      <c r="F79" s="37"/>
      <c r="G79" s="37"/>
      <c r="H79" s="38"/>
    </row>
    <row r="80" spans="1:8" ht="37.5" customHeight="1" thickBot="1" x14ac:dyDescent="0.25">
      <c r="A80" s="130" t="s">
        <v>200</v>
      </c>
      <c r="B80" s="131"/>
      <c r="C80" s="571"/>
      <c r="D80" s="36">
        <v>45000</v>
      </c>
      <c r="E80" s="37"/>
      <c r="F80" s="37"/>
      <c r="G80" s="37"/>
      <c r="H80" s="38"/>
    </row>
    <row r="81" spans="1:8" ht="50.1" customHeight="1" thickBot="1" x14ac:dyDescent="0.25">
      <c r="A81" s="119" t="s">
        <v>52</v>
      </c>
      <c r="B81" s="120"/>
      <c r="C81" s="120"/>
      <c r="D81" s="121" t="e">
        <f>"от "&amp;MIN(D82:D93)&amp;" до "&amp;MAX(D82:D93)</f>
        <v>#REF!</v>
      </c>
      <c r="E81" s="122"/>
      <c r="F81" s="122"/>
      <c r="G81" s="122"/>
      <c r="H81" s="123"/>
    </row>
    <row r="82" spans="1:8" ht="151.5" x14ac:dyDescent="0.2">
      <c r="A82" s="421" t="s">
        <v>608</v>
      </c>
      <c r="B82" s="133" t="s">
        <v>272</v>
      </c>
      <c r="C82"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82" s="135">
        <v>1200</v>
      </c>
      <c r="E82" s="135"/>
      <c r="F82" s="135"/>
      <c r="G82" s="135"/>
      <c r="H82" s="136"/>
    </row>
    <row r="83" spans="1:8" ht="151.5" x14ac:dyDescent="0.2">
      <c r="A83" s="642" t="s">
        <v>609</v>
      </c>
      <c r="B83" s="133" t="s">
        <v>13</v>
      </c>
      <c r="C83" s="364"/>
      <c r="D83" s="135" t="e">
        <v>#REF!</v>
      </c>
      <c r="E83" s="135"/>
      <c r="F83" s="135"/>
      <c r="G83" s="135"/>
      <c r="H83" s="136"/>
    </row>
    <row r="84" spans="1:8" ht="151.5" x14ac:dyDescent="0.2">
      <c r="A84" s="132" t="s">
        <v>53</v>
      </c>
      <c r="B84" s="133" t="s">
        <v>13</v>
      </c>
      <c r="C84" s="35"/>
      <c r="D84" s="135">
        <v>1200</v>
      </c>
      <c r="E84" s="135"/>
      <c r="F84" s="135"/>
      <c r="G84" s="135"/>
      <c r="H84" s="136"/>
    </row>
    <row r="85" spans="1:8" ht="37.5" customHeight="1" x14ac:dyDescent="0.2">
      <c r="A85" s="137" t="s">
        <v>54</v>
      </c>
      <c r="B85" s="138"/>
      <c r="C85" s="139"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85" s="140">
        <v>510</v>
      </c>
      <c r="E85" s="140"/>
      <c r="F85" s="140"/>
      <c r="G85" s="140"/>
      <c r="H85" s="141"/>
    </row>
    <row r="86" spans="1:8" ht="37.5" customHeight="1" x14ac:dyDescent="0.2">
      <c r="A86" s="137" t="s">
        <v>55</v>
      </c>
      <c r="B86" s="138"/>
      <c r="C86" s="142"/>
      <c r="D86" s="140">
        <v>3000</v>
      </c>
      <c r="E86" s="140"/>
      <c r="F86" s="140"/>
      <c r="G86" s="140"/>
      <c r="H86" s="141"/>
    </row>
    <row r="87" spans="1:8" ht="37.5" customHeight="1" x14ac:dyDescent="0.2">
      <c r="A87" s="137" t="s">
        <v>56</v>
      </c>
      <c r="B87" s="138"/>
      <c r="C87" s="142"/>
      <c r="D87" s="140">
        <v>1008</v>
      </c>
      <c r="E87" s="140"/>
      <c r="F87" s="140"/>
      <c r="G87" s="140"/>
      <c r="H87" s="141"/>
    </row>
    <row r="88" spans="1:8" ht="37.5" customHeight="1" x14ac:dyDescent="0.2">
      <c r="A88" s="143" t="s">
        <v>57</v>
      </c>
      <c r="B88" s="144"/>
      <c r="C88" s="142"/>
      <c r="D88" s="140">
        <v>2016</v>
      </c>
      <c r="E88" s="140"/>
      <c r="F88" s="140"/>
      <c r="G88" s="140"/>
      <c r="H88" s="141"/>
    </row>
    <row r="89" spans="1:8" ht="37.5" customHeight="1" x14ac:dyDescent="0.2">
      <c r="A89" s="137" t="s">
        <v>58</v>
      </c>
      <c r="B89" s="138"/>
      <c r="C89" s="142"/>
      <c r="D89" s="140">
        <v>324</v>
      </c>
      <c r="E89" s="140"/>
      <c r="F89" s="140"/>
      <c r="G89" s="140"/>
      <c r="H89" s="141"/>
    </row>
    <row r="90" spans="1:8" ht="37.5" customHeight="1" x14ac:dyDescent="0.2">
      <c r="A90" s="137" t="s">
        <v>59</v>
      </c>
      <c r="B90" s="138"/>
      <c r="C90" s="142"/>
      <c r="D90" s="140">
        <v>324</v>
      </c>
      <c r="E90" s="140"/>
      <c r="F90" s="140"/>
      <c r="G90" s="140"/>
      <c r="H90" s="141"/>
    </row>
    <row r="91" spans="1:8" ht="37.5" customHeight="1" x14ac:dyDescent="0.2">
      <c r="A91" s="137" t="s">
        <v>60</v>
      </c>
      <c r="B91" s="138"/>
      <c r="C91" s="142"/>
      <c r="D91" s="140">
        <v>612</v>
      </c>
      <c r="E91" s="140"/>
      <c r="F91" s="140"/>
      <c r="G91" s="140"/>
      <c r="H91" s="141"/>
    </row>
    <row r="92" spans="1:8" ht="37.5" customHeight="1" x14ac:dyDescent="0.2">
      <c r="A92" s="137" t="s">
        <v>61</v>
      </c>
      <c r="B92" s="138"/>
      <c r="C92" s="142"/>
      <c r="D92" s="140">
        <v>900</v>
      </c>
      <c r="E92" s="140"/>
      <c r="F92" s="140"/>
      <c r="G92" s="140"/>
      <c r="H92" s="141"/>
    </row>
    <row r="93" spans="1:8" ht="37.5" customHeight="1" thickBot="1" x14ac:dyDescent="0.25">
      <c r="A93" s="145" t="s">
        <v>62</v>
      </c>
      <c r="B93" s="146"/>
      <c r="C93" s="147"/>
      <c r="D93" s="148">
        <v>2520</v>
      </c>
      <c r="E93" s="148"/>
      <c r="F93" s="148"/>
      <c r="G93" s="148"/>
      <c r="H93" s="149"/>
    </row>
    <row r="94" spans="1:8" s="16" customFormat="1" ht="117.75" customHeight="1" thickBot="1" x14ac:dyDescent="0.25">
      <c r="A94" s="319" t="s">
        <v>64</v>
      </c>
      <c r="B94" s="320"/>
      <c r="C94"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4" s="45">
        <v>30</v>
      </c>
      <c r="E94" s="45"/>
      <c r="F94" s="45"/>
      <c r="G94" s="45"/>
      <c r="H94" s="46"/>
    </row>
    <row r="95" spans="1:8" ht="50.1" customHeight="1" thickBot="1" x14ac:dyDescent="0.25">
      <c r="A95" s="24" t="s">
        <v>65</v>
      </c>
      <c r="B95" s="25"/>
      <c r="C95" s="26"/>
      <c r="D95" s="156" t="str">
        <f>"от "&amp;MIN(D97,D108:H109,F147,D110:H124)&amp;" до "&amp;MAX(D97,D108:H109,F147,D110:H124)</f>
        <v>от 1200 до 15000</v>
      </c>
      <c r="E95" s="156"/>
      <c r="F95" s="156"/>
      <c r="G95" s="156"/>
      <c r="H95" s="157"/>
    </row>
    <row r="96" spans="1:8" ht="21.75" thickBot="1" x14ac:dyDescent="0.25">
      <c r="A96" s="298"/>
      <c r="B96" s="299"/>
      <c r="C96" s="118"/>
      <c r="D96" s="322"/>
      <c r="E96" s="322"/>
      <c r="F96" s="322"/>
      <c r="G96" s="322"/>
      <c r="H96" s="323"/>
    </row>
    <row r="97" spans="1:8" ht="53.25" customHeight="1" thickBot="1" x14ac:dyDescent="0.25">
      <c r="A97" s="162" t="s">
        <v>66</v>
      </c>
      <c r="B97" s="163"/>
      <c r="C97"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97" s="165">
        <v>3600</v>
      </c>
      <c r="E97" s="165"/>
      <c r="F97" s="165"/>
      <c r="G97" s="165"/>
      <c r="H97" s="166"/>
    </row>
    <row r="98" spans="1:8" ht="53.25" customHeight="1" thickBot="1" x14ac:dyDescent="0.25">
      <c r="A98" s="167" t="s">
        <v>67</v>
      </c>
      <c r="B98" s="168"/>
      <c r="C98" s="169"/>
      <c r="D98" s="170" t="s">
        <v>68</v>
      </c>
      <c r="E98" s="171"/>
      <c r="F98" s="171"/>
      <c r="G98" s="171"/>
      <c r="H98" s="172"/>
    </row>
    <row r="99" spans="1:8" ht="53.25" customHeight="1" x14ac:dyDescent="0.2">
      <c r="A99" s="173" t="s">
        <v>69</v>
      </c>
      <c r="B99" s="174"/>
      <c r="C99" s="169"/>
      <c r="D99" s="140">
        <f>D97/4</f>
        <v>900</v>
      </c>
      <c r="E99" s="140"/>
      <c r="F99" s="140"/>
      <c r="G99" s="140"/>
      <c r="H99" s="141"/>
    </row>
    <row r="100" spans="1:8" ht="53.25" customHeight="1" x14ac:dyDescent="0.2">
      <c r="A100" s="173" t="s">
        <v>70</v>
      </c>
      <c r="B100" s="174"/>
      <c r="C100" s="169"/>
      <c r="D100" s="140">
        <f>D97/5</f>
        <v>720</v>
      </c>
      <c r="E100" s="140"/>
      <c r="F100" s="140"/>
      <c r="G100" s="140"/>
      <c r="H100" s="141"/>
    </row>
    <row r="101" spans="1:8" ht="53.25" customHeight="1" x14ac:dyDescent="0.2">
      <c r="A101" s="173" t="s">
        <v>71</v>
      </c>
      <c r="B101" s="174"/>
      <c r="C101" s="169"/>
      <c r="D101" s="140">
        <f>D97/6</f>
        <v>600</v>
      </c>
      <c r="E101" s="140"/>
      <c r="F101" s="140"/>
      <c r="G101" s="140"/>
      <c r="H101" s="141"/>
    </row>
    <row r="102" spans="1:8" ht="53.25" customHeight="1" x14ac:dyDescent="0.2">
      <c r="A102" s="173" t="s">
        <v>72</v>
      </c>
      <c r="B102" s="174"/>
      <c r="C102" s="169"/>
      <c r="D102" s="140">
        <f>D97/7</f>
        <v>514.28571428571433</v>
      </c>
      <c r="E102" s="140"/>
      <c r="F102" s="140"/>
      <c r="G102" s="140"/>
      <c r="H102" s="141"/>
    </row>
    <row r="103" spans="1:8" ht="53.25" customHeight="1" x14ac:dyDescent="0.2">
      <c r="A103" s="173" t="s">
        <v>73</v>
      </c>
      <c r="B103" s="174"/>
      <c r="C103" s="169"/>
      <c r="D103" s="140">
        <f>D97/8</f>
        <v>450</v>
      </c>
      <c r="E103" s="140"/>
      <c r="F103" s="140"/>
      <c r="G103" s="140"/>
      <c r="H103" s="141"/>
    </row>
    <row r="104" spans="1:8" ht="53.25" customHeight="1" x14ac:dyDescent="0.2">
      <c r="A104" s="173" t="s">
        <v>74</v>
      </c>
      <c r="B104" s="174"/>
      <c r="C104" s="169"/>
      <c r="D104" s="140">
        <f>D97/9</f>
        <v>400</v>
      </c>
      <c r="E104" s="140"/>
      <c r="F104" s="140"/>
      <c r="G104" s="140"/>
      <c r="H104" s="141"/>
    </row>
    <row r="105" spans="1:8" ht="53.25" customHeight="1" thickBot="1" x14ac:dyDescent="0.25">
      <c r="A105" s="173" t="s">
        <v>75</v>
      </c>
      <c r="B105" s="174"/>
      <c r="C105" s="175"/>
      <c r="D105" s="140">
        <f>D97/10</f>
        <v>360</v>
      </c>
      <c r="E105" s="140"/>
      <c r="F105" s="140"/>
      <c r="G105" s="140"/>
      <c r="H105" s="141"/>
    </row>
    <row r="106" spans="1:8" s="16" customFormat="1" ht="62.45" customHeight="1" thickBot="1" x14ac:dyDescent="0.25">
      <c r="A106" s="176" t="s">
        <v>76</v>
      </c>
      <c r="B106" s="177"/>
      <c r="C10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6" s="44">
        <v>15048</v>
      </c>
      <c r="E106" s="45"/>
      <c r="F106" s="45"/>
      <c r="G106" s="45"/>
      <c r="H106" s="46"/>
    </row>
    <row r="107" spans="1:8" ht="21.75" thickBot="1" x14ac:dyDescent="0.25">
      <c r="A107" s="298"/>
      <c r="B107" s="299"/>
      <c r="C107" s="180"/>
      <c r="D107" s="322"/>
      <c r="E107" s="322"/>
      <c r="F107" s="322"/>
      <c r="G107" s="322"/>
      <c r="H107" s="323"/>
    </row>
    <row r="108" spans="1:8" ht="50.1" customHeight="1" x14ac:dyDescent="0.2">
      <c r="A108" s="143" t="s">
        <v>77</v>
      </c>
      <c r="B108" s="144"/>
      <c r="C108" s="183" t="str">
        <f>"Интернет-площадка 2gis.ru на основе Cправочника организаций "&amp;$C$2&amp;""</f>
        <v>Интернет-площадка 2gis.ru на основе Cправочника организаций "2ГИС.ОРЕНБУРГ"</v>
      </c>
      <c r="D108" s="31">
        <v>6048</v>
      </c>
      <c r="E108" s="32"/>
      <c r="F108" s="32"/>
      <c r="G108" s="32"/>
      <c r="H108" s="33"/>
    </row>
    <row r="109" spans="1:8" ht="50.1" customHeight="1" x14ac:dyDescent="0.2">
      <c r="A109" s="143" t="s">
        <v>78</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9" s="185">
        <v>3000</v>
      </c>
      <c r="E109" s="186"/>
      <c r="F109" s="186"/>
      <c r="G109" s="186"/>
      <c r="H109" s="187"/>
    </row>
    <row r="110" spans="1:8" ht="50.1" customHeight="1" x14ac:dyDescent="0.2">
      <c r="A110" s="143" t="s">
        <v>79</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0" s="36">
        <v>5052</v>
      </c>
      <c r="E110" s="37"/>
      <c r="F110" s="37"/>
      <c r="G110" s="37"/>
      <c r="H110" s="38"/>
    </row>
    <row r="111" spans="1:8" ht="50.1" customHeight="1" x14ac:dyDescent="0.2">
      <c r="A111" s="143" t="s">
        <v>80</v>
      </c>
      <c r="B111" s="144"/>
      <c r="C111" s="184" t="str">
        <f>"Интернет-площадка 2gis.ru на основе Cправочника организаций "&amp;$C$2&amp;""</f>
        <v>Интернет-площадка 2gis.ru на основе Cправочника организаций "2ГИС.ОРЕНБУРГ"</v>
      </c>
      <c r="D111" s="36">
        <v>8550</v>
      </c>
      <c r="E111" s="37"/>
      <c r="F111" s="37"/>
      <c r="G111" s="37"/>
      <c r="H111" s="38"/>
    </row>
    <row r="112" spans="1:8" ht="50.1" customHeight="1" x14ac:dyDescent="0.2">
      <c r="A112" s="143" t="s">
        <v>81</v>
      </c>
      <c r="B112" s="144"/>
      <c r="C112" s="184" t="str">
        <f>"Интернет-площадка 2gis.ru на основе Cправочника организаций "&amp;$C$2&amp;""</f>
        <v>Интернет-площадка 2gis.ru на основе Cправочника организаций "2ГИС.ОРЕНБУРГ"</v>
      </c>
      <c r="D112" s="36">
        <v>10260</v>
      </c>
      <c r="E112" s="37"/>
      <c r="F112" s="37"/>
      <c r="G112" s="37"/>
      <c r="H112" s="38"/>
    </row>
    <row r="113" spans="1:8" ht="50.1" customHeight="1" x14ac:dyDescent="0.2">
      <c r="A113" s="143" t="s">
        <v>82</v>
      </c>
      <c r="B113" s="144"/>
      <c r="C113"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3" s="36">
        <v>4800</v>
      </c>
      <c r="E113" s="37"/>
      <c r="F113" s="37"/>
      <c r="G113" s="37"/>
      <c r="H113" s="38"/>
    </row>
    <row r="114" spans="1:8" ht="50.1" customHeight="1" x14ac:dyDescent="0.2">
      <c r="A114" s="143" t="s">
        <v>83</v>
      </c>
      <c r="B114" s="144"/>
      <c r="C114"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4" s="36">
        <v>3000</v>
      </c>
      <c r="E114" s="37"/>
      <c r="F114" s="37"/>
      <c r="G114" s="37"/>
      <c r="H114" s="38"/>
    </row>
    <row r="115" spans="1:8" ht="50.1" customHeight="1" x14ac:dyDescent="0.2">
      <c r="A115" s="143" t="s">
        <v>84</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15" s="36">
        <v>4500</v>
      </c>
      <c r="E115" s="37"/>
      <c r="F115" s="37"/>
      <c r="G115" s="37"/>
      <c r="H115" s="38"/>
    </row>
    <row r="116" spans="1:8" ht="50.1" customHeight="1" x14ac:dyDescent="0.2">
      <c r="A116" s="143" t="s">
        <v>85</v>
      </c>
      <c r="B116" s="144"/>
      <c r="C116" s="188" t="str">
        <f>C147</f>
        <v>электронный справочник на основе Справочника организаций "2ГИС.ОРЕНБУРГ" (мобильная версия 2ГИС 4.0 и выше)</v>
      </c>
      <c r="D116" s="36">
        <v>13212</v>
      </c>
      <c r="E116" s="37"/>
      <c r="F116" s="37"/>
      <c r="G116" s="37"/>
      <c r="H116" s="38"/>
    </row>
    <row r="117" spans="1:8" ht="50.1" customHeight="1" x14ac:dyDescent="0.2">
      <c r="A117" s="143" t="s">
        <v>86</v>
      </c>
      <c r="B117" s="144"/>
      <c r="C117" s="184" t="s">
        <v>87</v>
      </c>
      <c r="D117" s="36">
        <v>1224</v>
      </c>
      <c r="E117" s="37"/>
      <c r="F117" s="37"/>
      <c r="G117" s="37"/>
      <c r="H117" s="38"/>
    </row>
    <row r="118" spans="1:8" ht="64.5" customHeight="1" x14ac:dyDescent="0.2">
      <c r="A118" s="143" t="s">
        <v>88</v>
      </c>
      <c r="B118" s="144"/>
      <c r="C11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18" s="36">
        <v>3000</v>
      </c>
      <c r="E118" s="37"/>
      <c r="F118" s="37"/>
      <c r="G118" s="37"/>
      <c r="H118" s="38"/>
    </row>
    <row r="119" spans="1:8" ht="64.5" customHeight="1" x14ac:dyDescent="0.2">
      <c r="A119" s="143" t="s">
        <v>89</v>
      </c>
      <c r="B119" s="144"/>
      <c r="C119" s="184" t="str">
        <f t="shared" ref="C119:C12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19" s="36">
        <v>2400</v>
      </c>
      <c r="E119" s="37"/>
      <c r="F119" s="37"/>
      <c r="G119" s="37"/>
      <c r="H119" s="38"/>
    </row>
    <row r="120" spans="1:8" ht="64.5" customHeight="1" x14ac:dyDescent="0.2">
      <c r="A120" s="143" t="s">
        <v>90</v>
      </c>
      <c r="B120" s="144"/>
      <c r="C120" s="184"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0" s="36">
        <v>2550</v>
      </c>
      <c r="E120" s="37"/>
      <c r="F120" s="37"/>
      <c r="G120" s="37"/>
      <c r="H120" s="38"/>
    </row>
    <row r="121" spans="1:8" ht="64.5" customHeight="1" x14ac:dyDescent="0.2">
      <c r="A121" s="143" t="s">
        <v>91</v>
      </c>
      <c r="B121" s="144"/>
      <c r="C121" s="184"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1" s="36">
        <v>1200</v>
      </c>
      <c r="E121" s="37"/>
      <c r="F121" s="37"/>
      <c r="G121" s="37"/>
      <c r="H121" s="38"/>
    </row>
    <row r="122" spans="1:8" ht="64.5" customHeight="1" x14ac:dyDescent="0.2">
      <c r="A122" s="143" t="s">
        <v>92</v>
      </c>
      <c r="B122" s="144" t="s">
        <v>92</v>
      </c>
      <c r="C122"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2" s="36">
        <v>15000</v>
      </c>
      <c r="E122" s="37"/>
      <c r="F122" s="37"/>
      <c r="G122" s="37"/>
      <c r="H122" s="38"/>
    </row>
    <row r="123" spans="1:8" ht="64.5" customHeight="1" x14ac:dyDescent="0.2">
      <c r="A123" s="143" t="s">
        <v>93</v>
      </c>
      <c r="B123" s="144" t="s">
        <v>93</v>
      </c>
      <c r="C12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23" s="36">
        <v>8502</v>
      </c>
      <c r="E123" s="37"/>
      <c r="F123" s="37"/>
      <c r="G123" s="37"/>
      <c r="H123" s="38"/>
    </row>
    <row r="124" spans="1:8" ht="50.1" customHeight="1" thickBot="1" x14ac:dyDescent="0.25">
      <c r="A124" s="143" t="s">
        <v>94</v>
      </c>
      <c r="B124" s="144"/>
      <c r="C124"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24" s="36">
        <v>2520</v>
      </c>
      <c r="E124" s="37"/>
      <c r="F124" s="37"/>
      <c r="G124" s="37"/>
      <c r="H124" s="38"/>
    </row>
    <row r="125" spans="1:8" s="16" customFormat="1" ht="102" customHeight="1" thickBot="1" x14ac:dyDescent="0.25">
      <c r="A125" s="143" t="s">
        <v>16</v>
      </c>
      <c r="B125" s="144"/>
      <c r="C125"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25" s="36">
        <v>510</v>
      </c>
      <c r="E125" s="37"/>
      <c r="F125" s="37"/>
      <c r="G125" s="37"/>
      <c r="H125" s="38"/>
    </row>
    <row r="126" spans="1:8" s="16" customFormat="1" ht="126" customHeight="1" x14ac:dyDescent="0.2">
      <c r="A126" s="143" t="s">
        <v>95</v>
      </c>
      <c r="B126" s="144"/>
      <c r="C126"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6" s="36">
        <v>8424</v>
      </c>
      <c r="E126" s="37"/>
      <c r="F126" s="37"/>
      <c r="G126" s="37"/>
      <c r="H126" s="38"/>
    </row>
    <row r="127" spans="1:8" s="16" customFormat="1" ht="96" customHeight="1" x14ac:dyDescent="0.2">
      <c r="A127" s="137" t="s">
        <v>96</v>
      </c>
      <c r="B127" s="189"/>
      <c r="C127"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7" s="36">
        <v>4824</v>
      </c>
      <c r="E127" s="37"/>
      <c r="F127" s="37"/>
      <c r="G127" s="37"/>
      <c r="H127" s="38"/>
    </row>
    <row r="128" spans="1:8" s="16" customFormat="1" ht="96" customHeight="1" x14ac:dyDescent="0.2">
      <c r="A128" s="137" t="s">
        <v>97</v>
      </c>
      <c r="B128" s="189"/>
      <c r="C128"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28" s="36">
        <v>6000</v>
      </c>
      <c r="E128" s="37"/>
      <c r="F128" s="37"/>
      <c r="G128" s="37"/>
      <c r="H128" s="38"/>
    </row>
    <row r="129" spans="1:8" ht="50.1" customHeight="1" x14ac:dyDescent="0.2">
      <c r="A129" s="143" t="s">
        <v>98</v>
      </c>
      <c r="B129" s="144"/>
      <c r="C129" s="184" t="str">
        <f>"Интернет-площадка 2gis.ru на основе Cправочника организаций "&amp;$C$2&amp;""</f>
        <v>Интернет-площадка 2gis.ru на основе Cправочника организаций "2ГИС.ОРЕНБУРГ"</v>
      </c>
      <c r="D129" s="36">
        <v>8520</v>
      </c>
      <c r="E129" s="37"/>
      <c r="F129" s="37"/>
      <c r="G129" s="37"/>
      <c r="H129" s="38"/>
    </row>
    <row r="130" spans="1:8" ht="50.1" customHeight="1" x14ac:dyDescent="0.2">
      <c r="A130" s="143" t="s">
        <v>99</v>
      </c>
      <c r="B130" s="144"/>
      <c r="C130" s="184" t="str">
        <f t="shared" ref="C130:C139"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0" s="36">
        <v>4200</v>
      </c>
      <c r="E130" s="37"/>
      <c r="F130" s="37"/>
      <c r="G130" s="37"/>
      <c r="H130" s="38"/>
    </row>
    <row r="131" spans="1:8" ht="50.1" customHeight="1" x14ac:dyDescent="0.2">
      <c r="A131" s="143" t="s">
        <v>100</v>
      </c>
      <c r="B131" s="144"/>
      <c r="C131" s="184" t="str">
        <f t="shared" si="1"/>
        <v>Электронный справочник на основе Справочника организаций "2ГИС.ОРЕНБУРГ" (версия для ПК)</v>
      </c>
      <c r="D131" s="36">
        <v>7080</v>
      </c>
      <c r="E131" s="37"/>
      <c r="F131" s="37"/>
      <c r="G131" s="37"/>
      <c r="H131" s="38"/>
    </row>
    <row r="132" spans="1:8" ht="50.1" customHeight="1" x14ac:dyDescent="0.2">
      <c r="A132" s="143" t="s">
        <v>101</v>
      </c>
      <c r="B132" s="144"/>
      <c r="C132" s="184" t="str">
        <f>"Интернет-площадка 2gis.ru на основе Cправочника организаций "&amp;$C$2&amp;""</f>
        <v>Интернет-площадка 2gis.ru на основе Cправочника организаций "2ГИС.ОРЕНБУРГ"</v>
      </c>
      <c r="D132" s="36">
        <v>12000</v>
      </c>
      <c r="E132" s="37"/>
      <c r="F132" s="37"/>
      <c r="G132" s="37"/>
      <c r="H132" s="38"/>
    </row>
    <row r="133" spans="1:8" ht="50.1" customHeight="1" x14ac:dyDescent="0.2">
      <c r="A133" s="143" t="s">
        <v>102</v>
      </c>
      <c r="B133" s="144"/>
      <c r="C133" s="184" t="str">
        <f>"Интернет-площадка 2gis.ru на основе Cправочника организаций "&amp;$C$2&amp;""</f>
        <v>Интернет-площадка 2gis.ru на основе Cправочника организаций "2ГИС.ОРЕНБУРГ"</v>
      </c>
      <c r="D133" s="36">
        <v>14400</v>
      </c>
      <c r="E133" s="37"/>
      <c r="F133" s="37"/>
      <c r="G133" s="37"/>
      <c r="H133" s="38"/>
    </row>
    <row r="134" spans="1:8" ht="50.1" customHeight="1" x14ac:dyDescent="0.2">
      <c r="A134" s="143" t="s">
        <v>103</v>
      </c>
      <c r="B134" s="144"/>
      <c r="C134" s="184" t="str">
        <f t="shared" si="1"/>
        <v>Электронный справочник на основе Справочника организаций "2ГИС.ОРЕНБУРГ" (версия для ПК)</v>
      </c>
      <c r="D134" s="36">
        <v>6720</v>
      </c>
      <c r="E134" s="37"/>
      <c r="F134" s="37"/>
      <c r="G134" s="37"/>
      <c r="H134" s="38"/>
    </row>
    <row r="135" spans="1:8" ht="50.1" customHeight="1" x14ac:dyDescent="0.2">
      <c r="A135" s="143" t="s">
        <v>104</v>
      </c>
      <c r="B135" s="144"/>
      <c r="C135" s="184" t="str">
        <f t="shared" si="1"/>
        <v>Электронный справочник на основе Справочника организаций "2ГИС.ОРЕНБУРГ" (версия для ПК)</v>
      </c>
      <c r="D135" s="36">
        <v>4200</v>
      </c>
      <c r="E135" s="37"/>
      <c r="F135" s="37"/>
      <c r="G135" s="37"/>
      <c r="H135" s="38"/>
    </row>
    <row r="136" spans="1:8" ht="50.1" customHeight="1" x14ac:dyDescent="0.2">
      <c r="A136" s="143" t="s">
        <v>105</v>
      </c>
      <c r="B136" s="144"/>
      <c r="C136" s="184" t="str">
        <f t="shared" si="1"/>
        <v>Электронный справочник на основе Справочника организаций "2ГИС.ОРЕНБУРГ" (версия для ПК)</v>
      </c>
      <c r="D136" s="36">
        <v>6360</v>
      </c>
      <c r="E136" s="37"/>
      <c r="F136" s="37"/>
      <c r="G136" s="37"/>
      <c r="H136" s="38"/>
    </row>
    <row r="137" spans="1:8" ht="50.1" customHeight="1" x14ac:dyDescent="0.2">
      <c r="A137" s="143" t="s">
        <v>106</v>
      </c>
      <c r="B137" s="144"/>
      <c r="C137" s="184" t="s">
        <v>87</v>
      </c>
      <c r="D137" s="36">
        <v>1800</v>
      </c>
      <c r="E137" s="37"/>
      <c r="F137" s="37"/>
      <c r="G137" s="37"/>
      <c r="H137" s="38"/>
    </row>
    <row r="138" spans="1:8" ht="69.75" customHeight="1" x14ac:dyDescent="0.2">
      <c r="A138" s="143" t="s">
        <v>107</v>
      </c>
      <c r="B138" s="144"/>
      <c r="C13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38" s="36">
        <v>21000</v>
      </c>
      <c r="E138" s="37"/>
      <c r="F138" s="37"/>
      <c r="G138" s="37"/>
      <c r="H138" s="38"/>
    </row>
    <row r="139" spans="1:8" ht="50.1" customHeight="1" thickBot="1" x14ac:dyDescent="0.25">
      <c r="A139" s="143" t="s">
        <v>108</v>
      </c>
      <c r="B139" s="144"/>
      <c r="C139" s="184" t="str">
        <f t="shared" si="1"/>
        <v>Электронный справочник на основе Справочника организаций "2ГИС.ОРЕНБУРГ" (версия для ПК)</v>
      </c>
      <c r="D139" s="44">
        <v>3600</v>
      </c>
      <c r="E139" s="45"/>
      <c r="F139" s="45"/>
      <c r="G139" s="45"/>
      <c r="H139" s="46"/>
    </row>
    <row r="140" spans="1:8" s="28" customFormat="1" ht="50.1" customHeight="1" thickBot="1" x14ac:dyDescent="0.25">
      <c r="A140" s="24" t="s">
        <v>109</v>
      </c>
      <c r="B140" s="25"/>
      <c r="C140" s="26"/>
      <c r="D140" s="156"/>
      <c r="E140" s="156"/>
      <c r="F140" s="156"/>
      <c r="G140" s="156"/>
      <c r="H140" s="157"/>
    </row>
    <row r="141" spans="1:8" s="16" customFormat="1" ht="50.1" customHeight="1" x14ac:dyDescent="0.2">
      <c r="A141" s="143" t="s">
        <v>110</v>
      </c>
      <c r="B141" s="144"/>
      <c r="C141" s="191"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41" s="36">
        <v>14400</v>
      </c>
      <c r="E141" s="37"/>
      <c r="F141" s="37"/>
      <c r="G141" s="37"/>
      <c r="H141" s="38"/>
    </row>
    <row r="142" spans="1:8" s="16" customFormat="1" ht="50.1" customHeight="1" x14ac:dyDescent="0.2">
      <c r="A142" s="143" t="s">
        <v>111</v>
      </c>
      <c r="B142" s="144"/>
      <c r="C142" s="194"/>
      <c r="D142" s="36">
        <v>14400</v>
      </c>
      <c r="E142" s="37"/>
      <c r="F142" s="37"/>
      <c r="G142" s="37"/>
      <c r="H142" s="38"/>
    </row>
    <row r="143" spans="1:8" s="16" customFormat="1" ht="50.1" customHeight="1" x14ac:dyDescent="0.2">
      <c r="A143" s="192" t="s">
        <v>112</v>
      </c>
      <c r="B143" s="193"/>
      <c r="C143" s="194"/>
      <c r="D143" s="325">
        <v>4824</v>
      </c>
      <c r="E143" s="140"/>
      <c r="F143" s="140"/>
      <c r="G143" s="140"/>
      <c r="H143" s="140"/>
    </row>
    <row r="144" spans="1:8" s="16" customFormat="1" ht="50.1" customHeight="1" x14ac:dyDescent="0.2">
      <c r="A144" s="192" t="s">
        <v>113</v>
      </c>
      <c r="B144" s="193"/>
      <c r="C144" s="194"/>
      <c r="D144" s="325">
        <v>482.4</v>
      </c>
      <c r="E144" s="140"/>
      <c r="F144" s="140"/>
      <c r="G144" s="140"/>
      <c r="H144" s="140"/>
    </row>
    <row r="145" spans="1:8" s="16" customFormat="1" ht="50.1" customHeight="1" thickBot="1" x14ac:dyDescent="0.25">
      <c r="A145" s="192" t="s">
        <v>114</v>
      </c>
      <c r="B145" s="193"/>
      <c r="C145" s="196"/>
      <c r="D145" s="78">
        <v>1800</v>
      </c>
      <c r="E145" s="79"/>
      <c r="F145" s="79"/>
      <c r="G145" s="79"/>
      <c r="H145" s="79"/>
    </row>
    <row r="146" spans="1:8" s="16" customFormat="1" ht="50.1" customHeight="1" thickBot="1" x14ac:dyDescent="0.25">
      <c r="A146" s="24" t="s">
        <v>115</v>
      </c>
      <c r="B146" s="25"/>
      <c r="C146" s="26"/>
      <c r="D146" s="156"/>
      <c r="E146" s="156"/>
      <c r="F146" s="156"/>
      <c r="G146" s="156"/>
      <c r="H146" s="157"/>
    </row>
    <row r="147" spans="1:8" ht="50.1" customHeight="1" x14ac:dyDescent="0.2">
      <c r="A147" s="143" t="s">
        <v>116</v>
      </c>
      <c r="B147" s="144"/>
      <c r="C147"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47" s="198">
        <f>F147*1.2</f>
        <v>5788.8</v>
      </c>
      <c r="E147" s="199">
        <f>F147*1.1</f>
        <v>5306.4000000000005</v>
      </c>
      <c r="F147" s="199">
        <v>4824</v>
      </c>
      <c r="G147" s="199">
        <f>F147*0.75</f>
        <v>3618</v>
      </c>
      <c r="H147" s="200">
        <f>F147*0.5</f>
        <v>2412</v>
      </c>
    </row>
    <row r="148" spans="1:8" ht="50.1" customHeight="1" x14ac:dyDescent="0.2">
      <c r="A148" s="143" t="s">
        <v>117</v>
      </c>
      <c r="B148" s="144"/>
      <c r="C148" s="184" t="str">
        <f>"Интернет-площадка 2gis.ru на основе Cправочника организаций "&amp;$C$2&amp;""</f>
        <v>Интернет-площадка 2gis.ru на основе Cправочника организаций "2ГИС.ОРЕНБУРГ"</v>
      </c>
      <c r="D148" s="36">
        <v>3600</v>
      </c>
      <c r="E148" s="37"/>
      <c r="F148" s="37"/>
      <c r="G148" s="37"/>
      <c r="H148" s="38"/>
    </row>
    <row r="149" spans="1:8" ht="50.1" customHeight="1" x14ac:dyDescent="0.2">
      <c r="A149" s="143" t="s">
        <v>118</v>
      </c>
      <c r="B149" s="144"/>
      <c r="C149"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6">
        <v>2400</v>
      </c>
      <c r="E149" s="37"/>
      <c r="F149" s="37"/>
      <c r="G149" s="37"/>
      <c r="H149" s="38"/>
    </row>
    <row r="150" spans="1:8" ht="50.1" customHeight="1" x14ac:dyDescent="0.2">
      <c r="A150" s="143" t="s">
        <v>119</v>
      </c>
      <c r="B150" s="144"/>
      <c r="C15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0" s="198">
        <f>F150*1.2</f>
        <v>8208</v>
      </c>
      <c r="E150" s="199">
        <f>F150*1.1</f>
        <v>7524.0000000000009</v>
      </c>
      <c r="F150" s="199">
        <v>6840</v>
      </c>
      <c r="G150" s="199">
        <f>F150*0.75</f>
        <v>5130</v>
      </c>
      <c r="H150" s="200">
        <f>F150*0.5</f>
        <v>3420</v>
      </c>
    </row>
    <row r="151" spans="1:8" ht="50.1" customHeight="1" x14ac:dyDescent="0.2">
      <c r="A151" s="143" t="s">
        <v>163</v>
      </c>
      <c r="B151" s="144"/>
      <c r="C151" s="184" t="str">
        <f>"Интернет-площадка 2gis.ru на основе Cправочника организаций "&amp;$C$2&amp;""</f>
        <v>Интернет-площадка 2gis.ru на основе Cправочника организаций "2ГИС.ОРЕНБУРГ"</v>
      </c>
      <c r="D151" s="36">
        <v>5040</v>
      </c>
      <c r="E151" s="37"/>
      <c r="F151" s="37"/>
      <c r="G151" s="37"/>
      <c r="H151" s="38"/>
    </row>
    <row r="152" spans="1:8" ht="50.1" customHeight="1" x14ac:dyDescent="0.2">
      <c r="A152" s="143" t="s">
        <v>121</v>
      </c>
      <c r="B152" s="144"/>
      <c r="C152" s="184"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2" s="36">
        <v>3360</v>
      </c>
      <c r="E152" s="37"/>
      <c r="F152" s="37"/>
      <c r="G152" s="37"/>
      <c r="H152" s="38"/>
    </row>
    <row r="153" spans="1:8" s="16" customFormat="1" ht="126" customHeight="1" thickBot="1" x14ac:dyDescent="0.25">
      <c r="A153" s="143" t="s">
        <v>122</v>
      </c>
      <c r="B153" s="144"/>
      <c r="C153" s="297" t="str">
        <f>C148</f>
        <v>Интернет-площадка 2gis.ru на основе Cправочника организаций "2ГИС.ОРЕНБУРГ"</v>
      </c>
      <c r="D153" s="36">
        <v>4824</v>
      </c>
      <c r="E153" s="37"/>
      <c r="F153" s="37"/>
      <c r="G153" s="37"/>
      <c r="H153" s="38"/>
    </row>
    <row r="154" spans="1:8" ht="50.1" customHeight="1" thickBot="1" x14ac:dyDescent="0.25">
      <c r="A154" s="24" t="s">
        <v>182</v>
      </c>
      <c r="B154" s="25"/>
      <c r="C154" s="26"/>
      <c r="D154" s="156"/>
      <c r="E154" s="156"/>
      <c r="F154" s="156"/>
      <c r="G154" s="156"/>
      <c r="H154" s="157"/>
    </row>
    <row r="155" spans="1:8" s="23" customFormat="1" ht="30" customHeight="1" thickBot="1" x14ac:dyDescent="0.25">
      <c r="A155" s="532"/>
      <c r="B155" s="353"/>
      <c r="C155" s="354"/>
      <c r="D155" s="353"/>
      <c r="E155" s="353"/>
      <c r="F155" s="353"/>
      <c r="G155" s="353"/>
      <c r="H155" s="355"/>
    </row>
    <row r="156" spans="1:8" s="16" customFormat="1" ht="185.25" customHeight="1" thickBot="1" x14ac:dyDescent="0.25">
      <c r="A156" s="143" t="s">
        <v>183</v>
      </c>
      <c r="B156" s="144"/>
      <c r="C156"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6" s="31">
        <v>7920</v>
      </c>
      <c r="E156" s="32"/>
      <c r="F156" s="32"/>
      <c r="G156" s="32"/>
      <c r="H156" s="33"/>
    </row>
    <row r="157" spans="1:8" s="16" customFormat="1" ht="83.25" customHeight="1" thickBot="1" x14ac:dyDescent="0.25">
      <c r="A157" s="143" t="s">
        <v>184</v>
      </c>
      <c r="B157" s="144"/>
      <c r="C157" s="194"/>
      <c r="D157" s="31">
        <v>15840</v>
      </c>
      <c r="E157" s="32"/>
      <c r="F157" s="32"/>
      <c r="G157" s="32"/>
      <c r="H157" s="33"/>
    </row>
    <row r="158" spans="1:8" s="16" customFormat="1" ht="83.25" customHeight="1" thickBot="1" x14ac:dyDescent="0.25">
      <c r="A158" s="143" t="s">
        <v>185</v>
      </c>
      <c r="B158" s="144"/>
      <c r="C158" s="194"/>
      <c r="D158" s="31">
        <v>7920</v>
      </c>
      <c r="E158" s="32"/>
      <c r="F158" s="32"/>
      <c r="G158" s="32"/>
      <c r="H158" s="33"/>
    </row>
    <row r="159" spans="1:8" s="16" customFormat="1" ht="83.25" customHeight="1" thickBot="1" x14ac:dyDescent="0.25">
      <c r="A159" s="143" t="s">
        <v>186</v>
      </c>
      <c r="B159" s="144"/>
      <c r="C159" s="194"/>
      <c r="D159" s="31">
        <v>15840</v>
      </c>
      <c r="E159" s="32"/>
      <c r="F159" s="32"/>
      <c r="G159" s="32"/>
      <c r="H159" s="33"/>
    </row>
    <row r="160" spans="1:8" ht="21.75" thickBot="1" x14ac:dyDescent="0.25">
      <c r="A160" s="298"/>
      <c r="B160" s="299"/>
      <c r="C160" s="180"/>
      <c r="D160" s="322"/>
      <c r="E160" s="322"/>
      <c r="F160" s="322"/>
      <c r="G160" s="322"/>
      <c r="H160" s="323"/>
    </row>
    <row r="162" spans="1:8" ht="21" x14ac:dyDescent="0.2">
      <c r="A162" s="206"/>
      <c r="B162" s="207" t="s">
        <v>123</v>
      </c>
      <c r="C162" s="208" t="s">
        <v>610</v>
      </c>
      <c r="D162" s="208"/>
      <c r="E162" s="209"/>
      <c r="F162" s="209"/>
      <c r="G162" s="209"/>
      <c r="H162" s="209"/>
    </row>
    <row r="163" spans="1:8" ht="21" x14ac:dyDescent="0.2">
      <c r="A163" s="206"/>
      <c r="B163" s="209"/>
      <c r="C163" s="210" t="s">
        <v>611</v>
      </c>
      <c r="D163" s="210"/>
      <c r="E163" s="209"/>
      <c r="F163" s="209"/>
      <c r="G163" s="209"/>
      <c r="H163" s="209"/>
    </row>
    <row r="164" spans="1:8" ht="21" x14ac:dyDescent="0.2">
      <c r="A164" s="206"/>
      <c r="B164" s="209"/>
      <c r="C164" s="210" t="s">
        <v>612</v>
      </c>
      <c r="D164" s="210"/>
      <c r="E164" s="209"/>
      <c r="F164" s="209"/>
      <c r="G164" s="209"/>
      <c r="H164" s="209"/>
    </row>
    <row r="165" spans="1:8" ht="21" x14ac:dyDescent="0.2">
      <c r="C165" s="210"/>
      <c r="D165" s="210"/>
      <c r="E165" s="209"/>
      <c r="F165" s="209"/>
      <c r="G165" s="209"/>
      <c r="H165" s="203"/>
    </row>
    <row r="166" spans="1:8" ht="26.25" customHeight="1" x14ac:dyDescent="0.2">
      <c r="A166" s="213" t="str">
        <f>Абакан_юр!A147</f>
        <v>По соглашению сторон в качестве валюты платежа могут выступать украинские гривны, в этом случае курс следующий: 1 руб. = 0,3909 гривен</v>
      </c>
      <c r="B166" s="213"/>
      <c r="C166" s="213"/>
      <c r="D166" s="214"/>
      <c r="E166" s="214"/>
      <c r="F166" s="215"/>
      <c r="G166" s="216"/>
      <c r="H166" s="216"/>
    </row>
    <row r="167" spans="1:8" ht="26.25" customHeight="1" x14ac:dyDescent="0.2">
      <c r="A167" s="213" t="str">
        <f>Абакан_юр!A148</f>
        <v>По соглашению сторон в качестве валюты платежа могут выступать дирхамы ОАЭ, в этом случае курс следующий: 1 руб. = 0,0394 дирхам</v>
      </c>
      <c r="B167" s="213"/>
      <c r="C167" s="213"/>
      <c r="D167" s="214"/>
      <c r="E167" s="214"/>
      <c r="F167" s="215"/>
      <c r="G167" s="218"/>
      <c r="H167" s="218"/>
    </row>
    <row r="168" spans="1:8" ht="26.25" customHeight="1" x14ac:dyDescent="0.2">
      <c r="A168" s="213" t="str">
        <f>Абакан_юр!A149</f>
        <v>По соглашению сторон в качестве валюты платежа могут выступать доллары США, в этом случае курс следующий: 1 руб. = 0,0107 доллара</v>
      </c>
      <c r="B168" s="213"/>
      <c r="C168" s="213"/>
      <c r="D168" s="214"/>
      <c r="E168" s="214"/>
      <c r="F168" s="215"/>
      <c r="G168" s="218"/>
      <c r="H168" s="218"/>
    </row>
    <row r="169" spans="1:8" ht="26.25" customHeight="1" x14ac:dyDescent="0.2">
      <c r="A169" s="213" t="str">
        <f>Абакан_юр!A150</f>
        <v>По соглашению сторон в качестве валюты платежа могут выступать евро, в этом случае курс следующий: 1 руб. = 0,0101 евро</v>
      </c>
      <c r="B169" s="213"/>
      <c r="C169" s="213"/>
      <c r="D169" s="214"/>
      <c r="E169" s="215"/>
      <c r="F169" s="215"/>
      <c r="G169" s="218"/>
      <c r="H169" s="218"/>
    </row>
    <row r="170" spans="1:8" ht="26.25" customHeight="1" x14ac:dyDescent="0.2">
      <c r="A170" s="213" t="str">
        <f>Абакан_юр!A151</f>
        <v>По соглашению сторон в качестве валюты платежа могут выступать чешские кроны, в этом случае курс следующий: 1 руб. = 0,2496 крона</v>
      </c>
      <c r="B170" s="213"/>
      <c r="C170" s="213"/>
      <c r="D170" s="214"/>
      <c r="E170" s="215"/>
      <c r="F170" s="215"/>
      <c r="G170" s="218"/>
      <c r="H170" s="218"/>
    </row>
    <row r="171" spans="1:8" ht="26.25" customHeight="1" x14ac:dyDescent="0.2">
      <c r="A171" s="213" t="str">
        <f>Абакан_юр!A152</f>
        <v>По соглашению сторон в качестве валюты платежа могут выступать киргизские сомы, в этом случае курс следующий: 1 руб. = 0,9546 сом</v>
      </c>
      <c r="B171" s="213"/>
      <c r="C171" s="213"/>
      <c r="D171" s="214"/>
      <c r="E171" s="214"/>
      <c r="F171" s="215"/>
      <c r="G171" s="218"/>
      <c r="H171" s="218"/>
    </row>
    <row r="172" spans="1:8" ht="26.25" customHeight="1" x14ac:dyDescent="0.2">
      <c r="A172"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2" s="213"/>
      <c r="C172" s="213"/>
      <c r="D172" s="214"/>
      <c r="E172" s="214"/>
      <c r="F172" s="215"/>
      <c r="G172" s="218"/>
      <c r="H172" s="218"/>
    </row>
    <row r="173" spans="1:8" ht="26.25" x14ac:dyDescent="0.2">
      <c r="A173" s="219"/>
      <c r="B173" s="219"/>
      <c r="C173" s="220"/>
      <c r="D173" s="221"/>
      <c r="E173" s="221"/>
      <c r="F173" s="222"/>
      <c r="G173" s="223"/>
      <c r="H173" s="223"/>
    </row>
    <row r="174" spans="1:8" ht="21" x14ac:dyDescent="0.2">
      <c r="A174" s="225" t="s">
        <v>134</v>
      </c>
      <c r="B174" s="225"/>
      <c r="C174" s="225"/>
      <c r="D174" s="225"/>
      <c r="E174" s="225"/>
      <c r="F174" s="225"/>
      <c r="G174" s="225"/>
      <c r="H174" s="225"/>
    </row>
    <row r="175" spans="1:8" ht="21" x14ac:dyDescent="0.2">
      <c r="A175" s="225" t="s">
        <v>135</v>
      </c>
      <c r="B175" s="225"/>
      <c r="C175" s="225"/>
      <c r="D175" s="225"/>
      <c r="E175" s="225"/>
      <c r="F175" s="225"/>
      <c r="G175" s="225"/>
      <c r="H175" s="225"/>
    </row>
    <row r="176" spans="1:8" ht="26.25" x14ac:dyDescent="0.2">
      <c r="A176" s="219"/>
      <c r="B176" s="219"/>
      <c r="C176" s="220"/>
      <c r="D176" s="221"/>
      <c r="E176" s="221"/>
      <c r="F176" s="222"/>
      <c r="G176" s="223"/>
      <c r="H176" s="223"/>
    </row>
    <row r="177" spans="1:8" ht="50.1" customHeight="1" thickBot="1" x14ac:dyDescent="0.25">
      <c r="A177" s="226" t="s">
        <v>136</v>
      </c>
      <c r="B177" s="226"/>
      <c r="C177" s="226"/>
      <c r="D177" s="226"/>
      <c r="E177" s="226"/>
      <c r="F177" s="227"/>
      <c r="G177" s="217"/>
      <c r="H177" s="228"/>
    </row>
    <row r="178" spans="1:8" ht="50.1" customHeight="1" thickBot="1" x14ac:dyDescent="0.25">
      <c r="A178" s="229" t="s">
        <v>137</v>
      </c>
      <c r="B178" s="230"/>
      <c r="C178" s="230"/>
      <c r="D178" s="230"/>
      <c r="E178" s="231"/>
      <c r="F178" s="232"/>
      <c r="H178" s="233"/>
    </row>
    <row r="179" spans="1:8" ht="100.5" customHeight="1" thickBot="1" x14ac:dyDescent="0.25">
      <c r="A179" s="302" t="s">
        <v>138</v>
      </c>
      <c r="B179" s="303"/>
      <c r="C179" s="236" t="s">
        <v>139</v>
      </c>
      <c r="D179" s="326" t="s">
        <v>140</v>
      </c>
      <c r="E179" s="327"/>
      <c r="F179" s="238"/>
      <c r="G179" s="238"/>
      <c r="H179" s="238"/>
    </row>
    <row r="180" spans="1:8" ht="95.25" customHeight="1" x14ac:dyDescent="0.2">
      <c r="A180" s="239" t="s">
        <v>141</v>
      </c>
      <c r="B180" s="240"/>
      <c r="C180" s="241" t="s">
        <v>142</v>
      </c>
      <c r="D180" s="242" t="s">
        <v>143</v>
      </c>
      <c r="E180" s="243"/>
      <c r="F180" s="238"/>
      <c r="G180" s="238"/>
      <c r="H180" s="238"/>
    </row>
    <row r="181" spans="1:8" ht="94.5" customHeight="1" x14ac:dyDescent="0.2">
      <c r="A181" s="244" t="s">
        <v>144</v>
      </c>
      <c r="B181" s="245"/>
      <c r="C181" s="246" t="s">
        <v>145</v>
      </c>
      <c r="D181" s="247" t="s">
        <v>146</v>
      </c>
      <c r="E181" s="248"/>
      <c r="F181" s="238"/>
      <c r="G181" s="238"/>
      <c r="H181" s="238"/>
    </row>
    <row r="182" spans="1:8" ht="108" customHeight="1" thickBot="1" x14ac:dyDescent="0.25">
      <c r="A182" s="328" t="s">
        <v>147</v>
      </c>
      <c r="B182" s="329"/>
      <c r="C182" s="330" t="s">
        <v>148</v>
      </c>
      <c r="D182" s="331" t="s">
        <v>146</v>
      </c>
      <c r="E182" s="332"/>
      <c r="F182" s="238"/>
      <c r="G182" s="238"/>
      <c r="H182" s="238"/>
    </row>
    <row r="183" spans="1:8" s="203" customFormat="1" ht="102.75" customHeight="1" thickBot="1" x14ac:dyDescent="0.25">
      <c r="A183" s="328" t="s">
        <v>150</v>
      </c>
      <c r="B183" s="329"/>
      <c r="C183" s="544" t="s">
        <v>151</v>
      </c>
      <c r="D183" s="329" t="s">
        <v>146</v>
      </c>
      <c r="E183" s="545"/>
      <c r="F183" s="232"/>
      <c r="G183" s="232"/>
      <c r="H183" s="232"/>
    </row>
    <row r="184" spans="1:8" s="224" customFormat="1" ht="222.75" customHeight="1" thickBot="1" x14ac:dyDescent="0.25">
      <c r="A184" s="328" t="s">
        <v>152</v>
      </c>
      <c r="B184" s="329"/>
      <c r="C184" s="330" t="s">
        <v>153</v>
      </c>
      <c r="D184" s="331" t="s">
        <v>146</v>
      </c>
      <c r="E184" s="332"/>
      <c r="F184" s="222"/>
      <c r="G184" s="223"/>
      <c r="H184" s="223"/>
    </row>
    <row r="185" spans="1:8" ht="23.25" x14ac:dyDescent="0.2">
      <c r="A185" s="250" t="s">
        <v>154</v>
      </c>
      <c r="B185" s="250"/>
      <c r="C185" s="250"/>
      <c r="D185" s="250"/>
      <c r="E185" s="250"/>
      <c r="F185" s="250"/>
      <c r="G185" s="250"/>
      <c r="H185" s="250"/>
    </row>
    <row r="186" spans="1:8" ht="23.25" x14ac:dyDescent="0.2">
      <c r="A186" s="250" t="s">
        <v>155</v>
      </c>
      <c r="B186" s="250"/>
      <c r="C186" s="250"/>
      <c r="D186" s="250"/>
      <c r="E186" s="250"/>
      <c r="F186" s="250"/>
      <c r="G186" s="250"/>
      <c r="H186" s="250"/>
    </row>
    <row r="187" spans="1:8" ht="186" customHeight="1" x14ac:dyDescent="0.2">
      <c r="A187"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7" s="225"/>
      <c r="C187" s="225"/>
      <c r="D187" s="225"/>
      <c r="E187" s="225"/>
      <c r="F187" s="225"/>
      <c r="G187" s="225"/>
      <c r="H187" s="225"/>
    </row>
    <row r="188" spans="1:8" ht="71.25" customHeight="1" x14ac:dyDescent="0.2">
      <c r="A188" s="225" t="s">
        <v>157</v>
      </c>
      <c r="B188" s="225"/>
      <c r="C188" s="225"/>
      <c r="D188" s="225"/>
      <c r="E188" s="225"/>
      <c r="F188" s="225"/>
      <c r="G188" s="225"/>
      <c r="H188" s="225"/>
    </row>
    <row r="189" spans="1:8" ht="23.25" x14ac:dyDescent="0.2">
      <c r="A189" s="250" t="s">
        <v>158</v>
      </c>
      <c r="B189" s="250"/>
      <c r="C189" s="250"/>
      <c r="D189" s="250"/>
      <c r="E189" s="250"/>
      <c r="F189" s="250"/>
      <c r="G189" s="250"/>
      <c r="H189" s="250"/>
    </row>
    <row r="190" spans="1:8" s="252" customFormat="1" ht="114.75" customHeight="1" x14ac:dyDescent="0.2">
      <c r="A190" s="225" t="s">
        <v>159</v>
      </c>
      <c r="B190" s="225"/>
      <c r="C190" s="225"/>
      <c r="D190" s="225"/>
      <c r="E190" s="225"/>
      <c r="F190" s="225"/>
      <c r="G190" s="225"/>
      <c r="H190" s="225"/>
    </row>
  </sheetData>
  <sheetProtection selectLockedCells="1" selectUnlockedCells="1"/>
  <mergeCells count="312">
    <mergeCell ref="A185:H185"/>
    <mergeCell ref="A186:H186"/>
    <mergeCell ref="A187:H187"/>
    <mergeCell ref="A188:H188"/>
    <mergeCell ref="A189:H189"/>
    <mergeCell ref="A190:E190"/>
    <mergeCell ref="F190:H190"/>
    <mergeCell ref="A182:B182"/>
    <mergeCell ref="D182:E182"/>
    <mergeCell ref="A183:B183"/>
    <mergeCell ref="D183:E183"/>
    <mergeCell ref="A184:B184"/>
    <mergeCell ref="D184:E184"/>
    <mergeCell ref="A179:B179"/>
    <mergeCell ref="D179:E179"/>
    <mergeCell ref="A180:B180"/>
    <mergeCell ref="D180:E180"/>
    <mergeCell ref="A181:B181"/>
    <mergeCell ref="D181:E181"/>
    <mergeCell ref="A171:C171"/>
    <mergeCell ref="A172:C172"/>
    <mergeCell ref="A174:H174"/>
    <mergeCell ref="A175:H175"/>
    <mergeCell ref="A177:E177"/>
    <mergeCell ref="A178:E178"/>
    <mergeCell ref="A166:C166"/>
    <mergeCell ref="G166:H166"/>
    <mergeCell ref="A167:C167"/>
    <mergeCell ref="A168:C168"/>
    <mergeCell ref="A169:C169"/>
    <mergeCell ref="A170:C170"/>
    <mergeCell ref="A160:B160"/>
    <mergeCell ref="D160:H160"/>
    <mergeCell ref="C162:D162"/>
    <mergeCell ref="C163:D163"/>
    <mergeCell ref="C164:D164"/>
    <mergeCell ref="C165:D165"/>
    <mergeCell ref="A156:B156"/>
    <mergeCell ref="C156:C159"/>
    <mergeCell ref="D156:H156"/>
    <mergeCell ref="A157:B157"/>
    <mergeCell ref="D157:H157"/>
    <mergeCell ref="A158:B158"/>
    <mergeCell ref="D158:H158"/>
    <mergeCell ref="A159:B159"/>
    <mergeCell ref="D159:H159"/>
    <mergeCell ref="A153:B153"/>
    <mergeCell ref="D153:H153"/>
    <mergeCell ref="A154:B154"/>
    <mergeCell ref="D154:H154"/>
    <mergeCell ref="A155:C155"/>
    <mergeCell ref="D155:H155"/>
    <mergeCell ref="A149:B149"/>
    <mergeCell ref="D149:H149"/>
    <mergeCell ref="A150:B150"/>
    <mergeCell ref="A151:B151"/>
    <mergeCell ref="D151:H151"/>
    <mergeCell ref="A152:B152"/>
    <mergeCell ref="D152:H152"/>
    <mergeCell ref="D145:H145"/>
    <mergeCell ref="A146:B146"/>
    <mergeCell ref="D146:H146"/>
    <mergeCell ref="A147:B147"/>
    <mergeCell ref="A148:B148"/>
    <mergeCell ref="D148:H148"/>
    <mergeCell ref="A141:B141"/>
    <mergeCell ref="C141:C145"/>
    <mergeCell ref="D141:H141"/>
    <mergeCell ref="A142:B142"/>
    <mergeCell ref="D142:H142"/>
    <mergeCell ref="A143:B143"/>
    <mergeCell ref="D143:H143"/>
    <mergeCell ref="A144:B144"/>
    <mergeCell ref="D144:H144"/>
    <mergeCell ref="A145:B14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1:H101"/>
    <mergeCell ref="A102:B102"/>
    <mergeCell ref="D102:H102"/>
    <mergeCell ref="A103:B103"/>
    <mergeCell ref="D103:H103"/>
    <mergeCell ref="A104:B104"/>
    <mergeCell ref="D104:H104"/>
    <mergeCell ref="A97:B97"/>
    <mergeCell ref="C97:C105"/>
    <mergeCell ref="D97:H97"/>
    <mergeCell ref="A98:B98"/>
    <mergeCell ref="D98:H98"/>
    <mergeCell ref="A99:B99"/>
    <mergeCell ref="D99:H99"/>
    <mergeCell ref="A100:B100"/>
    <mergeCell ref="D100:H100"/>
    <mergeCell ref="A101:B101"/>
    <mergeCell ref="A94:B94"/>
    <mergeCell ref="D94:H94"/>
    <mergeCell ref="A95:B95"/>
    <mergeCell ref="D95:H95"/>
    <mergeCell ref="A96:B96"/>
    <mergeCell ref="D96:H96"/>
    <mergeCell ref="A91:B91"/>
    <mergeCell ref="D91:H91"/>
    <mergeCell ref="A92:B92"/>
    <mergeCell ref="D92:H92"/>
    <mergeCell ref="A93:B93"/>
    <mergeCell ref="D93:H93"/>
    <mergeCell ref="D87:H87"/>
    <mergeCell ref="A88:B88"/>
    <mergeCell ref="D88:H88"/>
    <mergeCell ref="A89:B89"/>
    <mergeCell ref="D89:H89"/>
    <mergeCell ref="A90:B90"/>
    <mergeCell ref="D90:H90"/>
    <mergeCell ref="C82:C84"/>
    <mergeCell ref="D82:H82"/>
    <mergeCell ref="D83:H83"/>
    <mergeCell ref="D84:H84"/>
    <mergeCell ref="A85:B85"/>
    <mergeCell ref="C85:C93"/>
    <mergeCell ref="D85:H85"/>
    <mergeCell ref="A86:B86"/>
    <mergeCell ref="D86:H86"/>
    <mergeCell ref="A87:B87"/>
    <mergeCell ref="A79:B79"/>
    <mergeCell ref="D79:H79"/>
    <mergeCell ref="A80:B80"/>
    <mergeCell ref="D80:H80"/>
    <mergeCell ref="A81:C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40" zoomScaleNormal="60" zoomScaleSheetLayoutView="40" workbookViewId="0">
      <pane ySplit="4" topLeftCell="A149"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ht="42.7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7" s="31">
        <f>F7*1.2</f>
        <v>12384</v>
      </c>
      <c r="E7" s="32">
        <f>F7*1.1</f>
        <v>11352.000000000002</v>
      </c>
      <c r="F7" s="32">
        <v>10320</v>
      </c>
      <c r="G7" s="32">
        <f>F7*0.75</f>
        <v>7740</v>
      </c>
      <c r="H7" s="33">
        <f>F7*0.5</f>
        <v>5160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2" s="54">
        <f>F12*1.2</f>
        <v>14400</v>
      </c>
      <c r="E12" s="32">
        <f>F12*1.1</f>
        <v>13200.000000000002</v>
      </c>
      <c r="F12" s="32">
        <v>12000</v>
      </c>
      <c r="G12" s="32">
        <f>F12*0.75</f>
        <v>9000</v>
      </c>
      <c r="H12" s="33">
        <f>F12*0.5</f>
        <v>6000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3090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"2ГИС.БАРНАУЛ"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3" s="262">
        <v>480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7" s="31">
        <f>F27*1.2</f>
        <v>20664</v>
      </c>
      <c r="E27" s="32">
        <f>F27*1.1</f>
        <v>18942</v>
      </c>
      <c r="F27" s="32">
        <v>17220</v>
      </c>
      <c r="G27" s="32">
        <f>F27*0.75</f>
        <v>12915</v>
      </c>
      <c r="H27" s="33">
        <f>F27*0.5</f>
        <v>8610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2" s="54">
        <f>F32*1.2</f>
        <v>23184</v>
      </c>
      <c r="E32" s="32">
        <f>F32*1.1</f>
        <v>21252</v>
      </c>
      <c r="F32" s="32">
        <v>19320</v>
      </c>
      <c r="G32" s="32">
        <f>F32*0.75</f>
        <v>14490</v>
      </c>
      <c r="H32" s="33">
        <f>F32*0.5</f>
        <v>9660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4440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"2ГИС.БАРНАУЛ"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3" s="89">
        <v>324</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2700 до 102600</v>
      </c>
      <c r="E48" s="122"/>
      <c r="F48" s="122"/>
      <c r="G48" s="122"/>
      <c r="H48" s="123"/>
    </row>
    <row r="49" spans="1:8" ht="37.5" customHeight="1" outlineLevel="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49" s="362">
        <v>2700</v>
      </c>
      <c r="E49" s="128"/>
      <c r="F49" s="128"/>
      <c r="G49" s="128"/>
      <c r="H49" s="129"/>
    </row>
    <row r="50" spans="1:8" ht="37.5" customHeight="1" outlineLevel="1" x14ac:dyDescent="0.2">
      <c r="A50" s="130" t="s">
        <v>33</v>
      </c>
      <c r="B50" s="363"/>
      <c r="C50" s="364"/>
      <c r="D50" s="56">
        <v>5400</v>
      </c>
      <c r="E50" s="37"/>
      <c r="F50" s="37"/>
      <c r="G50" s="37"/>
      <c r="H50" s="38"/>
    </row>
    <row r="51" spans="1:8" ht="37.5" customHeight="1" outlineLevel="1" x14ac:dyDescent="0.2">
      <c r="A51" s="130" t="s">
        <v>34</v>
      </c>
      <c r="B51" s="363"/>
      <c r="C51" s="364"/>
      <c r="D51" s="56">
        <v>10800</v>
      </c>
      <c r="E51" s="37"/>
      <c r="F51" s="37"/>
      <c r="G51" s="37"/>
      <c r="H51" s="38"/>
    </row>
    <row r="52" spans="1:8" ht="37.5" customHeight="1" outlineLevel="1" x14ac:dyDescent="0.2">
      <c r="A52" s="130" t="s">
        <v>35</v>
      </c>
      <c r="B52" s="363"/>
      <c r="C52" s="364"/>
      <c r="D52" s="56">
        <v>16200</v>
      </c>
      <c r="E52" s="37"/>
      <c r="F52" s="37"/>
      <c r="G52" s="37"/>
      <c r="H52" s="38"/>
    </row>
    <row r="53" spans="1:8" ht="37.5" customHeight="1" outlineLevel="1" x14ac:dyDescent="0.2">
      <c r="A53" s="130" t="s">
        <v>36</v>
      </c>
      <c r="B53" s="363"/>
      <c r="C53" s="364"/>
      <c r="D53" s="56">
        <v>21600</v>
      </c>
      <c r="E53" s="37"/>
      <c r="F53" s="37"/>
      <c r="G53" s="37"/>
      <c r="H53" s="38"/>
    </row>
    <row r="54" spans="1:8" ht="37.5" customHeight="1" outlineLevel="1" x14ac:dyDescent="0.2">
      <c r="A54" s="130" t="s">
        <v>37</v>
      </c>
      <c r="B54" s="363"/>
      <c r="C54" s="364"/>
      <c r="D54" s="56">
        <v>27000</v>
      </c>
      <c r="E54" s="37"/>
      <c r="F54" s="37"/>
      <c r="G54" s="37"/>
      <c r="H54" s="38"/>
    </row>
    <row r="55" spans="1:8" ht="37.5" customHeight="1" outlineLevel="1" x14ac:dyDescent="0.2">
      <c r="A55" s="130" t="s">
        <v>38</v>
      </c>
      <c r="B55" s="363"/>
      <c r="C55" s="364"/>
      <c r="D55" s="56">
        <v>32400</v>
      </c>
      <c r="E55" s="37"/>
      <c r="F55" s="37"/>
      <c r="G55" s="37"/>
      <c r="H55" s="38"/>
    </row>
    <row r="56" spans="1:8" ht="37.5" customHeight="1" outlineLevel="1" x14ac:dyDescent="0.2">
      <c r="A56" s="130" t="s">
        <v>39</v>
      </c>
      <c r="B56" s="363"/>
      <c r="C56" s="364"/>
      <c r="D56" s="56">
        <v>37800</v>
      </c>
      <c r="E56" s="37"/>
      <c r="F56" s="37"/>
      <c r="G56" s="37"/>
      <c r="H56" s="38"/>
    </row>
    <row r="57" spans="1:8" ht="37.5" customHeight="1" outlineLevel="1" x14ac:dyDescent="0.2">
      <c r="A57" s="130" t="s">
        <v>40</v>
      </c>
      <c r="B57" s="363"/>
      <c r="C57" s="364"/>
      <c r="D57" s="56">
        <v>43200</v>
      </c>
      <c r="E57" s="37"/>
      <c r="F57" s="37"/>
      <c r="G57" s="37"/>
      <c r="H57" s="38"/>
    </row>
    <row r="58" spans="1:8" ht="37.5" customHeight="1" outlineLevel="1" x14ac:dyDescent="0.2">
      <c r="A58" s="130" t="s">
        <v>41</v>
      </c>
      <c r="B58" s="363"/>
      <c r="C58" s="364"/>
      <c r="D58" s="56">
        <v>48600</v>
      </c>
      <c r="E58" s="37"/>
      <c r="F58" s="37"/>
      <c r="G58" s="37"/>
      <c r="H58" s="38"/>
    </row>
    <row r="59" spans="1:8" ht="37.5" customHeight="1" outlineLevel="1" x14ac:dyDescent="0.2">
      <c r="A59" s="130" t="s">
        <v>42</v>
      </c>
      <c r="B59" s="363"/>
      <c r="C59" s="364"/>
      <c r="D59" s="56">
        <v>54000</v>
      </c>
      <c r="E59" s="37"/>
      <c r="F59" s="37"/>
      <c r="G59" s="37"/>
      <c r="H59" s="38"/>
    </row>
    <row r="60" spans="1:8" ht="37.5" customHeight="1" outlineLevel="1" x14ac:dyDescent="0.2">
      <c r="A60" s="130" t="s">
        <v>43</v>
      </c>
      <c r="B60" s="363"/>
      <c r="C60" s="364"/>
      <c r="D60" s="56">
        <v>59400</v>
      </c>
      <c r="E60" s="37"/>
      <c r="F60" s="37"/>
      <c r="G60" s="37"/>
      <c r="H60" s="38"/>
    </row>
    <row r="61" spans="1:8" ht="37.5" customHeight="1" outlineLevel="1" x14ac:dyDescent="0.2">
      <c r="A61" s="130" t="s">
        <v>44</v>
      </c>
      <c r="B61" s="363"/>
      <c r="C61" s="364"/>
      <c r="D61" s="56">
        <v>64800</v>
      </c>
      <c r="E61" s="37"/>
      <c r="F61" s="37"/>
      <c r="G61" s="37"/>
      <c r="H61" s="38"/>
    </row>
    <row r="62" spans="1:8" ht="37.5" customHeight="1" outlineLevel="1" x14ac:dyDescent="0.2">
      <c r="A62" s="130" t="s">
        <v>45</v>
      </c>
      <c r="B62" s="363"/>
      <c r="C62" s="364"/>
      <c r="D62" s="56">
        <v>70200</v>
      </c>
      <c r="E62" s="37"/>
      <c r="F62" s="37"/>
      <c r="G62" s="37"/>
      <c r="H62" s="38"/>
    </row>
    <row r="63" spans="1:8" ht="37.5" customHeight="1" outlineLevel="1" x14ac:dyDescent="0.2">
      <c r="A63" s="130" t="s">
        <v>46</v>
      </c>
      <c r="B63" s="363"/>
      <c r="C63" s="364"/>
      <c r="D63" s="56">
        <v>75600</v>
      </c>
      <c r="E63" s="37"/>
      <c r="F63" s="37"/>
      <c r="G63" s="37"/>
      <c r="H63" s="38"/>
    </row>
    <row r="64" spans="1:8" ht="37.5" customHeight="1" outlineLevel="1" x14ac:dyDescent="0.2">
      <c r="A64" s="130" t="s">
        <v>47</v>
      </c>
      <c r="B64" s="363"/>
      <c r="C64" s="364"/>
      <c r="D64" s="56">
        <v>81000</v>
      </c>
      <c r="E64" s="37"/>
      <c r="F64" s="37"/>
      <c r="G64" s="37"/>
      <c r="H64" s="38"/>
    </row>
    <row r="65" spans="1:8" ht="37.5" customHeight="1" outlineLevel="1" x14ac:dyDescent="0.2">
      <c r="A65" s="130" t="s">
        <v>48</v>
      </c>
      <c r="B65" s="363"/>
      <c r="C65" s="364"/>
      <c r="D65" s="56">
        <v>86400</v>
      </c>
      <c r="E65" s="37"/>
      <c r="F65" s="37"/>
      <c r="G65" s="37"/>
      <c r="H65" s="38"/>
    </row>
    <row r="66" spans="1:8" ht="37.5" customHeight="1" outlineLevel="1" x14ac:dyDescent="0.2">
      <c r="A66" s="130" t="s">
        <v>49</v>
      </c>
      <c r="B66" s="363"/>
      <c r="C66" s="364"/>
      <c r="D66" s="56">
        <v>91800</v>
      </c>
      <c r="E66" s="37"/>
      <c r="F66" s="37"/>
      <c r="G66" s="37"/>
      <c r="H66" s="38"/>
    </row>
    <row r="67" spans="1:8" ht="37.5" customHeight="1" outlineLevel="1" x14ac:dyDescent="0.2">
      <c r="A67" s="130" t="s">
        <v>50</v>
      </c>
      <c r="B67" s="363"/>
      <c r="C67" s="364"/>
      <c r="D67" s="56">
        <v>97200</v>
      </c>
      <c r="E67" s="37"/>
      <c r="F67" s="37"/>
      <c r="G67" s="37"/>
      <c r="H67" s="38"/>
    </row>
    <row r="68" spans="1:8" ht="37.5" customHeight="1" outlineLevel="1" x14ac:dyDescent="0.2">
      <c r="A68" s="130" t="s">
        <v>51</v>
      </c>
      <c r="B68" s="363"/>
      <c r="C68" s="364"/>
      <c r="D68" s="56">
        <v>102600</v>
      </c>
      <c r="E68" s="37"/>
      <c r="F68" s="37"/>
      <c r="G68" s="37"/>
      <c r="H68" s="38"/>
    </row>
    <row r="69" spans="1:8" ht="37.5" customHeight="1" outlineLevel="1" x14ac:dyDescent="0.2">
      <c r="A69" s="130" t="s">
        <v>196</v>
      </c>
      <c r="B69" s="363"/>
      <c r="C69" s="364"/>
      <c r="D69" s="56">
        <v>108000</v>
      </c>
      <c r="E69" s="37"/>
      <c r="F69" s="37"/>
      <c r="G69" s="37"/>
      <c r="H69" s="38"/>
    </row>
    <row r="70" spans="1:8" ht="37.5" customHeight="1" outlineLevel="1" x14ac:dyDescent="0.2">
      <c r="A70" s="130" t="s">
        <v>197</v>
      </c>
      <c r="B70" s="363"/>
      <c r="C70" s="364"/>
      <c r="D70" s="56">
        <v>113400</v>
      </c>
      <c r="E70" s="37"/>
      <c r="F70" s="37"/>
      <c r="G70" s="37"/>
      <c r="H70" s="38"/>
    </row>
    <row r="71" spans="1:8" ht="37.5" customHeight="1" outlineLevel="1" x14ac:dyDescent="0.2">
      <c r="A71" s="130" t="s">
        <v>198</v>
      </c>
      <c r="B71" s="363"/>
      <c r="C71" s="364"/>
      <c r="D71" s="56">
        <v>118800</v>
      </c>
      <c r="E71" s="37"/>
      <c r="F71" s="37"/>
      <c r="G71" s="37"/>
      <c r="H71" s="38"/>
    </row>
    <row r="72" spans="1:8" ht="37.5" customHeight="1" outlineLevel="1" x14ac:dyDescent="0.2">
      <c r="A72" s="130" t="s">
        <v>199</v>
      </c>
      <c r="B72" s="363"/>
      <c r="C72" s="364"/>
      <c r="D72" s="56">
        <v>124200</v>
      </c>
      <c r="E72" s="37"/>
      <c r="F72" s="37"/>
      <c r="G72" s="37"/>
      <c r="H72" s="38"/>
    </row>
    <row r="73" spans="1:8" ht="37.5" customHeight="1" outlineLevel="1" x14ac:dyDescent="0.2">
      <c r="A73" s="130" t="s">
        <v>200</v>
      </c>
      <c r="B73" s="363"/>
      <c r="C73" s="364"/>
      <c r="D73" s="56">
        <v>129600</v>
      </c>
      <c r="E73" s="37"/>
      <c r="F73" s="37"/>
      <c r="G73" s="37"/>
      <c r="H73" s="38"/>
    </row>
    <row r="74" spans="1:8" ht="37.5" customHeight="1" outlineLevel="1" x14ac:dyDescent="0.2">
      <c r="A74" s="130" t="s">
        <v>201</v>
      </c>
      <c r="B74" s="131"/>
      <c r="C74" s="364"/>
      <c r="D74" s="56">
        <v>135000</v>
      </c>
      <c r="E74" s="37"/>
      <c r="F74" s="37"/>
      <c r="G74" s="37"/>
      <c r="H74" s="38"/>
    </row>
    <row r="75" spans="1:8" ht="37.5" customHeight="1" outlineLevel="1" x14ac:dyDescent="0.2">
      <c r="A75" s="130" t="s">
        <v>202</v>
      </c>
      <c r="B75" s="131"/>
      <c r="C75" s="364"/>
      <c r="D75" s="56">
        <v>140400</v>
      </c>
      <c r="E75" s="37"/>
      <c r="F75" s="37"/>
      <c r="G75" s="37"/>
      <c r="H75" s="38"/>
    </row>
    <row r="76" spans="1:8" ht="37.5" customHeight="1" outlineLevel="1" x14ac:dyDescent="0.2">
      <c r="A76" s="130" t="s">
        <v>203</v>
      </c>
      <c r="B76" s="131"/>
      <c r="C76" s="364"/>
      <c r="D76" s="56">
        <v>145800</v>
      </c>
      <c r="E76" s="37"/>
      <c r="F76" s="37"/>
      <c r="G76" s="37"/>
      <c r="H76" s="38"/>
    </row>
    <row r="77" spans="1:8" ht="37.5" customHeight="1" outlineLevel="1" x14ac:dyDescent="0.2">
      <c r="A77" s="130" t="s">
        <v>204</v>
      </c>
      <c r="B77" s="131"/>
      <c r="C77" s="364"/>
      <c r="D77" s="56">
        <v>151200</v>
      </c>
      <c r="E77" s="37"/>
      <c r="F77" s="37"/>
      <c r="G77" s="37"/>
      <c r="H77" s="38"/>
    </row>
    <row r="78" spans="1:8" ht="37.5" customHeight="1" outlineLevel="1" x14ac:dyDescent="0.2">
      <c r="A78" s="130" t="s">
        <v>205</v>
      </c>
      <c r="B78" s="131"/>
      <c r="C78" s="364"/>
      <c r="D78" s="56">
        <v>156600</v>
      </c>
      <c r="E78" s="37"/>
      <c r="F78" s="37"/>
      <c r="G78" s="37"/>
      <c r="H78" s="38"/>
    </row>
    <row r="79" spans="1:8" ht="37.5" customHeight="1" outlineLevel="1" x14ac:dyDescent="0.2">
      <c r="A79" s="130" t="s">
        <v>215</v>
      </c>
      <c r="B79" s="131"/>
      <c r="C79" s="364"/>
      <c r="D79" s="56">
        <v>162000</v>
      </c>
      <c r="E79" s="37"/>
      <c r="F79" s="37"/>
      <c r="G79" s="37"/>
      <c r="H79" s="38"/>
    </row>
    <row r="80" spans="1:8" ht="37.5" customHeight="1" outlineLevel="1" x14ac:dyDescent="0.2">
      <c r="A80" s="130" t="s">
        <v>216</v>
      </c>
      <c r="B80" s="131"/>
      <c r="C80" s="364"/>
      <c r="D80" s="56">
        <v>167400</v>
      </c>
      <c r="E80" s="37"/>
      <c r="F80" s="37"/>
      <c r="G80" s="37"/>
      <c r="H80" s="38"/>
    </row>
    <row r="81" spans="1:8" ht="37.5" customHeight="1" outlineLevel="1" x14ac:dyDescent="0.2">
      <c r="A81" s="130" t="s">
        <v>217</v>
      </c>
      <c r="B81" s="131"/>
      <c r="C81" s="364"/>
      <c r="D81" s="56">
        <v>172800</v>
      </c>
      <c r="E81" s="37"/>
      <c r="F81" s="37"/>
      <c r="G81" s="37"/>
      <c r="H81" s="38"/>
    </row>
    <row r="82" spans="1:8" ht="37.5" customHeight="1" outlineLevel="1" x14ac:dyDescent="0.2">
      <c r="A82" s="130" t="s">
        <v>218</v>
      </c>
      <c r="B82" s="131"/>
      <c r="C82" s="364"/>
      <c r="D82" s="56">
        <v>178200</v>
      </c>
      <c r="E82" s="37"/>
      <c r="F82" s="37"/>
      <c r="G82" s="37"/>
      <c r="H82" s="38"/>
    </row>
    <row r="83" spans="1:8" ht="37.5" customHeight="1" outlineLevel="1" x14ac:dyDescent="0.2">
      <c r="A83" s="130" t="s">
        <v>219</v>
      </c>
      <c r="B83" s="131"/>
      <c r="C83" s="364"/>
      <c r="D83" s="56">
        <v>183600</v>
      </c>
      <c r="E83" s="37"/>
      <c r="F83" s="37"/>
      <c r="G83" s="37"/>
      <c r="H83" s="38"/>
    </row>
    <row r="84" spans="1:8" ht="37.5" customHeight="1" outlineLevel="1" x14ac:dyDescent="0.2">
      <c r="A84" s="130" t="s">
        <v>220</v>
      </c>
      <c r="B84" s="131"/>
      <c r="C84" s="364"/>
      <c r="D84" s="56">
        <v>189000</v>
      </c>
      <c r="E84" s="37"/>
      <c r="F84" s="37"/>
      <c r="G84" s="37"/>
      <c r="H84" s="38"/>
    </row>
    <row r="85" spans="1:8" ht="37.5" customHeight="1" outlineLevel="1" x14ac:dyDescent="0.2">
      <c r="A85" s="130" t="s">
        <v>221</v>
      </c>
      <c r="B85" s="131"/>
      <c r="C85" s="364"/>
      <c r="D85" s="56">
        <v>194400</v>
      </c>
      <c r="E85" s="37"/>
      <c r="F85" s="37"/>
      <c r="G85" s="37"/>
      <c r="H85" s="38"/>
    </row>
    <row r="86" spans="1:8" ht="37.5" customHeight="1" outlineLevel="1" x14ac:dyDescent="0.2">
      <c r="A86" s="130" t="s">
        <v>222</v>
      </c>
      <c r="B86" s="131"/>
      <c r="C86" s="364"/>
      <c r="D86" s="56">
        <v>199800</v>
      </c>
      <c r="E86" s="37"/>
      <c r="F86" s="37"/>
      <c r="G86" s="37"/>
      <c r="H86" s="38"/>
    </row>
    <row r="87" spans="1:8" ht="37.5" customHeight="1" outlineLevel="1" x14ac:dyDescent="0.2">
      <c r="A87" s="130" t="s">
        <v>223</v>
      </c>
      <c r="B87" s="131"/>
      <c r="C87" s="364"/>
      <c r="D87" s="56">
        <v>205200</v>
      </c>
      <c r="E87" s="37"/>
      <c r="F87" s="37"/>
      <c r="G87" s="37"/>
      <c r="H87" s="38"/>
    </row>
    <row r="88" spans="1:8" ht="37.5" customHeight="1" outlineLevel="1" thickBot="1" x14ac:dyDescent="0.25">
      <c r="A88" s="130" t="s">
        <v>224</v>
      </c>
      <c r="B88" s="131"/>
      <c r="C88" s="365"/>
      <c r="D88" s="56">
        <v>210600</v>
      </c>
      <c r="E88" s="37"/>
      <c r="F88" s="37"/>
      <c r="G88" s="37"/>
      <c r="H88" s="38"/>
    </row>
    <row r="89" spans="1:8" ht="50.1" customHeight="1" thickBot="1" x14ac:dyDescent="0.25">
      <c r="A89" s="119" t="s">
        <v>52</v>
      </c>
      <c r="B89" s="120"/>
      <c r="C89" s="120"/>
      <c r="D89" s="121" t="str">
        <f>"от "&amp;MIN(D90:D99)&amp;" до "&amp;MAX(D90:D99)</f>
        <v>от 420 до 7980</v>
      </c>
      <c r="E89" s="122"/>
      <c r="F89" s="122"/>
      <c r="G89" s="122"/>
      <c r="H89" s="123"/>
    </row>
    <row r="90" spans="1:8" s="16" customFormat="1" ht="159" customHeight="1"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90" s="135">
        <v>1380</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91" s="140">
        <v>720</v>
      </c>
      <c r="E91" s="140"/>
      <c r="F91" s="140"/>
      <c r="G91" s="140"/>
      <c r="H91" s="141"/>
    </row>
    <row r="92" spans="1:8" ht="37.5" customHeight="1" x14ac:dyDescent="0.2">
      <c r="A92" s="137" t="s">
        <v>55</v>
      </c>
      <c r="B92" s="138"/>
      <c r="C92" s="142"/>
      <c r="D92" s="140">
        <v>6240</v>
      </c>
      <c r="E92" s="140"/>
      <c r="F92" s="140"/>
      <c r="G92" s="140"/>
      <c r="H92" s="141"/>
    </row>
    <row r="93" spans="1:8" ht="37.5" customHeight="1" x14ac:dyDescent="0.2">
      <c r="A93" s="137" t="s">
        <v>56</v>
      </c>
      <c r="B93" s="138"/>
      <c r="C93" s="142"/>
      <c r="D93" s="140">
        <v>2520</v>
      </c>
      <c r="E93" s="140"/>
      <c r="F93" s="140"/>
      <c r="G93" s="140"/>
      <c r="H93" s="141"/>
    </row>
    <row r="94" spans="1:8" ht="37.5" customHeight="1" x14ac:dyDescent="0.2">
      <c r="A94" s="143" t="s">
        <v>57</v>
      </c>
      <c r="B94" s="144"/>
      <c r="C94" s="142"/>
      <c r="D94" s="140">
        <v>7452</v>
      </c>
      <c r="E94" s="140"/>
      <c r="F94" s="140"/>
      <c r="G94" s="140"/>
      <c r="H94" s="141"/>
    </row>
    <row r="95" spans="1:8" ht="37.5" customHeight="1" x14ac:dyDescent="0.2">
      <c r="A95" s="137" t="s">
        <v>58</v>
      </c>
      <c r="B95" s="138"/>
      <c r="C95" s="142"/>
      <c r="D95" s="140">
        <v>420</v>
      </c>
      <c r="E95" s="140"/>
      <c r="F95" s="140"/>
      <c r="G95" s="140"/>
      <c r="H95" s="141"/>
    </row>
    <row r="96" spans="1:8" ht="37.5" customHeight="1" x14ac:dyDescent="0.2">
      <c r="A96" s="137" t="s">
        <v>59</v>
      </c>
      <c r="B96" s="138"/>
      <c r="C96" s="142"/>
      <c r="D96" s="140">
        <v>420</v>
      </c>
      <c r="E96" s="140"/>
      <c r="F96" s="140"/>
      <c r="G96" s="140"/>
      <c r="H96" s="141"/>
    </row>
    <row r="97" spans="1:8" ht="37.5" customHeight="1" x14ac:dyDescent="0.2">
      <c r="A97" s="137" t="s">
        <v>60</v>
      </c>
      <c r="B97" s="138"/>
      <c r="C97" s="142"/>
      <c r="D97" s="140">
        <v>840</v>
      </c>
      <c r="E97" s="140"/>
      <c r="F97" s="140"/>
      <c r="G97" s="140"/>
      <c r="H97" s="141"/>
    </row>
    <row r="98" spans="1:8" ht="37.5" customHeight="1" x14ac:dyDescent="0.2">
      <c r="A98" s="137" t="s">
        <v>61</v>
      </c>
      <c r="B98" s="138"/>
      <c r="C98" s="142"/>
      <c r="D98" s="140">
        <v>1260</v>
      </c>
      <c r="E98" s="140"/>
      <c r="F98" s="140"/>
      <c r="G98" s="140"/>
      <c r="H98" s="141"/>
    </row>
    <row r="99" spans="1:8" ht="37.5" customHeight="1" thickBot="1" x14ac:dyDescent="0.25">
      <c r="A99" s="145" t="s">
        <v>62</v>
      </c>
      <c r="B99" s="146"/>
      <c r="C99" s="147"/>
      <c r="D99" s="148">
        <v>7980</v>
      </c>
      <c r="E99" s="148"/>
      <c r="F99" s="148"/>
      <c r="G99" s="148"/>
      <c r="H99" s="149"/>
    </row>
    <row r="100" spans="1:8" s="16" customFormat="1" ht="117.75" customHeight="1" thickBot="1" x14ac:dyDescent="0.25">
      <c r="A100" s="319" t="s">
        <v>64</v>
      </c>
      <c r="B100" s="320"/>
      <c r="C10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0" s="45">
        <v>30</v>
      </c>
      <c r="E100" s="45"/>
      <c r="F100" s="45"/>
      <c r="G100" s="45"/>
      <c r="H100" s="46"/>
    </row>
    <row r="101" spans="1:8" ht="50.1" customHeight="1" thickBot="1" x14ac:dyDescent="0.25">
      <c r="A101" s="24" t="s">
        <v>65</v>
      </c>
      <c r="B101" s="25"/>
      <c r="C101" s="26"/>
      <c r="D101" s="156" t="str">
        <f>"от "&amp;MIN(D103,D114:H115,F153,D116:H130)&amp;" до "&amp;MAX(D103,D114:H115,F153,D116:H130)</f>
        <v>от 540 до 31860</v>
      </c>
      <c r="E101" s="156"/>
      <c r="F101" s="156"/>
      <c r="G101" s="156"/>
      <c r="H101" s="157"/>
    </row>
    <row r="102" spans="1:8" ht="21.75" thickBot="1" x14ac:dyDescent="0.25">
      <c r="A102" s="298"/>
      <c r="B102" s="299"/>
      <c r="C102" s="118"/>
      <c r="D102" s="322"/>
      <c r="E102" s="322"/>
      <c r="F102" s="322"/>
      <c r="G102" s="322"/>
      <c r="H102" s="323"/>
    </row>
    <row r="103" spans="1:8" ht="63"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03" s="165">
        <v>8400</v>
      </c>
      <c r="E103" s="165"/>
      <c r="F103" s="165"/>
      <c r="G103" s="165"/>
      <c r="H103" s="166"/>
    </row>
    <row r="104" spans="1:8" ht="63" customHeight="1" thickBot="1" x14ac:dyDescent="0.25">
      <c r="A104" s="167" t="s">
        <v>67</v>
      </c>
      <c r="B104" s="168"/>
      <c r="C104" s="169"/>
      <c r="D104" s="170" t="s">
        <v>68</v>
      </c>
      <c r="E104" s="171"/>
      <c r="F104" s="171"/>
      <c r="G104" s="171"/>
      <c r="H104" s="172"/>
    </row>
    <row r="105" spans="1:8" ht="63" customHeight="1" x14ac:dyDescent="0.2">
      <c r="A105" s="173" t="s">
        <v>69</v>
      </c>
      <c r="B105" s="174"/>
      <c r="C105" s="169"/>
      <c r="D105" s="140">
        <f>D103/4</f>
        <v>2100</v>
      </c>
      <c r="E105" s="140"/>
      <c r="F105" s="140"/>
      <c r="G105" s="140"/>
      <c r="H105" s="141"/>
    </row>
    <row r="106" spans="1:8" ht="63" customHeight="1" x14ac:dyDescent="0.2">
      <c r="A106" s="173" t="s">
        <v>70</v>
      </c>
      <c r="B106" s="174"/>
      <c r="C106" s="169"/>
      <c r="D106" s="140">
        <f>D103/5</f>
        <v>1680</v>
      </c>
      <c r="E106" s="140"/>
      <c r="F106" s="140"/>
      <c r="G106" s="140"/>
      <c r="H106" s="141"/>
    </row>
    <row r="107" spans="1:8" ht="63" customHeight="1" x14ac:dyDescent="0.2">
      <c r="A107" s="173" t="s">
        <v>71</v>
      </c>
      <c r="B107" s="174"/>
      <c r="C107" s="169"/>
      <c r="D107" s="140">
        <f>D103/6</f>
        <v>1400</v>
      </c>
      <c r="E107" s="140"/>
      <c r="F107" s="140"/>
      <c r="G107" s="140"/>
      <c r="H107" s="141"/>
    </row>
    <row r="108" spans="1:8" ht="63" customHeight="1" x14ac:dyDescent="0.2">
      <c r="A108" s="173" t="s">
        <v>72</v>
      </c>
      <c r="B108" s="174"/>
      <c r="C108" s="169"/>
      <c r="D108" s="140">
        <f>D103/7</f>
        <v>1200</v>
      </c>
      <c r="E108" s="140"/>
      <c r="F108" s="140"/>
      <c r="G108" s="140"/>
      <c r="H108" s="141"/>
    </row>
    <row r="109" spans="1:8" ht="63" customHeight="1" x14ac:dyDescent="0.2">
      <c r="A109" s="173" t="s">
        <v>73</v>
      </c>
      <c r="B109" s="174"/>
      <c r="C109" s="169"/>
      <c r="D109" s="140">
        <f>D103/8</f>
        <v>1050</v>
      </c>
      <c r="E109" s="140"/>
      <c r="F109" s="140"/>
      <c r="G109" s="140"/>
      <c r="H109" s="141"/>
    </row>
    <row r="110" spans="1:8" ht="63" customHeight="1" x14ac:dyDescent="0.2">
      <c r="A110" s="173" t="s">
        <v>74</v>
      </c>
      <c r="B110" s="174"/>
      <c r="C110" s="169"/>
      <c r="D110" s="140">
        <f>D103/9</f>
        <v>933.33333333333337</v>
      </c>
      <c r="E110" s="140"/>
      <c r="F110" s="140"/>
      <c r="G110" s="140"/>
      <c r="H110" s="141"/>
    </row>
    <row r="111" spans="1:8" ht="63" customHeight="1" thickBot="1" x14ac:dyDescent="0.25">
      <c r="A111" s="173" t="s">
        <v>75</v>
      </c>
      <c r="B111" s="174"/>
      <c r="C111" s="175"/>
      <c r="D111" s="140">
        <f>D103/10</f>
        <v>840</v>
      </c>
      <c r="E111" s="140"/>
      <c r="F111" s="140"/>
      <c r="G111" s="140"/>
      <c r="H111" s="141"/>
    </row>
    <row r="112" spans="1:8" s="16" customFormat="1" ht="62.45" customHeight="1" thickBot="1" x14ac:dyDescent="0.25">
      <c r="A112" s="176" t="s">
        <v>76</v>
      </c>
      <c r="B112" s="177"/>
      <c r="C1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2" s="44">
        <v>12000</v>
      </c>
      <c r="E112" s="45"/>
      <c r="F112" s="45"/>
      <c r="G112" s="45"/>
      <c r="H112" s="46"/>
    </row>
    <row r="113" spans="1:8" ht="21.75" thickBot="1" x14ac:dyDescent="0.25">
      <c r="A113" s="298"/>
      <c r="B113" s="299"/>
      <c r="C113" s="180"/>
      <c r="D113" s="322"/>
      <c r="E113" s="322"/>
      <c r="F113" s="322"/>
      <c r="G113" s="322"/>
      <c r="H113" s="323"/>
    </row>
    <row r="114" spans="1:8" ht="50.1" customHeight="1" x14ac:dyDescent="0.2">
      <c r="A114" s="143" t="s">
        <v>77</v>
      </c>
      <c r="B114" s="144"/>
      <c r="C114" s="183" t="str">
        <f>"Интернет-площадка 2gis.ru на основе Cправочника организаций "&amp;$C$2&amp;""</f>
        <v>Интернет-площадка 2gis.ru на основе Cправочника организаций "2ГИС.БАРНАУЛ"</v>
      </c>
      <c r="D114" s="31">
        <v>17160</v>
      </c>
      <c r="E114" s="32"/>
      <c r="F114" s="32"/>
      <c r="G114" s="32"/>
      <c r="H114" s="33"/>
    </row>
    <row r="115" spans="1:8" ht="50.1" customHeight="1" x14ac:dyDescent="0.2">
      <c r="A115" s="143" t="s">
        <v>78</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15" s="185">
        <v>10380</v>
      </c>
      <c r="E115" s="186"/>
      <c r="F115" s="186"/>
      <c r="G115" s="186"/>
      <c r="H115" s="187"/>
    </row>
    <row r="116" spans="1:8" ht="50.1" customHeight="1" x14ac:dyDescent="0.2">
      <c r="A116" s="143" t="s">
        <v>79</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16" s="36">
        <v>5580</v>
      </c>
      <c r="E116" s="37"/>
      <c r="F116" s="37"/>
      <c r="G116" s="37"/>
      <c r="H116" s="38"/>
    </row>
    <row r="117" spans="1:8" ht="50.1" customHeight="1" x14ac:dyDescent="0.2">
      <c r="A117" s="143" t="s">
        <v>80</v>
      </c>
      <c r="B117" s="144"/>
      <c r="C117" s="184" t="str">
        <f>"Интернет-площадка 2gis.ru на основе Cправочника организаций "&amp;$C$2&amp;""</f>
        <v>Интернет-площадка 2gis.ru на основе Cправочника организаций "2ГИС.БАРНАУЛ"</v>
      </c>
      <c r="D117" s="36">
        <v>12120</v>
      </c>
      <c r="E117" s="37"/>
      <c r="F117" s="37"/>
      <c r="G117" s="37"/>
      <c r="H117" s="38"/>
    </row>
    <row r="118" spans="1:8" ht="50.1" customHeight="1" x14ac:dyDescent="0.2">
      <c r="A118" s="143" t="s">
        <v>81</v>
      </c>
      <c r="B118" s="144"/>
      <c r="C118" s="184" t="str">
        <f>"Интернет-площадка 2gis.ru на основе Cправочника организаций "&amp;$C$2&amp;""</f>
        <v>Интернет-площадка 2gis.ru на основе Cправочника организаций "2ГИС.БАРНАУЛ"</v>
      </c>
      <c r="D118" s="36">
        <v>14544</v>
      </c>
      <c r="E118" s="37"/>
      <c r="F118" s="37"/>
      <c r="G118" s="37"/>
      <c r="H118" s="38"/>
    </row>
    <row r="119" spans="1:8" ht="50.1" customHeight="1" x14ac:dyDescent="0.2">
      <c r="A119" s="143" t="s">
        <v>82</v>
      </c>
      <c r="B119" s="144"/>
      <c r="C119"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19" s="36">
        <v>3708</v>
      </c>
      <c r="E119" s="37"/>
      <c r="F119" s="37"/>
      <c r="G119" s="37"/>
      <c r="H119" s="38"/>
    </row>
    <row r="120" spans="1:8" ht="50.1" customHeight="1" x14ac:dyDescent="0.2">
      <c r="A120" s="143" t="s">
        <v>83</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0" s="36">
        <v>3006</v>
      </c>
      <c r="E120" s="37"/>
      <c r="F120" s="37"/>
      <c r="G120" s="37"/>
      <c r="H120" s="38"/>
    </row>
    <row r="121" spans="1:8" ht="50.1" customHeight="1" x14ac:dyDescent="0.2">
      <c r="A121" s="143" t="s">
        <v>84</v>
      </c>
      <c r="B121" s="144"/>
      <c r="C121"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1" s="36">
        <v>7452</v>
      </c>
      <c r="E121" s="37"/>
      <c r="F121" s="37"/>
      <c r="G121" s="37"/>
      <c r="H121" s="38"/>
    </row>
    <row r="122" spans="1:8" ht="50.1" customHeight="1" x14ac:dyDescent="0.2">
      <c r="A122" s="143" t="s">
        <v>85</v>
      </c>
      <c r="B122" s="144"/>
      <c r="C122" s="184" t="str">
        <f>C153</f>
        <v>электронный справочник на основе Справочника организаций "2ГИС.БАРНАУЛ" (мобильная версия 2ГИС 4.0 и выше)</v>
      </c>
      <c r="D122" s="36">
        <v>22440</v>
      </c>
      <c r="E122" s="37"/>
      <c r="F122" s="37"/>
      <c r="G122" s="37"/>
      <c r="H122" s="38"/>
    </row>
    <row r="123" spans="1:8" ht="50.1" customHeight="1" x14ac:dyDescent="0.2">
      <c r="A123" s="143" t="s">
        <v>86</v>
      </c>
      <c r="B123" s="144"/>
      <c r="C123" s="184" t="s">
        <v>87</v>
      </c>
      <c r="D123" s="36">
        <v>540</v>
      </c>
      <c r="E123" s="37"/>
      <c r="F123" s="37"/>
      <c r="G123" s="37"/>
      <c r="H123" s="38"/>
    </row>
    <row r="124" spans="1:8" ht="75.75" customHeight="1" x14ac:dyDescent="0.2">
      <c r="A124" s="143" t="s">
        <v>88</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4" s="36">
        <v>6420</v>
      </c>
      <c r="E124" s="37"/>
      <c r="F124" s="37"/>
      <c r="G124" s="37"/>
      <c r="H124" s="38"/>
    </row>
    <row r="125" spans="1:8" ht="75.75" customHeight="1" x14ac:dyDescent="0.2">
      <c r="A125" s="143" t="s">
        <v>89</v>
      </c>
      <c r="B125" s="144"/>
      <c r="C125" s="184" t="str">
        <f t="shared" ref="C125:C12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5" s="36">
        <v>5136</v>
      </c>
      <c r="E125" s="37"/>
      <c r="F125" s="37"/>
      <c r="G125" s="37"/>
      <c r="H125" s="38"/>
    </row>
    <row r="126" spans="1:8" ht="75.75" customHeight="1" x14ac:dyDescent="0.2">
      <c r="A126" s="143" t="s">
        <v>90</v>
      </c>
      <c r="B126" s="144"/>
      <c r="C126" s="184"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6" s="36">
        <v>5340</v>
      </c>
      <c r="E126" s="37"/>
      <c r="F126" s="37"/>
      <c r="G126" s="37"/>
      <c r="H126" s="38"/>
    </row>
    <row r="127" spans="1:8" ht="75.75" customHeight="1" x14ac:dyDescent="0.2">
      <c r="A127" s="143" t="s">
        <v>91</v>
      </c>
      <c r="B127" s="144"/>
      <c r="C127" s="184"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7" s="36">
        <v>2568</v>
      </c>
      <c r="E127" s="37"/>
      <c r="F127" s="37"/>
      <c r="G127" s="37"/>
      <c r="H127" s="38"/>
    </row>
    <row r="128" spans="1:8" ht="75.75" customHeight="1" x14ac:dyDescent="0.2">
      <c r="A128" s="143" t="s">
        <v>92</v>
      </c>
      <c r="B128" s="144" t="s">
        <v>92</v>
      </c>
      <c r="C12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8" s="36">
        <v>31860</v>
      </c>
      <c r="E128" s="37"/>
      <c r="F128" s="37"/>
      <c r="G128" s="37"/>
      <c r="H128" s="38"/>
    </row>
    <row r="129" spans="1:8" ht="75.75" customHeight="1" x14ac:dyDescent="0.2">
      <c r="A129" s="143" t="s">
        <v>93</v>
      </c>
      <c r="B129" s="144" t="s">
        <v>93</v>
      </c>
      <c r="C12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29" s="36">
        <v>10902</v>
      </c>
      <c r="E129" s="37"/>
      <c r="F129" s="37"/>
      <c r="G129" s="37"/>
      <c r="H129" s="38"/>
    </row>
    <row r="130" spans="1:8" ht="50.1" customHeight="1" x14ac:dyDescent="0.2">
      <c r="A130" s="143" t="s">
        <v>94</v>
      </c>
      <c r="B130" s="144"/>
      <c r="C130"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0" s="36">
        <v>10200</v>
      </c>
      <c r="E130" s="37"/>
      <c r="F130" s="37"/>
      <c r="G130" s="37"/>
      <c r="H130" s="38"/>
    </row>
    <row r="131" spans="1:8" s="16" customFormat="1" ht="102" customHeight="1" x14ac:dyDescent="0.2">
      <c r="A131" s="143" t="s">
        <v>16</v>
      </c>
      <c r="B131" s="144"/>
      <c r="C13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31" s="36">
        <v>1380</v>
      </c>
      <c r="E131" s="37"/>
      <c r="F131" s="37"/>
      <c r="G131" s="37"/>
      <c r="H131" s="38"/>
    </row>
    <row r="132" spans="1:8" s="16" customFormat="1" ht="126" customHeight="1" x14ac:dyDescent="0.2">
      <c r="A132" s="143" t="s">
        <v>95</v>
      </c>
      <c r="B132" s="144"/>
      <c r="C13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2" s="36">
        <v>15000</v>
      </c>
      <c r="E132" s="37"/>
      <c r="F132" s="37"/>
      <c r="G132" s="37"/>
      <c r="H132" s="38"/>
    </row>
    <row r="133" spans="1:8" s="16" customFormat="1" ht="126" customHeight="1" x14ac:dyDescent="0.2">
      <c r="A133" s="143" t="s">
        <v>96</v>
      </c>
      <c r="B133" s="144"/>
      <c r="C13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3" s="36">
        <v>7500</v>
      </c>
      <c r="E133" s="37"/>
      <c r="F133" s="37"/>
      <c r="G133" s="37"/>
      <c r="H133" s="38"/>
    </row>
    <row r="134" spans="1:8" s="16" customFormat="1" ht="126" customHeight="1" x14ac:dyDescent="0.2">
      <c r="A134" s="137" t="s">
        <v>97</v>
      </c>
      <c r="B134" s="189"/>
      <c r="C13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34" s="36">
        <v>10002</v>
      </c>
      <c r="E134" s="37"/>
      <c r="F134" s="37"/>
      <c r="G134" s="37"/>
      <c r="H134" s="38"/>
    </row>
    <row r="135" spans="1:8" ht="50.1" customHeight="1" x14ac:dyDescent="0.2">
      <c r="A135" s="143" t="s">
        <v>98</v>
      </c>
      <c r="B135" s="144"/>
      <c r="C135" s="184" t="str">
        <f>"Интернет-площадка 2gis.ru на основе Cправочника организаций "&amp;$C$2&amp;""</f>
        <v>Интернет-площадка 2gis.ru на основе Cправочника организаций "2ГИС.БАРНАУЛ"</v>
      </c>
      <c r="D135" s="36">
        <v>24120</v>
      </c>
      <c r="E135" s="37"/>
      <c r="F135" s="37"/>
      <c r="G135" s="37"/>
      <c r="H135" s="38"/>
    </row>
    <row r="136" spans="1:8" ht="50.1" customHeight="1" x14ac:dyDescent="0.2">
      <c r="A136" s="143" t="s">
        <v>99</v>
      </c>
      <c r="B136" s="144"/>
      <c r="C136" s="184" t="str">
        <f t="shared" ref="C136:C145"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36" s="36">
        <v>14640</v>
      </c>
      <c r="E136" s="37"/>
      <c r="F136" s="37"/>
      <c r="G136" s="37"/>
      <c r="H136" s="38"/>
    </row>
    <row r="137" spans="1:8" ht="50.1" customHeight="1" x14ac:dyDescent="0.2">
      <c r="A137" s="143" t="s">
        <v>100</v>
      </c>
      <c r="B137" s="144"/>
      <c r="C137" s="184" t="str">
        <f t="shared" si="2"/>
        <v>Электронный справочник на основе Справочника организаций "2ГИС.БАРНАУЛ" (версия для ПК)</v>
      </c>
      <c r="D137" s="36">
        <v>7920</v>
      </c>
      <c r="E137" s="37"/>
      <c r="F137" s="37"/>
      <c r="G137" s="37"/>
      <c r="H137" s="38"/>
    </row>
    <row r="138" spans="1:8" ht="50.1" customHeight="1" x14ac:dyDescent="0.2">
      <c r="A138" s="143" t="s">
        <v>101</v>
      </c>
      <c r="B138" s="144"/>
      <c r="C138" s="184" t="str">
        <f>"Интернет-площадка 2gis.ru на основе Cправочника организаций "&amp;$C$2&amp;""</f>
        <v>Интернет-площадка 2gis.ru на основе Cправочника организаций "2ГИС.БАРНАУЛ"</v>
      </c>
      <c r="D138" s="36">
        <v>17040</v>
      </c>
      <c r="E138" s="37"/>
      <c r="F138" s="37"/>
      <c r="G138" s="37"/>
      <c r="H138" s="38"/>
    </row>
    <row r="139" spans="1:8" ht="50.1" customHeight="1" x14ac:dyDescent="0.2">
      <c r="A139" s="143" t="s">
        <v>102</v>
      </c>
      <c r="B139" s="144"/>
      <c r="C139" s="184" t="str">
        <f>"Интернет-площадка 2gis.ru на основе Cправочника организаций "&amp;$C$2&amp;""</f>
        <v>Интернет-площадка 2gis.ru на основе Cправочника организаций "2ГИС.БАРНАУЛ"</v>
      </c>
      <c r="D139" s="36">
        <v>20448</v>
      </c>
      <c r="E139" s="37"/>
      <c r="F139" s="37"/>
      <c r="G139" s="37"/>
      <c r="H139" s="38"/>
    </row>
    <row r="140" spans="1:8" ht="50.1" customHeight="1" x14ac:dyDescent="0.2">
      <c r="A140" s="143" t="s">
        <v>103</v>
      </c>
      <c r="B140" s="144"/>
      <c r="C140" s="184" t="str">
        <f t="shared" si="2"/>
        <v>Электронный справочник на основе Справочника организаций "2ГИС.БАРНАУЛ" (версия для ПК)</v>
      </c>
      <c r="D140" s="36">
        <v>5280</v>
      </c>
      <c r="E140" s="37"/>
      <c r="F140" s="37"/>
      <c r="G140" s="37"/>
      <c r="H140" s="38"/>
    </row>
    <row r="141" spans="1:8" ht="50.1" customHeight="1" x14ac:dyDescent="0.2">
      <c r="A141" s="143" t="s">
        <v>104</v>
      </c>
      <c r="B141" s="144"/>
      <c r="C141" s="184" t="str">
        <f t="shared" si="2"/>
        <v>Электронный справочник на основе Справочника организаций "2ГИС.БАРНАУЛ" (версия для ПК)</v>
      </c>
      <c r="D141" s="36">
        <v>4320</v>
      </c>
      <c r="E141" s="37"/>
      <c r="F141" s="37"/>
      <c r="G141" s="37"/>
      <c r="H141" s="38"/>
    </row>
    <row r="142" spans="1:8" ht="50.1" customHeight="1" x14ac:dyDescent="0.2">
      <c r="A142" s="143" t="s">
        <v>105</v>
      </c>
      <c r="B142" s="144"/>
      <c r="C142" s="184" t="str">
        <f t="shared" si="2"/>
        <v>Электронный справочник на основе Справочника организаций "2ГИС.БАРНАУЛ" (версия для ПК)</v>
      </c>
      <c r="D142" s="36">
        <v>10440</v>
      </c>
      <c r="E142" s="37"/>
      <c r="F142" s="37"/>
      <c r="G142" s="37"/>
      <c r="H142" s="38"/>
    </row>
    <row r="143" spans="1:8" ht="50.1" customHeight="1" x14ac:dyDescent="0.2">
      <c r="A143" s="143" t="s">
        <v>106</v>
      </c>
      <c r="B143" s="144"/>
      <c r="C143" s="184" t="s">
        <v>87</v>
      </c>
      <c r="D143" s="36">
        <v>840</v>
      </c>
      <c r="E143" s="37"/>
      <c r="F143" s="37"/>
      <c r="G143" s="37"/>
      <c r="H143" s="38"/>
    </row>
    <row r="144" spans="1:8" ht="68.25" customHeight="1" x14ac:dyDescent="0.2">
      <c r="A144" s="143" t="s">
        <v>107</v>
      </c>
      <c r="B144" s="144"/>
      <c r="C14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144" s="36">
        <v>44640</v>
      </c>
      <c r="E144" s="37"/>
      <c r="F144" s="37"/>
      <c r="G144" s="37"/>
      <c r="H144" s="38"/>
    </row>
    <row r="145" spans="1:8" ht="50.1" customHeight="1" thickBot="1" x14ac:dyDescent="0.25">
      <c r="A145" s="143" t="s">
        <v>108</v>
      </c>
      <c r="B145" s="144"/>
      <c r="C145" s="184" t="str">
        <f t="shared" si="2"/>
        <v>Электронный справочник на основе Справочника организаций "2ГИС.БАРНАУЛ" (версия для ПК)</v>
      </c>
      <c r="D145" s="44">
        <v>14280</v>
      </c>
      <c r="E145" s="45"/>
      <c r="F145" s="45"/>
      <c r="G145" s="45"/>
      <c r="H145" s="46"/>
    </row>
    <row r="146" spans="1:8" s="28" customFormat="1" ht="50.1" customHeight="1" thickBot="1" x14ac:dyDescent="0.25">
      <c r="A146" s="24" t="s">
        <v>109</v>
      </c>
      <c r="B146" s="25"/>
      <c r="C146" s="26"/>
      <c r="D146" s="156"/>
      <c r="E146" s="156"/>
      <c r="F146" s="156"/>
      <c r="G146" s="156"/>
      <c r="H146" s="157"/>
    </row>
    <row r="147" spans="1:8" s="16" customFormat="1" ht="50.1" customHeight="1" x14ac:dyDescent="0.2">
      <c r="A147" s="143" t="s">
        <v>110</v>
      </c>
      <c r="B147" s="144"/>
      <c r="C14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147" s="36">
        <v>7500</v>
      </c>
      <c r="E147" s="37"/>
      <c r="F147" s="37"/>
      <c r="G147" s="37"/>
      <c r="H147" s="38"/>
    </row>
    <row r="148" spans="1:8" s="16" customFormat="1" ht="50.1" customHeight="1" x14ac:dyDescent="0.2">
      <c r="A148" s="143" t="s">
        <v>111</v>
      </c>
      <c r="B148" s="144"/>
      <c r="C148" s="194"/>
      <c r="D148" s="36">
        <v>7500</v>
      </c>
      <c r="E148" s="37"/>
      <c r="F148" s="37"/>
      <c r="G148" s="37"/>
      <c r="H148" s="38"/>
    </row>
    <row r="149" spans="1:8" s="16" customFormat="1" ht="50.1" customHeight="1" x14ac:dyDescent="0.2">
      <c r="A149" s="192" t="s">
        <v>112</v>
      </c>
      <c r="B149" s="193"/>
      <c r="C149" s="194"/>
      <c r="D149" s="325">
        <v>3000</v>
      </c>
      <c r="E149" s="140"/>
      <c r="F149" s="140"/>
      <c r="G149" s="140"/>
      <c r="H149" s="140"/>
    </row>
    <row r="150" spans="1:8" s="16" customFormat="1" ht="50.1" customHeight="1" x14ac:dyDescent="0.2">
      <c r="A150" s="192" t="s">
        <v>113</v>
      </c>
      <c r="B150" s="193"/>
      <c r="C150" s="194"/>
      <c r="D150" s="325">
        <v>300</v>
      </c>
      <c r="E150" s="140"/>
      <c r="F150" s="140"/>
      <c r="G150" s="140"/>
      <c r="H150" s="140"/>
    </row>
    <row r="151" spans="1:8" s="16" customFormat="1" ht="50.1" customHeight="1" thickBot="1" x14ac:dyDescent="0.25">
      <c r="A151" s="192" t="s">
        <v>114</v>
      </c>
      <c r="B151" s="193"/>
      <c r="C151" s="196"/>
      <c r="D151" s="78">
        <v>1050</v>
      </c>
      <c r="E151" s="79"/>
      <c r="F151" s="79"/>
      <c r="G151" s="79"/>
      <c r="H151" s="79"/>
    </row>
    <row r="152" spans="1:8" s="16" customFormat="1" ht="50.1" customHeight="1" thickBot="1" x14ac:dyDescent="0.25">
      <c r="A152" s="24" t="s">
        <v>115</v>
      </c>
      <c r="B152" s="25"/>
      <c r="C152" s="26"/>
      <c r="D152" s="156"/>
      <c r="E152" s="156"/>
      <c r="F152" s="156"/>
      <c r="G152" s="156"/>
      <c r="H152" s="157"/>
    </row>
    <row r="153" spans="1:8" ht="50.1" customHeight="1" x14ac:dyDescent="0.2">
      <c r="A153" s="143" t="s">
        <v>116</v>
      </c>
      <c r="B153" s="144"/>
      <c r="C15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3" s="198">
        <f>F153*1.2</f>
        <v>7704</v>
      </c>
      <c r="E153" s="199">
        <f>F153*1.1</f>
        <v>7062.0000000000009</v>
      </c>
      <c r="F153" s="199">
        <v>6420</v>
      </c>
      <c r="G153" s="199">
        <f>F153*0.75</f>
        <v>4815</v>
      </c>
      <c r="H153" s="200">
        <f>F153*0.5</f>
        <v>3210</v>
      </c>
    </row>
    <row r="154" spans="1:8" ht="50.1" customHeight="1" x14ac:dyDescent="0.2">
      <c r="A154" s="143" t="s">
        <v>117</v>
      </c>
      <c r="B154" s="144"/>
      <c r="C154" s="184" t="str">
        <f>"Интернет-площадка 2gis.ru на основе Cправочника организаций "&amp;$C$2&amp;""</f>
        <v>Интернет-площадка 2gis.ru на основе Cправочника организаций "2ГИС.БАРНАУЛ"</v>
      </c>
      <c r="D154" s="36">
        <v>3540</v>
      </c>
      <c r="E154" s="37"/>
      <c r="F154" s="37"/>
      <c r="G154" s="37"/>
      <c r="H154" s="38"/>
    </row>
    <row r="155" spans="1:8" ht="50.1" customHeight="1" x14ac:dyDescent="0.2">
      <c r="A155" s="143" t="s">
        <v>118</v>
      </c>
      <c r="B155" s="144"/>
      <c r="C155"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55" s="36">
        <v>1728</v>
      </c>
      <c r="E155" s="37"/>
      <c r="F155" s="37"/>
      <c r="G155" s="37"/>
      <c r="H155" s="38"/>
    </row>
    <row r="156" spans="1:8" ht="50.1" customHeight="1" x14ac:dyDescent="0.2">
      <c r="A156" s="143" t="s">
        <v>119</v>
      </c>
      <c r="B156" s="144"/>
      <c r="C15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156" s="198">
        <f>F156*1.2</f>
        <v>10800</v>
      </c>
      <c r="E156" s="199">
        <f>F156*1.1</f>
        <v>9900</v>
      </c>
      <c r="F156" s="199">
        <v>9000</v>
      </c>
      <c r="G156" s="199">
        <f>F156*0.75</f>
        <v>6750</v>
      </c>
      <c r="H156" s="200">
        <f>F156*0.5</f>
        <v>4500</v>
      </c>
    </row>
    <row r="157" spans="1:8" ht="50.1" customHeight="1" x14ac:dyDescent="0.2">
      <c r="A157" s="143" t="s">
        <v>163</v>
      </c>
      <c r="B157" s="144"/>
      <c r="C157" s="184" t="str">
        <f>"Интернет-площадка 2gis.ru на основе Cправочника организаций "&amp;$C$2&amp;""</f>
        <v>Интернет-площадка 2gis.ru на основе Cправочника организаций "2ГИС.БАРНАУЛ"</v>
      </c>
      <c r="D157" s="36">
        <v>5040</v>
      </c>
      <c r="E157" s="37"/>
      <c r="F157" s="37"/>
      <c r="G157" s="37"/>
      <c r="H157" s="38"/>
    </row>
    <row r="158" spans="1:8" ht="50.1" customHeight="1" x14ac:dyDescent="0.2">
      <c r="A158" s="143" t="s">
        <v>121</v>
      </c>
      <c r="B158" s="144"/>
      <c r="C158" s="184"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58" s="36">
        <v>2520</v>
      </c>
      <c r="E158" s="37"/>
      <c r="F158" s="37"/>
      <c r="G158" s="37"/>
      <c r="H158" s="38"/>
    </row>
    <row r="159" spans="1:8" s="16" customFormat="1" ht="126" customHeight="1" thickBot="1" x14ac:dyDescent="0.25">
      <c r="A159" s="143" t="s">
        <v>122</v>
      </c>
      <c r="B159" s="144"/>
      <c r="C159" s="201" t="str">
        <f>C154</f>
        <v>Интернет-площадка 2gis.ru на основе Cправочника организаций "2ГИС.БАРНАУЛ"</v>
      </c>
      <c r="D159" s="198">
        <f>F159*1.2</f>
        <v>7704</v>
      </c>
      <c r="E159" s="199">
        <f>F159*1.1</f>
        <v>7062.0000000000009</v>
      </c>
      <c r="F159" s="199">
        <v>6420</v>
      </c>
      <c r="G159" s="199">
        <f>F159*0.75</f>
        <v>4815</v>
      </c>
      <c r="H159" s="200">
        <f>F159*0.5</f>
        <v>3210</v>
      </c>
    </row>
    <row r="160" spans="1:8" ht="50.1" customHeight="1" thickBot="1" x14ac:dyDescent="0.25">
      <c r="A160" s="24" t="s">
        <v>182</v>
      </c>
      <c r="B160" s="25"/>
      <c r="C160" s="26"/>
      <c r="D160" s="156"/>
      <c r="E160" s="156"/>
      <c r="F160" s="156"/>
      <c r="G160" s="156"/>
      <c r="H160" s="157"/>
    </row>
    <row r="161" spans="1:8" s="23" customFormat="1" ht="30" customHeight="1" thickBot="1" x14ac:dyDescent="0.25">
      <c r="A161" s="353"/>
      <c r="B161" s="353"/>
      <c r="C161" s="354"/>
      <c r="D161" s="353"/>
      <c r="E161" s="353"/>
      <c r="F161" s="353"/>
      <c r="G161" s="353"/>
      <c r="H161" s="355"/>
    </row>
    <row r="162" spans="1:8" s="16" customFormat="1" ht="83.25" customHeight="1" thickBot="1" x14ac:dyDescent="0.25">
      <c r="A162" s="143" t="s">
        <v>183</v>
      </c>
      <c r="B162" s="144"/>
      <c r="C16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2" s="31">
        <v>17610</v>
      </c>
      <c r="E162" s="32"/>
      <c r="F162" s="32"/>
      <c r="G162" s="32"/>
      <c r="H162" s="33"/>
    </row>
    <row r="163" spans="1:8" s="16" customFormat="1" ht="83.25" customHeight="1" thickBot="1" x14ac:dyDescent="0.25">
      <c r="A163" s="143" t="s">
        <v>185</v>
      </c>
      <c r="B163" s="144"/>
      <c r="C163" s="194"/>
      <c r="D163" s="31">
        <v>17610</v>
      </c>
      <c r="E163" s="32"/>
      <c r="F163" s="32"/>
      <c r="G163" s="32"/>
      <c r="H163" s="33"/>
    </row>
    <row r="164" spans="1:8" ht="50.1" customHeight="1" thickBot="1" x14ac:dyDescent="0.25">
      <c r="A164" s="298"/>
      <c r="B164" s="299"/>
      <c r="C164" s="180"/>
      <c r="D164" s="322"/>
      <c r="E164" s="322"/>
      <c r="F164" s="322"/>
      <c r="G164" s="322"/>
      <c r="H164" s="323"/>
    </row>
    <row r="165" spans="1:8" s="23" customFormat="1" ht="26.25" x14ac:dyDescent="0.2">
      <c r="A165" s="202"/>
      <c r="B165" s="203"/>
      <c r="C165" s="204"/>
      <c r="D165" s="203"/>
      <c r="E165" s="203"/>
      <c r="F165" s="203"/>
      <c r="G165" s="203"/>
      <c r="H165" s="205"/>
    </row>
    <row r="166" spans="1:8" s="16" customFormat="1" ht="21" x14ac:dyDescent="0.2">
      <c r="A166" s="206"/>
      <c r="B166" s="207" t="s">
        <v>123</v>
      </c>
      <c r="C166" s="208" t="s">
        <v>225</v>
      </c>
      <c r="D166" s="208"/>
      <c r="E166" s="209"/>
      <c r="F166" s="209"/>
      <c r="G166" s="209"/>
      <c r="H166" s="209"/>
    </row>
    <row r="167" spans="1:8" s="16" customFormat="1" ht="21" x14ac:dyDescent="0.2">
      <c r="A167" s="206"/>
      <c r="B167" s="209"/>
      <c r="C167" s="210" t="s">
        <v>226</v>
      </c>
      <c r="D167" s="210"/>
      <c r="E167" s="209"/>
      <c r="F167" s="209"/>
      <c r="G167" s="209"/>
      <c r="H167" s="209"/>
    </row>
    <row r="168" spans="1:8" s="16" customFormat="1" ht="21" x14ac:dyDescent="0.2">
      <c r="A168" s="206"/>
      <c r="B168" s="209"/>
      <c r="C168" s="210" t="s">
        <v>227</v>
      </c>
      <c r="D168" s="210"/>
      <c r="E168" s="209"/>
      <c r="F168" s="209"/>
      <c r="G168" s="209"/>
      <c r="H168" s="209"/>
    </row>
    <row r="169" spans="1:8" s="16" customFormat="1" ht="21" x14ac:dyDescent="0.2">
      <c r="A169" s="202"/>
      <c r="B169" s="203"/>
      <c r="C169" s="210"/>
      <c r="D169" s="210"/>
      <c r="E169" s="209"/>
      <c r="F169" s="209"/>
      <c r="G169" s="209"/>
      <c r="H169" s="203"/>
    </row>
    <row r="170" spans="1:8" s="16" customFormat="1" ht="26.25" x14ac:dyDescent="0.2">
      <c r="A170" s="213" t="str">
        <f>Абакан_юр!A147</f>
        <v>По соглашению сторон в качестве валюты платежа могут выступать украинские гривны, в этом случае курс следующий: 1 руб. = 0,3909 гривен</v>
      </c>
      <c r="B170" s="213"/>
      <c r="C170" s="213"/>
      <c r="D170" s="214"/>
      <c r="E170" s="214"/>
      <c r="F170" s="215"/>
      <c r="G170" s="216"/>
      <c r="H170" s="216"/>
    </row>
    <row r="171" spans="1:8" ht="26.25" x14ac:dyDescent="0.2">
      <c r="A171" s="213" t="str">
        <f>Абакан_юр!A148</f>
        <v>По соглашению сторон в качестве валюты платежа могут выступать дирхамы ОАЭ, в этом случае курс следующий: 1 руб. = 0,0394 дирхам</v>
      </c>
      <c r="B171" s="213"/>
      <c r="C171" s="213"/>
      <c r="D171" s="214"/>
      <c r="E171" s="214"/>
      <c r="F171" s="215"/>
      <c r="G171" s="218"/>
      <c r="H171" s="218"/>
    </row>
    <row r="172" spans="1:8" ht="26.25" x14ac:dyDescent="0.2">
      <c r="A172" s="213" t="str">
        <f>Абакан_юр!A149</f>
        <v>По соглашению сторон в качестве валюты платежа могут выступать доллары США, в этом случае курс следующий: 1 руб. = 0,0107 доллара</v>
      </c>
      <c r="B172" s="213"/>
      <c r="C172" s="213"/>
      <c r="D172" s="214"/>
      <c r="E172" s="214"/>
      <c r="F172" s="215"/>
      <c r="G172" s="218"/>
      <c r="H172" s="218"/>
    </row>
    <row r="173" spans="1:8" ht="26.25" x14ac:dyDescent="0.2">
      <c r="A173" s="213" t="str">
        <f>Абакан_юр!A150</f>
        <v>По соглашению сторон в качестве валюты платежа могут выступать евро, в этом случае курс следующий: 1 руб. = 0,0101 евро</v>
      </c>
      <c r="B173" s="213"/>
      <c r="C173" s="213"/>
      <c r="D173" s="214"/>
      <c r="E173" s="215"/>
      <c r="F173" s="215"/>
      <c r="G173" s="218"/>
      <c r="H173" s="218"/>
    </row>
    <row r="174" spans="1:8" ht="26.25" x14ac:dyDescent="0.2">
      <c r="A174" s="213" t="str">
        <f>Абакан_юр!A151</f>
        <v>По соглашению сторон в качестве валюты платежа могут выступать чешские кроны, в этом случае курс следующий: 1 руб. = 0,2496 крона</v>
      </c>
      <c r="B174" s="213"/>
      <c r="C174" s="213"/>
      <c r="D174" s="214"/>
      <c r="E174" s="215"/>
      <c r="F174" s="215"/>
      <c r="G174" s="218"/>
      <c r="H174" s="218"/>
    </row>
    <row r="175" spans="1:8" ht="26.25" x14ac:dyDescent="0.2">
      <c r="A175" s="213" t="str">
        <f>Абакан_юр!A152</f>
        <v>По соглашению сторон в качестве валюты платежа могут выступать киргизские сомы, в этом случае курс следующий: 1 руб. = 0,9546 сом</v>
      </c>
      <c r="B175" s="213"/>
      <c r="C175" s="213"/>
      <c r="D175" s="214"/>
      <c r="E175" s="214"/>
      <c r="F175" s="215"/>
      <c r="G175" s="218"/>
      <c r="H175" s="218"/>
    </row>
    <row r="176" spans="1:8" ht="26.25" x14ac:dyDescent="0.2">
      <c r="A17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6" s="213"/>
      <c r="C176" s="213"/>
      <c r="D176" s="214"/>
      <c r="E176" s="214"/>
      <c r="F176" s="215"/>
      <c r="G176" s="218"/>
      <c r="H176" s="218"/>
    </row>
    <row r="177" spans="1:8" ht="26.25" customHeight="1" x14ac:dyDescent="0.2">
      <c r="A177" s="219"/>
      <c r="B177" s="219"/>
      <c r="C177" s="220"/>
      <c r="D177" s="221"/>
      <c r="E177" s="221"/>
      <c r="F177" s="222"/>
      <c r="G177" s="223"/>
      <c r="H177" s="223"/>
    </row>
    <row r="178" spans="1:8" ht="26.25" customHeight="1" x14ac:dyDescent="0.2">
      <c r="A178" s="225" t="s">
        <v>134</v>
      </c>
      <c r="B178" s="225"/>
      <c r="C178" s="225"/>
      <c r="D178" s="225"/>
      <c r="E178" s="225"/>
      <c r="F178" s="225"/>
      <c r="G178" s="225"/>
      <c r="H178" s="225"/>
    </row>
    <row r="179" spans="1:8" ht="26.25" customHeight="1" x14ac:dyDescent="0.2">
      <c r="A179" s="225" t="s">
        <v>135</v>
      </c>
      <c r="B179" s="225"/>
      <c r="C179" s="225"/>
      <c r="D179" s="225"/>
      <c r="E179" s="225"/>
      <c r="F179" s="225"/>
      <c r="G179" s="225"/>
      <c r="H179" s="225"/>
    </row>
    <row r="180" spans="1:8" ht="26.25" customHeight="1" x14ac:dyDescent="0.2">
      <c r="A180" s="219"/>
      <c r="B180" s="219"/>
      <c r="C180" s="220"/>
      <c r="D180" s="221"/>
      <c r="E180" s="221"/>
      <c r="F180" s="222"/>
      <c r="G180" s="223"/>
      <c r="H180" s="223"/>
    </row>
    <row r="181" spans="1:8" ht="26.25" customHeight="1" thickBot="1" x14ac:dyDescent="0.25">
      <c r="A181" s="226" t="s">
        <v>136</v>
      </c>
      <c r="B181" s="226"/>
      <c r="C181" s="226"/>
      <c r="D181" s="226"/>
      <c r="E181" s="226"/>
      <c r="F181" s="227"/>
      <c r="G181" s="217"/>
      <c r="H181" s="228"/>
    </row>
    <row r="182" spans="1:8" ht="26.25" customHeight="1" thickBot="1" x14ac:dyDescent="0.25">
      <c r="A182" s="229" t="s">
        <v>137</v>
      </c>
      <c r="B182" s="230"/>
      <c r="C182" s="230"/>
      <c r="D182" s="230"/>
      <c r="E182" s="231"/>
      <c r="F182" s="232"/>
      <c r="H182" s="233"/>
    </row>
    <row r="183" spans="1:8" ht="26.25" customHeight="1" thickBot="1" x14ac:dyDescent="0.25">
      <c r="A183" s="234" t="s">
        <v>138</v>
      </c>
      <c r="B183" s="235"/>
      <c r="C183" s="236" t="s">
        <v>139</v>
      </c>
      <c r="D183" s="235" t="s">
        <v>140</v>
      </c>
      <c r="E183" s="237"/>
      <c r="F183" s="238"/>
      <c r="G183" s="238"/>
      <c r="H183" s="238"/>
    </row>
    <row r="184" spans="1:8" ht="21" x14ac:dyDescent="0.2">
      <c r="A184" s="239" t="s">
        <v>167</v>
      </c>
      <c r="B184" s="240"/>
      <c r="C184" s="242" t="s">
        <v>168</v>
      </c>
      <c r="D184" s="367">
        <v>2190</v>
      </c>
      <c r="E184" s="243"/>
      <c r="F184" s="238"/>
      <c r="G184" s="238"/>
      <c r="H184" s="238"/>
    </row>
    <row r="185" spans="1:8" ht="21" x14ac:dyDescent="0.2">
      <c r="A185" s="244" t="s">
        <v>169</v>
      </c>
      <c r="B185" s="245"/>
      <c r="C185" s="247"/>
      <c r="D185" s="368">
        <v>1590</v>
      </c>
      <c r="E185" s="248"/>
      <c r="F185" s="238"/>
      <c r="G185" s="238"/>
      <c r="H185" s="238"/>
    </row>
    <row r="186" spans="1:8" ht="21" x14ac:dyDescent="0.2">
      <c r="A186" s="244" t="s">
        <v>170</v>
      </c>
      <c r="B186" s="245"/>
      <c r="C186" s="247"/>
      <c r="D186" s="368">
        <v>1440</v>
      </c>
      <c r="E186" s="248"/>
      <c r="F186" s="238"/>
      <c r="G186" s="238"/>
      <c r="H186" s="238"/>
    </row>
    <row r="187" spans="1:8" ht="21.75" thickBot="1" x14ac:dyDescent="0.25">
      <c r="A187" s="244" t="s">
        <v>171</v>
      </c>
      <c r="B187" s="245"/>
      <c r="C187" s="247"/>
      <c r="D187" s="368">
        <v>1290</v>
      </c>
      <c r="E187" s="248"/>
      <c r="F187" s="238"/>
      <c r="G187" s="238"/>
      <c r="H187" s="238"/>
    </row>
    <row r="188" spans="1:8" ht="35.25" customHeight="1" x14ac:dyDescent="0.2">
      <c r="A188" s="239" t="s">
        <v>141</v>
      </c>
      <c r="B188" s="240"/>
      <c r="C188" s="241" t="s">
        <v>142</v>
      </c>
      <c r="D188" s="242" t="s">
        <v>143</v>
      </c>
      <c r="E188" s="243"/>
      <c r="F188" s="238"/>
      <c r="G188" s="238"/>
      <c r="H188" s="238"/>
    </row>
    <row r="189" spans="1:8" ht="50.1" customHeight="1" x14ac:dyDescent="0.2">
      <c r="A189" s="244" t="s">
        <v>144</v>
      </c>
      <c r="B189" s="245"/>
      <c r="C189" s="246" t="s">
        <v>145</v>
      </c>
      <c r="D189" s="247" t="s">
        <v>146</v>
      </c>
      <c r="E189" s="248"/>
      <c r="F189" s="238"/>
      <c r="G189" s="238"/>
      <c r="H189" s="238"/>
    </row>
    <row r="190" spans="1:8" ht="94.5" customHeight="1" x14ac:dyDescent="0.2">
      <c r="A190" s="245" t="s">
        <v>147</v>
      </c>
      <c r="B190" s="245"/>
      <c r="C190" s="246" t="s">
        <v>148</v>
      </c>
      <c r="D190" s="247" t="s">
        <v>146</v>
      </c>
      <c r="E190" s="247"/>
      <c r="F190" s="238"/>
      <c r="G190" s="238"/>
      <c r="H190" s="238"/>
    </row>
    <row r="191" spans="1:8" ht="94.5" customHeight="1" x14ac:dyDescent="0.2">
      <c r="A191" s="244" t="s">
        <v>150</v>
      </c>
      <c r="B191" s="245"/>
      <c r="C191" s="333" t="s">
        <v>151</v>
      </c>
      <c r="D191" s="245" t="s">
        <v>146</v>
      </c>
      <c r="E191" s="334"/>
      <c r="F191" s="232"/>
      <c r="G191" s="232"/>
      <c r="H191" s="232"/>
    </row>
    <row r="192" spans="1:8" ht="94.5" customHeight="1" x14ac:dyDescent="0.2">
      <c r="A192" s="244" t="s">
        <v>152</v>
      </c>
      <c r="B192" s="245"/>
      <c r="C192" s="246" t="s">
        <v>153</v>
      </c>
      <c r="D192" s="247" t="s">
        <v>146</v>
      </c>
      <c r="E192" s="248"/>
      <c r="F192" s="222"/>
      <c r="G192" s="223"/>
      <c r="H192" s="223"/>
    </row>
    <row r="193" spans="1:8" ht="94.5" customHeight="1" x14ac:dyDescent="0.2">
      <c r="A193" s="250" t="s">
        <v>154</v>
      </c>
      <c r="B193" s="250"/>
      <c r="C193" s="250"/>
      <c r="D193" s="250"/>
      <c r="E193" s="250"/>
      <c r="F193" s="250"/>
      <c r="G193" s="250"/>
      <c r="H193" s="250"/>
    </row>
    <row r="194" spans="1:8" ht="90.75" customHeight="1" x14ac:dyDescent="0.2">
      <c r="A194" s="250" t="s">
        <v>155</v>
      </c>
      <c r="B194" s="250"/>
      <c r="C194" s="250"/>
      <c r="D194" s="250"/>
      <c r="E194" s="250"/>
      <c r="F194" s="250"/>
      <c r="G194" s="250"/>
      <c r="H194" s="250"/>
    </row>
    <row r="195" spans="1:8" ht="195" customHeight="1" x14ac:dyDescent="0.2">
      <c r="A195"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25"/>
      <c r="C195" s="225"/>
      <c r="D195" s="225"/>
      <c r="E195" s="225"/>
      <c r="F195" s="225"/>
      <c r="G195" s="225"/>
      <c r="H195" s="225"/>
    </row>
    <row r="196" spans="1:8" ht="105.75" customHeight="1" x14ac:dyDescent="0.2">
      <c r="A196" s="225" t="s">
        <v>157</v>
      </c>
      <c r="B196" s="225"/>
      <c r="C196" s="225"/>
      <c r="D196" s="225"/>
      <c r="E196" s="225"/>
      <c r="F196" s="225"/>
      <c r="G196" s="225"/>
      <c r="H196" s="225"/>
    </row>
    <row r="197" spans="1:8" ht="69.75" customHeight="1" x14ac:dyDescent="0.2">
      <c r="A197" s="250" t="s">
        <v>158</v>
      </c>
      <c r="B197" s="250"/>
      <c r="C197" s="250"/>
      <c r="D197" s="250"/>
      <c r="E197" s="250"/>
      <c r="F197" s="250"/>
      <c r="G197" s="250"/>
      <c r="H197" s="250"/>
    </row>
    <row r="198" spans="1:8" s="203" customFormat="1" ht="125.25" customHeight="1" x14ac:dyDescent="0.2">
      <c r="A198" s="225" t="s">
        <v>159</v>
      </c>
      <c r="B198" s="225"/>
      <c r="C198" s="225"/>
      <c r="D198" s="225"/>
      <c r="E198" s="225"/>
      <c r="F198" s="225"/>
      <c r="G198" s="225"/>
      <c r="H198" s="225"/>
    </row>
    <row r="199" spans="1:8" s="224" customFormat="1" ht="222.75" customHeight="1" x14ac:dyDescent="0.2">
      <c r="A199" s="202"/>
      <c r="B199" s="203"/>
      <c r="C199" s="204"/>
      <c r="D199" s="203"/>
      <c r="E199" s="203"/>
      <c r="F199" s="203"/>
      <c r="G199" s="203"/>
      <c r="H199" s="205"/>
    </row>
    <row r="200" spans="1:8" ht="24.95" customHeight="1" x14ac:dyDescent="0.2"/>
    <row r="201" spans="1:8" ht="24.95" customHeight="1" x14ac:dyDescent="0.2"/>
    <row r="202" spans="1:8" ht="207.75" customHeight="1" x14ac:dyDescent="0.2"/>
    <row r="203" spans="1:8" ht="72" customHeight="1" x14ac:dyDescent="0.2"/>
    <row r="204" spans="1:8" ht="39.75" customHeight="1" x14ac:dyDescent="0.2"/>
    <row r="205" spans="1:8" s="252" customFormat="1" ht="114.75" customHeight="1" x14ac:dyDescent="0.2">
      <c r="A205" s="202"/>
      <c r="B205" s="203"/>
      <c r="C205" s="204"/>
      <c r="D205" s="203"/>
      <c r="E205" s="203"/>
      <c r="F205" s="203"/>
      <c r="G205" s="203"/>
      <c r="H205" s="205"/>
    </row>
  </sheetData>
  <sheetProtection selectLockedCells="1" selectUnlockedCells="1"/>
  <mergeCells count="333">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4:B184"/>
    <mergeCell ref="C184:C187"/>
    <mergeCell ref="D184:E184"/>
    <mergeCell ref="A185:B185"/>
    <mergeCell ref="D185:E185"/>
    <mergeCell ref="A186:B186"/>
    <mergeCell ref="D186:E186"/>
    <mergeCell ref="A187:B187"/>
    <mergeCell ref="D187:E187"/>
    <mergeCell ref="A178:H178"/>
    <mergeCell ref="A179:H179"/>
    <mergeCell ref="A181:E181"/>
    <mergeCell ref="A182:E182"/>
    <mergeCell ref="A183:B183"/>
    <mergeCell ref="D183:E183"/>
    <mergeCell ref="A171:C171"/>
    <mergeCell ref="A172:C172"/>
    <mergeCell ref="A173:C173"/>
    <mergeCell ref="A174:C174"/>
    <mergeCell ref="A175:C175"/>
    <mergeCell ref="A176:C176"/>
    <mergeCell ref="C166:D166"/>
    <mergeCell ref="C167:D167"/>
    <mergeCell ref="C168:D168"/>
    <mergeCell ref="C169:D169"/>
    <mergeCell ref="A170:C170"/>
    <mergeCell ref="G170:H170"/>
    <mergeCell ref="A162:B162"/>
    <mergeCell ref="C162:C163"/>
    <mergeCell ref="D162:H162"/>
    <mergeCell ref="A163:B163"/>
    <mergeCell ref="D163:H163"/>
    <mergeCell ref="A164:B164"/>
    <mergeCell ref="D164:H164"/>
    <mergeCell ref="A158:B158"/>
    <mergeCell ref="D158:H158"/>
    <mergeCell ref="A159:B159"/>
    <mergeCell ref="A160:B160"/>
    <mergeCell ref="D160:H160"/>
    <mergeCell ref="A161:C161"/>
    <mergeCell ref="D161:H161"/>
    <mergeCell ref="A154:B154"/>
    <mergeCell ref="D154:H154"/>
    <mergeCell ref="A155:B155"/>
    <mergeCell ref="D155:H155"/>
    <mergeCell ref="A156:B156"/>
    <mergeCell ref="A157:B157"/>
    <mergeCell ref="D157:H157"/>
    <mergeCell ref="D150:H150"/>
    <mergeCell ref="A151:B151"/>
    <mergeCell ref="D151:H151"/>
    <mergeCell ref="A152:B152"/>
    <mergeCell ref="D152:H152"/>
    <mergeCell ref="A153:B153"/>
    <mergeCell ref="A146:B146"/>
    <mergeCell ref="D146:H146"/>
    <mergeCell ref="A147:B147"/>
    <mergeCell ref="C147:C151"/>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11"/>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176"/>
  <sheetViews>
    <sheetView view="pageBreakPreview" zoomScale="40" zoomScaleNormal="60" zoomScaleSheetLayoutView="40" workbookViewId="0">
      <pane ySplit="4" topLeftCell="A7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4" width="90.7109375" style="203" customWidth="1"/>
    <col min="5" max="16384" width="9.140625" style="205"/>
  </cols>
  <sheetData>
    <row r="1" spans="1:4" s="4" customFormat="1" ht="50.1" customHeight="1" x14ac:dyDescent="0.2">
      <c r="A1" s="1"/>
      <c r="B1" s="2"/>
      <c r="C1" s="3" t="s">
        <v>0</v>
      </c>
      <c r="D1" s="222"/>
    </row>
    <row r="2" spans="1:4" s="10" customFormat="1" ht="50.1" customHeight="1" x14ac:dyDescent="0.2">
      <c r="A2" s="5" t="str">
        <f>Абакан_юр!A2</f>
        <v>Введен в действие с "01" ноября 2023 г.</v>
      </c>
      <c r="B2" s="6" t="s">
        <v>2</v>
      </c>
      <c r="C2" s="7" t="s">
        <v>613</v>
      </c>
      <c r="D2" s="40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4" t="s">
        <v>8</v>
      </c>
    </row>
    <row r="5" spans="1:4" s="28" customFormat="1" ht="50.1" customHeight="1" thickBot="1" x14ac:dyDescent="0.25">
      <c r="A5" s="24" t="s">
        <v>9</v>
      </c>
      <c r="B5" s="25"/>
      <c r="C5" s="26"/>
      <c r="D5" s="27"/>
    </row>
    <row r="6" spans="1:4" s="259" customFormat="1" ht="24.95" customHeight="1" thickBot="1" x14ac:dyDescent="0.25">
      <c r="A6" s="255"/>
      <c r="B6" s="256"/>
      <c r="C6" s="257"/>
      <c r="D6" s="258"/>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1">
        <v>5334</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44"/>
    </row>
    <row r="11" spans="1:4" s="16" customFormat="1" ht="24.95" customHeight="1" thickBot="1" x14ac:dyDescent="0.25">
      <c r="A11" s="47"/>
      <c r="B11" s="48"/>
      <c r="C11" s="49"/>
      <c r="D11" s="643"/>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54">
        <v>6084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828</v>
      </c>
    </row>
    <row r="19" spans="1:4" s="16" customFormat="1" ht="50.1" customHeight="1" x14ac:dyDescent="0.2">
      <c r="A19" s="71"/>
      <c r="B19" s="72" t="s">
        <v>19</v>
      </c>
      <c r="C19" s="73" t="str">
        <f>"Электронный справочник "&amp;$C$2&amp;" (версия для ПК)"</f>
        <v>Электронный справочник "2ГИС.ПЕНЗА"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78"/>
    </row>
    <row r="22" spans="1:4" s="16" customFormat="1" ht="24.95" customHeight="1" thickBot="1" x14ac:dyDescent="0.25">
      <c r="A22" s="81"/>
      <c r="B22" s="82"/>
      <c r="C22" s="83"/>
      <c r="D22" s="644"/>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262">
        <v>84</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263"/>
    </row>
    <row r="26" spans="1:4" s="16" customFormat="1" ht="24.95" customHeight="1" thickBot="1" x14ac:dyDescent="0.25">
      <c r="A26" s="81"/>
      <c r="B26" s="48"/>
      <c r="C26" s="49"/>
      <c r="D26" s="645"/>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1">
        <v>7476</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44"/>
    </row>
    <row r="31" spans="1:4" s="16" customFormat="1" ht="24.95" customHeight="1" thickBot="1" x14ac:dyDescent="0.25">
      <c r="A31" s="81"/>
      <c r="B31" s="48"/>
      <c r="C31" s="49"/>
      <c r="D31" s="643"/>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54">
        <v>8520</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1200</v>
      </c>
    </row>
    <row r="39" spans="1:4" s="16" customFormat="1" ht="50.1" customHeight="1" x14ac:dyDescent="0.2">
      <c r="A39" s="71"/>
      <c r="B39" s="72" t="s">
        <v>19</v>
      </c>
      <c r="C39" s="73" t="str">
        <f>"Электронный справочник "&amp;$C$2&amp;" (версия для ПК)"</f>
        <v>Электронный справочник "2ГИС.ПЕНЗА"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78"/>
    </row>
    <row r="42" spans="1:4" s="16" customFormat="1" ht="24.95" customHeight="1" thickBot="1" x14ac:dyDescent="0.25">
      <c r="A42" s="81"/>
      <c r="B42" s="82"/>
      <c r="C42" s="83"/>
      <c r="D42" s="643"/>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68">
        <v>120</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78"/>
    </row>
    <row r="47" spans="1:4" s="16" customFormat="1" ht="24.95" customHeight="1" thickBot="1" x14ac:dyDescent="0.25">
      <c r="A47" s="81"/>
      <c r="B47" s="117"/>
      <c r="C47" s="118"/>
      <c r="D47" s="265"/>
    </row>
    <row r="48" spans="1:4" s="16" customFormat="1" ht="50.1" customHeight="1" thickBot="1" x14ac:dyDescent="0.25">
      <c r="A48" s="119" t="s">
        <v>31</v>
      </c>
      <c r="B48" s="120"/>
      <c r="C48" s="120"/>
      <c r="D48" s="267" t="str">
        <f>"от "&amp;MIN(D49:D68)&amp;" до "&amp;MAX(D49:D68)</f>
        <v>от 978 до 19560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49" s="268">
        <v>978</v>
      </c>
    </row>
    <row r="50" spans="1:4" s="16" customFormat="1" ht="37.5" customHeight="1" outlineLevel="1" x14ac:dyDescent="0.2">
      <c r="A50" s="130" t="s">
        <v>33</v>
      </c>
      <c r="B50" s="131"/>
      <c r="C50" s="126"/>
      <c r="D50" s="269">
        <v>1956</v>
      </c>
    </row>
    <row r="51" spans="1:4" s="16" customFormat="1" ht="37.5" customHeight="1" outlineLevel="1" x14ac:dyDescent="0.2">
      <c r="A51" s="130" t="s">
        <v>34</v>
      </c>
      <c r="B51" s="131"/>
      <c r="C51" s="126"/>
      <c r="D51" s="269">
        <v>2934</v>
      </c>
    </row>
    <row r="52" spans="1:4" s="16" customFormat="1" ht="37.5" customHeight="1" outlineLevel="1" x14ac:dyDescent="0.2">
      <c r="A52" s="130" t="s">
        <v>35</v>
      </c>
      <c r="B52" s="131"/>
      <c r="C52" s="126"/>
      <c r="D52" s="269">
        <v>3912</v>
      </c>
    </row>
    <row r="53" spans="1:4" s="16" customFormat="1" ht="37.5" customHeight="1" outlineLevel="1" x14ac:dyDescent="0.2">
      <c r="A53" s="130" t="s">
        <v>36</v>
      </c>
      <c r="B53" s="131"/>
      <c r="C53" s="126"/>
      <c r="D53" s="269">
        <v>4890</v>
      </c>
    </row>
    <row r="54" spans="1:4" s="16" customFormat="1" ht="37.5" customHeight="1" outlineLevel="1" x14ac:dyDescent="0.2">
      <c r="A54" s="130" t="s">
        <v>37</v>
      </c>
      <c r="B54" s="131"/>
      <c r="C54" s="126"/>
      <c r="D54" s="269">
        <v>5868</v>
      </c>
    </row>
    <row r="55" spans="1:4" s="16" customFormat="1" ht="37.5" customHeight="1" outlineLevel="1" x14ac:dyDescent="0.2">
      <c r="A55" s="130" t="s">
        <v>38</v>
      </c>
      <c r="B55" s="131"/>
      <c r="C55" s="126"/>
      <c r="D55" s="269">
        <v>6846</v>
      </c>
    </row>
    <row r="56" spans="1:4" s="16" customFormat="1" ht="37.5" customHeight="1" outlineLevel="1" x14ac:dyDescent="0.2">
      <c r="A56" s="130" t="s">
        <v>39</v>
      </c>
      <c r="B56" s="131"/>
      <c r="C56" s="126"/>
      <c r="D56" s="269">
        <v>7824</v>
      </c>
    </row>
    <row r="57" spans="1:4" s="16" customFormat="1" ht="37.5" customHeight="1" outlineLevel="1" x14ac:dyDescent="0.2">
      <c r="A57" s="130" t="s">
        <v>40</v>
      </c>
      <c r="B57" s="131"/>
      <c r="C57" s="126"/>
      <c r="D57" s="269">
        <v>8802</v>
      </c>
    </row>
    <row r="58" spans="1:4" s="16" customFormat="1" ht="37.5" customHeight="1" outlineLevel="1" x14ac:dyDescent="0.2">
      <c r="A58" s="130" t="s">
        <v>41</v>
      </c>
      <c r="B58" s="131"/>
      <c r="C58" s="126"/>
      <c r="D58" s="269">
        <v>9780</v>
      </c>
    </row>
    <row r="59" spans="1:4" s="16" customFormat="1" ht="37.5" customHeight="1" outlineLevel="1" x14ac:dyDescent="0.2">
      <c r="A59" s="130" t="s">
        <v>42</v>
      </c>
      <c r="B59" s="131"/>
      <c r="C59" s="126"/>
      <c r="D59" s="269">
        <v>10758</v>
      </c>
    </row>
    <row r="60" spans="1:4" s="16" customFormat="1" ht="37.5" customHeight="1" outlineLevel="1" x14ac:dyDescent="0.2">
      <c r="A60" s="130" t="s">
        <v>43</v>
      </c>
      <c r="B60" s="131"/>
      <c r="C60" s="126"/>
      <c r="D60" s="269">
        <v>11736</v>
      </c>
    </row>
    <row r="61" spans="1:4" s="16" customFormat="1" ht="37.5" customHeight="1" outlineLevel="1" x14ac:dyDescent="0.2">
      <c r="A61" s="130" t="s">
        <v>44</v>
      </c>
      <c r="B61" s="131"/>
      <c r="C61" s="126"/>
      <c r="D61" s="269">
        <v>12714</v>
      </c>
    </row>
    <row r="62" spans="1:4" s="16" customFormat="1" ht="37.5" customHeight="1" outlineLevel="1" x14ac:dyDescent="0.2">
      <c r="A62" s="130" t="s">
        <v>45</v>
      </c>
      <c r="B62" s="131"/>
      <c r="C62" s="126"/>
      <c r="D62" s="269">
        <v>13692</v>
      </c>
    </row>
    <row r="63" spans="1:4" s="16" customFormat="1" ht="37.5" customHeight="1" outlineLevel="1" x14ac:dyDescent="0.2">
      <c r="A63" s="130" t="s">
        <v>46</v>
      </c>
      <c r="B63" s="131"/>
      <c r="C63" s="126"/>
      <c r="D63" s="269">
        <v>14670</v>
      </c>
    </row>
    <row r="64" spans="1:4" s="16" customFormat="1" ht="37.5" customHeight="1" outlineLevel="1" x14ac:dyDescent="0.2">
      <c r="A64" s="130" t="s">
        <v>47</v>
      </c>
      <c r="B64" s="131"/>
      <c r="C64" s="126"/>
      <c r="D64" s="269">
        <v>15648</v>
      </c>
    </row>
    <row r="65" spans="1:4" s="16" customFormat="1" ht="37.5" customHeight="1" outlineLevel="1" x14ac:dyDescent="0.2">
      <c r="A65" s="130" t="s">
        <v>48</v>
      </c>
      <c r="B65" s="131"/>
      <c r="C65" s="126"/>
      <c r="D65" s="269">
        <v>16626</v>
      </c>
    </row>
    <row r="66" spans="1:4" s="16" customFormat="1" ht="37.5" customHeight="1" outlineLevel="1" x14ac:dyDescent="0.2">
      <c r="A66" s="130" t="s">
        <v>49</v>
      </c>
      <c r="B66" s="131"/>
      <c r="C66" s="126"/>
      <c r="D66" s="269">
        <v>17604</v>
      </c>
    </row>
    <row r="67" spans="1:4" s="16" customFormat="1" ht="37.5" customHeight="1" outlineLevel="1" x14ac:dyDescent="0.2">
      <c r="A67" s="130" t="s">
        <v>50</v>
      </c>
      <c r="B67" s="131"/>
      <c r="C67" s="126"/>
      <c r="D67" s="269">
        <v>18582</v>
      </c>
    </row>
    <row r="68" spans="1:4" s="16" customFormat="1" ht="37.5" customHeight="1" outlineLevel="1" thickBot="1" x14ac:dyDescent="0.25">
      <c r="A68" s="130" t="s">
        <v>51</v>
      </c>
      <c r="B68" s="131"/>
      <c r="C68" s="126"/>
      <c r="D68" s="269">
        <v>19560</v>
      </c>
    </row>
    <row r="69" spans="1:4" s="16" customFormat="1" ht="50.1" customHeight="1" thickBot="1" x14ac:dyDescent="0.25">
      <c r="A69" s="119" t="s">
        <v>52</v>
      </c>
      <c r="B69" s="120"/>
      <c r="C69" s="120"/>
      <c r="D69" s="267" t="str">
        <f>"от "&amp;MIN(D70:D79)&amp;" до "&amp;MAX(D70:D79)</f>
        <v>от 180 до 3132</v>
      </c>
    </row>
    <row r="70" spans="1:4" s="16" customFormat="1" ht="156"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70" s="277">
        <v>630</v>
      </c>
    </row>
    <row r="71" spans="1:4" s="16" customFormat="1" ht="37.5" customHeight="1" x14ac:dyDescent="0.2">
      <c r="A71" s="347" t="s">
        <v>54</v>
      </c>
      <c r="B71" s="177"/>
      <c r="C71" s="139"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71" s="277">
        <v>396</v>
      </c>
    </row>
    <row r="72" spans="1:4" s="16" customFormat="1" ht="37.5" customHeight="1" x14ac:dyDescent="0.2">
      <c r="A72" s="347" t="s">
        <v>55</v>
      </c>
      <c r="B72" s="177"/>
      <c r="C72" s="142"/>
      <c r="D72" s="277">
        <v>3132</v>
      </c>
    </row>
    <row r="73" spans="1:4" s="16" customFormat="1" ht="37.5" customHeight="1" x14ac:dyDescent="0.2">
      <c r="A73" s="347" t="s">
        <v>56</v>
      </c>
      <c r="B73" s="177"/>
      <c r="C73" s="142"/>
      <c r="D73" s="269">
        <v>888</v>
      </c>
    </row>
    <row r="74" spans="1:4" s="16" customFormat="1" ht="37.5" customHeight="1" x14ac:dyDescent="0.2">
      <c r="A74" s="143" t="s">
        <v>57</v>
      </c>
      <c r="B74" s="144"/>
      <c r="C74" s="142"/>
      <c r="D74" s="269">
        <v>1890</v>
      </c>
    </row>
    <row r="75" spans="1:4" s="16" customFormat="1" ht="37.5" customHeight="1" x14ac:dyDescent="0.2">
      <c r="A75" s="347" t="s">
        <v>58</v>
      </c>
      <c r="B75" s="177"/>
      <c r="C75" s="142"/>
      <c r="D75" s="277">
        <v>180</v>
      </c>
    </row>
    <row r="76" spans="1:4" s="16" customFormat="1" ht="37.5" customHeight="1" x14ac:dyDescent="0.2">
      <c r="A76" s="347" t="s">
        <v>59</v>
      </c>
      <c r="B76" s="177"/>
      <c r="C76" s="142"/>
      <c r="D76" s="277">
        <v>180</v>
      </c>
    </row>
    <row r="77" spans="1:4" s="16" customFormat="1" ht="37.5" customHeight="1" x14ac:dyDescent="0.2">
      <c r="A77" s="347" t="s">
        <v>60</v>
      </c>
      <c r="B77" s="177"/>
      <c r="C77" s="142"/>
      <c r="D77" s="277">
        <v>360</v>
      </c>
    </row>
    <row r="78" spans="1:4" s="16" customFormat="1" ht="37.5" customHeight="1" x14ac:dyDescent="0.2">
      <c r="A78" s="347" t="s">
        <v>61</v>
      </c>
      <c r="B78" s="177"/>
      <c r="C78" s="142"/>
      <c r="D78" s="277">
        <v>540</v>
      </c>
    </row>
    <row r="79" spans="1:4" s="16" customFormat="1" ht="37.5" customHeight="1" thickBot="1" x14ac:dyDescent="0.25">
      <c r="A79" s="319" t="s">
        <v>62</v>
      </c>
      <c r="B79" s="425"/>
      <c r="C79" s="147"/>
      <c r="D79" s="280">
        <v>3132</v>
      </c>
    </row>
    <row r="80" spans="1:4" s="16" customFormat="1" ht="117.75" customHeight="1" thickBot="1" x14ac:dyDescent="0.25">
      <c r="A80" s="319" t="s">
        <v>64</v>
      </c>
      <c r="B80" s="320"/>
      <c r="C80" s="64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80" s="647">
        <v>30</v>
      </c>
    </row>
    <row r="81" spans="1:4" s="28" customFormat="1" ht="50.1" customHeight="1" thickBot="1" x14ac:dyDescent="0.25">
      <c r="A81" s="24" t="s">
        <v>65</v>
      </c>
      <c r="B81" s="25"/>
      <c r="C81" s="26"/>
      <c r="D81" s="27" t="str">
        <f>"от "&amp;MIN(D83,D94:D110)&amp;" до "&amp;MAX(D83,D94:D110)</f>
        <v>от 636 до 7272</v>
      </c>
    </row>
    <row r="82" spans="1:4" s="16" customFormat="1" ht="24.95" customHeight="1" thickBot="1" x14ac:dyDescent="0.25">
      <c r="A82" s="416"/>
      <c r="B82" s="427"/>
      <c r="C82" s="118"/>
      <c r="D82" s="300"/>
    </row>
    <row r="83" spans="1:4" s="16" customFormat="1"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83" s="518">
        <v>6720</v>
      </c>
    </row>
    <row r="84" spans="1:4" s="16" customFormat="1" ht="64.5" customHeight="1" thickBot="1" x14ac:dyDescent="0.25">
      <c r="A84" s="167" t="s">
        <v>67</v>
      </c>
      <c r="B84" s="168"/>
      <c r="C84" s="169"/>
      <c r="D84" s="519" t="s">
        <v>68</v>
      </c>
    </row>
    <row r="85" spans="1:4" s="16" customFormat="1" ht="64.5" customHeight="1" x14ac:dyDescent="0.2">
      <c r="A85" s="173" t="s">
        <v>69</v>
      </c>
      <c r="B85" s="174"/>
      <c r="C85" s="169"/>
      <c r="D85" s="269">
        <f>D83/4</f>
        <v>1680</v>
      </c>
    </row>
    <row r="86" spans="1:4" s="16" customFormat="1" ht="64.5" customHeight="1" x14ac:dyDescent="0.2">
      <c r="A86" s="173" t="s">
        <v>70</v>
      </c>
      <c r="B86" s="174"/>
      <c r="C86" s="169"/>
      <c r="D86" s="269">
        <f>D83/5</f>
        <v>1344</v>
      </c>
    </row>
    <row r="87" spans="1:4" s="16" customFormat="1" ht="64.5" customHeight="1" x14ac:dyDescent="0.2">
      <c r="A87" s="173" t="s">
        <v>71</v>
      </c>
      <c r="B87" s="174"/>
      <c r="C87" s="169"/>
      <c r="D87" s="269">
        <f>D83/6</f>
        <v>1120</v>
      </c>
    </row>
    <row r="88" spans="1:4" s="16" customFormat="1" ht="64.5" customHeight="1" x14ac:dyDescent="0.2">
      <c r="A88" s="173" t="s">
        <v>72</v>
      </c>
      <c r="B88" s="174"/>
      <c r="C88" s="169"/>
      <c r="D88" s="269">
        <f>D83/7</f>
        <v>960</v>
      </c>
    </row>
    <row r="89" spans="1:4" s="16" customFormat="1" ht="64.5" customHeight="1" x14ac:dyDescent="0.2">
      <c r="A89" s="173" t="s">
        <v>73</v>
      </c>
      <c r="B89" s="174"/>
      <c r="C89" s="169"/>
      <c r="D89" s="269">
        <f>D83/8</f>
        <v>840</v>
      </c>
    </row>
    <row r="90" spans="1:4" s="16" customFormat="1" ht="64.5" customHeight="1" x14ac:dyDescent="0.2">
      <c r="A90" s="173" t="s">
        <v>74</v>
      </c>
      <c r="B90" s="174"/>
      <c r="C90" s="169"/>
      <c r="D90" s="269">
        <f>D83/9</f>
        <v>746.66666666666663</v>
      </c>
    </row>
    <row r="91" spans="1:4" s="16" customFormat="1" ht="64.5" customHeight="1" thickBot="1" x14ac:dyDescent="0.25">
      <c r="A91" s="173" t="s">
        <v>75</v>
      </c>
      <c r="B91" s="174"/>
      <c r="C91" s="175"/>
      <c r="D91" s="269">
        <f>D83/10</f>
        <v>672</v>
      </c>
    </row>
    <row r="92" spans="1:4"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92" s="294">
        <v>12000</v>
      </c>
    </row>
    <row r="93" spans="1:4" s="16" customFormat="1" ht="24.95" customHeight="1" thickBot="1" x14ac:dyDescent="0.25">
      <c r="A93" s="416"/>
      <c r="B93" s="427"/>
      <c r="C93" s="118"/>
      <c r="D93" s="300"/>
    </row>
    <row r="94" spans="1:4" s="16" customFormat="1" ht="50.1" customHeight="1" x14ac:dyDescent="0.2">
      <c r="A94" s="143" t="s">
        <v>77</v>
      </c>
      <c r="B94" s="144"/>
      <c r="C94" s="291" t="str">
        <f>"Интернет-площадка 2gis.ru на основе Cправочника организаций "&amp;$C$2&amp;""</f>
        <v>Интернет-площадка 2gis.ru на основе Cправочника организаций "2ГИС.ПЕНЗА"</v>
      </c>
      <c r="D94" s="648">
        <v>4212</v>
      </c>
    </row>
    <row r="95" spans="1:4" s="16" customFormat="1" ht="50.1" customHeight="1" x14ac:dyDescent="0.2">
      <c r="A95" s="143" t="s">
        <v>78</v>
      </c>
      <c r="B95" s="144"/>
      <c r="C95"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95" s="648">
        <v>1656</v>
      </c>
    </row>
    <row r="96" spans="1:4" s="16" customFormat="1" ht="50.1" customHeight="1" x14ac:dyDescent="0.2">
      <c r="A96" s="143" t="s">
        <v>79</v>
      </c>
      <c r="B96" s="144"/>
      <c r="C96"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96" s="648">
        <v>3780</v>
      </c>
    </row>
    <row r="97" spans="1:4" s="16" customFormat="1" ht="50.1" customHeight="1" x14ac:dyDescent="0.2">
      <c r="A97" s="143" t="s">
        <v>80</v>
      </c>
      <c r="B97" s="144"/>
      <c r="C97" s="188" t="str">
        <f>"Интернет-площадка 2gis.ru на основе Cправочника организаций "&amp;$C$2&amp;""</f>
        <v>Интернет-площадка 2gis.ru на основе Cправочника организаций "2ГИС.ПЕНЗА"</v>
      </c>
      <c r="D97" s="648">
        <v>5220</v>
      </c>
    </row>
    <row r="98" spans="1:4" s="16" customFormat="1"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"2ГИС.ПЕНЗА"</v>
      </c>
      <c r="D98" s="648">
        <v>6264</v>
      </c>
    </row>
    <row r="99" spans="1:4" s="16" customFormat="1" ht="50.1" customHeight="1" x14ac:dyDescent="0.2">
      <c r="A99" s="143" t="s">
        <v>82</v>
      </c>
      <c r="B99" s="144"/>
      <c r="C99"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99" s="648">
        <v>1890</v>
      </c>
    </row>
    <row r="100" spans="1:4" s="16" customFormat="1" ht="50.1" customHeight="1" x14ac:dyDescent="0.2">
      <c r="A100" s="143" t="s">
        <v>83</v>
      </c>
      <c r="B100" s="144"/>
      <c r="C100"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0" s="648">
        <v>3600</v>
      </c>
    </row>
    <row r="101" spans="1:4" s="16" customFormat="1" ht="50.1" customHeight="1" x14ac:dyDescent="0.2">
      <c r="A101" s="143" t="s">
        <v>84</v>
      </c>
      <c r="B101" s="144"/>
      <c r="C101"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01" s="648">
        <v>4488</v>
      </c>
    </row>
    <row r="102" spans="1:4" s="16" customFormat="1" ht="50.1" customHeight="1" x14ac:dyDescent="0.2">
      <c r="A102" s="143" t="s">
        <v>85</v>
      </c>
      <c r="B102" s="144"/>
      <c r="C102" s="188" t="str">
        <f>C133</f>
        <v>электронный справочник на основе Справочника организаций "2ГИС.ПЕНЗА" (мобильная версия 2ГИС 4.0 и выше)</v>
      </c>
      <c r="D102" s="648">
        <v>5544</v>
      </c>
    </row>
    <row r="103" spans="1:4" s="16" customFormat="1" ht="50.1" customHeight="1" x14ac:dyDescent="0.2">
      <c r="A103" s="137" t="s">
        <v>86</v>
      </c>
      <c r="B103" s="189"/>
      <c r="C103" s="188" t="s">
        <v>87</v>
      </c>
      <c r="D103" s="648">
        <v>636</v>
      </c>
    </row>
    <row r="104" spans="1:4" s="16" customFormat="1" ht="50.1"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4" s="648">
        <v>1860</v>
      </c>
    </row>
    <row r="105" spans="1:4" s="16" customFormat="1" ht="50.1" customHeight="1" x14ac:dyDescent="0.2">
      <c r="A105" s="143" t="s">
        <v>89</v>
      </c>
      <c r="B105" s="144"/>
      <c r="C105" s="188"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5" s="648">
        <v>1488</v>
      </c>
    </row>
    <row r="106" spans="1:4" s="16" customFormat="1" ht="50.1" customHeight="1" x14ac:dyDescent="0.2">
      <c r="A106" s="143" t="s">
        <v>90</v>
      </c>
      <c r="B106" s="144"/>
      <c r="C106" s="18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6" s="648">
        <v>1230</v>
      </c>
    </row>
    <row r="107" spans="1:4" s="16" customFormat="1" ht="50.1" customHeight="1" x14ac:dyDescent="0.2">
      <c r="A107" s="143" t="s">
        <v>91</v>
      </c>
      <c r="B107" s="144"/>
      <c r="C107" s="188"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7" s="648">
        <v>744</v>
      </c>
    </row>
    <row r="108" spans="1:4" s="16" customFormat="1" ht="50.1" customHeight="1" x14ac:dyDescent="0.2">
      <c r="A108" s="143" t="s">
        <v>92</v>
      </c>
      <c r="B108" s="144" t="s">
        <v>92</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8" s="648">
        <v>7272</v>
      </c>
    </row>
    <row r="109" spans="1:4" s="16" customFormat="1" ht="50.1" customHeight="1" x14ac:dyDescent="0.2">
      <c r="A109" s="143" t="s">
        <v>93</v>
      </c>
      <c r="B109" s="144" t="s">
        <v>93</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09" s="648">
        <v>3000</v>
      </c>
    </row>
    <row r="110" spans="1:4" s="16" customFormat="1" ht="50.1" customHeight="1" thickBot="1" x14ac:dyDescent="0.25">
      <c r="A110" s="143" t="s">
        <v>94</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0" s="648">
        <v>1770</v>
      </c>
    </row>
    <row r="111" spans="1:4"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1" s="648">
        <v>756</v>
      </c>
    </row>
    <row r="112" spans="1:4"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12" s="648">
        <v>9018</v>
      </c>
    </row>
    <row r="113" spans="1:4"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13" s="648">
        <v>4212</v>
      </c>
    </row>
    <row r="114" spans="1:4"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14" s="648">
        <v>7200</v>
      </c>
    </row>
    <row r="115" spans="1:4" s="16" customFormat="1" ht="50.1" customHeight="1" x14ac:dyDescent="0.2">
      <c r="A115" s="137" t="s">
        <v>98</v>
      </c>
      <c r="B115" s="189"/>
      <c r="C115" s="188" t="str">
        <f>"Интернет-площадка 2gis.ru на основе Cправочника организаций "&amp;$C$2&amp;""</f>
        <v>Интернет-площадка 2gis.ru на основе Cправочника организаций "2ГИС.ПЕНЗА"</v>
      </c>
      <c r="D115" s="648">
        <v>6000</v>
      </c>
    </row>
    <row r="116" spans="1:4" s="16" customFormat="1" ht="50.1" customHeight="1" x14ac:dyDescent="0.2">
      <c r="A116" s="143" t="s">
        <v>99</v>
      </c>
      <c r="B116" s="144"/>
      <c r="C116"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6" s="648">
        <v>2400</v>
      </c>
    </row>
    <row r="117" spans="1:4" s="16" customFormat="1" ht="50.1" customHeight="1" x14ac:dyDescent="0.2">
      <c r="A117" s="143" t="s">
        <v>100</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17" s="648">
        <v>5400</v>
      </c>
    </row>
    <row r="118" spans="1:4" s="16" customFormat="1" ht="50.1" customHeight="1" x14ac:dyDescent="0.2">
      <c r="A118" s="143" t="s">
        <v>101</v>
      </c>
      <c r="B118" s="144"/>
      <c r="C118" s="188" t="str">
        <f>"Интернет-площадка 2gis.ru на основе Cправочника организаций "&amp;$C$2&amp;""</f>
        <v>Интернет-площадка 2gis.ru на основе Cправочника организаций "2ГИС.ПЕНЗА"</v>
      </c>
      <c r="D118" s="648">
        <v>7320</v>
      </c>
    </row>
    <row r="119" spans="1:4" s="16" customFormat="1" ht="50.1" customHeight="1" x14ac:dyDescent="0.2">
      <c r="A119" s="143" t="s">
        <v>102</v>
      </c>
      <c r="B119" s="144"/>
      <c r="C119" s="188" t="str">
        <f>"Интернет-площадка 2gis.ru на основе Cправочника организаций "&amp;$C$2&amp;""</f>
        <v>Интернет-площадка 2gis.ru на основе Cправочника организаций "2ГИС.ПЕНЗА"</v>
      </c>
      <c r="D119" s="648">
        <v>8784</v>
      </c>
    </row>
    <row r="120" spans="1:4" s="16" customFormat="1" ht="50.1" customHeight="1" x14ac:dyDescent="0.2">
      <c r="A120" s="143" t="s">
        <v>103</v>
      </c>
      <c r="B120" s="144"/>
      <c r="C120"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648">
        <v>2760</v>
      </c>
    </row>
    <row r="121" spans="1:4" s="16" customFormat="1" ht="50.1" customHeight="1" x14ac:dyDescent="0.2">
      <c r="A121" s="143" t="s">
        <v>104</v>
      </c>
      <c r="B121" s="144"/>
      <c r="C121"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648">
        <v>5040</v>
      </c>
    </row>
    <row r="122" spans="1:4" s="16" customFormat="1" ht="50.1" customHeight="1" x14ac:dyDescent="0.2">
      <c r="A122" s="137" t="s">
        <v>105</v>
      </c>
      <c r="B122" s="189"/>
      <c r="C122"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2" s="648">
        <v>6360</v>
      </c>
    </row>
    <row r="123" spans="1:4" s="16" customFormat="1" ht="50.1" customHeight="1" x14ac:dyDescent="0.2">
      <c r="A123" s="143" t="s">
        <v>106</v>
      </c>
      <c r="B123" s="144"/>
      <c r="C123" s="188" t="s">
        <v>87</v>
      </c>
      <c r="D123" s="648">
        <v>960</v>
      </c>
    </row>
    <row r="124" spans="1:4" s="16" customFormat="1" ht="84.75" customHeight="1" x14ac:dyDescent="0.2">
      <c r="A124" s="143" t="s">
        <v>107</v>
      </c>
      <c r="B124" s="144"/>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4" s="648">
        <v>10200</v>
      </c>
    </row>
    <row r="125" spans="1:4" s="16" customFormat="1" ht="50.1" customHeight="1" thickBot="1" x14ac:dyDescent="0.25">
      <c r="A125" s="137" t="s">
        <v>108</v>
      </c>
      <c r="B125" s="189"/>
      <c r="C125"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648">
        <v>2520</v>
      </c>
    </row>
    <row r="126" spans="1:4" s="16" customFormat="1" ht="36" customHeight="1" thickBot="1" x14ac:dyDescent="0.25">
      <c r="A126" s="24" t="s">
        <v>109</v>
      </c>
      <c r="B126" s="25"/>
      <c r="C126" s="24"/>
      <c r="D126" s="292"/>
    </row>
    <row r="127" spans="1:4"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27" s="648">
        <v>4800</v>
      </c>
    </row>
    <row r="128" spans="1:4" s="16" customFormat="1" ht="50.1" customHeight="1" x14ac:dyDescent="0.2">
      <c r="A128" s="143" t="s">
        <v>111</v>
      </c>
      <c r="B128" s="144"/>
      <c r="C128" s="194"/>
      <c r="D128" s="648">
        <v>4800</v>
      </c>
    </row>
    <row r="129" spans="1:4" s="16" customFormat="1" ht="50.1" customHeight="1" x14ac:dyDescent="0.2">
      <c r="A129" s="192" t="s">
        <v>112</v>
      </c>
      <c r="B129" s="193"/>
      <c r="C129" s="194"/>
      <c r="D129" s="648">
        <v>3600</v>
      </c>
    </row>
    <row r="130" spans="1:4" s="16" customFormat="1" ht="50.1" customHeight="1" x14ac:dyDescent="0.2">
      <c r="A130" s="192" t="s">
        <v>113</v>
      </c>
      <c r="B130" s="193"/>
      <c r="C130" s="194"/>
      <c r="D130" s="648">
        <v>360</v>
      </c>
    </row>
    <row r="131" spans="1:4" s="16" customFormat="1" ht="50.1" customHeight="1" thickBot="1" x14ac:dyDescent="0.25">
      <c r="A131" s="192" t="s">
        <v>114</v>
      </c>
      <c r="B131" s="193"/>
      <c r="C131" s="196"/>
      <c r="D131" s="648">
        <v>1260</v>
      </c>
    </row>
    <row r="132" spans="1:4" s="16" customFormat="1" ht="50.1" customHeight="1" thickBot="1" x14ac:dyDescent="0.25">
      <c r="A132" s="24" t="s">
        <v>115</v>
      </c>
      <c r="B132" s="25"/>
      <c r="C132" s="26"/>
      <c r="D132" s="26"/>
    </row>
    <row r="133" spans="1:4" s="16" customFormat="1" ht="50.1" customHeight="1" x14ac:dyDescent="0.2">
      <c r="A133" s="143" t="s">
        <v>161</v>
      </c>
      <c r="B133" s="144"/>
      <c r="C1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3" s="648">
        <v>1944</v>
      </c>
    </row>
    <row r="134" spans="1:4" s="16" customFormat="1" ht="50.1" customHeight="1" x14ac:dyDescent="0.2">
      <c r="A134" s="143" t="s">
        <v>117</v>
      </c>
      <c r="B134" s="144"/>
      <c r="C134" s="188" t="str">
        <f>"Интернет-площадка 2gis.ru на основе Cправочника организаций "&amp;$C$2&amp;""</f>
        <v>Интернет-площадка 2gis.ru на основе Cправочника организаций "2ГИС.ПЕНЗА"</v>
      </c>
      <c r="D134" s="269">
        <v>1560</v>
      </c>
    </row>
    <row r="135" spans="1:4" s="16" customFormat="1" ht="50.1" customHeight="1" x14ac:dyDescent="0.2">
      <c r="A135" s="143" t="s">
        <v>118</v>
      </c>
      <c r="B135" s="144"/>
      <c r="C135"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648">
        <v>2124</v>
      </c>
    </row>
    <row r="136" spans="1:4" s="16" customFormat="1" ht="50.1" customHeight="1" x14ac:dyDescent="0.2">
      <c r="A136" s="143" t="s">
        <v>162</v>
      </c>
      <c r="B136" s="144"/>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36" s="269">
        <v>2760</v>
      </c>
    </row>
    <row r="137" spans="1:4" s="16" customFormat="1" ht="50.1" customHeight="1" x14ac:dyDescent="0.2">
      <c r="A137" s="143" t="s">
        <v>163</v>
      </c>
      <c r="B137" s="144"/>
      <c r="C137" s="188" t="str">
        <f>"Интернет-площадка 2gis.ru на основе Cправочника организаций "&amp;$C$2&amp;""</f>
        <v>Интернет-площадка 2gis.ru на основе Cправочника организаций "2ГИС.ПЕНЗА"</v>
      </c>
      <c r="D137" s="269">
        <v>2280</v>
      </c>
    </row>
    <row r="138" spans="1:4" s="16" customFormat="1" ht="50.1" customHeight="1" x14ac:dyDescent="0.2">
      <c r="A138" s="143" t="s">
        <v>121</v>
      </c>
      <c r="B138" s="144"/>
      <c r="C138" s="188"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8" s="269">
        <v>3000</v>
      </c>
    </row>
    <row r="139" spans="1:4" s="16" customFormat="1" ht="126" customHeight="1" thickBot="1" x14ac:dyDescent="0.25">
      <c r="A139" s="143" t="s">
        <v>122</v>
      </c>
      <c r="B139" s="144"/>
      <c r="C139" s="297" t="str">
        <f>C134</f>
        <v>Интернет-площадка 2gis.ru на основе Cправочника организаций "2ГИС.ПЕНЗА"</v>
      </c>
      <c r="D139" s="648">
        <v>1944</v>
      </c>
    </row>
    <row r="140" spans="1:4" s="28" customFormat="1" ht="50.1" customHeight="1" thickBot="1" x14ac:dyDescent="0.25">
      <c r="A140" s="24" t="s">
        <v>182</v>
      </c>
      <c r="B140" s="25"/>
      <c r="C140" s="26"/>
      <c r="D140" s="27"/>
    </row>
    <row r="141" spans="1:4" s="23" customFormat="1" ht="30" customHeight="1" thickBot="1" x14ac:dyDescent="0.25">
      <c r="A141" s="532"/>
      <c r="B141" s="353"/>
      <c r="C141" s="354"/>
      <c r="D141" s="520"/>
    </row>
    <row r="142" spans="1:4"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42" s="433">
        <v>6084</v>
      </c>
    </row>
    <row r="143" spans="1:4" s="16" customFormat="1" ht="83.25" customHeight="1" x14ac:dyDescent="0.2">
      <c r="A143" s="143" t="s">
        <v>184</v>
      </c>
      <c r="B143" s="144"/>
      <c r="C143" s="194"/>
      <c r="D143" s="198">
        <v>12168</v>
      </c>
    </row>
    <row r="144" spans="1:4" s="16" customFormat="1" ht="83.25" customHeight="1" x14ac:dyDescent="0.2">
      <c r="A144" s="143" t="s">
        <v>185</v>
      </c>
      <c r="B144" s="144"/>
      <c r="C144" s="194"/>
      <c r="D144" s="198">
        <v>6084</v>
      </c>
    </row>
    <row r="145" spans="1:4" s="16" customFormat="1" ht="83.25" customHeight="1" thickBot="1" x14ac:dyDescent="0.25">
      <c r="A145" s="143" t="s">
        <v>186</v>
      </c>
      <c r="B145" s="144"/>
      <c r="C145" s="194"/>
      <c r="D145" s="198">
        <v>12168</v>
      </c>
    </row>
    <row r="146" spans="1:4" s="16" customFormat="1" ht="21.75" thickBot="1" x14ac:dyDescent="0.25">
      <c r="A146" s="298"/>
      <c r="B146" s="299"/>
      <c r="C146" s="299"/>
      <c r="D146" s="428"/>
    </row>
    <row r="147" spans="1:4" ht="12.6" customHeight="1" x14ac:dyDescent="0.2"/>
    <row r="148" spans="1:4" s="209" customFormat="1" ht="24.95" customHeight="1" x14ac:dyDescent="0.2">
      <c r="A148" s="206"/>
      <c r="B148" s="207" t="s">
        <v>123</v>
      </c>
      <c r="C148" s="208" t="s">
        <v>614</v>
      </c>
      <c r="D148" s="208"/>
    </row>
    <row r="149" spans="1:4" s="209" customFormat="1" ht="24.95" customHeight="1" x14ac:dyDescent="0.2">
      <c r="A149" s="206"/>
      <c r="C149" s="301" t="s">
        <v>615</v>
      </c>
      <c r="D149" s="210"/>
    </row>
    <row r="150" spans="1:4" s="209" customFormat="1" ht="24.95" customHeight="1" x14ac:dyDescent="0.2">
      <c r="A150" s="206"/>
      <c r="C150" s="301" t="s">
        <v>616</v>
      </c>
      <c r="D150" s="210"/>
    </row>
    <row r="151" spans="1:4" s="203" customFormat="1" ht="12" customHeight="1" x14ac:dyDescent="0.2">
      <c r="A151" s="202"/>
      <c r="C151" s="210"/>
      <c r="D151" s="210"/>
    </row>
    <row r="152" spans="1:4" s="217" customFormat="1" ht="24.9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row>
    <row r="153" spans="1:4" s="217" customFormat="1" ht="24.9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row>
    <row r="154" spans="1:4" s="217" customFormat="1" ht="24.9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row>
    <row r="155" spans="1:4" s="217" customFormat="1" ht="24.9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row>
    <row r="156" spans="1:4" s="217" customFormat="1" ht="24.9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row>
    <row r="157" spans="1:4" s="217" customFormat="1" ht="24.9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row>
    <row r="158" spans="1:4" s="217" customFormat="1" ht="24.9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row>
    <row r="159" spans="1:4" s="224" customFormat="1" ht="12.6" customHeight="1" x14ac:dyDescent="0.2">
      <c r="A159" s="219"/>
      <c r="B159" s="219"/>
      <c r="C159" s="220"/>
      <c r="D159" s="221"/>
    </row>
    <row r="160" spans="1:4" ht="24.95" customHeight="1" x14ac:dyDescent="0.2">
      <c r="A160" s="225" t="s">
        <v>135</v>
      </c>
      <c r="B160" s="225"/>
      <c r="C160" s="225"/>
      <c r="D160" s="225"/>
    </row>
    <row r="161" spans="1:4" s="224" customFormat="1" ht="12" customHeight="1" x14ac:dyDescent="0.2">
      <c r="A161" s="219"/>
      <c r="B161" s="219"/>
      <c r="C161" s="220"/>
      <c r="D161" s="221"/>
    </row>
    <row r="162" spans="1:4" s="228" customFormat="1" ht="50.1" customHeight="1" thickBot="1" x14ac:dyDescent="0.25">
      <c r="A162" s="226" t="s">
        <v>136</v>
      </c>
      <c r="B162" s="226"/>
      <c r="C162" s="226"/>
      <c r="D162" s="226"/>
    </row>
    <row r="163" spans="1:4" s="233" customFormat="1" ht="50.1" customHeight="1" thickBot="1" x14ac:dyDescent="0.25">
      <c r="A163" s="229" t="s">
        <v>137</v>
      </c>
      <c r="B163" s="230"/>
      <c r="C163" s="230"/>
      <c r="D163" s="231"/>
    </row>
    <row r="164" spans="1:4" ht="50.1" customHeight="1" thickBot="1" x14ac:dyDescent="0.25">
      <c r="A164" s="302" t="s">
        <v>138</v>
      </c>
      <c r="B164" s="303"/>
      <c r="C164" s="236" t="s">
        <v>139</v>
      </c>
      <c r="D164" s="437" t="s">
        <v>140</v>
      </c>
    </row>
    <row r="165" spans="1:4" ht="99.95" customHeight="1" x14ac:dyDescent="0.2">
      <c r="A165" s="239" t="s">
        <v>141</v>
      </c>
      <c r="B165" s="240"/>
      <c r="C165" s="241" t="s">
        <v>142</v>
      </c>
      <c r="D165" s="306" t="s">
        <v>143</v>
      </c>
    </row>
    <row r="166" spans="1:4" ht="75" customHeight="1" x14ac:dyDescent="0.2">
      <c r="A166" s="244" t="s">
        <v>144</v>
      </c>
      <c r="B166" s="245"/>
      <c r="C166" s="246" t="s">
        <v>145</v>
      </c>
      <c r="D166" s="307" t="s">
        <v>146</v>
      </c>
    </row>
    <row r="167" spans="1:4" ht="138.75" customHeight="1" x14ac:dyDescent="0.2">
      <c r="A167" s="244" t="s">
        <v>147</v>
      </c>
      <c r="B167" s="245"/>
      <c r="C167" s="246" t="s">
        <v>148</v>
      </c>
      <c r="D167" s="307" t="s">
        <v>146</v>
      </c>
    </row>
    <row r="168" spans="1:4" s="203" customFormat="1" ht="102.75" customHeight="1" thickBot="1" x14ac:dyDescent="0.25">
      <c r="A168" s="328" t="s">
        <v>150</v>
      </c>
      <c r="B168" s="329"/>
      <c r="C168" s="544" t="s">
        <v>151</v>
      </c>
      <c r="D168" s="544" t="s">
        <v>146</v>
      </c>
    </row>
    <row r="169" spans="1:4" s="224" customFormat="1" ht="222.75" customHeight="1" thickBot="1" x14ac:dyDescent="0.25">
      <c r="A169" s="328" t="s">
        <v>152</v>
      </c>
      <c r="B169" s="329"/>
      <c r="C169" s="330" t="s">
        <v>153</v>
      </c>
      <c r="D169" s="330" t="s">
        <v>146</v>
      </c>
    </row>
    <row r="170" spans="1:4" ht="12" customHeight="1" x14ac:dyDescent="0.2"/>
    <row r="171" spans="1:4" ht="36.75" customHeight="1" x14ac:dyDescent="0.2">
      <c r="A171" s="250" t="s">
        <v>154</v>
      </c>
      <c r="B171" s="250"/>
      <c r="C171" s="250"/>
      <c r="D171" s="250"/>
    </row>
    <row r="172" spans="1:4" ht="36.75" customHeight="1" x14ac:dyDescent="0.2">
      <c r="A172" s="250" t="s">
        <v>155</v>
      </c>
      <c r="B172" s="250"/>
      <c r="C172" s="250"/>
      <c r="D172" s="250"/>
    </row>
    <row r="173" spans="1:4" ht="201.75" customHeight="1" x14ac:dyDescent="0.2">
      <c r="A17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308"/>
      <c r="C173" s="308"/>
      <c r="D173" s="308"/>
    </row>
    <row r="174" spans="1:4" s="16" customFormat="1" ht="67.5" customHeight="1" x14ac:dyDescent="0.2">
      <c r="A174" s="225" t="s">
        <v>157</v>
      </c>
      <c r="B174" s="225"/>
      <c r="C174" s="225"/>
      <c r="D174" s="225"/>
    </row>
    <row r="175" spans="1:4" ht="23.25" x14ac:dyDescent="0.2">
      <c r="A175" s="250" t="s">
        <v>158</v>
      </c>
      <c r="B175" s="250"/>
      <c r="C175" s="250"/>
      <c r="D175" s="250"/>
    </row>
    <row r="176" spans="1:4" s="252" customFormat="1" ht="114.75" customHeight="1" x14ac:dyDescent="0.2">
      <c r="A176" s="225" t="s">
        <v>159</v>
      </c>
      <c r="B176" s="225"/>
      <c r="C176" s="225"/>
      <c r="D176" s="225"/>
    </row>
  </sheetData>
  <sheetProtection selectLockedCells="1" selectUnlockedCells="1"/>
  <mergeCells count="159">
    <mergeCell ref="A174:D174"/>
    <mergeCell ref="A175:D175"/>
    <mergeCell ref="A176:D176"/>
    <mergeCell ref="A167:B167"/>
    <mergeCell ref="A168:B168"/>
    <mergeCell ref="A169:B169"/>
    <mergeCell ref="A171:D171"/>
    <mergeCell ref="A172:D172"/>
    <mergeCell ref="A173:D173"/>
    <mergeCell ref="A160:D160"/>
    <mergeCell ref="A162:D162"/>
    <mergeCell ref="A163:D163"/>
    <mergeCell ref="A164:B164"/>
    <mergeCell ref="A165:B165"/>
    <mergeCell ref="A166:B166"/>
    <mergeCell ref="A153:C153"/>
    <mergeCell ref="A154:C154"/>
    <mergeCell ref="A155:C155"/>
    <mergeCell ref="A156:C156"/>
    <mergeCell ref="A157:C157"/>
    <mergeCell ref="A158:C158"/>
    <mergeCell ref="A146:D146"/>
    <mergeCell ref="C148:D148"/>
    <mergeCell ref="C149:D149"/>
    <mergeCell ref="C150:D150"/>
    <mergeCell ref="C151:D151"/>
    <mergeCell ref="A152:C152"/>
    <mergeCell ref="A138:B138"/>
    <mergeCell ref="A139:B139"/>
    <mergeCell ref="A140:B140"/>
    <mergeCell ref="A141:C141"/>
    <mergeCell ref="A142:B142"/>
    <mergeCell ref="C142:C145"/>
    <mergeCell ref="A143:B143"/>
    <mergeCell ref="A144:B144"/>
    <mergeCell ref="A145:B145"/>
    <mergeCell ref="A132:B132"/>
    <mergeCell ref="A133:B133"/>
    <mergeCell ref="A134:B134"/>
    <mergeCell ref="A135:B135"/>
    <mergeCell ref="A136:B136"/>
    <mergeCell ref="A137:B137"/>
    <mergeCell ref="A126:B126"/>
    <mergeCell ref="C126:D126"/>
    <mergeCell ref="A127:B127"/>
    <mergeCell ref="C127:C131"/>
    <mergeCell ref="A128:B128"/>
    <mergeCell ref="A129:B129"/>
    <mergeCell ref="A130:B130"/>
    <mergeCell ref="A131:B131"/>
    <mergeCell ref="A120:B120"/>
    <mergeCell ref="A121:B121"/>
    <mergeCell ref="A122:B122"/>
    <mergeCell ref="A123:B123"/>
    <mergeCell ref="A124:B124"/>
    <mergeCell ref="A125:B125"/>
    <mergeCell ref="A114:B114"/>
    <mergeCell ref="A115:B115"/>
    <mergeCell ref="A116:B116"/>
    <mergeCell ref="A117:B117"/>
    <mergeCell ref="A118:B118"/>
    <mergeCell ref="A119:B119"/>
    <mergeCell ref="A108:B108"/>
    <mergeCell ref="A109:B109"/>
    <mergeCell ref="A110:B110"/>
    <mergeCell ref="A111:B111"/>
    <mergeCell ref="A112:B112"/>
    <mergeCell ref="A113:B113"/>
    <mergeCell ref="A102:B102"/>
    <mergeCell ref="A103:B103"/>
    <mergeCell ref="A104:B104"/>
    <mergeCell ref="A105:B105"/>
    <mergeCell ref="A106:B106"/>
    <mergeCell ref="A107:B107"/>
    <mergeCell ref="A96:B96"/>
    <mergeCell ref="A97:B97"/>
    <mergeCell ref="A98:B98"/>
    <mergeCell ref="A99:B99"/>
    <mergeCell ref="A100:B100"/>
    <mergeCell ref="A101:B101"/>
    <mergeCell ref="A89:B89"/>
    <mergeCell ref="A90:B90"/>
    <mergeCell ref="A91:B91"/>
    <mergeCell ref="A92:B92"/>
    <mergeCell ref="A94:B94"/>
    <mergeCell ref="A95:B95"/>
    <mergeCell ref="A79:B79"/>
    <mergeCell ref="A80:B80"/>
    <mergeCell ref="A81:B81"/>
    <mergeCell ref="A83:B83"/>
    <mergeCell ref="C83:C91"/>
    <mergeCell ref="A84:B84"/>
    <mergeCell ref="A85:B85"/>
    <mergeCell ref="A86:B86"/>
    <mergeCell ref="A87:B87"/>
    <mergeCell ref="A88:B88"/>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06"/>
  <sheetViews>
    <sheetView view="pageBreakPreview" zoomScale="40" zoomScaleNormal="60" zoomScaleSheetLayoutView="40" workbookViewId="0">
      <pane ySplit="3" topLeftCell="A5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617</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649" t="s">
        <v>7</v>
      </c>
      <c r="D4" s="380"/>
      <c r="E4" s="380"/>
      <c r="F4" s="380"/>
      <c r="G4" s="380"/>
      <c r="H4" s="381"/>
    </row>
    <row r="5" spans="1:8" s="28" customFormat="1" ht="49.5" customHeight="1" thickBot="1" x14ac:dyDescent="0.25">
      <c r="A5" s="24" t="s">
        <v>9</v>
      </c>
      <c r="B5" s="25"/>
      <c r="C5" s="26"/>
      <c r="D5" s="26"/>
      <c r="E5" s="26"/>
      <c r="F5" s="26"/>
      <c r="G5" s="26"/>
      <c r="H5" s="27"/>
    </row>
    <row r="6" spans="1:8" s="16" customFormat="1" ht="32.25" customHeight="1" thickBot="1" x14ac:dyDescent="0.25">
      <c r="A6" s="636"/>
      <c r="B6" s="637"/>
      <c r="C6" s="637"/>
      <c r="D6" s="299" t="s">
        <v>290</v>
      </c>
      <c r="E6" s="299"/>
      <c r="F6" s="299"/>
      <c r="G6" s="299"/>
      <c r="H6" s="428"/>
    </row>
    <row r="7" spans="1:8" s="16" customFormat="1" ht="24.95" customHeight="1" thickBot="1" x14ac:dyDescent="0.25">
      <c r="A7" s="81"/>
      <c r="B7" s="117"/>
      <c r="C7" s="118"/>
      <c r="D7" s="584" t="s">
        <v>173</v>
      </c>
      <c r="E7" s="585" t="s">
        <v>174</v>
      </c>
      <c r="F7" s="586" t="s">
        <v>175</v>
      </c>
      <c r="G7" s="585" t="s">
        <v>176</v>
      </c>
      <c r="H7" s="587" t="s">
        <v>177</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1">
        <f>F8*1.2</f>
        <v>13341.6</v>
      </c>
      <c r="E8" s="32">
        <f>F8*1.1</f>
        <v>12229.800000000001</v>
      </c>
      <c r="F8" s="32">
        <v>11118</v>
      </c>
      <c r="G8" s="32">
        <f>F8*0.75</f>
        <v>8338.5</v>
      </c>
      <c r="H8" s="33">
        <f>F8*0.5</f>
        <v>5559</v>
      </c>
    </row>
    <row r="9" spans="1:8" s="16" customFormat="1" ht="47.25" customHeight="1" x14ac:dyDescent="0.2">
      <c r="A9" s="55"/>
      <c r="B9" s="650"/>
      <c r="C9" s="651"/>
      <c r="D9" s="36"/>
      <c r="E9" s="37"/>
      <c r="F9" s="37"/>
      <c r="G9" s="37"/>
      <c r="H9" s="38"/>
    </row>
    <row r="10" spans="1:8" s="16" customFormat="1" ht="57.75" customHeight="1" x14ac:dyDescent="0.2">
      <c r="A10" s="55"/>
      <c r="B10" s="650"/>
      <c r="C10" s="651"/>
      <c r="D10" s="36"/>
      <c r="E10" s="37"/>
      <c r="F10" s="37"/>
      <c r="G10" s="37"/>
      <c r="H10" s="38"/>
    </row>
    <row r="11" spans="1:8" s="16" customFormat="1" ht="63" customHeight="1" x14ac:dyDescent="0.2">
      <c r="A11" s="55"/>
      <c r="B11" s="92"/>
      <c r="C11" s="93"/>
      <c r="D11" s="36"/>
      <c r="E11" s="37"/>
      <c r="F11" s="37"/>
      <c r="G11" s="37"/>
      <c r="H11" s="38"/>
    </row>
    <row r="12" spans="1:8" s="16" customFormat="1" ht="55.5" customHeight="1" x14ac:dyDescent="0.2">
      <c r="A12" s="55"/>
      <c r="B12" s="652" t="s">
        <v>12</v>
      </c>
      <c r="C12" s="6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6"/>
      <c r="E12" s="37"/>
      <c r="F12" s="37"/>
      <c r="G12" s="37"/>
      <c r="H12" s="38"/>
    </row>
    <row r="13" spans="1:8" s="16" customFormat="1" ht="57.75" customHeight="1" x14ac:dyDescent="0.2">
      <c r="A13" s="55"/>
      <c r="B13" s="652"/>
      <c r="C13" s="653"/>
      <c r="D13" s="36"/>
      <c r="E13" s="37"/>
      <c r="F13" s="37"/>
      <c r="G13" s="37"/>
      <c r="H13" s="38"/>
    </row>
    <row r="14" spans="1:8" s="16" customFormat="1" ht="59.25" customHeight="1" x14ac:dyDescent="0.2">
      <c r="A14" s="55"/>
      <c r="B14" s="654" t="s">
        <v>13</v>
      </c>
      <c r="C14" s="6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6"/>
      <c r="E14" s="37"/>
      <c r="F14" s="37"/>
      <c r="G14" s="37"/>
      <c r="H14" s="38"/>
    </row>
    <row r="15" spans="1:8" s="16" customFormat="1" ht="100.5" customHeight="1" thickBot="1" x14ac:dyDescent="0.25">
      <c r="A15" s="59"/>
      <c r="B15" s="656"/>
      <c r="C15" s="657"/>
      <c r="D15" s="185"/>
      <c r="E15" s="186"/>
      <c r="F15" s="186"/>
      <c r="G15" s="186"/>
      <c r="H15" s="187"/>
    </row>
    <row r="16" spans="1:8" s="16" customFormat="1" ht="24.95" customHeight="1" thickBot="1" x14ac:dyDescent="0.25">
      <c r="A16" s="112"/>
      <c r="B16" s="658"/>
      <c r="C16" s="83"/>
      <c r="D16" s="299" t="s">
        <v>290</v>
      </c>
      <c r="E16" s="299"/>
      <c r="F16" s="299"/>
      <c r="G16" s="299"/>
      <c r="H16" s="428"/>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402">
        <f>F17*1.2</f>
        <v>15609.599999999999</v>
      </c>
      <c r="E17" s="403">
        <f>F17*1.1</f>
        <v>14308.800000000001</v>
      </c>
      <c r="F17" s="403">
        <v>13008</v>
      </c>
      <c r="G17" s="403">
        <f>F17*0.75</f>
        <v>9756</v>
      </c>
      <c r="H17" s="404">
        <f>F17*0.5</f>
        <v>6504</v>
      </c>
    </row>
    <row r="18" spans="1:8" s="16" customFormat="1" ht="47.25" customHeight="1" x14ac:dyDescent="0.2">
      <c r="A18" s="71"/>
      <c r="B18" s="650"/>
      <c r="C18" s="651"/>
      <c r="D18" s="405"/>
      <c r="E18" s="406"/>
      <c r="F18" s="406"/>
      <c r="G18" s="406"/>
      <c r="H18" s="407"/>
    </row>
    <row r="19" spans="1:8" s="16" customFormat="1" ht="57.75" customHeight="1" x14ac:dyDescent="0.2">
      <c r="A19" s="71"/>
      <c r="B19" s="650"/>
      <c r="C19" s="651"/>
      <c r="D19" s="405"/>
      <c r="E19" s="406"/>
      <c r="F19" s="406"/>
      <c r="G19" s="406"/>
      <c r="H19" s="407"/>
    </row>
    <row r="20" spans="1:8" s="16" customFormat="1" ht="63" customHeight="1" x14ac:dyDescent="0.2">
      <c r="A20" s="71"/>
      <c r="B20" s="92"/>
      <c r="C20" s="93"/>
      <c r="D20" s="405"/>
      <c r="E20" s="406"/>
      <c r="F20" s="406"/>
      <c r="G20" s="406"/>
      <c r="H20" s="407"/>
    </row>
    <row r="21" spans="1:8" s="16" customFormat="1" ht="55.5" customHeight="1" x14ac:dyDescent="0.2">
      <c r="A21" s="71"/>
      <c r="B21" s="652" t="s">
        <v>12</v>
      </c>
      <c r="C21" s="65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405"/>
      <c r="E21" s="406"/>
      <c r="F21" s="406"/>
      <c r="G21" s="406"/>
      <c r="H21" s="407"/>
    </row>
    <row r="22" spans="1:8" s="16" customFormat="1" ht="57.75" customHeight="1" x14ac:dyDescent="0.2">
      <c r="A22" s="71"/>
      <c r="B22" s="652"/>
      <c r="C22" s="659"/>
      <c r="D22" s="405"/>
      <c r="E22" s="406"/>
      <c r="F22" s="406"/>
      <c r="G22" s="406"/>
      <c r="H22" s="407"/>
    </row>
    <row r="23" spans="1:8" s="16" customFormat="1" ht="87.75" customHeight="1" x14ac:dyDescent="0.2">
      <c r="A23" s="71"/>
      <c r="B23" s="660" t="s">
        <v>13</v>
      </c>
      <c r="C23" s="65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405"/>
      <c r="E23" s="406"/>
      <c r="F23" s="406"/>
      <c r="G23" s="406"/>
      <c r="H23" s="407"/>
    </row>
    <row r="24" spans="1:8" s="16" customFormat="1" ht="63" customHeight="1" x14ac:dyDescent="0.2">
      <c r="A24" s="71"/>
      <c r="B24" s="660"/>
      <c r="C24" s="659"/>
      <c r="D24" s="405"/>
      <c r="E24" s="406"/>
      <c r="F24" s="406"/>
      <c r="G24" s="406"/>
      <c r="H24" s="407"/>
    </row>
    <row r="25" spans="1:8" s="16" customFormat="1" ht="100.5" customHeight="1" thickBot="1" x14ac:dyDescent="0.25">
      <c r="A25" s="77"/>
      <c r="B25" s="107" t="s">
        <v>16</v>
      </c>
      <c r="C25" s="6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408"/>
      <c r="E25" s="409"/>
      <c r="F25" s="409"/>
      <c r="G25" s="409"/>
      <c r="H25" s="410"/>
    </row>
    <row r="26" spans="1:8" s="16" customFormat="1" ht="24.95" customHeight="1" thickBot="1" x14ac:dyDescent="0.25">
      <c r="A26" s="81"/>
      <c r="B26" s="466"/>
      <c r="C26" s="118"/>
      <c r="D26" s="63"/>
      <c r="E26" s="63"/>
      <c r="F26" s="63"/>
      <c r="G26" s="63"/>
      <c r="H26" s="64"/>
    </row>
    <row r="27" spans="1:8" s="16" customFormat="1" ht="112.5" customHeight="1" x14ac:dyDescent="0.2">
      <c r="A27" s="65" t="s">
        <v>17</v>
      </c>
      <c r="B27" s="66" t="s">
        <v>18</v>
      </c>
      <c r="C27" s="67"/>
      <c r="D27" s="69">
        <v>2790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"2ГИС.ПЕРМЬ" (версия для ПК)</v>
      </c>
      <c r="D28" s="75"/>
      <c r="E28" s="75"/>
      <c r="F28" s="75"/>
      <c r="G28" s="75"/>
      <c r="H28" s="76"/>
    </row>
    <row r="29" spans="1:8" s="16" customFormat="1" ht="40.5" customHeight="1" x14ac:dyDescent="0.2">
      <c r="A29" s="71"/>
      <c r="B29" s="72" t="s">
        <v>20</v>
      </c>
      <c r="C29" s="35"/>
      <c r="D29" s="75"/>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79"/>
      <c r="E30" s="79"/>
      <c r="F30" s="79"/>
      <c r="G30" s="79"/>
      <c r="H30" s="80"/>
    </row>
    <row r="31" spans="1:8" s="16" customFormat="1" ht="24.95" customHeight="1" thickBot="1" x14ac:dyDescent="0.25">
      <c r="A31" s="81"/>
      <c r="B31" s="82"/>
      <c r="C31" s="83"/>
      <c r="D31" s="299" t="s">
        <v>290</v>
      </c>
      <c r="E31" s="299"/>
      <c r="F31" s="299"/>
      <c r="G31" s="299"/>
      <c r="H31" s="428"/>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90">
        <v>270</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100"/>
      <c r="E34" s="100"/>
      <c r="F34" s="100"/>
      <c r="G34" s="100"/>
      <c r="H34" s="101"/>
    </row>
    <row r="35" spans="1:8" s="16" customFormat="1" ht="24.95" customHeight="1" thickBot="1" x14ac:dyDescent="0.25">
      <c r="A35" s="81"/>
      <c r="B35" s="48"/>
      <c r="C35" s="49"/>
      <c r="D35" s="299" t="s">
        <v>290</v>
      </c>
      <c r="E35" s="299"/>
      <c r="F35" s="299"/>
      <c r="G35" s="299"/>
      <c r="H35" s="428"/>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54">
        <f>F36*1.2</f>
        <v>29361.599999999999</v>
      </c>
      <c r="E36" s="32">
        <f>F36*1.1</f>
        <v>26914.800000000003</v>
      </c>
      <c r="F36" s="32">
        <v>24468</v>
      </c>
      <c r="G36" s="32">
        <f>F36*0.75</f>
        <v>18351</v>
      </c>
      <c r="H36" s="33">
        <f>F36*0.5</f>
        <v>12234</v>
      </c>
    </row>
    <row r="37" spans="1:8" s="16" customFormat="1" ht="99.95" customHeight="1" x14ac:dyDescent="0.2">
      <c r="A37" s="71"/>
      <c r="B37" s="35"/>
      <c r="C37" s="92"/>
      <c r="D37" s="56"/>
      <c r="E37" s="37"/>
      <c r="F37" s="37"/>
      <c r="G37" s="37"/>
      <c r="H37" s="38"/>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56"/>
      <c r="E38" s="37"/>
      <c r="F38" s="37"/>
      <c r="G38" s="37"/>
      <c r="H38" s="38"/>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61"/>
      <c r="E39" s="45"/>
      <c r="F39" s="45"/>
      <c r="G39" s="45"/>
      <c r="H39" s="46"/>
    </row>
    <row r="40" spans="1:8" s="16" customFormat="1" ht="24.95" customHeight="1" thickBot="1" x14ac:dyDescent="0.25">
      <c r="A40" s="81"/>
      <c r="B40" s="48"/>
      <c r="C40" s="49"/>
      <c r="D40" s="299" t="s">
        <v>290</v>
      </c>
      <c r="E40" s="299"/>
      <c r="F40" s="299"/>
      <c r="G40" s="299"/>
      <c r="H40" s="428"/>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2">
        <f>F41*1.2</f>
        <v>34344</v>
      </c>
      <c r="E41" s="32">
        <f>F41*1.1</f>
        <v>31482.000000000004</v>
      </c>
      <c r="F41" s="32">
        <v>28620</v>
      </c>
      <c r="G41" s="32">
        <f>F41*0.75</f>
        <v>21465</v>
      </c>
      <c r="H41" s="33">
        <f>F41*0.5</f>
        <v>14310</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45"/>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8">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"2ГИС.ПЕРМЬ" (версия для ПК)</v>
      </c>
      <c r="D48" s="74"/>
      <c r="E48" s="75"/>
      <c r="F48" s="75"/>
      <c r="G48" s="75"/>
      <c r="H48" s="76"/>
    </row>
    <row r="49" spans="1:8" s="16" customFormat="1" ht="50.1" customHeight="1" x14ac:dyDescent="0.2">
      <c r="A49" s="71"/>
      <c r="B49" s="72" t="s">
        <v>20</v>
      </c>
      <c r="C49" s="35"/>
      <c r="D49" s="74"/>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78"/>
      <c r="E50" s="79"/>
      <c r="F50" s="79"/>
      <c r="G50" s="79"/>
      <c r="H50" s="80"/>
    </row>
    <row r="51" spans="1:8" s="16" customFormat="1" ht="24.95" customHeight="1" thickBot="1" x14ac:dyDescent="0.25">
      <c r="A51" s="81"/>
      <c r="B51" s="82"/>
      <c r="C51" s="83"/>
      <c r="D51" s="299" t="s">
        <v>290</v>
      </c>
      <c r="E51" s="299"/>
      <c r="F51" s="299"/>
      <c r="G51" s="299"/>
      <c r="H51" s="428"/>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90">
        <v>600</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100"/>
      <c r="E55" s="100"/>
      <c r="F55" s="100"/>
      <c r="G55" s="100"/>
      <c r="H55" s="101"/>
    </row>
    <row r="56" spans="1:8" s="16" customFormat="1" ht="24.95" customHeight="1" thickBot="1" x14ac:dyDescent="0.25">
      <c r="A56" s="81"/>
      <c r="B56" s="117"/>
      <c r="C56" s="118"/>
      <c r="D56" s="299" t="s">
        <v>290</v>
      </c>
      <c r="E56" s="299"/>
      <c r="F56" s="299"/>
      <c r="G56" s="299"/>
      <c r="H56" s="428"/>
    </row>
    <row r="57" spans="1:8" s="16" customFormat="1" ht="50.1" customHeight="1" thickBot="1" x14ac:dyDescent="0.25">
      <c r="A57" s="119" t="s">
        <v>31</v>
      </c>
      <c r="B57" s="120"/>
      <c r="C57" s="120"/>
      <c r="D57" s="121" t="str">
        <f>"от "&amp;MIN(D58:D87)&amp;" до "&amp;MAX(D58:D87)</f>
        <v>от 2460 до 73800</v>
      </c>
      <c r="E57" s="122"/>
      <c r="F57" s="122"/>
      <c r="G57" s="122"/>
      <c r="H57" s="123"/>
    </row>
    <row r="58" spans="1:8" s="16" customFormat="1" ht="37.5" customHeight="1" outlineLevel="1" x14ac:dyDescent="0.2">
      <c r="A58" s="124" t="s">
        <v>32</v>
      </c>
      <c r="B58" s="125"/>
      <c r="C58" s="63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58" s="31">
        <v>2460</v>
      </c>
      <c r="E58" s="32"/>
      <c r="F58" s="32"/>
      <c r="G58" s="32"/>
      <c r="H58" s="33"/>
    </row>
    <row r="59" spans="1:8" s="16" customFormat="1" ht="37.5" customHeight="1" outlineLevel="1" x14ac:dyDescent="0.2">
      <c r="A59" s="130" t="s">
        <v>33</v>
      </c>
      <c r="B59" s="131"/>
      <c r="C59" s="639"/>
      <c r="D59" s="36">
        <v>4920</v>
      </c>
      <c r="E59" s="37"/>
      <c r="F59" s="37"/>
      <c r="G59" s="37"/>
      <c r="H59" s="38"/>
    </row>
    <row r="60" spans="1:8" s="16" customFormat="1" ht="37.5" customHeight="1" outlineLevel="1" x14ac:dyDescent="0.2">
      <c r="A60" s="130" t="s">
        <v>34</v>
      </c>
      <c r="B60" s="131"/>
      <c r="C60" s="639"/>
      <c r="D60" s="36">
        <v>7380</v>
      </c>
      <c r="E60" s="37"/>
      <c r="F60" s="37"/>
      <c r="G60" s="37"/>
      <c r="H60" s="38"/>
    </row>
    <row r="61" spans="1:8" s="16" customFormat="1" ht="37.5" customHeight="1" outlineLevel="1" x14ac:dyDescent="0.2">
      <c r="A61" s="130" t="s">
        <v>35</v>
      </c>
      <c r="B61" s="131"/>
      <c r="C61" s="639"/>
      <c r="D61" s="36">
        <v>9840</v>
      </c>
      <c r="E61" s="37"/>
      <c r="F61" s="37"/>
      <c r="G61" s="37"/>
      <c r="H61" s="38"/>
    </row>
    <row r="62" spans="1:8" s="16" customFormat="1" ht="37.5" customHeight="1" outlineLevel="1" x14ac:dyDescent="0.2">
      <c r="A62" s="130" t="s">
        <v>36</v>
      </c>
      <c r="B62" s="131"/>
      <c r="C62" s="639"/>
      <c r="D62" s="36">
        <v>12300</v>
      </c>
      <c r="E62" s="37"/>
      <c r="F62" s="37"/>
      <c r="G62" s="37"/>
      <c r="H62" s="38"/>
    </row>
    <row r="63" spans="1:8" s="16" customFormat="1" ht="37.5" customHeight="1" outlineLevel="1" x14ac:dyDescent="0.2">
      <c r="A63" s="130" t="s">
        <v>37</v>
      </c>
      <c r="B63" s="131"/>
      <c r="C63" s="639"/>
      <c r="D63" s="36">
        <v>14760</v>
      </c>
      <c r="E63" s="37"/>
      <c r="F63" s="37"/>
      <c r="G63" s="37"/>
      <c r="H63" s="38"/>
    </row>
    <row r="64" spans="1:8" s="16" customFormat="1" ht="37.5" customHeight="1" outlineLevel="1" x14ac:dyDescent="0.2">
      <c r="A64" s="130" t="s">
        <v>38</v>
      </c>
      <c r="B64" s="131"/>
      <c r="C64" s="639"/>
      <c r="D64" s="36">
        <v>17220</v>
      </c>
      <c r="E64" s="37"/>
      <c r="F64" s="37"/>
      <c r="G64" s="37"/>
      <c r="H64" s="38"/>
    </row>
    <row r="65" spans="1:8" s="16" customFormat="1" ht="37.5" customHeight="1" outlineLevel="1" x14ac:dyDescent="0.2">
      <c r="A65" s="130" t="s">
        <v>39</v>
      </c>
      <c r="B65" s="131"/>
      <c r="C65" s="639"/>
      <c r="D65" s="36">
        <v>19680</v>
      </c>
      <c r="E65" s="37"/>
      <c r="F65" s="37"/>
      <c r="G65" s="37"/>
      <c r="H65" s="38"/>
    </row>
    <row r="66" spans="1:8" s="16" customFormat="1" ht="37.5" customHeight="1" outlineLevel="1" x14ac:dyDescent="0.2">
      <c r="A66" s="130" t="s">
        <v>40</v>
      </c>
      <c r="B66" s="131"/>
      <c r="C66" s="639"/>
      <c r="D66" s="36">
        <v>22140</v>
      </c>
      <c r="E66" s="37"/>
      <c r="F66" s="37"/>
      <c r="G66" s="37"/>
      <c r="H66" s="38"/>
    </row>
    <row r="67" spans="1:8" s="16" customFormat="1" ht="37.5" customHeight="1" outlineLevel="1" x14ac:dyDescent="0.2">
      <c r="A67" s="130" t="s">
        <v>41</v>
      </c>
      <c r="B67" s="131"/>
      <c r="C67" s="639"/>
      <c r="D67" s="36">
        <v>24600</v>
      </c>
      <c r="E67" s="37"/>
      <c r="F67" s="37"/>
      <c r="G67" s="37"/>
      <c r="H67" s="38"/>
    </row>
    <row r="68" spans="1:8" s="16" customFormat="1" ht="37.5" customHeight="1" outlineLevel="1" x14ac:dyDescent="0.2">
      <c r="A68" s="130" t="s">
        <v>42</v>
      </c>
      <c r="B68" s="131"/>
      <c r="C68" s="639"/>
      <c r="D68" s="36">
        <v>27060</v>
      </c>
      <c r="E68" s="37"/>
      <c r="F68" s="37"/>
      <c r="G68" s="37"/>
      <c r="H68" s="38"/>
    </row>
    <row r="69" spans="1:8" s="16" customFormat="1" ht="37.5" customHeight="1" outlineLevel="1" x14ac:dyDescent="0.2">
      <c r="A69" s="130" t="s">
        <v>43</v>
      </c>
      <c r="B69" s="131"/>
      <c r="C69" s="639"/>
      <c r="D69" s="36">
        <v>29520</v>
      </c>
      <c r="E69" s="37"/>
      <c r="F69" s="37"/>
      <c r="G69" s="37"/>
      <c r="H69" s="38"/>
    </row>
    <row r="70" spans="1:8" s="16" customFormat="1" ht="37.5" customHeight="1" outlineLevel="1" x14ac:dyDescent="0.2">
      <c r="A70" s="130" t="s">
        <v>44</v>
      </c>
      <c r="B70" s="131"/>
      <c r="C70" s="639"/>
      <c r="D70" s="36">
        <v>31980</v>
      </c>
      <c r="E70" s="37"/>
      <c r="F70" s="37"/>
      <c r="G70" s="37"/>
      <c r="H70" s="38"/>
    </row>
    <row r="71" spans="1:8" s="16" customFormat="1" ht="37.5" customHeight="1" outlineLevel="1" x14ac:dyDescent="0.2">
      <c r="A71" s="130" t="s">
        <v>45</v>
      </c>
      <c r="B71" s="131"/>
      <c r="C71" s="639"/>
      <c r="D71" s="36">
        <v>34440</v>
      </c>
      <c r="E71" s="37"/>
      <c r="F71" s="37"/>
      <c r="G71" s="37"/>
      <c r="H71" s="38"/>
    </row>
    <row r="72" spans="1:8" s="16" customFormat="1" ht="37.5" customHeight="1" outlineLevel="1" x14ac:dyDescent="0.2">
      <c r="A72" s="130" t="s">
        <v>46</v>
      </c>
      <c r="B72" s="131"/>
      <c r="C72" s="639"/>
      <c r="D72" s="36">
        <v>36900</v>
      </c>
      <c r="E72" s="37"/>
      <c r="F72" s="37"/>
      <c r="G72" s="37"/>
      <c r="H72" s="38"/>
    </row>
    <row r="73" spans="1:8" s="16" customFormat="1" ht="37.5" customHeight="1" outlineLevel="1" x14ac:dyDescent="0.2">
      <c r="A73" s="130" t="s">
        <v>47</v>
      </c>
      <c r="B73" s="131"/>
      <c r="C73" s="639"/>
      <c r="D73" s="36">
        <v>39360</v>
      </c>
      <c r="E73" s="37"/>
      <c r="F73" s="37"/>
      <c r="G73" s="37"/>
      <c r="H73" s="38"/>
    </row>
    <row r="74" spans="1:8" s="16" customFormat="1" ht="37.5" customHeight="1" outlineLevel="1" x14ac:dyDescent="0.2">
      <c r="A74" s="130" t="s">
        <v>48</v>
      </c>
      <c r="B74" s="131"/>
      <c r="C74" s="639"/>
      <c r="D74" s="36">
        <v>41820</v>
      </c>
      <c r="E74" s="37"/>
      <c r="F74" s="37"/>
      <c r="G74" s="37"/>
      <c r="H74" s="38"/>
    </row>
    <row r="75" spans="1:8" s="16" customFormat="1" ht="37.5" customHeight="1" outlineLevel="1" x14ac:dyDescent="0.2">
      <c r="A75" s="130" t="s">
        <v>49</v>
      </c>
      <c r="B75" s="131"/>
      <c r="C75" s="639"/>
      <c r="D75" s="36">
        <v>44280</v>
      </c>
      <c r="E75" s="37"/>
      <c r="F75" s="37"/>
      <c r="G75" s="37"/>
      <c r="H75" s="38"/>
    </row>
    <row r="76" spans="1:8" s="16" customFormat="1" ht="37.5" customHeight="1" outlineLevel="1" x14ac:dyDescent="0.2">
      <c r="A76" s="130" t="s">
        <v>50</v>
      </c>
      <c r="B76" s="131"/>
      <c r="C76" s="639"/>
      <c r="D76" s="36">
        <v>46740</v>
      </c>
      <c r="E76" s="37"/>
      <c r="F76" s="37"/>
      <c r="G76" s="37"/>
      <c r="H76" s="38"/>
    </row>
    <row r="77" spans="1:8" s="16" customFormat="1" ht="37.5" customHeight="1" outlineLevel="1" x14ac:dyDescent="0.2">
      <c r="A77" s="130" t="s">
        <v>51</v>
      </c>
      <c r="B77" s="131"/>
      <c r="C77" s="639"/>
      <c r="D77" s="36">
        <v>49200</v>
      </c>
      <c r="E77" s="37"/>
      <c r="F77" s="37"/>
      <c r="G77" s="37"/>
      <c r="H77" s="38"/>
    </row>
    <row r="78" spans="1:8" s="16" customFormat="1" ht="37.5" customHeight="1" outlineLevel="1" x14ac:dyDescent="0.2">
      <c r="A78" s="130" t="s">
        <v>196</v>
      </c>
      <c r="B78" s="131"/>
      <c r="C78" s="639"/>
      <c r="D78" s="325">
        <v>51660</v>
      </c>
      <c r="E78" s="140"/>
      <c r="F78" s="140"/>
      <c r="G78" s="140"/>
      <c r="H78" s="141"/>
    </row>
    <row r="79" spans="1:8" s="16" customFormat="1" ht="37.5" customHeight="1" outlineLevel="1" x14ac:dyDescent="0.2">
      <c r="A79" s="130" t="s">
        <v>197</v>
      </c>
      <c r="B79" s="131"/>
      <c r="C79" s="639"/>
      <c r="D79" s="325">
        <v>54120</v>
      </c>
      <c r="E79" s="140"/>
      <c r="F79" s="140"/>
      <c r="G79" s="140"/>
      <c r="H79" s="141"/>
    </row>
    <row r="80" spans="1:8" s="16" customFormat="1" ht="37.5" customHeight="1" outlineLevel="1" x14ac:dyDescent="0.2">
      <c r="A80" s="130" t="s">
        <v>198</v>
      </c>
      <c r="B80" s="131"/>
      <c r="C80" s="639"/>
      <c r="D80" s="325">
        <v>56580</v>
      </c>
      <c r="E80" s="140"/>
      <c r="F80" s="140"/>
      <c r="G80" s="140"/>
      <c r="H80" s="141"/>
    </row>
    <row r="81" spans="1:8" s="16" customFormat="1" ht="37.5" customHeight="1" outlineLevel="1" x14ac:dyDescent="0.2">
      <c r="A81" s="130" t="s">
        <v>199</v>
      </c>
      <c r="B81" s="131"/>
      <c r="C81" s="639"/>
      <c r="D81" s="325">
        <v>59040</v>
      </c>
      <c r="E81" s="140"/>
      <c r="F81" s="140"/>
      <c r="G81" s="140"/>
      <c r="H81" s="141"/>
    </row>
    <row r="82" spans="1:8" s="16" customFormat="1" ht="37.5" customHeight="1" outlineLevel="1" x14ac:dyDescent="0.2">
      <c r="A82" s="130" t="s">
        <v>200</v>
      </c>
      <c r="B82" s="131"/>
      <c r="C82" s="639"/>
      <c r="D82" s="325">
        <v>61500</v>
      </c>
      <c r="E82" s="140"/>
      <c r="F82" s="140"/>
      <c r="G82" s="140"/>
      <c r="H82" s="141"/>
    </row>
    <row r="83" spans="1:8" s="16" customFormat="1" ht="37.5" customHeight="1" outlineLevel="1" x14ac:dyDescent="0.2">
      <c r="A83" s="130" t="s">
        <v>201</v>
      </c>
      <c r="B83" s="131"/>
      <c r="C83" s="639"/>
      <c r="D83" s="325">
        <v>63960</v>
      </c>
      <c r="E83" s="140"/>
      <c r="F83" s="140"/>
      <c r="G83" s="140"/>
      <c r="H83" s="141"/>
    </row>
    <row r="84" spans="1:8" s="16" customFormat="1" ht="37.5" customHeight="1" outlineLevel="1" x14ac:dyDescent="0.2">
      <c r="A84" s="130" t="s">
        <v>202</v>
      </c>
      <c r="B84" s="131"/>
      <c r="C84" s="639"/>
      <c r="D84" s="325">
        <v>66420</v>
      </c>
      <c r="E84" s="140"/>
      <c r="F84" s="140"/>
      <c r="G84" s="140"/>
      <c r="H84" s="141"/>
    </row>
    <row r="85" spans="1:8" s="16" customFormat="1" ht="37.5" customHeight="1" outlineLevel="1" x14ac:dyDescent="0.2">
      <c r="A85" s="130" t="s">
        <v>203</v>
      </c>
      <c r="B85" s="131"/>
      <c r="C85" s="639"/>
      <c r="D85" s="325">
        <v>68880</v>
      </c>
      <c r="E85" s="140"/>
      <c r="F85" s="140"/>
      <c r="G85" s="140"/>
      <c r="H85" s="141"/>
    </row>
    <row r="86" spans="1:8" s="16" customFormat="1" ht="37.5" customHeight="1" outlineLevel="1" x14ac:dyDescent="0.2">
      <c r="A86" s="130" t="s">
        <v>204</v>
      </c>
      <c r="B86" s="131"/>
      <c r="C86" s="639"/>
      <c r="D86" s="325">
        <v>71340</v>
      </c>
      <c r="E86" s="140"/>
      <c r="F86" s="140"/>
      <c r="G86" s="140"/>
      <c r="H86" s="141"/>
    </row>
    <row r="87" spans="1:8" s="16" customFormat="1" ht="37.5" customHeight="1" outlineLevel="1" x14ac:dyDescent="0.2">
      <c r="A87" s="130" t="s">
        <v>205</v>
      </c>
      <c r="B87" s="131"/>
      <c r="C87" s="639"/>
      <c r="D87" s="325">
        <v>73800</v>
      </c>
      <c r="E87" s="140"/>
      <c r="F87" s="140"/>
      <c r="G87" s="140"/>
      <c r="H87" s="141"/>
    </row>
    <row r="88" spans="1:8" s="16" customFormat="1" ht="37.5" customHeight="1" outlineLevel="1" x14ac:dyDescent="0.2">
      <c r="A88" s="130" t="s">
        <v>215</v>
      </c>
      <c r="B88" s="131"/>
      <c r="C88" s="639"/>
      <c r="D88" s="325">
        <v>76260</v>
      </c>
      <c r="E88" s="140"/>
      <c r="F88" s="140"/>
      <c r="G88" s="140"/>
      <c r="H88" s="141"/>
    </row>
    <row r="89" spans="1:8" s="16" customFormat="1" ht="37.5" customHeight="1" outlineLevel="1" x14ac:dyDescent="0.2">
      <c r="A89" s="130" t="s">
        <v>216</v>
      </c>
      <c r="B89" s="131"/>
      <c r="C89" s="639"/>
      <c r="D89" s="325">
        <v>78720</v>
      </c>
      <c r="E89" s="140"/>
      <c r="F89" s="140"/>
      <c r="G89" s="140"/>
      <c r="H89" s="141"/>
    </row>
    <row r="90" spans="1:8" s="16" customFormat="1" ht="37.5" customHeight="1" outlineLevel="1" x14ac:dyDescent="0.2">
      <c r="A90" s="130" t="s">
        <v>217</v>
      </c>
      <c r="B90" s="131"/>
      <c r="C90" s="639"/>
      <c r="D90" s="325">
        <v>81180</v>
      </c>
      <c r="E90" s="140"/>
      <c r="F90" s="140"/>
      <c r="G90" s="140"/>
      <c r="H90" s="141"/>
    </row>
    <row r="91" spans="1:8" s="16" customFormat="1" ht="37.5" customHeight="1" outlineLevel="1" x14ac:dyDescent="0.2">
      <c r="A91" s="130" t="s">
        <v>218</v>
      </c>
      <c r="B91" s="131"/>
      <c r="C91" s="639"/>
      <c r="D91" s="325">
        <v>83640</v>
      </c>
      <c r="E91" s="140"/>
      <c r="F91" s="140"/>
      <c r="G91" s="140"/>
      <c r="H91" s="141"/>
    </row>
    <row r="92" spans="1:8" s="16" customFormat="1" ht="37.5" customHeight="1" outlineLevel="1" x14ac:dyDescent="0.2">
      <c r="A92" s="130" t="s">
        <v>219</v>
      </c>
      <c r="B92" s="131"/>
      <c r="C92" s="639"/>
      <c r="D92" s="325">
        <v>86100</v>
      </c>
      <c r="E92" s="140"/>
      <c r="F92" s="140"/>
      <c r="G92" s="140"/>
      <c r="H92" s="141"/>
    </row>
    <row r="93" spans="1:8" s="16" customFormat="1" ht="37.5" customHeight="1" outlineLevel="1" x14ac:dyDescent="0.2">
      <c r="A93" s="130" t="s">
        <v>220</v>
      </c>
      <c r="B93" s="131"/>
      <c r="C93" s="639"/>
      <c r="D93" s="325">
        <v>88560</v>
      </c>
      <c r="E93" s="140"/>
      <c r="F93" s="140"/>
      <c r="G93" s="140"/>
      <c r="H93" s="141"/>
    </row>
    <row r="94" spans="1:8" s="16" customFormat="1" ht="37.5" customHeight="1" outlineLevel="1" x14ac:dyDescent="0.2">
      <c r="A94" s="130" t="s">
        <v>221</v>
      </c>
      <c r="B94" s="131"/>
      <c r="C94" s="639"/>
      <c r="D94" s="325">
        <v>91020</v>
      </c>
      <c r="E94" s="140"/>
      <c r="F94" s="140"/>
      <c r="G94" s="140"/>
      <c r="H94" s="141"/>
    </row>
    <row r="95" spans="1:8" s="16" customFormat="1" ht="37.5" customHeight="1" outlineLevel="1" x14ac:dyDescent="0.2">
      <c r="A95" s="130" t="s">
        <v>222</v>
      </c>
      <c r="B95" s="131"/>
      <c r="C95" s="639"/>
      <c r="D95" s="325">
        <v>93480</v>
      </c>
      <c r="E95" s="140"/>
      <c r="F95" s="140"/>
      <c r="G95" s="140"/>
      <c r="H95" s="141"/>
    </row>
    <row r="96" spans="1:8" s="16" customFormat="1" ht="37.5" customHeight="1" outlineLevel="1" x14ac:dyDescent="0.2">
      <c r="A96" s="130" t="s">
        <v>223</v>
      </c>
      <c r="B96" s="131"/>
      <c r="C96" s="639"/>
      <c r="D96" s="325">
        <v>95940</v>
      </c>
      <c r="E96" s="140"/>
      <c r="F96" s="140"/>
      <c r="G96" s="140"/>
      <c r="H96" s="141"/>
    </row>
    <row r="97" spans="1:8" s="16" customFormat="1" ht="37.5" customHeight="1" outlineLevel="1" x14ac:dyDescent="0.2">
      <c r="A97" s="130" t="s">
        <v>224</v>
      </c>
      <c r="B97" s="131"/>
      <c r="C97" s="639"/>
      <c r="D97" s="325">
        <v>98400</v>
      </c>
      <c r="E97" s="140"/>
      <c r="F97" s="140"/>
      <c r="G97" s="140"/>
      <c r="H97" s="141"/>
    </row>
    <row r="98" spans="1:8" s="16" customFormat="1" ht="37.5" customHeight="1" outlineLevel="1" x14ac:dyDescent="0.2">
      <c r="A98" s="130" t="s">
        <v>291</v>
      </c>
      <c r="B98" s="131"/>
      <c r="C98" s="639"/>
      <c r="D98" s="325">
        <v>100860</v>
      </c>
      <c r="E98" s="140"/>
      <c r="F98" s="140"/>
      <c r="G98" s="140"/>
      <c r="H98" s="141"/>
    </row>
    <row r="99" spans="1:8" s="16" customFormat="1" ht="37.5" customHeight="1" outlineLevel="1" x14ac:dyDescent="0.2">
      <c r="A99" s="130" t="s">
        <v>292</v>
      </c>
      <c r="B99" s="131"/>
      <c r="C99" s="639"/>
      <c r="D99" s="325">
        <v>103320</v>
      </c>
      <c r="E99" s="140"/>
      <c r="F99" s="140"/>
      <c r="G99" s="140"/>
      <c r="H99" s="141"/>
    </row>
    <row r="100" spans="1:8" s="16" customFormat="1" ht="37.5" customHeight="1" outlineLevel="1" x14ac:dyDescent="0.2">
      <c r="A100" s="130" t="s">
        <v>293</v>
      </c>
      <c r="B100" s="131"/>
      <c r="C100" s="639"/>
      <c r="D100" s="325">
        <v>105780</v>
      </c>
      <c r="E100" s="140"/>
      <c r="F100" s="140"/>
      <c r="G100" s="140"/>
      <c r="H100" s="141"/>
    </row>
    <row r="101" spans="1:8" s="16" customFormat="1" ht="37.5" customHeight="1" outlineLevel="1" x14ac:dyDescent="0.2">
      <c r="A101" s="130" t="s">
        <v>294</v>
      </c>
      <c r="B101" s="131"/>
      <c r="C101" s="639"/>
      <c r="D101" s="325">
        <v>108240</v>
      </c>
      <c r="E101" s="140"/>
      <c r="F101" s="140"/>
      <c r="G101" s="140"/>
      <c r="H101" s="141"/>
    </row>
    <row r="102" spans="1:8" s="16" customFormat="1" ht="37.5" customHeight="1" outlineLevel="1" x14ac:dyDescent="0.2">
      <c r="A102" s="130" t="s">
        <v>295</v>
      </c>
      <c r="B102" s="131"/>
      <c r="C102" s="639"/>
      <c r="D102" s="325">
        <v>110700</v>
      </c>
      <c r="E102" s="140"/>
      <c r="F102" s="140"/>
      <c r="G102" s="140"/>
      <c r="H102" s="141"/>
    </row>
    <row r="103" spans="1:8" s="16" customFormat="1" ht="37.5" customHeight="1" outlineLevel="1" x14ac:dyDescent="0.2">
      <c r="A103" s="130" t="s">
        <v>296</v>
      </c>
      <c r="B103" s="131"/>
      <c r="C103" s="639"/>
      <c r="D103" s="325">
        <v>113160</v>
      </c>
      <c r="E103" s="140"/>
      <c r="F103" s="140"/>
      <c r="G103" s="140"/>
      <c r="H103" s="141"/>
    </row>
    <row r="104" spans="1:8" s="16" customFormat="1" ht="37.5" customHeight="1" outlineLevel="1" x14ac:dyDescent="0.2">
      <c r="A104" s="130" t="s">
        <v>297</v>
      </c>
      <c r="B104" s="131"/>
      <c r="C104" s="639"/>
      <c r="D104" s="325">
        <v>115620</v>
      </c>
      <c r="E104" s="140"/>
      <c r="F104" s="140"/>
      <c r="G104" s="140"/>
      <c r="H104" s="141"/>
    </row>
    <row r="105" spans="1:8" s="16" customFormat="1" ht="37.5" customHeight="1" outlineLevel="1" x14ac:dyDescent="0.2">
      <c r="A105" s="130" t="s">
        <v>298</v>
      </c>
      <c r="B105" s="131"/>
      <c r="C105" s="639"/>
      <c r="D105" s="325">
        <v>118080</v>
      </c>
      <c r="E105" s="140"/>
      <c r="F105" s="140"/>
      <c r="G105" s="140"/>
      <c r="H105" s="141"/>
    </row>
    <row r="106" spans="1:8" s="16" customFormat="1" ht="37.5" customHeight="1" outlineLevel="1" x14ac:dyDescent="0.2">
      <c r="A106" s="130" t="s">
        <v>299</v>
      </c>
      <c r="B106" s="131"/>
      <c r="C106" s="639"/>
      <c r="D106" s="325">
        <v>120540</v>
      </c>
      <c r="E106" s="140"/>
      <c r="F106" s="140"/>
      <c r="G106" s="140"/>
      <c r="H106" s="141"/>
    </row>
    <row r="107" spans="1:8" s="16" customFormat="1" ht="37.5" customHeight="1" outlineLevel="1" x14ac:dyDescent="0.2">
      <c r="A107" s="130" t="s">
        <v>300</v>
      </c>
      <c r="B107" s="131"/>
      <c r="C107" s="639"/>
      <c r="D107" s="325">
        <v>123000</v>
      </c>
      <c r="E107" s="140"/>
      <c r="F107" s="140"/>
      <c r="G107" s="140"/>
      <c r="H107" s="141"/>
    </row>
    <row r="108" spans="1:8" s="16" customFormat="1" ht="37.5" customHeight="1" outlineLevel="1" thickBot="1" x14ac:dyDescent="0.25">
      <c r="A108" s="130" t="s">
        <v>622</v>
      </c>
      <c r="B108" s="131"/>
      <c r="C108" s="640"/>
      <c r="D108" s="356">
        <f>832300*1.2</f>
        <v>998760</v>
      </c>
      <c r="E108" s="148"/>
      <c r="F108" s="148"/>
      <c r="G108" s="148"/>
      <c r="H108" s="149"/>
    </row>
    <row r="109" spans="1:8" s="16" customFormat="1" ht="24.95" customHeight="1" thickBot="1" x14ac:dyDescent="0.25">
      <c r="A109" s="81"/>
      <c r="B109" s="466"/>
      <c r="C109" s="118"/>
      <c r="D109" s="467" t="s">
        <v>351</v>
      </c>
      <c r="E109" s="467"/>
      <c r="F109" s="467"/>
      <c r="G109" s="467"/>
      <c r="H109" s="468"/>
    </row>
    <row r="110" spans="1:8" s="16" customFormat="1" ht="24.95" customHeight="1" thickBot="1" x14ac:dyDescent="0.25">
      <c r="A110" s="469"/>
      <c r="B110" s="470"/>
      <c r="C110" s="180"/>
      <c r="D110" s="471" t="s">
        <v>173</v>
      </c>
      <c r="E110" s="472" t="s">
        <v>174</v>
      </c>
      <c r="F110" s="473" t="s">
        <v>175</v>
      </c>
      <c r="G110" s="472" t="s">
        <v>176</v>
      </c>
      <c r="H110" s="474" t="s">
        <v>177</v>
      </c>
    </row>
    <row r="111" spans="1:8" s="16" customFormat="1" ht="48" customHeight="1" x14ac:dyDescent="0.2">
      <c r="A111" s="29" t="s">
        <v>352</v>
      </c>
      <c r="B111" s="30" t="s">
        <v>27</v>
      </c>
      <c r="C11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1" s="31">
        <f>F111*1.2</f>
        <v>13341.6</v>
      </c>
      <c r="E111" s="32">
        <f>F111*1.1</f>
        <v>12229.800000000001</v>
      </c>
      <c r="F111" s="32">
        <v>11118</v>
      </c>
      <c r="G111" s="32">
        <f>F111*0.75</f>
        <v>8338.5</v>
      </c>
      <c r="H111" s="33">
        <f>F111*0.5</f>
        <v>5559</v>
      </c>
    </row>
    <row r="112" spans="1:8" s="16" customFormat="1" ht="132" customHeight="1" x14ac:dyDescent="0.2">
      <c r="A112" s="34"/>
      <c r="B112" s="35"/>
      <c r="C112" s="35"/>
      <c r="D112" s="36"/>
      <c r="E112" s="37"/>
      <c r="F112" s="37"/>
      <c r="G112" s="37"/>
      <c r="H112" s="38"/>
    </row>
    <row r="113" spans="1:8" s="16" customFormat="1" ht="97.5" customHeight="1" x14ac:dyDescent="0.2">
      <c r="A113" s="34"/>
      <c r="B113" s="39" t="s">
        <v>12</v>
      </c>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3" s="36"/>
      <c r="E113" s="37"/>
      <c r="F113" s="37"/>
      <c r="G113" s="37"/>
      <c r="H113" s="38"/>
    </row>
    <row r="114" spans="1:8" s="16" customFormat="1" ht="166.5" customHeight="1" thickBot="1" x14ac:dyDescent="0.25">
      <c r="A114" s="41"/>
      <c r="B114" s="42" t="s">
        <v>13</v>
      </c>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4" s="44"/>
      <c r="E114" s="45"/>
      <c r="F114" s="45"/>
      <c r="G114" s="45"/>
      <c r="H114" s="46"/>
    </row>
    <row r="115" spans="1:8" s="16" customFormat="1" ht="24.95" customHeight="1" thickBot="1" x14ac:dyDescent="0.25">
      <c r="A115" s="47"/>
      <c r="B115" s="48"/>
      <c r="C115" s="49"/>
      <c r="D115" s="299"/>
      <c r="E115" s="299"/>
      <c r="F115" s="299"/>
      <c r="G115" s="299"/>
      <c r="H115" s="428"/>
    </row>
    <row r="116" spans="1:8" s="16" customFormat="1" ht="48" customHeight="1" x14ac:dyDescent="0.2">
      <c r="A116" s="53" t="s">
        <v>353</v>
      </c>
      <c r="B116" s="30" t="s">
        <v>27</v>
      </c>
      <c r="C116"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6" s="54">
        <f>F116*1.2</f>
        <v>15609.599999999999</v>
      </c>
      <c r="E116" s="32">
        <f>F116*1.1</f>
        <v>14308.800000000001</v>
      </c>
      <c r="F116" s="32">
        <v>13008</v>
      </c>
      <c r="G116" s="32">
        <f>F116*0.75</f>
        <v>9756</v>
      </c>
      <c r="H116" s="33">
        <f>F116*0.5</f>
        <v>6504</v>
      </c>
    </row>
    <row r="117" spans="1:8" s="16" customFormat="1" ht="132" customHeight="1" x14ac:dyDescent="0.2">
      <c r="A117" s="55"/>
      <c r="B117" s="35"/>
      <c r="C117" s="35"/>
      <c r="D117" s="56"/>
      <c r="E117" s="37"/>
      <c r="F117" s="37"/>
      <c r="G117" s="37"/>
      <c r="H117" s="38"/>
    </row>
    <row r="118" spans="1:8" s="16" customFormat="1" ht="97.5" customHeight="1" x14ac:dyDescent="0.2">
      <c r="A118" s="55"/>
      <c r="B118" s="39" t="s">
        <v>12</v>
      </c>
      <c r="C11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18" s="56"/>
      <c r="E118" s="37"/>
      <c r="F118" s="37"/>
      <c r="G118" s="37"/>
      <c r="H118" s="38"/>
    </row>
    <row r="119" spans="1:8" s="16" customFormat="1" ht="166.5" customHeight="1" x14ac:dyDescent="0.2">
      <c r="A119" s="55"/>
      <c r="B119" s="57" t="s">
        <v>13</v>
      </c>
      <c r="C119"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19" s="56"/>
      <c r="E119" s="37"/>
      <c r="F119" s="37"/>
      <c r="G119" s="37"/>
      <c r="H119" s="38"/>
    </row>
    <row r="120" spans="1:8" s="16" customFormat="1" ht="92.25" customHeight="1" thickBot="1" x14ac:dyDescent="0.25">
      <c r="A120" s="59"/>
      <c r="B120" s="42" t="s">
        <v>16</v>
      </c>
      <c r="C120"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0" s="61"/>
      <c r="E120" s="45"/>
      <c r="F120" s="45"/>
      <c r="G120" s="45"/>
      <c r="H120" s="46"/>
    </row>
    <row r="121" spans="1:8" s="16" customFormat="1" ht="24.95" customHeight="1" thickBot="1" x14ac:dyDescent="0.25">
      <c r="A121" s="81"/>
      <c r="B121" s="82"/>
      <c r="C121" s="83"/>
      <c r="D121" s="299"/>
      <c r="E121" s="299"/>
      <c r="F121" s="299"/>
      <c r="G121" s="299"/>
      <c r="H121" s="428"/>
    </row>
    <row r="122" spans="1:8" s="16" customFormat="1" ht="50.1" customHeight="1" x14ac:dyDescent="0.2">
      <c r="A122" s="65" t="s">
        <v>354</v>
      </c>
      <c r="B122" s="87" t="s">
        <v>23</v>
      </c>
      <c r="C12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2" s="262">
        <v>270</v>
      </c>
      <c r="E122" s="313"/>
      <c r="F122" s="313"/>
      <c r="G122" s="313"/>
      <c r="H122" s="314"/>
    </row>
    <row r="123" spans="1:8" s="16" customFormat="1" ht="94.5" customHeight="1" x14ac:dyDescent="0.2">
      <c r="A123" s="71"/>
      <c r="B123" s="92"/>
      <c r="C123" s="93"/>
      <c r="D123" s="94"/>
      <c r="E123" s="95"/>
      <c r="F123" s="95"/>
      <c r="G123" s="95"/>
      <c r="H123" s="315"/>
    </row>
    <row r="124" spans="1:8" s="16" customFormat="1" ht="163.5" customHeight="1" thickBot="1" x14ac:dyDescent="0.25">
      <c r="A124" s="77"/>
      <c r="B124" s="97" t="s">
        <v>13</v>
      </c>
      <c r="C12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24" s="263"/>
      <c r="E124" s="316"/>
      <c r="F124" s="316"/>
      <c r="G124" s="316"/>
      <c r="H124" s="317"/>
    </row>
    <row r="125" spans="1:8" s="16" customFormat="1" ht="24.95" customHeight="1" thickBot="1" x14ac:dyDescent="0.25">
      <c r="A125" s="81"/>
      <c r="B125" s="117"/>
      <c r="C125" s="118"/>
      <c r="D125" s="467" t="s">
        <v>351</v>
      </c>
      <c r="E125" s="467"/>
      <c r="F125" s="467"/>
      <c r="G125" s="467"/>
      <c r="H125" s="468"/>
    </row>
    <row r="126" spans="1:8" s="16" customFormat="1" ht="50.1" customHeight="1" thickBot="1" x14ac:dyDescent="0.25">
      <c r="A126" s="119" t="s">
        <v>31</v>
      </c>
      <c r="B126" s="120"/>
      <c r="C126" s="120"/>
      <c r="D126" s="451" t="str">
        <f>"от "&amp;MIN(D127:D145)&amp;" до "&amp;MAX(D127:D145)</f>
        <v>от 2460 до 46740</v>
      </c>
      <c r="E126" s="452"/>
      <c r="F126" s="452"/>
      <c r="G126" s="452"/>
      <c r="H126" s="453"/>
    </row>
    <row r="127" spans="1:8" s="16" customFormat="1" ht="37.5" customHeight="1" outlineLevel="1" x14ac:dyDescent="0.2">
      <c r="A127" s="124" t="s">
        <v>355</v>
      </c>
      <c r="B127" s="361"/>
      <c r="C127" s="45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27" s="31">
        <v>2460</v>
      </c>
      <c r="E127" s="32"/>
      <c r="F127" s="32"/>
      <c r="G127" s="32"/>
      <c r="H127" s="33"/>
    </row>
    <row r="128" spans="1:8" s="16" customFormat="1" ht="37.5" customHeight="1" outlineLevel="1" x14ac:dyDescent="0.2">
      <c r="A128" s="499" t="s">
        <v>356</v>
      </c>
      <c r="B128" s="511"/>
      <c r="C128" s="455"/>
      <c r="D128" s="127">
        <v>4920</v>
      </c>
      <c r="E128" s="128"/>
      <c r="F128" s="128"/>
      <c r="G128" s="128"/>
      <c r="H128" s="129"/>
    </row>
    <row r="129" spans="1:8" s="16" customFormat="1" ht="37.5" customHeight="1" outlineLevel="1" x14ac:dyDescent="0.2">
      <c r="A129" s="499" t="s">
        <v>357</v>
      </c>
      <c r="B129" s="511"/>
      <c r="C129" s="455"/>
      <c r="D129" s="127">
        <v>7380</v>
      </c>
      <c r="E129" s="128"/>
      <c r="F129" s="128"/>
      <c r="G129" s="128"/>
      <c r="H129" s="129"/>
    </row>
    <row r="130" spans="1:8" s="16" customFormat="1" ht="37.5" customHeight="1" outlineLevel="1" x14ac:dyDescent="0.2">
      <c r="A130" s="499" t="s">
        <v>358</v>
      </c>
      <c r="B130" s="511"/>
      <c r="C130" s="455"/>
      <c r="D130" s="127">
        <v>9840</v>
      </c>
      <c r="E130" s="128"/>
      <c r="F130" s="128"/>
      <c r="G130" s="128"/>
      <c r="H130" s="129"/>
    </row>
    <row r="131" spans="1:8" s="16" customFormat="1" ht="37.5" customHeight="1" outlineLevel="1" x14ac:dyDescent="0.2">
      <c r="A131" s="499" t="s">
        <v>359</v>
      </c>
      <c r="B131" s="511"/>
      <c r="C131" s="455"/>
      <c r="D131" s="127">
        <v>12300</v>
      </c>
      <c r="E131" s="128"/>
      <c r="F131" s="128"/>
      <c r="G131" s="128"/>
      <c r="H131" s="129"/>
    </row>
    <row r="132" spans="1:8" s="16" customFormat="1" ht="37.5" customHeight="1" outlineLevel="1" x14ac:dyDescent="0.2">
      <c r="A132" s="499" t="s">
        <v>360</v>
      </c>
      <c r="B132" s="511"/>
      <c r="C132" s="455"/>
      <c r="D132" s="127">
        <v>14760</v>
      </c>
      <c r="E132" s="128"/>
      <c r="F132" s="128"/>
      <c r="G132" s="128"/>
      <c r="H132" s="129"/>
    </row>
    <row r="133" spans="1:8" s="16" customFormat="1" ht="37.5" customHeight="1" outlineLevel="1" x14ac:dyDescent="0.2">
      <c r="A133" s="499" t="s">
        <v>361</v>
      </c>
      <c r="B133" s="511"/>
      <c r="C133" s="455"/>
      <c r="D133" s="127">
        <v>17220</v>
      </c>
      <c r="E133" s="128"/>
      <c r="F133" s="128"/>
      <c r="G133" s="128"/>
      <c r="H133" s="129"/>
    </row>
    <row r="134" spans="1:8" s="16" customFormat="1" ht="37.5" customHeight="1" outlineLevel="1" x14ac:dyDescent="0.2">
      <c r="A134" s="499" t="s">
        <v>362</v>
      </c>
      <c r="B134" s="511"/>
      <c r="C134" s="455"/>
      <c r="D134" s="127">
        <v>19680</v>
      </c>
      <c r="E134" s="128"/>
      <c r="F134" s="128"/>
      <c r="G134" s="128"/>
      <c r="H134" s="129"/>
    </row>
    <row r="135" spans="1:8" s="16" customFormat="1" ht="37.5" customHeight="1" outlineLevel="1" x14ac:dyDescent="0.2">
      <c r="A135" s="499" t="s">
        <v>363</v>
      </c>
      <c r="B135" s="511"/>
      <c r="C135" s="455"/>
      <c r="D135" s="127">
        <v>22140</v>
      </c>
      <c r="E135" s="128"/>
      <c r="F135" s="128"/>
      <c r="G135" s="128"/>
      <c r="H135" s="129"/>
    </row>
    <row r="136" spans="1:8" s="16" customFormat="1" ht="37.5" customHeight="1" outlineLevel="1" x14ac:dyDescent="0.2">
      <c r="A136" s="499" t="s">
        <v>364</v>
      </c>
      <c r="B136" s="511"/>
      <c r="C136" s="455"/>
      <c r="D136" s="127">
        <v>24600</v>
      </c>
      <c r="E136" s="128"/>
      <c r="F136" s="128"/>
      <c r="G136" s="128"/>
      <c r="H136" s="129"/>
    </row>
    <row r="137" spans="1:8" s="16" customFormat="1" ht="37.5" customHeight="1" outlineLevel="1" x14ac:dyDescent="0.2">
      <c r="A137" s="499" t="s">
        <v>365</v>
      </c>
      <c r="B137" s="511"/>
      <c r="C137" s="455"/>
      <c r="D137" s="127">
        <v>27060</v>
      </c>
      <c r="E137" s="128"/>
      <c r="F137" s="128"/>
      <c r="G137" s="128"/>
      <c r="H137" s="129"/>
    </row>
    <row r="138" spans="1:8" s="16" customFormat="1" ht="37.5" customHeight="1" outlineLevel="1" x14ac:dyDescent="0.2">
      <c r="A138" s="499" t="s">
        <v>366</v>
      </c>
      <c r="B138" s="511"/>
      <c r="C138" s="455"/>
      <c r="D138" s="127">
        <v>29520</v>
      </c>
      <c r="E138" s="128"/>
      <c r="F138" s="128"/>
      <c r="G138" s="128"/>
      <c r="H138" s="129"/>
    </row>
    <row r="139" spans="1:8" s="16" customFormat="1" ht="37.5" customHeight="1" outlineLevel="1" x14ac:dyDescent="0.2">
      <c r="A139" s="499" t="s">
        <v>367</v>
      </c>
      <c r="B139" s="511"/>
      <c r="C139" s="455"/>
      <c r="D139" s="127">
        <v>31980</v>
      </c>
      <c r="E139" s="128"/>
      <c r="F139" s="128"/>
      <c r="G139" s="128"/>
      <c r="H139" s="129"/>
    </row>
    <row r="140" spans="1:8" s="16" customFormat="1" ht="37.5" customHeight="1" outlineLevel="1" x14ac:dyDescent="0.2">
      <c r="A140" s="499" t="s">
        <v>368</v>
      </c>
      <c r="B140" s="511"/>
      <c r="C140" s="455"/>
      <c r="D140" s="127">
        <v>34440</v>
      </c>
      <c r="E140" s="128"/>
      <c r="F140" s="128"/>
      <c r="G140" s="128"/>
      <c r="H140" s="129"/>
    </row>
    <row r="141" spans="1:8" s="16" customFormat="1" ht="37.5" customHeight="1" outlineLevel="1" x14ac:dyDescent="0.2">
      <c r="A141" s="499" t="s">
        <v>369</v>
      </c>
      <c r="B141" s="511"/>
      <c r="C141" s="455"/>
      <c r="D141" s="127">
        <v>36900</v>
      </c>
      <c r="E141" s="128"/>
      <c r="F141" s="128"/>
      <c r="G141" s="128"/>
      <c r="H141" s="129"/>
    </row>
    <row r="142" spans="1:8" s="16" customFormat="1" ht="37.5" customHeight="1" outlineLevel="1" x14ac:dyDescent="0.2">
      <c r="A142" s="499" t="s">
        <v>370</v>
      </c>
      <c r="B142" s="511"/>
      <c r="C142" s="455"/>
      <c r="D142" s="127">
        <v>39360</v>
      </c>
      <c r="E142" s="128"/>
      <c r="F142" s="128"/>
      <c r="G142" s="128"/>
      <c r="H142" s="129"/>
    </row>
    <row r="143" spans="1:8" s="16" customFormat="1" ht="37.5" customHeight="1" outlineLevel="1" x14ac:dyDescent="0.2">
      <c r="A143" s="499" t="s">
        <v>371</v>
      </c>
      <c r="B143" s="511"/>
      <c r="C143" s="455"/>
      <c r="D143" s="127">
        <v>41820</v>
      </c>
      <c r="E143" s="128"/>
      <c r="F143" s="128"/>
      <c r="G143" s="128"/>
      <c r="H143" s="129"/>
    </row>
    <row r="144" spans="1:8" s="16" customFormat="1" ht="37.5" customHeight="1" outlineLevel="1" x14ac:dyDescent="0.2">
      <c r="A144" s="499" t="s">
        <v>372</v>
      </c>
      <c r="B144" s="511"/>
      <c r="C144" s="455"/>
      <c r="D144" s="127">
        <v>44280</v>
      </c>
      <c r="E144" s="128"/>
      <c r="F144" s="128"/>
      <c r="G144" s="128"/>
      <c r="H144" s="129"/>
    </row>
    <row r="145" spans="1:8" s="16" customFormat="1" ht="37.5" customHeight="1" outlineLevel="1" x14ac:dyDescent="0.2">
      <c r="A145" s="499" t="s">
        <v>373</v>
      </c>
      <c r="B145" s="511"/>
      <c r="C145" s="455"/>
      <c r="D145" s="127">
        <v>46740</v>
      </c>
      <c r="E145" s="128"/>
      <c r="F145" s="128"/>
      <c r="G145" s="128"/>
      <c r="H145" s="129"/>
    </row>
    <row r="146" spans="1:8" s="16" customFormat="1" ht="37.5" customHeight="1" outlineLevel="1" x14ac:dyDescent="0.2">
      <c r="A146" s="130" t="s">
        <v>374</v>
      </c>
      <c r="B146" s="363"/>
      <c r="C146" s="455"/>
      <c r="D146" s="127">
        <v>49200</v>
      </c>
      <c r="E146" s="128"/>
      <c r="F146" s="128"/>
      <c r="G146" s="128"/>
      <c r="H146" s="129"/>
    </row>
    <row r="147" spans="1:8" s="16" customFormat="1" ht="37.5" customHeight="1" outlineLevel="1" x14ac:dyDescent="0.2">
      <c r="A147" s="130" t="s">
        <v>375</v>
      </c>
      <c r="B147" s="131"/>
      <c r="C147" s="455"/>
      <c r="D147" s="127">
        <v>51660</v>
      </c>
      <c r="E147" s="128"/>
      <c r="F147" s="128"/>
      <c r="G147" s="128"/>
      <c r="H147" s="129"/>
    </row>
    <row r="148" spans="1:8" s="16" customFormat="1" ht="37.5" customHeight="1" outlineLevel="1" x14ac:dyDescent="0.2">
      <c r="A148" s="130" t="s">
        <v>376</v>
      </c>
      <c r="B148" s="131"/>
      <c r="C148" s="455"/>
      <c r="D148" s="127">
        <v>54120</v>
      </c>
      <c r="E148" s="128"/>
      <c r="F148" s="128"/>
      <c r="G148" s="128"/>
      <c r="H148" s="129"/>
    </row>
    <row r="149" spans="1:8" s="16" customFormat="1" ht="37.5" customHeight="1" outlineLevel="1" x14ac:dyDescent="0.2">
      <c r="A149" s="130" t="s">
        <v>377</v>
      </c>
      <c r="B149" s="131"/>
      <c r="C149" s="455"/>
      <c r="D149" s="127">
        <v>56580</v>
      </c>
      <c r="E149" s="128"/>
      <c r="F149" s="128"/>
      <c r="G149" s="128"/>
      <c r="H149" s="129"/>
    </row>
    <row r="150" spans="1:8" s="16" customFormat="1" ht="37.5" customHeight="1" outlineLevel="1" x14ac:dyDescent="0.2">
      <c r="A150" s="130" t="s">
        <v>378</v>
      </c>
      <c r="B150" s="131"/>
      <c r="C150" s="455"/>
      <c r="D150" s="127">
        <v>59040</v>
      </c>
      <c r="E150" s="128"/>
      <c r="F150" s="128"/>
      <c r="G150" s="128"/>
      <c r="H150" s="129"/>
    </row>
    <row r="151" spans="1:8" s="16" customFormat="1" ht="37.5" customHeight="1" outlineLevel="1" x14ac:dyDescent="0.2">
      <c r="A151" s="130" t="s">
        <v>379</v>
      </c>
      <c r="B151" s="131"/>
      <c r="C151" s="455"/>
      <c r="D151" s="127">
        <v>61500</v>
      </c>
      <c r="E151" s="128"/>
      <c r="F151" s="128"/>
      <c r="G151" s="128"/>
      <c r="H151" s="129"/>
    </row>
    <row r="152" spans="1:8" s="16" customFormat="1" ht="37.5" customHeight="1" outlineLevel="1" x14ac:dyDescent="0.2">
      <c r="A152" s="130" t="s">
        <v>380</v>
      </c>
      <c r="B152" s="131"/>
      <c r="C152" s="455"/>
      <c r="D152" s="127">
        <v>63960</v>
      </c>
      <c r="E152" s="128"/>
      <c r="F152" s="128"/>
      <c r="G152" s="128"/>
      <c r="H152" s="129"/>
    </row>
    <row r="153" spans="1:8" s="16" customFormat="1" ht="37.5" customHeight="1" outlineLevel="1" x14ac:dyDescent="0.2">
      <c r="A153" s="130" t="s">
        <v>381</v>
      </c>
      <c r="B153" s="131"/>
      <c r="C153" s="455"/>
      <c r="D153" s="127">
        <v>66420</v>
      </c>
      <c r="E153" s="128"/>
      <c r="F153" s="128"/>
      <c r="G153" s="128"/>
      <c r="H153" s="129"/>
    </row>
    <row r="154" spans="1:8" s="16" customFormat="1" ht="37.5" customHeight="1" outlineLevel="1" x14ac:dyDescent="0.2">
      <c r="A154" s="130" t="s">
        <v>382</v>
      </c>
      <c r="B154" s="131"/>
      <c r="C154" s="455"/>
      <c r="D154" s="127">
        <v>68880</v>
      </c>
      <c r="E154" s="128"/>
      <c r="F154" s="128"/>
      <c r="G154" s="128"/>
      <c r="H154" s="129"/>
    </row>
    <row r="155" spans="1:8" s="16" customFormat="1" ht="37.5" customHeight="1" outlineLevel="1" x14ac:dyDescent="0.2">
      <c r="A155" s="130" t="s">
        <v>383</v>
      </c>
      <c r="B155" s="131"/>
      <c r="C155" s="455"/>
      <c r="D155" s="127">
        <v>71340</v>
      </c>
      <c r="E155" s="128"/>
      <c r="F155" s="128"/>
      <c r="G155" s="128"/>
      <c r="H155" s="129"/>
    </row>
    <row r="156" spans="1:8" s="16" customFormat="1" ht="37.5" customHeight="1" outlineLevel="1" x14ac:dyDescent="0.2">
      <c r="A156" s="130" t="s">
        <v>384</v>
      </c>
      <c r="B156" s="131"/>
      <c r="C156" s="455"/>
      <c r="D156" s="127">
        <v>73800</v>
      </c>
      <c r="E156" s="128"/>
      <c r="F156" s="128"/>
      <c r="G156" s="128"/>
      <c r="H156" s="129"/>
    </row>
    <row r="157" spans="1:8" s="16" customFormat="1" ht="37.5" customHeight="1" outlineLevel="1" x14ac:dyDescent="0.2">
      <c r="A157" s="130" t="s">
        <v>385</v>
      </c>
      <c r="B157" s="131"/>
      <c r="C157" s="455"/>
      <c r="D157" s="127">
        <v>76260</v>
      </c>
      <c r="E157" s="128"/>
      <c r="F157" s="128"/>
      <c r="G157" s="128"/>
      <c r="H157" s="129"/>
    </row>
    <row r="158" spans="1:8" s="16" customFormat="1" ht="37.5" customHeight="1" outlineLevel="1" x14ac:dyDescent="0.2">
      <c r="A158" s="130" t="s">
        <v>386</v>
      </c>
      <c r="B158" s="131"/>
      <c r="C158" s="455"/>
      <c r="D158" s="127">
        <v>78720</v>
      </c>
      <c r="E158" s="128"/>
      <c r="F158" s="128"/>
      <c r="G158" s="128"/>
      <c r="H158" s="129"/>
    </row>
    <row r="159" spans="1:8" s="16" customFormat="1" ht="37.5" customHeight="1" outlineLevel="1" x14ac:dyDescent="0.2">
      <c r="A159" s="130" t="s">
        <v>387</v>
      </c>
      <c r="B159" s="131"/>
      <c r="C159" s="455"/>
      <c r="D159" s="127">
        <v>81180</v>
      </c>
      <c r="E159" s="128"/>
      <c r="F159" s="128"/>
      <c r="G159" s="128"/>
      <c r="H159" s="129"/>
    </row>
    <row r="160" spans="1:8" s="16" customFormat="1" ht="37.5" customHeight="1" outlineLevel="1" x14ac:dyDescent="0.2">
      <c r="A160" s="130" t="s">
        <v>388</v>
      </c>
      <c r="B160" s="131"/>
      <c r="C160" s="455"/>
      <c r="D160" s="127">
        <v>83640</v>
      </c>
      <c r="E160" s="128"/>
      <c r="F160" s="128"/>
      <c r="G160" s="128"/>
      <c r="H160" s="129"/>
    </row>
    <row r="161" spans="1:8" s="16" customFormat="1" ht="37.5" customHeight="1" outlineLevel="1" x14ac:dyDescent="0.2">
      <c r="A161" s="130" t="s">
        <v>389</v>
      </c>
      <c r="B161" s="131"/>
      <c r="C161" s="455"/>
      <c r="D161" s="127">
        <v>86100</v>
      </c>
      <c r="E161" s="128"/>
      <c r="F161" s="128"/>
      <c r="G161" s="128"/>
      <c r="H161" s="129"/>
    </row>
    <row r="162" spans="1:8" s="16" customFormat="1" ht="37.5" customHeight="1" outlineLevel="1" x14ac:dyDescent="0.2">
      <c r="A162" s="130" t="s">
        <v>390</v>
      </c>
      <c r="B162" s="131"/>
      <c r="C162" s="455"/>
      <c r="D162" s="127">
        <v>88560</v>
      </c>
      <c r="E162" s="128"/>
      <c r="F162" s="128"/>
      <c r="G162" s="128"/>
      <c r="H162" s="129"/>
    </row>
    <row r="163" spans="1:8" s="16" customFormat="1" ht="37.5" customHeight="1" outlineLevel="1" x14ac:dyDescent="0.2">
      <c r="A163" s="130" t="s">
        <v>391</v>
      </c>
      <c r="B163" s="131"/>
      <c r="C163" s="455"/>
      <c r="D163" s="127">
        <v>91020</v>
      </c>
      <c r="E163" s="128"/>
      <c r="F163" s="128"/>
      <c r="G163" s="128"/>
      <c r="H163" s="129"/>
    </row>
    <row r="164" spans="1:8" s="16" customFormat="1" ht="37.5" customHeight="1" outlineLevel="1" x14ac:dyDescent="0.2">
      <c r="A164" s="130" t="s">
        <v>392</v>
      </c>
      <c r="B164" s="131"/>
      <c r="C164" s="455"/>
      <c r="D164" s="127">
        <v>93480</v>
      </c>
      <c r="E164" s="128"/>
      <c r="F164" s="128"/>
      <c r="G164" s="128"/>
      <c r="H164" s="129"/>
    </row>
    <row r="165" spans="1:8" s="16" customFormat="1" ht="37.5" customHeight="1" outlineLevel="1" x14ac:dyDescent="0.2">
      <c r="A165" s="130" t="s">
        <v>393</v>
      </c>
      <c r="B165" s="131"/>
      <c r="C165" s="455"/>
      <c r="D165" s="127">
        <v>95940</v>
      </c>
      <c r="E165" s="128"/>
      <c r="F165" s="128"/>
      <c r="G165" s="128"/>
      <c r="H165" s="129"/>
    </row>
    <row r="166" spans="1:8" s="16" customFormat="1" ht="37.5" customHeight="1" outlineLevel="1" x14ac:dyDescent="0.2">
      <c r="A166" s="130" t="s">
        <v>394</v>
      </c>
      <c r="B166" s="131"/>
      <c r="C166" s="455"/>
      <c r="D166" s="127">
        <v>98400</v>
      </c>
      <c r="E166" s="128"/>
      <c r="F166" s="128"/>
      <c r="G166" s="128"/>
      <c r="H166" s="129"/>
    </row>
    <row r="167" spans="1:8" s="16" customFormat="1" ht="37.5" customHeight="1" outlineLevel="1" x14ac:dyDescent="0.2">
      <c r="A167" s="130" t="s">
        <v>395</v>
      </c>
      <c r="B167" s="131"/>
      <c r="C167" s="455"/>
      <c r="D167" s="127">
        <v>100860</v>
      </c>
      <c r="E167" s="128"/>
      <c r="F167" s="128"/>
      <c r="G167" s="128"/>
      <c r="H167" s="129"/>
    </row>
    <row r="168" spans="1:8" s="16" customFormat="1" ht="37.5" customHeight="1" outlineLevel="1" x14ac:dyDescent="0.2">
      <c r="A168" s="130" t="s">
        <v>396</v>
      </c>
      <c r="B168" s="131"/>
      <c r="C168" s="455"/>
      <c r="D168" s="127">
        <v>103320</v>
      </c>
      <c r="E168" s="128"/>
      <c r="F168" s="128"/>
      <c r="G168" s="128"/>
      <c r="H168" s="129"/>
    </row>
    <row r="169" spans="1:8" s="16" customFormat="1" ht="37.5" customHeight="1" outlineLevel="1" x14ac:dyDescent="0.2">
      <c r="A169" s="130" t="s">
        <v>397</v>
      </c>
      <c r="B169" s="131"/>
      <c r="C169" s="455"/>
      <c r="D169" s="127">
        <v>105780</v>
      </c>
      <c r="E169" s="128"/>
      <c r="F169" s="128"/>
      <c r="G169" s="128"/>
      <c r="H169" s="129"/>
    </row>
    <row r="170" spans="1:8" s="16" customFormat="1" ht="37.5" customHeight="1" outlineLevel="1" x14ac:dyDescent="0.2">
      <c r="A170" s="130" t="s">
        <v>398</v>
      </c>
      <c r="B170" s="131"/>
      <c r="C170" s="455"/>
      <c r="D170" s="127">
        <v>108240</v>
      </c>
      <c r="E170" s="128"/>
      <c r="F170" s="128"/>
      <c r="G170" s="128"/>
      <c r="H170" s="129"/>
    </row>
    <row r="171" spans="1:8" s="16" customFormat="1" ht="37.5" customHeight="1" outlineLevel="1" x14ac:dyDescent="0.2">
      <c r="A171" s="130" t="s">
        <v>399</v>
      </c>
      <c r="B171" s="131"/>
      <c r="C171" s="455"/>
      <c r="D171" s="127">
        <v>110700</v>
      </c>
      <c r="E171" s="128"/>
      <c r="F171" s="128"/>
      <c r="G171" s="128"/>
      <c r="H171" s="129"/>
    </row>
    <row r="172" spans="1:8" s="16" customFormat="1" ht="37.5" customHeight="1" outlineLevel="1" x14ac:dyDescent="0.2">
      <c r="A172" s="130" t="s">
        <v>400</v>
      </c>
      <c r="B172" s="131"/>
      <c r="C172" s="455"/>
      <c r="D172" s="127">
        <v>113160</v>
      </c>
      <c r="E172" s="128"/>
      <c r="F172" s="128"/>
      <c r="G172" s="128"/>
      <c r="H172" s="129"/>
    </row>
    <row r="173" spans="1:8" s="16" customFormat="1" ht="37.5" customHeight="1" outlineLevel="1" x14ac:dyDescent="0.2">
      <c r="A173" s="130" t="s">
        <v>401</v>
      </c>
      <c r="B173" s="131"/>
      <c r="C173" s="455"/>
      <c r="D173" s="127">
        <v>115620</v>
      </c>
      <c r="E173" s="128"/>
      <c r="F173" s="128"/>
      <c r="G173" s="128"/>
      <c r="H173" s="129"/>
    </row>
    <row r="174" spans="1:8" s="16" customFormat="1" ht="37.5" customHeight="1" outlineLevel="1" x14ac:dyDescent="0.2">
      <c r="A174" s="130" t="s">
        <v>402</v>
      </c>
      <c r="B174" s="131"/>
      <c r="C174" s="455"/>
      <c r="D174" s="127">
        <v>118080</v>
      </c>
      <c r="E174" s="128"/>
      <c r="F174" s="128"/>
      <c r="G174" s="128"/>
      <c r="H174" s="129"/>
    </row>
    <row r="175" spans="1:8" s="16" customFormat="1" ht="37.5" customHeight="1" outlineLevel="1" x14ac:dyDescent="0.2">
      <c r="A175" s="130" t="s">
        <v>403</v>
      </c>
      <c r="B175" s="131"/>
      <c r="C175" s="455"/>
      <c r="D175" s="127">
        <v>120540</v>
      </c>
      <c r="E175" s="128"/>
      <c r="F175" s="128"/>
      <c r="G175" s="128"/>
      <c r="H175" s="129"/>
    </row>
    <row r="176" spans="1:8" s="16" customFormat="1" ht="37.5" customHeight="1" outlineLevel="1" thickBot="1" x14ac:dyDescent="0.25">
      <c r="A176" s="130" t="s">
        <v>404</v>
      </c>
      <c r="B176" s="131"/>
      <c r="C176" s="456"/>
      <c r="D176" s="408">
        <v>123000</v>
      </c>
      <c r="E176" s="409"/>
      <c r="F176" s="409"/>
      <c r="G176" s="409"/>
      <c r="H176" s="410"/>
    </row>
    <row r="177" spans="1:8" s="16" customFormat="1" ht="50.1" customHeight="1" thickBot="1" x14ac:dyDescent="0.25">
      <c r="A177" s="119" t="s">
        <v>52</v>
      </c>
      <c r="B177" s="120"/>
      <c r="C177" s="120"/>
      <c r="D177" s="121" t="str">
        <f>"от "&amp;MIN(D178:D187)&amp;" до "&amp;MAX(D178:D187)</f>
        <v>от 420 до 12990</v>
      </c>
      <c r="E177" s="122"/>
      <c r="F177" s="122"/>
      <c r="G177" s="122"/>
      <c r="H177" s="123"/>
    </row>
    <row r="178" spans="1:8" s="16" customFormat="1" ht="156.75" customHeight="1" x14ac:dyDescent="0.2">
      <c r="A178" s="421" t="s">
        <v>271</v>
      </c>
      <c r="B178" s="133" t="s">
        <v>272</v>
      </c>
      <c r="C178" s="66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78" s="508">
        <v>1800</v>
      </c>
      <c r="E178" s="509"/>
      <c r="F178" s="509"/>
      <c r="G178" s="509"/>
      <c r="H178" s="415"/>
    </row>
    <row r="179" spans="1:8" s="16" customFormat="1" ht="37.5" customHeight="1" x14ac:dyDescent="0.2">
      <c r="A179" s="143" t="s">
        <v>54</v>
      </c>
      <c r="B179" s="144"/>
      <c r="C179" s="139"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79" s="325">
        <v>1290</v>
      </c>
      <c r="E179" s="140"/>
      <c r="F179" s="140"/>
      <c r="G179" s="140"/>
      <c r="H179" s="141"/>
    </row>
    <row r="180" spans="1:8" s="16" customFormat="1" ht="37.5" customHeight="1" x14ac:dyDescent="0.2">
      <c r="A180" s="143" t="s">
        <v>55</v>
      </c>
      <c r="B180" s="144"/>
      <c r="C180" s="142"/>
      <c r="D180" s="325">
        <v>12990</v>
      </c>
      <c r="E180" s="140"/>
      <c r="F180" s="140"/>
      <c r="G180" s="140"/>
      <c r="H180" s="141"/>
    </row>
    <row r="181" spans="1:8" s="16" customFormat="1" ht="37.5" customHeight="1" x14ac:dyDescent="0.2">
      <c r="A181" s="143" t="s">
        <v>56</v>
      </c>
      <c r="B181" s="144"/>
      <c r="C181" s="142"/>
      <c r="D181" s="325">
        <v>2790</v>
      </c>
      <c r="E181" s="140"/>
      <c r="F181" s="140"/>
      <c r="G181" s="140"/>
      <c r="H181" s="141"/>
    </row>
    <row r="182" spans="1:8" s="16" customFormat="1" ht="37.5" customHeight="1" x14ac:dyDescent="0.2">
      <c r="A182" s="143" t="s">
        <v>57</v>
      </c>
      <c r="B182" s="144"/>
      <c r="C182" s="142"/>
      <c r="D182" s="325">
        <v>7590</v>
      </c>
      <c r="E182" s="140"/>
      <c r="F182" s="140"/>
      <c r="G182" s="140"/>
      <c r="H182" s="141"/>
    </row>
    <row r="183" spans="1:8" s="16" customFormat="1" ht="37.5" customHeight="1" x14ac:dyDescent="0.2">
      <c r="A183" s="143" t="s">
        <v>58</v>
      </c>
      <c r="B183" s="144"/>
      <c r="C183" s="142"/>
      <c r="D183" s="325">
        <v>420</v>
      </c>
      <c r="E183" s="140"/>
      <c r="F183" s="140"/>
      <c r="G183" s="140"/>
      <c r="H183" s="141"/>
    </row>
    <row r="184" spans="1:8" s="16" customFormat="1" ht="37.5" customHeight="1" x14ac:dyDescent="0.2">
      <c r="A184" s="143" t="s">
        <v>59</v>
      </c>
      <c r="B184" s="144"/>
      <c r="C184" s="142"/>
      <c r="D184" s="325">
        <v>420</v>
      </c>
      <c r="E184" s="140"/>
      <c r="F184" s="140"/>
      <c r="G184" s="140"/>
      <c r="H184" s="141"/>
    </row>
    <row r="185" spans="1:8" s="16" customFormat="1" ht="37.5" customHeight="1" x14ac:dyDescent="0.2">
      <c r="A185" s="143" t="s">
        <v>60</v>
      </c>
      <c r="B185" s="144"/>
      <c r="C185" s="142"/>
      <c r="D185" s="325">
        <v>840</v>
      </c>
      <c r="E185" s="140"/>
      <c r="F185" s="140"/>
      <c r="G185" s="140"/>
      <c r="H185" s="141"/>
    </row>
    <row r="186" spans="1:8" s="16" customFormat="1" ht="37.5" customHeight="1" x14ac:dyDescent="0.2">
      <c r="A186" s="143" t="s">
        <v>61</v>
      </c>
      <c r="B186" s="144"/>
      <c r="C186" s="142"/>
      <c r="D186" s="325">
        <v>1260</v>
      </c>
      <c r="E186" s="140"/>
      <c r="F186" s="140"/>
      <c r="G186" s="140"/>
      <c r="H186" s="141"/>
    </row>
    <row r="187" spans="1:8" s="16" customFormat="1" ht="37.5" customHeight="1" thickBot="1" x14ac:dyDescent="0.25">
      <c r="A187" s="192" t="s">
        <v>62</v>
      </c>
      <c r="B187" s="193"/>
      <c r="C187" s="147"/>
      <c r="D187" s="356">
        <v>8490</v>
      </c>
      <c r="E187" s="148"/>
      <c r="F187" s="148"/>
      <c r="G187" s="148"/>
      <c r="H187" s="149"/>
    </row>
    <row r="188" spans="1:8" s="16" customFormat="1" ht="117.75" customHeight="1" thickBot="1" x14ac:dyDescent="0.25">
      <c r="A188" s="319" t="s">
        <v>64</v>
      </c>
      <c r="B188" s="320"/>
      <c r="C18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88" s="45">
        <v>30</v>
      </c>
      <c r="E188" s="45"/>
      <c r="F188" s="45"/>
      <c r="G188" s="45"/>
      <c r="H188" s="46"/>
    </row>
    <row r="189" spans="1:8" s="28" customFormat="1" ht="50.1" customHeight="1" thickBot="1" x14ac:dyDescent="0.25">
      <c r="A189" s="24" t="s">
        <v>65</v>
      </c>
      <c r="B189" s="25"/>
      <c r="C189" s="26"/>
      <c r="D189" s="156" t="str">
        <f>"от "&amp;MIN(D191,D202:D216)&amp;" до "&amp;MAX(D191,D202:D216)</f>
        <v>от 540 до 29790</v>
      </c>
      <c r="E189" s="156"/>
      <c r="F189" s="156"/>
      <c r="G189" s="156"/>
      <c r="H189" s="157"/>
    </row>
    <row r="190" spans="1:8" s="16" customFormat="1" ht="24.95" customHeight="1" thickBot="1" x14ac:dyDescent="0.25">
      <c r="A190" s="298"/>
      <c r="B190" s="299"/>
      <c r="C190" s="118"/>
      <c r="D190" s="322"/>
      <c r="E190" s="322"/>
      <c r="F190" s="322"/>
      <c r="G190" s="322"/>
      <c r="H190" s="323"/>
    </row>
    <row r="191" spans="1:8" s="16" customFormat="1" ht="60.75" customHeight="1" thickBot="1" x14ac:dyDescent="0.25">
      <c r="A191" s="162" t="s">
        <v>66</v>
      </c>
      <c r="B191" s="163"/>
      <c r="C19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191" s="165">
        <v>15480</v>
      </c>
      <c r="E191" s="165"/>
      <c r="F191" s="165"/>
      <c r="G191" s="165"/>
      <c r="H191" s="166"/>
    </row>
    <row r="192" spans="1:8" s="16" customFormat="1" ht="60.75" customHeight="1" thickBot="1" x14ac:dyDescent="0.25">
      <c r="A192" s="167" t="s">
        <v>67</v>
      </c>
      <c r="B192" s="168"/>
      <c r="C192" s="169"/>
      <c r="D192" s="170" t="s">
        <v>68</v>
      </c>
      <c r="E192" s="171"/>
      <c r="F192" s="171"/>
      <c r="G192" s="171"/>
      <c r="H192" s="172"/>
    </row>
    <row r="193" spans="1:8" s="16" customFormat="1" ht="60.75" customHeight="1" x14ac:dyDescent="0.2">
      <c r="A193" s="173" t="s">
        <v>69</v>
      </c>
      <c r="B193" s="174"/>
      <c r="C193" s="169"/>
      <c r="D193" s="140">
        <f>D191/4</f>
        <v>3870</v>
      </c>
      <c r="E193" s="140"/>
      <c r="F193" s="140"/>
      <c r="G193" s="140"/>
      <c r="H193" s="141"/>
    </row>
    <row r="194" spans="1:8" s="16" customFormat="1" ht="60.75" customHeight="1" x14ac:dyDescent="0.2">
      <c r="A194" s="173" t="s">
        <v>70</v>
      </c>
      <c r="B194" s="174"/>
      <c r="C194" s="169"/>
      <c r="D194" s="140">
        <f>D191/5</f>
        <v>3096</v>
      </c>
      <c r="E194" s="140"/>
      <c r="F194" s="140"/>
      <c r="G194" s="140"/>
      <c r="H194" s="141"/>
    </row>
    <row r="195" spans="1:8" s="16" customFormat="1" ht="60.75" customHeight="1" x14ac:dyDescent="0.2">
      <c r="A195" s="173" t="s">
        <v>71</v>
      </c>
      <c r="B195" s="174"/>
      <c r="C195" s="169"/>
      <c r="D195" s="140">
        <f>D191/6</f>
        <v>2580</v>
      </c>
      <c r="E195" s="140"/>
      <c r="F195" s="140"/>
      <c r="G195" s="140"/>
      <c r="H195" s="141"/>
    </row>
    <row r="196" spans="1:8" s="16" customFormat="1" ht="60.75" customHeight="1" x14ac:dyDescent="0.2">
      <c r="A196" s="173" t="s">
        <v>72</v>
      </c>
      <c r="B196" s="174"/>
      <c r="C196" s="169"/>
      <c r="D196" s="140">
        <f>D191/7</f>
        <v>2211.4285714285716</v>
      </c>
      <c r="E196" s="140"/>
      <c r="F196" s="140"/>
      <c r="G196" s="140"/>
      <c r="H196" s="141"/>
    </row>
    <row r="197" spans="1:8" s="16" customFormat="1" ht="60.75" customHeight="1" x14ac:dyDescent="0.2">
      <c r="A197" s="173" t="s">
        <v>73</v>
      </c>
      <c r="B197" s="174"/>
      <c r="C197" s="169"/>
      <c r="D197" s="140">
        <f>D191/8</f>
        <v>1935</v>
      </c>
      <c r="E197" s="140"/>
      <c r="F197" s="140"/>
      <c r="G197" s="140"/>
      <c r="H197" s="141"/>
    </row>
    <row r="198" spans="1:8" s="16" customFormat="1" ht="60.75" customHeight="1" x14ac:dyDescent="0.2">
      <c r="A198" s="173" t="s">
        <v>74</v>
      </c>
      <c r="B198" s="174"/>
      <c r="C198" s="169"/>
      <c r="D198" s="140">
        <f>D191/9</f>
        <v>1720</v>
      </c>
      <c r="E198" s="140"/>
      <c r="F198" s="140"/>
      <c r="G198" s="140"/>
      <c r="H198" s="141"/>
    </row>
    <row r="199" spans="1:8" s="16" customFormat="1" ht="60.75" customHeight="1" thickBot="1" x14ac:dyDescent="0.25">
      <c r="A199" s="173" t="s">
        <v>75</v>
      </c>
      <c r="B199" s="174"/>
      <c r="C199" s="175"/>
      <c r="D199" s="140">
        <f>D191/10</f>
        <v>1548</v>
      </c>
      <c r="E199" s="140"/>
      <c r="F199" s="140"/>
      <c r="G199" s="140"/>
      <c r="H199" s="141"/>
    </row>
    <row r="200" spans="1:8" s="16" customFormat="1" ht="62.45" customHeight="1" thickBot="1" x14ac:dyDescent="0.25">
      <c r="A200" s="176" t="s">
        <v>76</v>
      </c>
      <c r="B200" s="177"/>
      <c r="C20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00" s="56">
        <v>20004</v>
      </c>
      <c r="E200" s="37"/>
      <c r="F200" s="37"/>
      <c r="G200" s="37"/>
      <c r="H200" s="38"/>
    </row>
    <row r="201" spans="1:8" s="16" customFormat="1" ht="24.95" customHeight="1" thickBot="1" x14ac:dyDescent="0.25">
      <c r="A201" s="298"/>
      <c r="B201" s="299"/>
      <c r="C201" s="180"/>
      <c r="D201" s="322"/>
      <c r="E201" s="322"/>
      <c r="F201" s="322"/>
      <c r="G201" s="322"/>
      <c r="H201" s="323"/>
    </row>
    <row r="202" spans="1:8" s="16" customFormat="1" ht="50.1" customHeight="1" x14ac:dyDescent="0.2">
      <c r="A202" s="143" t="s">
        <v>77</v>
      </c>
      <c r="B202" s="144"/>
      <c r="C202" s="291" t="str">
        <f>"Интернет-площадка 2gis.ru на основе Cправочника организаций "&amp;$C$2&amp;""</f>
        <v>Интернет-площадка 2gis.ru на основе Cправочника организаций "2ГИС.ПЕРМЬ"</v>
      </c>
      <c r="D202" s="56">
        <v>17790</v>
      </c>
      <c r="E202" s="37"/>
      <c r="F202" s="37"/>
      <c r="G202" s="37"/>
      <c r="H202" s="38"/>
    </row>
    <row r="203" spans="1:8" s="16" customFormat="1" ht="50.1" customHeight="1" x14ac:dyDescent="0.2">
      <c r="A203" s="143" t="s">
        <v>78</v>
      </c>
      <c r="B203" s="144"/>
      <c r="C203"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3" s="56">
        <v>8490</v>
      </c>
      <c r="E203" s="37"/>
      <c r="F203" s="37"/>
      <c r="G203" s="37"/>
      <c r="H203" s="38"/>
    </row>
    <row r="204" spans="1:8" s="16" customFormat="1" ht="50.1" customHeight="1" x14ac:dyDescent="0.2">
      <c r="A204" s="143" t="s">
        <v>79</v>
      </c>
      <c r="B204" s="144"/>
      <c r="C204"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4" s="56">
        <v>24690</v>
      </c>
      <c r="E204" s="37"/>
      <c r="F204" s="37"/>
      <c r="G204" s="37"/>
      <c r="H204" s="38"/>
    </row>
    <row r="205" spans="1:8" s="16" customFormat="1" ht="50.1" customHeight="1" x14ac:dyDescent="0.2">
      <c r="A205" s="143" t="s">
        <v>80</v>
      </c>
      <c r="B205" s="144"/>
      <c r="C205" s="188" t="str">
        <f>"Интернет-площадка 2gis.ru на основе Cправочника организаций "&amp;$C$2&amp;""</f>
        <v>Интернет-площадка 2gis.ru на основе Cправочника организаций "2ГИС.ПЕРМЬ"</v>
      </c>
      <c r="D205" s="56">
        <v>13590</v>
      </c>
      <c r="E205" s="37"/>
      <c r="F205" s="37"/>
      <c r="G205" s="37"/>
      <c r="H205" s="38"/>
    </row>
    <row r="206" spans="1:8" s="16" customFormat="1" ht="50.1" customHeight="1" x14ac:dyDescent="0.2">
      <c r="A206" s="143" t="s">
        <v>81</v>
      </c>
      <c r="B206" s="144"/>
      <c r="C206" s="188" t="str">
        <f>"Интернет-площадка 2gis.ru на основе Cправочника организаций "&amp;$C$2&amp;""</f>
        <v>Интернет-площадка 2gis.ru на основе Cправочника организаций "2ГИС.ПЕРМЬ"</v>
      </c>
      <c r="D206" s="56">
        <v>16308</v>
      </c>
      <c r="E206" s="37"/>
      <c r="F206" s="37"/>
      <c r="G206" s="37"/>
      <c r="H206" s="38"/>
    </row>
    <row r="207" spans="1:8" s="16" customFormat="1" ht="50.1" customHeight="1" x14ac:dyDescent="0.2">
      <c r="A207" s="143" t="s">
        <v>82</v>
      </c>
      <c r="B207" s="144"/>
      <c r="C207"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7" s="56">
        <v>15990</v>
      </c>
      <c r="E207" s="37"/>
      <c r="F207" s="37"/>
      <c r="G207" s="37"/>
      <c r="H207" s="38"/>
    </row>
    <row r="208" spans="1:8" s="16" customFormat="1" ht="50.1" customHeight="1" x14ac:dyDescent="0.2">
      <c r="A208" s="143" t="s">
        <v>83</v>
      </c>
      <c r="B208" s="144"/>
      <c r="C208"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8" s="56">
        <v>14790</v>
      </c>
      <c r="E208" s="37"/>
      <c r="F208" s="37"/>
      <c r="G208" s="37"/>
      <c r="H208" s="38"/>
    </row>
    <row r="209" spans="1:8" s="16" customFormat="1" ht="50.1" customHeight="1" x14ac:dyDescent="0.2">
      <c r="A209" s="143" t="s">
        <v>84</v>
      </c>
      <c r="B209" s="144"/>
      <c r="C209"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09" s="56">
        <v>29790</v>
      </c>
      <c r="E209" s="37"/>
      <c r="F209" s="37"/>
      <c r="G209" s="37"/>
      <c r="H209" s="38"/>
    </row>
    <row r="210" spans="1:8" s="16" customFormat="1" ht="50.1" customHeight="1" x14ac:dyDescent="0.2">
      <c r="A210" s="143" t="s">
        <v>85</v>
      </c>
      <c r="B210" s="144"/>
      <c r="C210" s="188" t="str">
        <f>C242</f>
        <v>электронный справочник на основе Справочника организаций "2ГИС.ПЕРМЬ" (мобильная версия 2ГИС 4.0 и выше)</v>
      </c>
      <c r="D210" s="56">
        <v>18000</v>
      </c>
      <c r="E210" s="37"/>
      <c r="F210" s="37"/>
      <c r="G210" s="37"/>
      <c r="H210" s="38"/>
    </row>
    <row r="211" spans="1:8" s="16" customFormat="1" ht="50.1" customHeight="1" x14ac:dyDescent="0.2">
      <c r="A211" s="143" t="s">
        <v>86</v>
      </c>
      <c r="B211" s="144"/>
      <c r="C211" s="188" t="s">
        <v>87</v>
      </c>
      <c r="D211" s="56">
        <v>540</v>
      </c>
      <c r="E211" s="37"/>
      <c r="F211" s="37"/>
      <c r="G211" s="37"/>
      <c r="H211" s="38"/>
    </row>
    <row r="212" spans="1:8" s="16" customFormat="1" ht="85.5" customHeight="1" x14ac:dyDescent="0.2">
      <c r="A212" s="143" t="s">
        <v>88</v>
      </c>
      <c r="B212" s="144"/>
      <c r="C21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12" s="56">
        <v>10290</v>
      </c>
      <c r="E212" s="37"/>
      <c r="F212" s="37"/>
      <c r="G212" s="37"/>
      <c r="H212" s="38"/>
    </row>
    <row r="213" spans="1:8" s="16" customFormat="1" ht="85.5" customHeight="1" x14ac:dyDescent="0.2">
      <c r="A213" s="143" t="s">
        <v>89</v>
      </c>
      <c r="B213" s="144"/>
      <c r="C213" s="188" t="str">
        <f t="shared" ref="C213:C21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13" s="56">
        <v>8232</v>
      </c>
      <c r="E213" s="37"/>
      <c r="F213" s="37"/>
      <c r="G213" s="37"/>
      <c r="H213" s="38"/>
    </row>
    <row r="214" spans="1:8" s="16" customFormat="1" ht="85.5" customHeight="1" x14ac:dyDescent="0.2">
      <c r="A214" s="143" t="s">
        <v>90</v>
      </c>
      <c r="B214" s="144"/>
      <c r="C214" s="18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14" s="56">
        <v>8190</v>
      </c>
      <c r="E214" s="37"/>
      <c r="F214" s="37"/>
      <c r="G214" s="37"/>
      <c r="H214" s="38"/>
    </row>
    <row r="215" spans="1:8" s="16" customFormat="1" ht="85.5" customHeight="1" x14ac:dyDescent="0.2">
      <c r="A215" s="143" t="s">
        <v>91</v>
      </c>
      <c r="B215" s="144"/>
      <c r="C215" s="188"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15" s="56">
        <v>4116</v>
      </c>
      <c r="E215" s="37"/>
      <c r="F215" s="37"/>
      <c r="G215" s="37"/>
      <c r="H215" s="38"/>
    </row>
    <row r="216" spans="1:8" s="16" customFormat="1" ht="50.1" customHeight="1" thickBot="1" x14ac:dyDescent="0.25">
      <c r="A216" s="143" t="s">
        <v>94</v>
      </c>
      <c r="B216" s="144"/>
      <c r="C216"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16" s="56">
        <v>12690</v>
      </c>
      <c r="E216" s="37"/>
      <c r="F216" s="37"/>
      <c r="G216" s="37"/>
      <c r="H216" s="38"/>
    </row>
    <row r="217" spans="1:8" s="16" customFormat="1" ht="102" customHeight="1" thickBot="1" x14ac:dyDescent="0.25">
      <c r="A217" s="143" t="s">
        <v>16</v>
      </c>
      <c r="B217" s="144"/>
      <c r="C217"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17" s="56">
        <v>1800</v>
      </c>
      <c r="E217" s="37"/>
      <c r="F217" s="37"/>
      <c r="G217" s="37"/>
      <c r="H217" s="38"/>
    </row>
    <row r="218" spans="1:8" s="16" customFormat="1" ht="126" customHeight="1" x14ac:dyDescent="0.2">
      <c r="A218" s="143" t="s">
        <v>95</v>
      </c>
      <c r="B218" s="144"/>
      <c r="C218"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8" s="56">
        <v>12300</v>
      </c>
      <c r="E218" s="37"/>
      <c r="F218" s="37"/>
      <c r="G218" s="37"/>
      <c r="H218" s="38"/>
    </row>
    <row r="219" spans="1:8" s="16" customFormat="1" ht="96" customHeight="1" x14ac:dyDescent="0.2">
      <c r="A219" s="137" t="s">
        <v>96</v>
      </c>
      <c r="B219" s="189"/>
      <c r="C21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9" s="56">
        <v>10005</v>
      </c>
      <c r="E219" s="37"/>
      <c r="F219" s="37"/>
      <c r="G219" s="37"/>
      <c r="H219" s="38"/>
    </row>
    <row r="220" spans="1:8" s="16" customFormat="1" ht="96" customHeight="1" x14ac:dyDescent="0.2">
      <c r="A220" s="137" t="s">
        <v>97</v>
      </c>
      <c r="B220" s="189"/>
      <c r="C22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20" s="56">
        <v>10002</v>
      </c>
      <c r="E220" s="37"/>
      <c r="F220" s="37"/>
      <c r="G220" s="37"/>
      <c r="H220" s="38"/>
    </row>
    <row r="221" spans="1:8" s="16" customFormat="1" ht="96" customHeight="1" x14ac:dyDescent="0.2">
      <c r="A221" s="143" t="s">
        <v>92</v>
      </c>
      <c r="B221" s="144" t="s">
        <v>92</v>
      </c>
      <c r="C221"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21" s="56">
        <v>10008</v>
      </c>
      <c r="E221" s="37"/>
      <c r="F221" s="37"/>
      <c r="G221" s="37"/>
      <c r="H221" s="38"/>
    </row>
    <row r="222" spans="1:8" s="16" customFormat="1" ht="96" customHeight="1" x14ac:dyDescent="0.2">
      <c r="A222" s="143" t="s">
        <v>93</v>
      </c>
      <c r="B222" s="144" t="s">
        <v>93</v>
      </c>
      <c r="C222"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22" s="56">
        <v>8004</v>
      </c>
      <c r="E222" s="37"/>
      <c r="F222" s="37"/>
      <c r="G222" s="37"/>
      <c r="H222" s="38"/>
    </row>
    <row r="223" spans="1:8" s="16" customFormat="1" ht="50.1" customHeight="1" x14ac:dyDescent="0.2">
      <c r="A223" s="143" t="s">
        <v>98</v>
      </c>
      <c r="B223" s="144"/>
      <c r="C223" s="188" t="str">
        <f>"Интернет-площадка 2gis.ru на основе Cправочника организаций "&amp;$C$2&amp;""</f>
        <v>Интернет-площадка 2gis.ru на основе Cправочника организаций "2ГИС.ПЕРМЬ"</v>
      </c>
      <c r="D223" s="56">
        <v>39240</v>
      </c>
      <c r="E223" s="37"/>
      <c r="F223" s="37"/>
      <c r="G223" s="37"/>
      <c r="H223" s="38"/>
    </row>
    <row r="224" spans="1:8" s="16" customFormat="1" ht="50.1" customHeight="1" x14ac:dyDescent="0.2">
      <c r="A224" s="143" t="s">
        <v>99</v>
      </c>
      <c r="B224" s="144"/>
      <c r="C224" s="188" t="str">
        <f t="shared" ref="C224:C232"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4" s="56">
        <v>18720</v>
      </c>
      <c r="E224" s="37"/>
      <c r="F224" s="37"/>
      <c r="G224" s="37"/>
      <c r="H224" s="38"/>
    </row>
    <row r="225" spans="1:8" s="16" customFormat="1" ht="50.1" customHeight="1" x14ac:dyDescent="0.2">
      <c r="A225" s="143" t="s">
        <v>100</v>
      </c>
      <c r="B225" s="144"/>
      <c r="C225" s="188" t="str">
        <f t="shared" si="1"/>
        <v>Электронный справочник на основе Справочника организаций "2ГИС.ПЕРМЬ" (версия для ПК)</v>
      </c>
      <c r="D225" s="56">
        <v>54360</v>
      </c>
      <c r="E225" s="37"/>
      <c r="F225" s="37"/>
      <c r="G225" s="37"/>
      <c r="H225" s="38"/>
    </row>
    <row r="226" spans="1:8" s="16" customFormat="1" ht="50.1" customHeight="1" x14ac:dyDescent="0.2">
      <c r="A226" s="143" t="s">
        <v>101</v>
      </c>
      <c r="B226" s="144"/>
      <c r="C226" s="188" t="str">
        <f>"Интернет-площадка 2gis.ru на основе Cправочника организаций "&amp;$C$2&amp;""</f>
        <v>Интернет-площадка 2gis.ru на основе Cправочника организаций "2ГИС.ПЕРМЬ"</v>
      </c>
      <c r="D226" s="56">
        <v>30000</v>
      </c>
      <c r="E226" s="37"/>
      <c r="F226" s="37"/>
      <c r="G226" s="37"/>
      <c r="H226" s="38"/>
    </row>
    <row r="227" spans="1:8" s="16" customFormat="1" ht="50.1" customHeight="1" x14ac:dyDescent="0.2">
      <c r="A227" s="143" t="s">
        <v>102</v>
      </c>
      <c r="B227" s="144"/>
      <c r="C227" s="188" t="str">
        <f>"Интернет-площадка 2gis.ru на основе Cправочника организаций "&amp;$C$2&amp;""</f>
        <v>Интернет-площадка 2gis.ru на основе Cправочника организаций "2ГИС.ПЕРМЬ"</v>
      </c>
      <c r="D227" s="56">
        <v>36000</v>
      </c>
      <c r="E227" s="37"/>
      <c r="F227" s="37"/>
      <c r="G227" s="37"/>
      <c r="H227" s="38"/>
    </row>
    <row r="228" spans="1:8" s="16" customFormat="1" ht="50.1" customHeight="1" x14ac:dyDescent="0.2">
      <c r="A228" s="143" t="s">
        <v>103</v>
      </c>
      <c r="B228" s="144"/>
      <c r="C228" s="188" t="str">
        <f t="shared" si="1"/>
        <v>Электронный справочник на основе Справочника организаций "2ГИС.ПЕРМЬ" (версия для ПК)</v>
      </c>
      <c r="D228" s="56">
        <v>35280</v>
      </c>
      <c r="E228" s="37"/>
      <c r="F228" s="37"/>
      <c r="G228" s="37"/>
      <c r="H228" s="38"/>
    </row>
    <row r="229" spans="1:8" s="16" customFormat="1" ht="50.1" customHeight="1" x14ac:dyDescent="0.2">
      <c r="A229" s="143" t="s">
        <v>104</v>
      </c>
      <c r="B229" s="144"/>
      <c r="C229" s="188" t="str">
        <f t="shared" si="1"/>
        <v>Электронный справочник на основе Справочника организаций "2ГИС.ПЕРМЬ" (версия для ПК)</v>
      </c>
      <c r="D229" s="56">
        <v>32640</v>
      </c>
      <c r="E229" s="37"/>
      <c r="F229" s="37"/>
      <c r="G229" s="37"/>
      <c r="H229" s="38"/>
    </row>
    <row r="230" spans="1:8" s="16" customFormat="1" ht="50.1" customHeight="1" x14ac:dyDescent="0.2">
      <c r="A230" s="143" t="s">
        <v>105</v>
      </c>
      <c r="B230" s="144"/>
      <c r="C230" s="188" t="str">
        <f t="shared" si="1"/>
        <v>Электронный справочник на основе Справочника организаций "2ГИС.ПЕРМЬ" (версия для ПК)</v>
      </c>
      <c r="D230" s="56">
        <v>65640</v>
      </c>
      <c r="E230" s="37"/>
      <c r="F230" s="37"/>
      <c r="G230" s="37"/>
      <c r="H230" s="38"/>
    </row>
    <row r="231" spans="1:8" s="16" customFormat="1" ht="50.1" customHeight="1" x14ac:dyDescent="0.2">
      <c r="A231" s="143" t="s">
        <v>106</v>
      </c>
      <c r="B231" s="144"/>
      <c r="C231" s="188" t="s">
        <v>87</v>
      </c>
      <c r="D231" s="56">
        <v>1200</v>
      </c>
      <c r="E231" s="37"/>
      <c r="F231" s="37"/>
      <c r="G231" s="37"/>
      <c r="H231" s="38"/>
    </row>
    <row r="232" spans="1:8" s="16" customFormat="1" ht="50.1" customHeight="1" thickBot="1" x14ac:dyDescent="0.25">
      <c r="A232" s="143" t="s">
        <v>108</v>
      </c>
      <c r="B232" s="144"/>
      <c r="C232" s="188" t="str">
        <f t="shared" si="1"/>
        <v>Электронный справочник на основе Справочника организаций "2ГИС.ПЕРМЬ" (версия для ПК)</v>
      </c>
      <c r="D232" s="56">
        <v>27960</v>
      </c>
      <c r="E232" s="37"/>
      <c r="F232" s="37"/>
      <c r="G232" s="37"/>
      <c r="H232" s="38"/>
    </row>
    <row r="233" spans="1:8" s="28" customFormat="1" ht="50.1" customHeight="1" thickBot="1" x14ac:dyDescent="0.25">
      <c r="A233" s="24" t="s">
        <v>109</v>
      </c>
      <c r="B233" s="25"/>
      <c r="C233" s="26"/>
      <c r="D233" s="156"/>
      <c r="E233" s="156"/>
      <c r="F233" s="156"/>
      <c r="G233" s="156"/>
      <c r="H233" s="157"/>
    </row>
    <row r="234" spans="1:8" s="16" customFormat="1" ht="50.1" customHeight="1" x14ac:dyDescent="0.2">
      <c r="A234" s="143" t="s">
        <v>110</v>
      </c>
      <c r="B234" s="144"/>
      <c r="C2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34" s="31">
        <v>10008</v>
      </c>
      <c r="E234" s="32"/>
      <c r="F234" s="32"/>
      <c r="G234" s="32"/>
      <c r="H234" s="33"/>
    </row>
    <row r="235" spans="1:8" s="16" customFormat="1" ht="50.1" customHeight="1" x14ac:dyDescent="0.2">
      <c r="A235" s="143" t="s">
        <v>111</v>
      </c>
      <c r="B235" s="144"/>
      <c r="C235" s="194"/>
      <c r="D235" s="36">
        <v>10008</v>
      </c>
      <c r="E235" s="37"/>
      <c r="F235" s="37"/>
      <c r="G235" s="37"/>
      <c r="H235" s="38"/>
    </row>
    <row r="236" spans="1:8" s="16" customFormat="1" ht="50.1" customHeight="1" x14ac:dyDescent="0.2">
      <c r="A236" s="192" t="s">
        <v>112</v>
      </c>
      <c r="B236" s="193"/>
      <c r="C236" s="194"/>
      <c r="D236" s="325">
        <v>3000</v>
      </c>
      <c r="E236" s="140"/>
      <c r="F236" s="140"/>
      <c r="G236" s="140"/>
      <c r="H236" s="141"/>
    </row>
    <row r="237" spans="1:8" s="16" customFormat="1" ht="50.1" customHeight="1" x14ac:dyDescent="0.2">
      <c r="A237" s="192" t="s">
        <v>113</v>
      </c>
      <c r="B237" s="193"/>
      <c r="C237" s="194"/>
      <c r="D237" s="325">
        <v>300</v>
      </c>
      <c r="E237" s="140"/>
      <c r="F237" s="140"/>
      <c r="G237" s="140"/>
      <c r="H237" s="141"/>
    </row>
    <row r="238" spans="1:8" s="16" customFormat="1" ht="50.1" customHeight="1" thickBot="1" x14ac:dyDescent="0.25">
      <c r="A238" s="192" t="s">
        <v>114</v>
      </c>
      <c r="B238" s="193"/>
      <c r="C238" s="196"/>
      <c r="D238" s="78">
        <v>1050</v>
      </c>
      <c r="E238" s="79"/>
      <c r="F238" s="79"/>
      <c r="G238" s="79"/>
      <c r="H238" s="80"/>
    </row>
    <row r="239" spans="1:8" s="23" customFormat="1" ht="50.1" customHeight="1" thickBot="1" x14ac:dyDescent="0.25">
      <c r="A239" s="379" t="s">
        <v>5</v>
      </c>
      <c r="B239" s="384"/>
      <c r="C239" s="663" t="s">
        <v>7</v>
      </c>
      <c r="D239" s="379"/>
      <c r="E239" s="380"/>
      <c r="F239" s="380"/>
      <c r="G239" s="380"/>
      <c r="H239" s="381"/>
    </row>
    <row r="240" spans="1:8" s="16" customFormat="1" ht="93" customHeight="1" thickBot="1" x14ac:dyDescent="0.25">
      <c r="A240" s="476" t="s">
        <v>623</v>
      </c>
      <c r="B240" s="477"/>
      <c r="C240" s="383"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40" s="127">
        <v>40</v>
      </c>
      <c r="E240" s="128"/>
      <c r="F240" s="128"/>
      <c r="G240" s="128"/>
      <c r="H240" s="129"/>
    </row>
    <row r="241" spans="1:8" s="16" customFormat="1" ht="50.1" customHeight="1" thickBot="1" x14ac:dyDescent="0.25">
      <c r="A241" s="24" t="s">
        <v>115</v>
      </c>
      <c r="B241" s="25"/>
      <c r="C241" s="26"/>
      <c r="D241" s="351"/>
      <c r="E241" s="351"/>
      <c r="F241" s="351"/>
      <c r="G241" s="351"/>
      <c r="H241" s="352"/>
    </row>
    <row r="242" spans="1:8" s="16" customFormat="1" ht="50.1" customHeight="1" x14ac:dyDescent="0.2">
      <c r="A242" s="143" t="s">
        <v>161</v>
      </c>
      <c r="B242" s="144"/>
      <c r="C24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2" s="56">
        <v>9690</v>
      </c>
      <c r="E242" s="37"/>
      <c r="F242" s="37"/>
      <c r="G242" s="37"/>
      <c r="H242" s="38"/>
    </row>
    <row r="243" spans="1:8" s="16" customFormat="1" ht="50.1" customHeight="1" x14ac:dyDescent="0.2">
      <c r="A243" s="143" t="s">
        <v>117</v>
      </c>
      <c r="B243" s="144"/>
      <c r="C243" s="188" t="str">
        <f>"Интернет-площадка 2gis.ru на основе Cправочника организаций "&amp;$C$2&amp;""</f>
        <v>Интернет-площадка 2gis.ru на основе Cправочника организаций "2ГИС.ПЕРМЬ"</v>
      </c>
      <c r="D243" s="56">
        <v>11190</v>
      </c>
      <c r="E243" s="37"/>
      <c r="F243" s="37"/>
      <c r="G243" s="37"/>
      <c r="H243" s="38"/>
    </row>
    <row r="244" spans="1:8" s="16" customFormat="1" ht="50.1" customHeight="1" x14ac:dyDescent="0.2">
      <c r="A244" s="143" t="s">
        <v>118</v>
      </c>
      <c r="B244" s="144"/>
      <c r="C244"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4" s="56">
        <v>7290</v>
      </c>
      <c r="E244" s="37"/>
      <c r="F244" s="37"/>
      <c r="G244" s="37"/>
      <c r="H244" s="38"/>
    </row>
    <row r="245" spans="1:8" s="16" customFormat="1" ht="50.1" customHeight="1" x14ac:dyDescent="0.2">
      <c r="A245" s="143" t="s">
        <v>162</v>
      </c>
      <c r="B245" s="144"/>
      <c r="C24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5" s="56">
        <v>21360</v>
      </c>
      <c r="E245" s="37"/>
      <c r="F245" s="37"/>
      <c r="G245" s="37"/>
      <c r="H245" s="38"/>
    </row>
    <row r="246" spans="1:8" s="16" customFormat="1" ht="50.1" customHeight="1" x14ac:dyDescent="0.2">
      <c r="A246" s="143" t="s">
        <v>163</v>
      </c>
      <c r="B246" s="144"/>
      <c r="C246" s="188" t="str">
        <f>"Интернет-площадка 2gis.ru на основе Cправочника организаций "&amp;$C$2&amp;""</f>
        <v>Интернет-площадка 2gis.ru на основе Cправочника организаций "2ГИС.ПЕРМЬ"</v>
      </c>
      <c r="D246" s="56">
        <v>24720</v>
      </c>
      <c r="E246" s="37"/>
      <c r="F246" s="37"/>
      <c r="G246" s="37"/>
      <c r="H246" s="38"/>
    </row>
    <row r="247" spans="1:8" s="16" customFormat="1" ht="50.1" customHeight="1" thickBot="1" x14ac:dyDescent="0.25">
      <c r="A247" s="143" t="s">
        <v>121</v>
      </c>
      <c r="B247" s="144"/>
      <c r="C247" s="188"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7" s="195">
        <v>16080</v>
      </c>
      <c r="E247" s="186"/>
      <c r="F247" s="186"/>
      <c r="G247" s="186"/>
      <c r="H247" s="187"/>
    </row>
    <row r="248" spans="1:8" s="16" customFormat="1" ht="126" customHeight="1" thickBot="1" x14ac:dyDescent="0.25">
      <c r="A248" s="143" t="s">
        <v>122</v>
      </c>
      <c r="B248" s="144"/>
      <c r="C248" s="297" t="str">
        <f>C243</f>
        <v>Интернет-площадка 2gis.ru на основе Cправочника организаций "2ГИС.ПЕРМЬ"</v>
      </c>
      <c r="D248" s="664">
        <v>11190</v>
      </c>
      <c r="E248" s="665"/>
      <c r="F248" s="665"/>
      <c r="G248" s="665"/>
      <c r="H248" s="666"/>
    </row>
    <row r="249" spans="1:8" s="28" customFormat="1" ht="50.1" customHeight="1" thickBot="1" x14ac:dyDescent="0.25">
      <c r="A249" s="298"/>
      <c r="B249" s="299"/>
      <c r="C249" s="118"/>
      <c r="D249" s="322"/>
      <c r="E249" s="322"/>
      <c r="F249" s="322"/>
      <c r="G249" s="322"/>
      <c r="H249" s="323"/>
    </row>
    <row r="250" spans="1:8" s="23" customFormat="1" ht="26.25" x14ac:dyDescent="0.2">
      <c r="A250" s="202"/>
      <c r="B250" s="203"/>
      <c r="C250" s="204"/>
      <c r="D250" s="203"/>
      <c r="E250" s="203"/>
      <c r="F250" s="203"/>
      <c r="G250" s="203"/>
      <c r="H250" s="205"/>
    </row>
    <row r="251" spans="1:8" s="16" customFormat="1" ht="21" x14ac:dyDescent="0.2">
      <c r="A251" s="206"/>
      <c r="B251" s="207" t="s">
        <v>123</v>
      </c>
      <c r="C251" s="208" t="s">
        <v>178</v>
      </c>
      <c r="D251" s="208"/>
      <c r="E251" s="209"/>
      <c r="F251" s="209"/>
      <c r="G251" s="209"/>
      <c r="H251" s="209"/>
    </row>
    <row r="252" spans="1:8" s="16" customFormat="1" ht="21" x14ac:dyDescent="0.2">
      <c r="A252" s="206"/>
      <c r="B252" s="209"/>
      <c r="C252" s="210" t="s">
        <v>179</v>
      </c>
      <c r="D252" s="210"/>
      <c r="E252" s="209"/>
      <c r="F252" s="209"/>
      <c r="G252" s="209"/>
      <c r="H252" s="209"/>
    </row>
    <row r="253" spans="1:8" s="16" customFormat="1" ht="21" x14ac:dyDescent="0.2">
      <c r="A253" s="206"/>
      <c r="B253" s="209"/>
      <c r="C253" s="208" t="s">
        <v>180</v>
      </c>
      <c r="D253" s="210"/>
      <c r="E253" s="209"/>
      <c r="F253" s="209"/>
      <c r="G253" s="209"/>
      <c r="H253" s="209"/>
    </row>
    <row r="254" spans="1:8" s="16" customFormat="1" ht="26.25" x14ac:dyDescent="0.2">
      <c r="A254" s="219"/>
      <c r="B254" s="219"/>
      <c r="C254" s="210"/>
      <c r="D254" s="210"/>
      <c r="E254" s="221"/>
      <c r="F254" s="222"/>
      <c r="G254" s="223"/>
      <c r="H254" s="223"/>
    </row>
    <row r="255" spans="1:8" s="16" customFormat="1" ht="26.25" x14ac:dyDescent="0.2">
      <c r="A255" s="213" t="str">
        <f>Абакан_юр!A147</f>
        <v>По соглашению сторон в качестве валюты платежа могут выступать украинские гривны, в этом случае курс следующий: 1 руб. = 0,3909 гривен</v>
      </c>
      <c r="B255" s="213"/>
      <c r="C255" s="213"/>
      <c r="D255" s="214"/>
      <c r="E255" s="214"/>
      <c r="F255" s="215"/>
      <c r="G255" s="216"/>
      <c r="H255" s="216"/>
    </row>
    <row r="256" spans="1:8" s="16" customFormat="1" ht="26.25" x14ac:dyDescent="0.2">
      <c r="A256" s="213" t="str">
        <f>Абакан_юр!A148</f>
        <v>По соглашению сторон в качестве валюты платежа могут выступать дирхамы ОАЭ, в этом случае курс следующий: 1 руб. = 0,0394 дирхам</v>
      </c>
      <c r="B256" s="213"/>
      <c r="C256" s="213"/>
      <c r="D256" s="214"/>
      <c r="E256" s="214"/>
      <c r="F256" s="215"/>
      <c r="G256" s="218"/>
      <c r="H256" s="218"/>
    </row>
    <row r="257" spans="1:8" ht="12.6" customHeight="1" x14ac:dyDescent="0.2">
      <c r="A257" s="213" t="str">
        <f>Абакан_юр!A149</f>
        <v>По соглашению сторон в качестве валюты платежа могут выступать доллары США, в этом случае курс следующий: 1 руб. = 0,0107 доллара</v>
      </c>
      <c r="B257" s="213"/>
      <c r="C257" s="213"/>
      <c r="D257" s="214"/>
      <c r="E257" s="214"/>
      <c r="F257" s="215"/>
      <c r="G257" s="218"/>
      <c r="H257" s="218"/>
    </row>
    <row r="258" spans="1:8" s="209" customFormat="1" ht="24.95" customHeight="1" x14ac:dyDescent="0.2">
      <c r="A258" s="213" t="str">
        <f>Абакан_юр!A150</f>
        <v>По соглашению сторон в качестве валюты платежа могут выступать евро, в этом случае курс следующий: 1 руб. = 0,0101 евро</v>
      </c>
      <c r="B258" s="213"/>
      <c r="C258" s="213"/>
      <c r="D258" s="214"/>
      <c r="E258" s="215"/>
      <c r="F258" s="215"/>
      <c r="G258" s="218"/>
      <c r="H258" s="218"/>
    </row>
    <row r="259" spans="1:8" s="209" customFormat="1" ht="24.95" customHeight="1" x14ac:dyDescent="0.2">
      <c r="A259" s="213" t="str">
        <f>Абакан_юр!A151</f>
        <v>По соглашению сторон в качестве валюты платежа могут выступать чешские кроны, в этом случае курс следующий: 1 руб. = 0,2496 крона</v>
      </c>
      <c r="B259" s="213"/>
      <c r="C259" s="213"/>
      <c r="D259" s="214"/>
      <c r="E259" s="215"/>
      <c r="F259" s="215"/>
      <c r="G259" s="218"/>
      <c r="H259" s="218"/>
    </row>
    <row r="260" spans="1:8" s="209" customFormat="1" ht="24.95" customHeight="1" x14ac:dyDescent="0.2">
      <c r="A260" s="213" t="str">
        <f>Абакан_юр!A152</f>
        <v>По соглашению сторон в качестве валюты платежа могут выступать киргизские сомы, в этом случае курс следующий: 1 руб. = 0,9546 сом</v>
      </c>
      <c r="B260" s="213"/>
      <c r="C260" s="213"/>
      <c r="D260" s="214"/>
      <c r="E260" s="214"/>
      <c r="F260" s="215"/>
      <c r="G260" s="218"/>
      <c r="H260" s="218"/>
    </row>
    <row r="261" spans="1:8" s="224" customFormat="1" ht="12" customHeight="1" x14ac:dyDescent="0.2">
      <c r="A261" s="213" t="str">
        <f>Абакан_юр!A153</f>
        <v>По соглашению сторон в качестве валюты платежа могут выступать казахстанские тенге, в этом случае курс следующий: 1 руб. = 5,1087 тенге</v>
      </c>
      <c r="B261" s="213"/>
      <c r="C261" s="213"/>
      <c r="D261" s="214"/>
      <c r="E261" s="214"/>
      <c r="F261" s="215"/>
      <c r="G261" s="218"/>
      <c r="H261" s="218"/>
    </row>
    <row r="262" spans="1:8" s="217" customFormat="1" ht="24.95" customHeight="1" x14ac:dyDescent="0.2">
      <c r="A262" s="219"/>
      <c r="B262" s="219"/>
      <c r="C262" s="220"/>
      <c r="D262" s="221"/>
      <c r="E262" s="221"/>
      <c r="F262" s="222"/>
      <c r="G262" s="223"/>
      <c r="H262" s="223"/>
    </row>
    <row r="263" spans="1:8" s="217" customFormat="1" ht="24.95" customHeight="1" x14ac:dyDescent="0.2">
      <c r="A263" s="225" t="s">
        <v>134</v>
      </c>
      <c r="B263" s="225"/>
      <c r="C263" s="225"/>
      <c r="D263" s="225"/>
      <c r="E263" s="225"/>
      <c r="F263" s="225"/>
      <c r="G263" s="225"/>
      <c r="H263" s="225"/>
    </row>
    <row r="264" spans="1:8" s="217" customFormat="1" ht="24.95" customHeight="1" x14ac:dyDescent="0.2">
      <c r="A264" s="225" t="s">
        <v>135</v>
      </c>
      <c r="B264" s="225"/>
      <c r="C264" s="225"/>
      <c r="D264" s="225"/>
      <c r="E264" s="225"/>
      <c r="F264" s="225"/>
      <c r="G264" s="225"/>
      <c r="H264" s="225"/>
    </row>
    <row r="265" spans="1:8" s="217" customFormat="1" ht="24.95" customHeight="1" x14ac:dyDescent="0.2">
      <c r="A265" s="213" t="s">
        <v>458</v>
      </c>
      <c r="B265" s="213"/>
      <c r="C265" s="213"/>
      <c r="D265" s="213"/>
      <c r="E265" s="213"/>
      <c r="F265" s="213"/>
      <c r="G265" s="213"/>
      <c r="H265" s="213"/>
    </row>
    <row r="266" spans="1:8" s="217" customFormat="1" ht="24.95" customHeight="1" thickBot="1" x14ac:dyDescent="0.25">
      <c r="A266" s="226" t="s">
        <v>136</v>
      </c>
      <c r="B266" s="226"/>
      <c r="C266" s="226"/>
      <c r="D266" s="226"/>
      <c r="E266" s="226"/>
      <c r="F266" s="227"/>
      <c r="H266" s="228"/>
    </row>
    <row r="267" spans="1:8" s="217" customFormat="1" ht="24.95" customHeight="1" thickBot="1" x14ac:dyDescent="0.25">
      <c r="A267" s="229" t="s">
        <v>137</v>
      </c>
      <c r="B267" s="230"/>
      <c r="C267" s="230"/>
      <c r="D267" s="230"/>
      <c r="E267" s="231"/>
      <c r="F267" s="232"/>
      <c r="G267" s="203"/>
      <c r="H267" s="233"/>
    </row>
    <row r="268" spans="1:8" s="217" customFormat="1" ht="24.95" customHeight="1" thickBot="1" x14ac:dyDescent="0.25">
      <c r="A268" s="302" t="s">
        <v>138</v>
      </c>
      <c r="B268" s="303"/>
      <c r="C268" s="236" t="s">
        <v>139</v>
      </c>
      <c r="D268" s="326" t="s">
        <v>140</v>
      </c>
      <c r="E268" s="667"/>
      <c r="F268" s="327"/>
      <c r="G268" s="205"/>
      <c r="H268" s="205"/>
    </row>
    <row r="269" spans="1:8" s="224" customFormat="1" ht="12" customHeight="1" x14ac:dyDescent="0.2">
      <c r="A269" s="239" t="s">
        <v>167</v>
      </c>
      <c r="B269" s="240"/>
      <c r="C269" s="242" t="s">
        <v>168</v>
      </c>
      <c r="D269" s="668">
        <v>2190</v>
      </c>
      <c r="E269" s="669"/>
      <c r="F269" s="670"/>
      <c r="G269" s="205"/>
      <c r="H269" s="205"/>
    </row>
    <row r="270" spans="1:8" ht="24.95" customHeight="1" x14ac:dyDescent="0.2">
      <c r="A270" s="244" t="s">
        <v>169</v>
      </c>
      <c r="B270" s="245"/>
      <c r="C270" s="247"/>
      <c r="D270" s="671">
        <v>1590</v>
      </c>
      <c r="E270" s="672"/>
      <c r="F270" s="673"/>
      <c r="G270" s="205"/>
    </row>
    <row r="271" spans="1:8" ht="24.95" customHeight="1" x14ac:dyDescent="0.2">
      <c r="A271" s="244" t="s">
        <v>170</v>
      </c>
      <c r="B271" s="245"/>
      <c r="C271" s="247"/>
      <c r="D271" s="671">
        <v>1440</v>
      </c>
      <c r="E271" s="672"/>
      <c r="F271" s="673"/>
      <c r="G271" s="205"/>
    </row>
    <row r="272" spans="1:8" s="203" customFormat="1" ht="38.25" customHeight="1" x14ac:dyDescent="0.2">
      <c r="A272" s="244" t="s">
        <v>171</v>
      </c>
      <c r="B272" s="245"/>
      <c r="C272" s="247"/>
      <c r="D272" s="671">
        <v>1290</v>
      </c>
      <c r="E272" s="672"/>
      <c r="F272" s="673"/>
      <c r="G272" s="205"/>
      <c r="H272" s="205"/>
    </row>
    <row r="273" spans="1:8" s="228" customFormat="1" ht="50.1" customHeight="1" x14ac:dyDescent="0.2">
      <c r="A273" s="244" t="s">
        <v>141</v>
      </c>
      <c r="B273" s="245"/>
      <c r="C273" s="246" t="s">
        <v>142</v>
      </c>
      <c r="D273" s="377" t="s">
        <v>143</v>
      </c>
      <c r="E273" s="674"/>
      <c r="F273" s="378"/>
      <c r="G273" s="205"/>
      <c r="H273" s="205"/>
    </row>
    <row r="274" spans="1:8" s="233" customFormat="1" ht="50.1" customHeight="1" x14ac:dyDescent="0.2">
      <c r="A274" s="244" t="s">
        <v>144</v>
      </c>
      <c r="B274" s="245"/>
      <c r="C274" s="246" t="s">
        <v>145</v>
      </c>
      <c r="D274" s="377" t="s">
        <v>146</v>
      </c>
      <c r="E274" s="674"/>
      <c r="F274" s="378"/>
      <c r="G274" s="205"/>
      <c r="H274" s="205"/>
    </row>
    <row r="275" spans="1:8" ht="99" customHeight="1" thickBot="1" x14ac:dyDescent="0.25">
      <c r="A275" s="328" t="s">
        <v>147</v>
      </c>
      <c r="B275" s="329"/>
      <c r="C275" s="330" t="s">
        <v>148</v>
      </c>
      <c r="D275" s="337" t="s">
        <v>146</v>
      </c>
      <c r="E275" s="675"/>
      <c r="F275" s="338"/>
      <c r="G275" s="205"/>
    </row>
    <row r="276" spans="1:8" ht="50.1" customHeight="1" thickBot="1" x14ac:dyDescent="0.25">
      <c r="A276" s="328" t="s">
        <v>150</v>
      </c>
      <c r="B276" s="329"/>
      <c r="C276" s="544" t="s">
        <v>151</v>
      </c>
      <c r="D276" s="676" t="s">
        <v>146</v>
      </c>
      <c r="E276" s="677"/>
      <c r="F276" s="678"/>
      <c r="H276" s="203"/>
    </row>
    <row r="277" spans="1:8" ht="50.1" customHeight="1" thickBot="1" x14ac:dyDescent="0.25">
      <c r="A277" s="328" t="s">
        <v>152</v>
      </c>
      <c r="B277" s="329"/>
      <c r="C277" s="330" t="s">
        <v>153</v>
      </c>
      <c r="D277" s="676" t="s">
        <v>146</v>
      </c>
      <c r="E277" s="677"/>
      <c r="F277" s="678"/>
      <c r="G277" s="224"/>
      <c r="H277" s="224"/>
    </row>
    <row r="278" spans="1:8" ht="50.1" customHeight="1" x14ac:dyDescent="0.2">
      <c r="A278" s="250" t="s">
        <v>154</v>
      </c>
      <c r="B278" s="250"/>
      <c r="C278" s="250"/>
      <c r="D278" s="250"/>
      <c r="E278" s="250"/>
      <c r="F278" s="250"/>
      <c r="G278" s="250"/>
      <c r="H278" s="250"/>
    </row>
    <row r="279" spans="1:8" ht="50.1" customHeight="1" x14ac:dyDescent="0.2">
      <c r="A279" s="250" t="s">
        <v>155</v>
      </c>
      <c r="B279" s="250"/>
      <c r="C279" s="250"/>
      <c r="D279" s="250"/>
      <c r="E279" s="250"/>
      <c r="F279" s="250"/>
      <c r="G279" s="250"/>
      <c r="H279" s="250"/>
    </row>
    <row r="280" spans="1:8" ht="99.95" customHeight="1" x14ac:dyDescent="0.2">
      <c r="A28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0" s="308"/>
      <c r="C280" s="308"/>
      <c r="D280" s="308"/>
      <c r="E280" s="308"/>
      <c r="F280" s="308"/>
      <c r="G280" s="308"/>
      <c r="H280" s="308"/>
    </row>
    <row r="281" spans="1:8" ht="75" customHeight="1" x14ac:dyDescent="0.2">
      <c r="A281" s="225" t="s">
        <v>157</v>
      </c>
      <c r="B281" s="225"/>
      <c r="C281" s="225"/>
      <c r="D281" s="225"/>
      <c r="E281" s="225"/>
      <c r="F281" s="225"/>
      <c r="G281" s="225"/>
      <c r="H281" s="225"/>
    </row>
    <row r="282" spans="1:8" ht="174.95" customHeight="1" x14ac:dyDescent="0.2">
      <c r="A282" s="250" t="s">
        <v>158</v>
      </c>
      <c r="B282" s="250"/>
      <c r="C282" s="250"/>
      <c r="D282" s="250"/>
      <c r="E282" s="250"/>
      <c r="F282" s="250"/>
      <c r="G282" s="250"/>
      <c r="H282" s="250"/>
    </row>
    <row r="283" spans="1:8" s="203" customFormat="1" ht="102.75" customHeight="1" x14ac:dyDescent="0.2">
      <c r="A283" s="202"/>
      <c r="C283" s="204"/>
      <c r="H283" s="205"/>
    </row>
    <row r="284" spans="1:8" s="203" customFormat="1" ht="125.25" customHeight="1" x14ac:dyDescent="0.2">
      <c r="A284" s="486" t="s">
        <v>459</v>
      </c>
      <c r="B284" s="486"/>
      <c r="C284" s="486"/>
      <c r="D284" s="486"/>
      <c r="E284" s="486"/>
      <c r="F284" s="486"/>
      <c r="G284" s="486"/>
      <c r="H284" s="486"/>
    </row>
    <row r="285" spans="1:8" ht="25.5" x14ac:dyDescent="0.35">
      <c r="A285" s="487" t="s">
        <v>460</v>
      </c>
      <c r="B285" s="488"/>
      <c r="C285" s="489" t="s">
        <v>461</v>
      </c>
    </row>
    <row r="286" spans="1:8" ht="25.5" x14ac:dyDescent="0.35">
      <c r="A286" s="490" t="s">
        <v>462</v>
      </c>
      <c r="B286" s="491"/>
      <c r="C286" s="492">
        <v>1</v>
      </c>
    </row>
    <row r="287" spans="1:8" ht="25.5" x14ac:dyDescent="0.35">
      <c r="A287" s="490">
        <v>2</v>
      </c>
      <c r="B287" s="491"/>
      <c r="C287" s="492">
        <v>1.1000000000000001</v>
      </c>
    </row>
    <row r="288" spans="1:8" ht="25.5" x14ac:dyDescent="0.35">
      <c r="A288" s="490">
        <v>3</v>
      </c>
      <c r="B288" s="491"/>
      <c r="C288" s="492">
        <v>1.2</v>
      </c>
    </row>
    <row r="289" spans="1:8" ht="25.5" x14ac:dyDescent="0.35">
      <c r="A289" s="490" t="s">
        <v>463</v>
      </c>
      <c r="B289" s="491"/>
      <c r="C289" s="492">
        <v>1.25</v>
      </c>
    </row>
    <row r="290" spans="1:8" ht="25.5" x14ac:dyDescent="0.35">
      <c r="A290" s="490" t="s">
        <v>464</v>
      </c>
      <c r="B290" s="491"/>
      <c r="C290" s="492">
        <v>1.3</v>
      </c>
    </row>
    <row r="291" spans="1:8" ht="25.5" x14ac:dyDescent="0.35">
      <c r="A291" s="490" t="s">
        <v>465</v>
      </c>
      <c r="B291" s="491"/>
      <c r="C291" s="492">
        <v>1.35</v>
      </c>
    </row>
    <row r="292" spans="1:8" ht="25.5" x14ac:dyDescent="0.35">
      <c r="A292" s="490" t="s">
        <v>466</v>
      </c>
      <c r="B292" s="491"/>
      <c r="C292" s="492">
        <v>1.4</v>
      </c>
    </row>
    <row r="293" spans="1:8" ht="25.5" x14ac:dyDescent="0.35">
      <c r="A293" s="490" t="s">
        <v>467</v>
      </c>
      <c r="B293" s="491"/>
      <c r="C293" s="492">
        <v>1.45</v>
      </c>
    </row>
    <row r="294" spans="1:8" ht="25.5" x14ac:dyDescent="0.35">
      <c r="A294" s="490" t="s">
        <v>468</v>
      </c>
      <c r="B294" s="491"/>
      <c r="C294" s="492">
        <v>1.5</v>
      </c>
    </row>
    <row r="295" spans="1:8" ht="25.5" x14ac:dyDescent="0.35">
      <c r="A295" s="490" t="s">
        <v>469</v>
      </c>
      <c r="B295" s="491"/>
      <c r="C295" s="492">
        <v>2</v>
      </c>
    </row>
    <row r="296" spans="1:8" ht="23.25" x14ac:dyDescent="0.2">
      <c r="A296" s="250" t="s">
        <v>470</v>
      </c>
      <c r="B296" s="250"/>
      <c r="C296" s="250"/>
      <c r="D296" s="250"/>
      <c r="E296" s="250"/>
      <c r="F296" s="250"/>
      <c r="G296" s="250"/>
      <c r="H296" s="250"/>
    </row>
    <row r="299" spans="1:8" s="252" customFormat="1" ht="114.75" customHeight="1" x14ac:dyDescent="0.2">
      <c r="A299" s="225" t="s">
        <v>471</v>
      </c>
      <c r="B299" s="225"/>
      <c r="C299" s="225"/>
      <c r="D299" s="225"/>
      <c r="E299" s="225"/>
      <c r="F299" s="225"/>
      <c r="G299" s="225"/>
      <c r="H299" s="225"/>
    </row>
    <row r="306" spans="1:8" s="252" customFormat="1" ht="114.75" customHeight="1" x14ac:dyDescent="0.2">
      <c r="A306" s="202"/>
      <c r="B306" s="203"/>
      <c r="C306" s="204"/>
      <c r="D306" s="203"/>
      <c r="E306" s="203"/>
      <c r="F306" s="203"/>
      <c r="G306" s="203"/>
      <c r="H306" s="205"/>
    </row>
  </sheetData>
  <sheetProtection selectLockedCells="1" selectUnlockedCells="1"/>
  <mergeCells count="503">
    <mergeCell ref="A295:B295"/>
    <mergeCell ref="A296:H296"/>
    <mergeCell ref="A299:E299"/>
    <mergeCell ref="F299:H299"/>
    <mergeCell ref="A289:B289"/>
    <mergeCell ref="A290:B290"/>
    <mergeCell ref="A291:B291"/>
    <mergeCell ref="A292:B292"/>
    <mergeCell ref="A293:B293"/>
    <mergeCell ref="A294:B294"/>
    <mergeCell ref="A282:H282"/>
    <mergeCell ref="A284:H284"/>
    <mergeCell ref="A285:B285"/>
    <mergeCell ref="A286:B286"/>
    <mergeCell ref="A287:B287"/>
    <mergeCell ref="A288:B288"/>
    <mergeCell ref="A277:B277"/>
    <mergeCell ref="D277:F277"/>
    <mergeCell ref="A278:H278"/>
    <mergeCell ref="A279:H279"/>
    <mergeCell ref="A280:H280"/>
    <mergeCell ref="A281:H281"/>
    <mergeCell ref="A274:B274"/>
    <mergeCell ref="D274:F274"/>
    <mergeCell ref="A275:B275"/>
    <mergeCell ref="D275:F275"/>
    <mergeCell ref="A276:B276"/>
    <mergeCell ref="D276:F276"/>
    <mergeCell ref="A271:B271"/>
    <mergeCell ref="D271:F271"/>
    <mergeCell ref="A272:B272"/>
    <mergeCell ref="D272:F272"/>
    <mergeCell ref="A273:B273"/>
    <mergeCell ref="D273:F273"/>
    <mergeCell ref="A265:H265"/>
    <mergeCell ref="A266:E266"/>
    <mergeCell ref="A267:E267"/>
    <mergeCell ref="A268:B268"/>
    <mergeCell ref="D268:F268"/>
    <mergeCell ref="A269:B269"/>
    <mergeCell ref="C269:C272"/>
    <mergeCell ref="D269:F269"/>
    <mergeCell ref="A270:B270"/>
    <mergeCell ref="D270:F270"/>
    <mergeCell ref="A258:C258"/>
    <mergeCell ref="A259:C259"/>
    <mergeCell ref="A260:C260"/>
    <mergeCell ref="A261:C261"/>
    <mergeCell ref="A263:H263"/>
    <mergeCell ref="A264:H264"/>
    <mergeCell ref="C253:D253"/>
    <mergeCell ref="C254:D254"/>
    <mergeCell ref="A255:C255"/>
    <mergeCell ref="G255:H255"/>
    <mergeCell ref="A256:C256"/>
    <mergeCell ref="A257:C257"/>
    <mergeCell ref="A248:B248"/>
    <mergeCell ref="D248:H248"/>
    <mergeCell ref="A249:B249"/>
    <mergeCell ref="D249:H249"/>
    <mergeCell ref="C251:D251"/>
    <mergeCell ref="C252:D252"/>
    <mergeCell ref="A245:B245"/>
    <mergeCell ref="D245:H245"/>
    <mergeCell ref="A246:B246"/>
    <mergeCell ref="D246:H246"/>
    <mergeCell ref="A247:B247"/>
    <mergeCell ref="D247:H247"/>
    <mergeCell ref="A242:B242"/>
    <mergeCell ref="D242:H242"/>
    <mergeCell ref="A243:B243"/>
    <mergeCell ref="D243:H243"/>
    <mergeCell ref="A244:B244"/>
    <mergeCell ref="D244:H244"/>
    <mergeCell ref="D238:H238"/>
    <mergeCell ref="A239:B239"/>
    <mergeCell ref="D239:H239"/>
    <mergeCell ref="A240:B240"/>
    <mergeCell ref="D240:H240"/>
    <mergeCell ref="A241:B241"/>
    <mergeCell ref="D241:H241"/>
    <mergeCell ref="A234:B234"/>
    <mergeCell ref="C234:C238"/>
    <mergeCell ref="D234:H234"/>
    <mergeCell ref="A235:B235"/>
    <mergeCell ref="D235:H235"/>
    <mergeCell ref="A236:B236"/>
    <mergeCell ref="D236:H236"/>
    <mergeCell ref="A237:B237"/>
    <mergeCell ref="D237:H237"/>
    <mergeCell ref="A238:B238"/>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A190:B190"/>
    <mergeCell ref="D190:H190"/>
    <mergeCell ref="A191:B191"/>
    <mergeCell ref="C191:C199"/>
    <mergeCell ref="D191:H191"/>
    <mergeCell ref="A192:B192"/>
    <mergeCell ref="D192:H192"/>
    <mergeCell ref="A193:B193"/>
    <mergeCell ref="D193:H193"/>
    <mergeCell ref="A194:B194"/>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76:B176"/>
    <mergeCell ref="D176:H176"/>
    <mergeCell ref="A177:C177"/>
    <mergeCell ref="D177:H177"/>
    <mergeCell ref="D178:H178"/>
    <mergeCell ref="A179:B179"/>
    <mergeCell ref="C179:C187"/>
    <mergeCell ref="D179:H179"/>
    <mergeCell ref="A180:B180"/>
    <mergeCell ref="D180:H180"/>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D130:H130"/>
    <mergeCell ref="A131:B131"/>
    <mergeCell ref="D131:H131"/>
    <mergeCell ref="A132:B132"/>
    <mergeCell ref="D132:H132"/>
    <mergeCell ref="A133:B133"/>
    <mergeCell ref="D133:H133"/>
    <mergeCell ref="A126:C126"/>
    <mergeCell ref="D126:H126"/>
    <mergeCell ref="A127:B127"/>
    <mergeCell ref="C127:C176"/>
    <mergeCell ref="D127:H127"/>
    <mergeCell ref="A128:B128"/>
    <mergeCell ref="D128:H128"/>
    <mergeCell ref="A129:B129"/>
    <mergeCell ref="D129:H129"/>
    <mergeCell ref="A130:B130"/>
    <mergeCell ref="D121:H121"/>
    <mergeCell ref="A122:A124"/>
    <mergeCell ref="B122:B123"/>
    <mergeCell ref="C122:C123"/>
    <mergeCell ref="D122:H124"/>
    <mergeCell ref="D125:H125"/>
    <mergeCell ref="D115:H115"/>
    <mergeCell ref="A116:A120"/>
    <mergeCell ref="B116:B117"/>
    <mergeCell ref="C116:C117"/>
    <mergeCell ref="D116:D120"/>
    <mergeCell ref="E116:E120"/>
    <mergeCell ref="F116:F120"/>
    <mergeCell ref="G116:G120"/>
    <mergeCell ref="H116:H120"/>
    <mergeCell ref="D109:H109"/>
    <mergeCell ref="A111:A114"/>
    <mergeCell ref="B111:B112"/>
    <mergeCell ref="C111:C112"/>
    <mergeCell ref="D111:D114"/>
    <mergeCell ref="E111:E114"/>
    <mergeCell ref="F111:F114"/>
    <mergeCell ref="G111:G114"/>
    <mergeCell ref="H111:H114"/>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D56:H56"/>
    <mergeCell ref="A57:C57"/>
    <mergeCell ref="D57:H57"/>
    <mergeCell ref="A58:B58"/>
    <mergeCell ref="C58:C108"/>
    <mergeCell ref="D58:H58"/>
    <mergeCell ref="A59:B59"/>
    <mergeCell ref="D59:H59"/>
    <mergeCell ref="A60:B60"/>
    <mergeCell ref="D60:H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9"/>
  <sheetViews>
    <sheetView view="pageBreakPreview" zoomScale="40" zoomScaleNormal="60" zoomScaleSheetLayoutView="40" workbookViewId="0">
      <pane ySplit="4" topLeftCell="A148"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1">
        <f>F7*1.2</f>
        <v>6912</v>
      </c>
      <c r="E7" s="32">
        <f>F7*1.1</f>
        <v>6336.0000000000009</v>
      </c>
      <c r="F7" s="32">
        <v>5760</v>
      </c>
      <c r="G7" s="32">
        <f>F7*0.75</f>
        <v>4320</v>
      </c>
      <c r="H7" s="33">
        <f>F7*0.5</f>
        <v>2880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54">
        <f>F12*1.2</f>
        <v>7776</v>
      </c>
      <c r="E12" s="32">
        <f>F12*1.1</f>
        <v>7128.0000000000009</v>
      </c>
      <c r="F12" s="32">
        <v>6480</v>
      </c>
      <c r="G12" s="32">
        <f>F12*0.75</f>
        <v>4860</v>
      </c>
      <c r="H12" s="33">
        <f>F12*0.5</f>
        <v>3240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"2ГИС.ПЕТРОЗАВОДСК"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262">
        <v>240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1">
        <f>F27*1.2</f>
        <v>9676.7999999999993</v>
      </c>
      <c r="E27" s="32">
        <f>F27*1.1</f>
        <v>8870.4000000000015</v>
      </c>
      <c r="F27" s="32">
        <v>8064</v>
      </c>
      <c r="G27" s="32">
        <f>F27*0.75</f>
        <v>6048</v>
      </c>
      <c r="H27" s="33">
        <f>F27*0.5</f>
        <v>4032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54">
        <f>F32*1.2</f>
        <v>10886.4</v>
      </c>
      <c r="E32" s="32">
        <f>F32*1.1</f>
        <v>9979.2000000000007</v>
      </c>
      <c r="F32" s="32">
        <v>9072</v>
      </c>
      <c r="G32" s="32">
        <f>F32*0.75</f>
        <v>6804</v>
      </c>
      <c r="H32" s="33">
        <f>F32*0.5</f>
        <v>4536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"2ГИС.ПЕТРОЗАВОДСК"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840 до 8820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49" s="127">
        <v>840</v>
      </c>
      <c r="E49" s="128"/>
      <c r="F49" s="128"/>
      <c r="G49" s="128"/>
      <c r="H49" s="129"/>
    </row>
    <row r="50" spans="1:8" ht="37.5" customHeight="1" x14ac:dyDescent="0.2">
      <c r="A50" s="130" t="s">
        <v>33</v>
      </c>
      <c r="B50" s="131"/>
      <c r="C50" s="126"/>
      <c r="D50" s="36">
        <v>1260</v>
      </c>
      <c r="E50" s="37"/>
      <c r="F50" s="37"/>
      <c r="G50" s="37"/>
      <c r="H50" s="38"/>
    </row>
    <row r="51" spans="1:8" ht="37.5" customHeight="1" x14ac:dyDescent="0.2">
      <c r="A51" s="130" t="s">
        <v>34</v>
      </c>
      <c r="B51" s="131"/>
      <c r="C51" s="126"/>
      <c r="D51" s="36">
        <v>1680</v>
      </c>
      <c r="E51" s="37"/>
      <c r="F51" s="37"/>
      <c r="G51" s="37"/>
      <c r="H51" s="38"/>
    </row>
    <row r="52" spans="1:8" ht="37.5" customHeight="1" x14ac:dyDescent="0.2">
      <c r="A52" s="130" t="s">
        <v>35</v>
      </c>
      <c r="B52" s="131"/>
      <c r="C52" s="126"/>
      <c r="D52" s="36">
        <v>2100</v>
      </c>
      <c r="E52" s="37"/>
      <c r="F52" s="37"/>
      <c r="G52" s="37"/>
      <c r="H52" s="38"/>
    </row>
    <row r="53" spans="1:8" ht="37.5" customHeight="1" x14ac:dyDescent="0.2">
      <c r="A53" s="130" t="s">
        <v>36</v>
      </c>
      <c r="B53" s="131"/>
      <c r="C53" s="126"/>
      <c r="D53" s="36">
        <v>2520</v>
      </c>
      <c r="E53" s="37"/>
      <c r="F53" s="37"/>
      <c r="G53" s="37"/>
      <c r="H53" s="38"/>
    </row>
    <row r="54" spans="1:8" ht="37.5" customHeight="1" x14ac:dyDescent="0.2">
      <c r="A54" s="130" t="s">
        <v>37</v>
      </c>
      <c r="B54" s="131"/>
      <c r="C54" s="126"/>
      <c r="D54" s="36">
        <v>2940</v>
      </c>
      <c r="E54" s="37"/>
      <c r="F54" s="37"/>
      <c r="G54" s="37"/>
      <c r="H54" s="38"/>
    </row>
    <row r="55" spans="1:8" ht="37.5" customHeight="1" x14ac:dyDescent="0.2">
      <c r="A55" s="130" t="s">
        <v>38</v>
      </c>
      <c r="B55" s="131"/>
      <c r="C55" s="126"/>
      <c r="D55" s="36">
        <v>3360</v>
      </c>
      <c r="E55" s="37"/>
      <c r="F55" s="37"/>
      <c r="G55" s="37"/>
      <c r="H55" s="38"/>
    </row>
    <row r="56" spans="1:8" ht="37.5" customHeight="1" x14ac:dyDescent="0.2">
      <c r="A56" s="130" t="s">
        <v>39</v>
      </c>
      <c r="B56" s="131"/>
      <c r="C56" s="126"/>
      <c r="D56" s="36">
        <v>3780</v>
      </c>
      <c r="E56" s="37"/>
      <c r="F56" s="37"/>
      <c r="G56" s="37"/>
      <c r="H56" s="38"/>
    </row>
    <row r="57" spans="1:8" ht="37.5" customHeight="1" x14ac:dyDescent="0.2">
      <c r="A57" s="130" t="s">
        <v>40</v>
      </c>
      <c r="B57" s="131"/>
      <c r="C57" s="126"/>
      <c r="D57" s="36">
        <v>4200</v>
      </c>
      <c r="E57" s="37"/>
      <c r="F57" s="37"/>
      <c r="G57" s="37"/>
      <c r="H57" s="38"/>
    </row>
    <row r="58" spans="1:8" ht="37.5" customHeight="1" x14ac:dyDescent="0.2">
      <c r="A58" s="130" t="s">
        <v>41</v>
      </c>
      <c r="B58" s="131"/>
      <c r="C58" s="126"/>
      <c r="D58" s="36">
        <v>4620</v>
      </c>
      <c r="E58" s="37"/>
      <c r="F58" s="37"/>
      <c r="G58" s="37"/>
      <c r="H58" s="38"/>
    </row>
    <row r="59" spans="1:8" ht="37.5" customHeight="1" x14ac:dyDescent="0.2">
      <c r="A59" s="130" t="s">
        <v>42</v>
      </c>
      <c r="B59" s="131"/>
      <c r="C59" s="126"/>
      <c r="D59" s="36">
        <v>5040</v>
      </c>
      <c r="E59" s="37"/>
      <c r="F59" s="37"/>
      <c r="G59" s="37"/>
      <c r="H59" s="38"/>
    </row>
    <row r="60" spans="1:8" ht="37.5" customHeight="1" x14ac:dyDescent="0.2">
      <c r="A60" s="130" t="s">
        <v>43</v>
      </c>
      <c r="B60" s="131"/>
      <c r="C60" s="126"/>
      <c r="D60" s="36">
        <v>5460</v>
      </c>
      <c r="E60" s="37"/>
      <c r="F60" s="37"/>
      <c r="G60" s="37"/>
      <c r="H60" s="38"/>
    </row>
    <row r="61" spans="1:8" ht="37.5" customHeight="1" x14ac:dyDescent="0.2">
      <c r="A61" s="130" t="s">
        <v>44</v>
      </c>
      <c r="B61" s="131"/>
      <c r="C61" s="126"/>
      <c r="D61" s="36">
        <v>5880</v>
      </c>
      <c r="E61" s="37"/>
      <c r="F61" s="37"/>
      <c r="G61" s="37"/>
      <c r="H61" s="38"/>
    </row>
    <row r="62" spans="1:8" ht="37.5" customHeight="1" x14ac:dyDescent="0.2">
      <c r="A62" s="130" t="s">
        <v>45</v>
      </c>
      <c r="B62" s="131"/>
      <c r="C62" s="126"/>
      <c r="D62" s="36">
        <v>6300</v>
      </c>
      <c r="E62" s="37"/>
      <c r="F62" s="37"/>
      <c r="G62" s="37"/>
      <c r="H62" s="38"/>
    </row>
    <row r="63" spans="1:8" ht="37.5" customHeight="1" x14ac:dyDescent="0.2">
      <c r="A63" s="130" t="s">
        <v>46</v>
      </c>
      <c r="B63" s="131"/>
      <c r="C63" s="126"/>
      <c r="D63" s="36">
        <v>6720</v>
      </c>
      <c r="E63" s="37"/>
      <c r="F63" s="37"/>
      <c r="G63" s="37"/>
      <c r="H63" s="38"/>
    </row>
    <row r="64" spans="1:8" ht="37.5" customHeight="1" x14ac:dyDescent="0.2">
      <c r="A64" s="130" t="s">
        <v>47</v>
      </c>
      <c r="B64" s="131"/>
      <c r="C64" s="126"/>
      <c r="D64" s="36">
        <v>7140</v>
      </c>
      <c r="E64" s="37"/>
      <c r="F64" s="37"/>
      <c r="G64" s="37"/>
      <c r="H64" s="38"/>
    </row>
    <row r="65" spans="1:8" ht="37.5" customHeight="1" x14ac:dyDescent="0.2">
      <c r="A65" s="130" t="s">
        <v>48</v>
      </c>
      <c r="B65" s="131"/>
      <c r="C65" s="126"/>
      <c r="D65" s="36">
        <v>7560</v>
      </c>
      <c r="E65" s="37"/>
      <c r="F65" s="37"/>
      <c r="G65" s="37"/>
      <c r="H65" s="38"/>
    </row>
    <row r="66" spans="1:8" ht="37.5" customHeight="1" x14ac:dyDescent="0.2">
      <c r="A66" s="130" t="s">
        <v>49</v>
      </c>
      <c r="B66" s="131"/>
      <c r="C66" s="126"/>
      <c r="D66" s="36">
        <v>7980</v>
      </c>
      <c r="E66" s="37"/>
      <c r="F66" s="37"/>
      <c r="G66" s="37"/>
      <c r="H66" s="38"/>
    </row>
    <row r="67" spans="1:8" ht="37.5" customHeight="1" x14ac:dyDescent="0.2">
      <c r="A67" s="130" t="s">
        <v>50</v>
      </c>
      <c r="B67" s="131"/>
      <c r="C67" s="126"/>
      <c r="D67" s="36">
        <v>8400</v>
      </c>
      <c r="E67" s="37"/>
      <c r="F67" s="37"/>
      <c r="G67" s="37"/>
      <c r="H67" s="38"/>
    </row>
    <row r="68" spans="1:8" ht="37.5" customHeight="1" thickBot="1" x14ac:dyDescent="0.25">
      <c r="A68" s="130" t="s">
        <v>51</v>
      </c>
      <c r="B68" s="131"/>
      <c r="C68" s="126"/>
      <c r="D68" s="36">
        <v>8820</v>
      </c>
      <c r="E68" s="37"/>
      <c r="F68" s="37"/>
      <c r="G68" s="37"/>
      <c r="H68" s="38"/>
    </row>
    <row r="69" spans="1:8" ht="50.1" customHeight="1" thickBot="1" x14ac:dyDescent="0.25">
      <c r="A69" s="339" t="s">
        <v>52</v>
      </c>
      <c r="B69" s="340"/>
      <c r="C69" s="340"/>
      <c r="D69" s="341" t="str">
        <f>"от "&amp;MIN(D70:D79)&amp;" до "&amp;MAX(D70:D79)</f>
        <v>от 300 до 5700</v>
      </c>
      <c r="E69" s="342"/>
      <c r="F69" s="342"/>
      <c r="G69" s="342"/>
      <c r="H69" s="343"/>
    </row>
    <row r="70" spans="1:8" ht="151.5" x14ac:dyDescent="0.2">
      <c r="A70" s="344" t="s">
        <v>53</v>
      </c>
      <c r="B70" s="345" t="s">
        <v>13</v>
      </c>
      <c r="C70" s="346"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70" s="32">
        <v>930</v>
      </c>
      <c r="E70" s="32"/>
      <c r="F70" s="32"/>
      <c r="G70" s="32"/>
      <c r="H70" s="33"/>
    </row>
    <row r="71" spans="1:8" ht="37.5" customHeight="1" x14ac:dyDescent="0.2">
      <c r="A71" s="347" t="s">
        <v>54</v>
      </c>
      <c r="B71" s="176"/>
      <c r="C71" s="348"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71" s="37">
        <v>420</v>
      </c>
      <c r="E71" s="37"/>
      <c r="F71" s="37"/>
      <c r="G71" s="37"/>
      <c r="H71" s="38"/>
    </row>
    <row r="72" spans="1:8" ht="37.5" customHeight="1" x14ac:dyDescent="0.2">
      <c r="A72" s="347" t="s">
        <v>55</v>
      </c>
      <c r="B72" s="176"/>
      <c r="C72" s="348"/>
      <c r="D72" s="37">
        <v>5700</v>
      </c>
      <c r="E72" s="37"/>
      <c r="F72" s="37"/>
      <c r="G72" s="37"/>
      <c r="H72" s="38"/>
    </row>
    <row r="73" spans="1:8" ht="37.5" customHeight="1" x14ac:dyDescent="0.2">
      <c r="A73" s="347" t="s">
        <v>56</v>
      </c>
      <c r="B73" s="176"/>
      <c r="C73" s="348"/>
      <c r="D73" s="37">
        <v>1140</v>
      </c>
      <c r="E73" s="37"/>
      <c r="F73" s="37"/>
      <c r="G73" s="37"/>
      <c r="H73" s="38"/>
    </row>
    <row r="74" spans="1:8" ht="37.5" customHeight="1" x14ac:dyDescent="0.2">
      <c r="A74" s="347" t="s">
        <v>57</v>
      </c>
      <c r="B74" s="176"/>
      <c r="C74" s="348"/>
      <c r="D74" s="37">
        <v>3420</v>
      </c>
      <c r="E74" s="37"/>
      <c r="F74" s="37"/>
      <c r="G74" s="37"/>
      <c r="H74" s="38"/>
    </row>
    <row r="75" spans="1:8" ht="37.5" customHeight="1" x14ac:dyDescent="0.2">
      <c r="A75" s="347" t="s">
        <v>58</v>
      </c>
      <c r="B75" s="176"/>
      <c r="C75" s="348"/>
      <c r="D75" s="37">
        <v>300</v>
      </c>
      <c r="E75" s="37"/>
      <c r="F75" s="37"/>
      <c r="G75" s="37"/>
      <c r="H75" s="38"/>
    </row>
    <row r="76" spans="1:8" ht="37.5" customHeight="1" x14ac:dyDescent="0.2">
      <c r="A76" s="347" t="s">
        <v>59</v>
      </c>
      <c r="B76" s="176"/>
      <c r="C76" s="348"/>
      <c r="D76" s="37">
        <v>300</v>
      </c>
      <c r="E76" s="37"/>
      <c r="F76" s="37"/>
      <c r="G76" s="37"/>
      <c r="H76" s="38"/>
    </row>
    <row r="77" spans="1:8" ht="37.5" customHeight="1" x14ac:dyDescent="0.2">
      <c r="A77" s="347" t="s">
        <v>60</v>
      </c>
      <c r="B77" s="176"/>
      <c r="C77" s="348"/>
      <c r="D77" s="37">
        <v>600</v>
      </c>
      <c r="E77" s="37"/>
      <c r="F77" s="37"/>
      <c r="G77" s="37"/>
      <c r="H77" s="38"/>
    </row>
    <row r="78" spans="1:8" ht="37.5" customHeight="1" x14ac:dyDescent="0.2">
      <c r="A78" s="347" t="s">
        <v>61</v>
      </c>
      <c r="B78" s="176"/>
      <c r="C78" s="348"/>
      <c r="D78" s="37">
        <v>900</v>
      </c>
      <c r="E78" s="37"/>
      <c r="F78" s="37"/>
      <c r="G78" s="37"/>
      <c r="H78" s="38"/>
    </row>
    <row r="79" spans="1:8" ht="37.5" customHeight="1" x14ac:dyDescent="0.2">
      <c r="A79" s="347" t="s">
        <v>62</v>
      </c>
      <c r="B79" s="176"/>
      <c r="C79" s="348"/>
      <c r="D79" s="37">
        <v>4020</v>
      </c>
      <c r="E79" s="37"/>
      <c r="F79" s="37"/>
      <c r="G79" s="37"/>
      <c r="H79" s="38"/>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80" s="45">
        <v>72</v>
      </c>
      <c r="E80" s="45"/>
      <c r="F80" s="45"/>
      <c r="G80" s="45"/>
      <c r="H80" s="46"/>
    </row>
    <row r="81" spans="1:8" ht="50.1" customHeight="1" thickBot="1" x14ac:dyDescent="0.25">
      <c r="A81" s="349" t="s">
        <v>65</v>
      </c>
      <c r="B81" s="350"/>
      <c r="C81" s="197"/>
      <c r="D81" s="351" t="str">
        <f>"от "&amp;MIN(D83,D94:H95,F133,D96:H110)&amp;" до "&amp;MAX(D83,D94:H95,F133,D96:H110)</f>
        <v>от 792 до 6450</v>
      </c>
      <c r="E81" s="351"/>
      <c r="F81" s="351"/>
      <c r="G81" s="351"/>
      <c r="H81" s="352"/>
    </row>
    <row r="82" spans="1:8" ht="21.75" thickBot="1" x14ac:dyDescent="0.25">
      <c r="A82" s="298"/>
      <c r="B82" s="299"/>
      <c r="C82" s="118"/>
      <c r="D82" s="322"/>
      <c r="E82" s="322"/>
      <c r="F82" s="322"/>
      <c r="G82" s="322"/>
      <c r="H82" s="323"/>
    </row>
    <row r="83" spans="1:8" ht="6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83" s="165">
        <v>4200</v>
      </c>
      <c r="E83" s="165"/>
      <c r="F83" s="165"/>
      <c r="G83" s="165"/>
      <c r="H83" s="166"/>
    </row>
    <row r="84" spans="1:8" ht="66.75" customHeight="1" thickBot="1" x14ac:dyDescent="0.25">
      <c r="A84" s="167" t="s">
        <v>67</v>
      </c>
      <c r="B84" s="168"/>
      <c r="C84" s="169"/>
      <c r="D84" s="170" t="s">
        <v>68</v>
      </c>
      <c r="E84" s="171"/>
      <c r="F84" s="171"/>
      <c r="G84" s="171"/>
      <c r="H84" s="172"/>
    </row>
    <row r="85" spans="1:8" ht="66.75" customHeight="1" x14ac:dyDescent="0.2">
      <c r="A85" s="173" t="s">
        <v>69</v>
      </c>
      <c r="B85" s="174"/>
      <c r="C85" s="169"/>
      <c r="D85" s="140">
        <f>D83/4</f>
        <v>1050</v>
      </c>
      <c r="E85" s="140"/>
      <c r="F85" s="140"/>
      <c r="G85" s="140"/>
      <c r="H85" s="141"/>
    </row>
    <row r="86" spans="1:8" ht="66.75" customHeight="1" x14ac:dyDescent="0.2">
      <c r="A86" s="173" t="s">
        <v>70</v>
      </c>
      <c r="B86" s="174"/>
      <c r="C86" s="169"/>
      <c r="D86" s="140">
        <f>D83/5</f>
        <v>840</v>
      </c>
      <c r="E86" s="140"/>
      <c r="F86" s="140"/>
      <c r="G86" s="140"/>
      <c r="H86" s="141"/>
    </row>
    <row r="87" spans="1:8" ht="66.75" customHeight="1" x14ac:dyDescent="0.2">
      <c r="A87" s="173" t="s">
        <v>71</v>
      </c>
      <c r="B87" s="174"/>
      <c r="C87" s="169"/>
      <c r="D87" s="140">
        <f>D83/6</f>
        <v>700</v>
      </c>
      <c r="E87" s="140"/>
      <c r="F87" s="140"/>
      <c r="G87" s="140"/>
      <c r="H87" s="141"/>
    </row>
    <row r="88" spans="1:8" ht="66.75" customHeight="1" x14ac:dyDescent="0.2">
      <c r="A88" s="173" t="s">
        <v>72</v>
      </c>
      <c r="B88" s="174"/>
      <c r="C88" s="169"/>
      <c r="D88" s="140">
        <f>D83/7</f>
        <v>600</v>
      </c>
      <c r="E88" s="140"/>
      <c r="F88" s="140"/>
      <c r="G88" s="140"/>
      <c r="H88" s="141"/>
    </row>
    <row r="89" spans="1:8" ht="66.75" customHeight="1" x14ac:dyDescent="0.2">
      <c r="A89" s="173" t="s">
        <v>73</v>
      </c>
      <c r="B89" s="174"/>
      <c r="C89" s="169"/>
      <c r="D89" s="140">
        <f>D83/8</f>
        <v>525</v>
      </c>
      <c r="E89" s="140"/>
      <c r="F89" s="140"/>
      <c r="G89" s="140"/>
      <c r="H89" s="141"/>
    </row>
    <row r="90" spans="1:8" ht="66.75" customHeight="1" x14ac:dyDescent="0.2">
      <c r="A90" s="173" t="s">
        <v>74</v>
      </c>
      <c r="B90" s="174"/>
      <c r="C90" s="169"/>
      <c r="D90" s="140">
        <f>D83/9</f>
        <v>466.66666666666669</v>
      </c>
      <c r="E90" s="140"/>
      <c r="F90" s="140"/>
      <c r="G90" s="140"/>
      <c r="H90" s="141"/>
    </row>
    <row r="91" spans="1:8" ht="66.75" customHeight="1" thickBot="1" x14ac:dyDescent="0.25">
      <c r="A91" s="173" t="s">
        <v>75</v>
      </c>
      <c r="B91" s="174"/>
      <c r="C91" s="175"/>
      <c r="D91" s="140">
        <f>D83/10</f>
        <v>420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92" s="44">
        <v>5700</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"2ГИС.ПЕТРОЗАВОДСК"</v>
      </c>
      <c r="D94" s="31">
        <v>4320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95" s="185">
        <v>3840</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96" s="36">
        <v>3780</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"2ГИС.ПЕТРОЗАВОДСК"</v>
      </c>
      <c r="D97" s="36">
        <v>4320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"2ГИС.ПЕТРОЗАВОДСК"</v>
      </c>
      <c r="D98" s="36">
        <v>5184</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99" s="36">
        <v>2184</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0" s="36">
        <v>4488</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01" s="36">
        <v>1800</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"2ГИС.ПЕТРОЗАВОДСК" (мобильная версия 2ГИС 4.0 и выше)</v>
      </c>
      <c r="D102" s="36">
        <v>4500</v>
      </c>
      <c r="E102" s="37"/>
      <c r="F102" s="37"/>
      <c r="G102" s="37"/>
      <c r="H102" s="38"/>
    </row>
    <row r="103" spans="1:8" ht="50.1" customHeight="1" x14ac:dyDescent="0.2">
      <c r="A103" s="143" t="s">
        <v>86</v>
      </c>
      <c r="B103" s="144"/>
      <c r="C103" s="184" t="s">
        <v>87</v>
      </c>
      <c r="D103" s="36">
        <v>1008</v>
      </c>
      <c r="E103" s="37"/>
      <c r="F103" s="37"/>
      <c r="G103" s="37"/>
      <c r="H103" s="38"/>
    </row>
    <row r="104" spans="1:8" ht="66.7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4" s="36">
        <v>2400</v>
      </c>
      <c r="E104" s="37"/>
      <c r="F104" s="37"/>
      <c r="G104" s="37"/>
      <c r="H104" s="38"/>
    </row>
    <row r="105" spans="1:8" ht="66.75"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5" s="36">
        <v>1584</v>
      </c>
      <c r="E105" s="37"/>
      <c r="F105" s="37"/>
      <c r="G105" s="37"/>
      <c r="H105" s="38"/>
    </row>
    <row r="106" spans="1:8" ht="66.75" customHeight="1" x14ac:dyDescent="0.2">
      <c r="A106" s="143" t="s">
        <v>90</v>
      </c>
      <c r="B106" s="144"/>
      <c r="C106" s="184"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6" s="36">
        <v>1440</v>
      </c>
      <c r="E106" s="37"/>
      <c r="F106" s="37"/>
      <c r="G106" s="37"/>
      <c r="H106" s="38"/>
    </row>
    <row r="107" spans="1:8" ht="66.75" customHeight="1" x14ac:dyDescent="0.2">
      <c r="A107" s="143" t="s">
        <v>91</v>
      </c>
      <c r="B107" s="144"/>
      <c r="C107" s="184"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7" s="36">
        <v>792</v>
      </c>
      <c r="E107" s="37"/>
      <c r="F107" s="37"/>
      <c r="G107" s="37"/>
      <c r="H107" s="38"/>
    </row>
    <row r="108" spans="1:8" ht="66.7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8" s="36">
        <v>6450</v>
      </c>
      <c r="E108" s="37"/>
      <c r="F108" s="37"/>
      <c r="G108" s="37"/>
      <c r="H108" s="38"/>
    </row>
    <row r="109" spans="1:8" ht="66.7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09" s="36">
        <v>3000</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0" s="36">
        <v>960</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1" s="36">
        <v>930</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12" s="36">
        <v>5760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13" s="36">
        <v>5010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14" s="36">
        <v>4500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"2ГИС.ПЕТРОЗАВОДСК"</v>
      </c>
      <c r="D115" s="36">
        <v>6120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16" s="36">
        <v>5400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"2ГИС.ПЕТРОЗАВОДСК" (версия для ПК)</v>
      </c>
      <c r="D117" s="36">
        <v>5400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"2ГИС.ПЕТРОЗАВОДСК"</v>
      </c>
      <c r="D118" s="36">
        <v>6120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"2ГИС.ПЕТРОЗАВОДСК"</v>
      </c>
      <c r="D119" s="36">
        <v>7344</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"2ГИС.ПЕТРОЗАВОДСК" (версия для ПК)</v>
      </c>
      <c r="D120" s="36">
        <v>3120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"2ГИС.ПЕТРОЗАВОДСК" (версия для ПК)</v>
      </c>
      <c r="D121" s="36">
        <v>6360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"2ГИС.ПЕТРОЗАВОДСК" (версия для ПК)</v>
      </c>
      <c r="D122" s="36">
        <v>2520</v>
      </c>
      <c r="E122" s="37"/>
      <c r="F122" s="37"/>
      <c r="G122" s="37"/>
      <c r="H122" s="38"/>
    </row>
    <row r="123" spans="1:8" ht="50.1" customHeight="1" x14ac:dyDescent="0.2">
      <c r="A123" s="143" t="s">
        <v>106</v>
      </c>
      <c r="B123" s="144"/>
      <c r="C123" s="184" t="s">
        <v>87</v>
      </c>
      <c r="D123" s="36">
        <v>1440</v>
      </c>
      <c r="E123" s="37"/>
      <c r="F123" s="37"/>
      <c r="G123" s="37"/>
      <c r="H123" s="38"/>
    </row>
    <row r="124" spans="1:8" ht="70.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4" s="36">
        <v>9120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"2ГИС.ПЕТРОЗАВОДСК" (версия для ПК)</v>
      </c>
      <c r="D125" s="44">
        <v>1440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27" s="36">
        <v>2004</v>
      </c>
      <c r="E127" s="37"/>
      <c r="F127" s="37"/>
      <c r="G127" s="37"/>
      <c r="H127" s="38"/>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3" s="198">
        <f>F133*1.2</f>
        <v>2088</v>
      </c>
      <c r="E133" s="199">
        <f>F133*1.1</f>
        <v>1914.0000000000002</v>
      </c>
      <c r="F133" s="199">
        <v>1740</v>
      </c>
      <c r="G133" s="199">
        <f>F133*0.75</f>
        <v>1305</v>
      </c>
      <c r="H133" s="200">
        <f>F133*0.5</f>
        <v>870</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"2ГИС.ПЕТРОЗАВОДСК"</v>
      </c>
      <c r="D134" s="36">
        <v>1620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6">
        <v>1500</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36" s="198">
        <f>F136*1.2</f>
        <v>3024</v>
      </c>
      <c r="E136" s="199">
        <f>F136*1.1</f>
        <v>2772</v>
      </c>
      <c r="F136" s="199">
        <v>2520</v>
      </c>
      <c r="G136" s="199">
        <f>F136*0.75</f>
        <v>1890</v>
      </c>
      <c r="H136" s="200">
        <f>F136*0.5</f>
        <v>1260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"2ГИС.ПЕТРОЗАВОДСК"</v>
      </c>
      <c r="D137" s="36">
        <v>2280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8" s="36">
        <v>2160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"2ГИС.ПЕТРОЗАВОДСК"</v>
      </c>
      <c r="D139" s="36">
        <v>1620</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42" s="31">
        <v>5400</v>
      </c>
      <c r="E142" s="32"/>
      <c r="F142" s="32"/>
      <c r="G142" s="32"/>
      <c r="H142" s="33"/>
    </row>
    <row r="143" spans="1:8" s="16" customFormat="1" ht="83.25" customHeight="1" x14ac:dyDescent="0.2">
      <c r="A143" s="143" t="s">
        <v>184</v>
      </c>
      <c r="B143" s="144"/>
      <c r="C143" s="194"/>
      <c r="D143" s="36">
        <v>10800</v>
      </c>
      <c r="E143" s="37"/>
      <c r="F143" s="37"/>
      <c r="G143" s="37"/>
      <c r="H143" s="38"/>
    </row>
    <row r="144" spans="1:8" s="16" customFormat="1" ht="83.25" customHeight="1" x14ac:dyDescent="0.2">
      <c r="A144" s="143" t="s">
        <v>185</v>
      </c>
      <c r="B144" s="144"/>
      <c r="C144" s="194"/>
      <c r="D144" s="36">
        <v>5400</v>
      </c>
      <c r="E144" s="37"/>
      <c r="F144" s="37"/>
      <c r="G144" s="37"/>
      <c r="H144" s="38"/>
    </row>
    <row r="145" spans="1:8" s="16" customFormat="1" ht="83.25" customHeight="1" thickBot="1" x14ac:dyDescent="0.25">
      <c r="A145" s="143" t="s">
        <v>186</v>
      </c>
      <c r="B145" s="144"/>
      <c r="C145" s="194"/>
      <c r="D145" s="36">
        <v>10800</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625</v>
      </c>
      <c r="D148" s="208"/>
      <c r="E148" s="209"/>
      <c r="F148" s="209"/>
      <c r="G148" s="209"/>
      <c r="H148" s="209"/>
    </row>
    <row r="149" spans="1:8" ht="21" x14ac:dyDescent="0.2">
      <c r="A149" s="206"/>
      <c r="B149" s="209"/>
      <c r="C149" s="210" t="s">
        <v>626</v>
      </c>
      <c r="D149" s="210"/>
      <c r="E149" s="209"/>
      <c r="F149" s="209"/>
      <c r="G149" s="209"/>
      <c r="H149" s="209"/>
    </row>
    <row r="150" spans="1:8" ht="21" x14ac:dyDescent="0.2">
      <c r="A150" s="206"/>
      <c r="B150" s="209"/>
      <c r="C150" s="210" t="s">
        <v>627</v>
      </c>
      <c r="D150" s="210"/>
      <c r="E150" s="209"/>
      <c r="F150" s="209"/>
      <c r="G150" s="209"/>
      <c r="H150" s="209"/>
    </row>
    <row r="151" spans="1:8" ht="21" x14ac:dyDescent="0.2">
      <c r="A151" s="206"/>
      <c r="B151" s="209"/>
      <c r="C151" s="392"/>
      <c r="D151" s="392"/>
      <c r="E151" s="209"/>
      <c r="F151" s="209"/>
      <c r="G151" s="209"/>
      <c r="H151" s="209"/>
    </row>
    <row r="152" spans="1:8" ht="21" customHeight="1" x14ac:dyDescent="0.2">
      <c r="A152" s="679" t="s">
        <v>628</v>
      </c>
      <c r="B152" s="679"/>
      <c r="C152" s="679"/>
      <c r="D152" s="679"/>
      <c r="E152" s="679"/>
      <c r="F152" s="679"/>
      <c r="G152" s="679"/>
      <c r="H152" s="679"/>
    </row>
    <row r="153" spans="1:8" ht="67.5" customHeight="1" x14ac:dyDescent="0.2">
      <c r="A153" s="679"/>
      <c r="B153" s="679"/>
      <c r="C153" s="679"/>
      <c r="D153" s="679"/>
      <c r="E153" s="679"/>
      <c r="F153" s="679"/>
      <c r="G153" s="679"/>
      <c r="H153" s="679"/>
    </row>
    <row r="154" spans="1:8" ht="26.25" customHeight="1" x14ac:dyDescent="0.2">
      <c r="A154" s="213" t="str">
        <f>Абакан_юр!A147</f>
        <v>По соглашению сторон в качестве валюты платежа могут выступать украинские гривны, в этом случае курс следующий: 1 руб. = 0,3909 гривен</v>
      </c>
      <c r="B154" s="213"/>
      <c r="C154" s="213"/>
      <c r="D154" s="214"/>
      <c r="E154" s="214"/>
      <c r="F154" s="215"/>
      <c r="G154" s="216"/>
      <c r="H154" s="216"/>
    </row>
    <row r="155" spans="1:8" ht="26.25" customHeight="1" x14ac:dyDescent="0.2">
      <c r="A155" s="213" t="str">
        <f>Абакан_юр!A148</f>
        <v>По соглашению сторон в качестве валюты платежа могут выступать дирхамы ОАЭ, в этом случае курс следующий: 1 руб. = 0,0394 дирхам</v>
      </c>
      <c r="B155" s="213"/>
      <c r="C155" s="213"/>
      <c r="D155" s="214"/>
      <c r="E155" s="214"/>
      <c r="F155" s="215"/>
      <c r="G155" s="218"/>
      <c r="H155" s="218"/>
    </row>
    <row r="156" spans="1:8" ht="26.25" customHeight="1" x14ac:dyDescent="0.2">
      <c r="A156" s="213" t="str">
        <f>Абакан_юр!A149</f>
        <v>По соглашению сторон в качестве валюты платежа могут выступать доллары США, в этом случае курс следующий: 1 руб. = 0,0107 доллара</v>
      </c>
      <c r="B156" s="213"/>
      <c r="C156" s="213"/>
      <c r="D156" s="214"/>
      <c r="E156" s="214"/>
      <c r="F156" s="215"/>
      <c r="G156" s="218"/>
      <c r="H156" s="218"/>
    </row>
    <row r="157" spans="1:8" ht="26.25" customHeight="1" x14ac:dyDescent="0.2">
      <c r="A157" s="213" t="str">
        <f>Абакан_юр!A150</f>
        <v>По соглашению сторон в качестве валюты платежа могут выступать евро, в этом случае курс следующий: 1 руб. = 0,0101 евро</v>
      </c>
      <c r="B157" s="213"/>
      <c r="C157" s="213"/>
      <c r="D157" s="214"/>
      <c r="E157" s="215"/>
      <c r="F157" s="215"/>
      <c r="G157" s="218"/>
      <c r="H157" s="218"/>
    </row>
    <row r="158" spans="1:8" ht="26.25" customHeight="1" x14ac:dyDescent="0.2">
      <c r="A158" s="213" t="str">
        <f>Абакан_юр!A151</f>
        <v>По соглашению сторон в качестве валюты платежа могут выступать чешские кроны, в этом случае курс следующий: 1 руб. = 0,2496 крона</v>
      </c>
      <c r="B158" s="213"/>
      <c r="C158" s="213"/>
      <c r="D158" s="214"/>
      <c r="E158" s="215"/>
      <c r="F158" s="215"/>
      <c r="G158" s="218"/>
      <c r="H158" s="218"/>
    </row>
    <row r="159" spans="1:8" ht="26.25" customHeight="1" x14ac:dyDescent="0.2">
      <c r="A159" s="213" t="str">
        <f>Абакан_юр!A152</f>
        <v>По соглашению сторон в качестве валюты платежа могут выступать киргизские сомы, в этом случае курс следующий: 1 руб. = 0,9546 сом</v>
      </c>
      <c r="B159" s="213"/>
      <c r="C159" s="213"/>
      <c r="D159" s="214"/>
      <c r="E159" s="214"/>
      <c r="F159" s="215"/>
      <c r="G159" s="218"/>
      <c r="H159" s="218"/>
    </row>
    <row r="160" spans="1:8" ht="26.25" customHeight="1" x14ac:dyDescent="0.2">
      <c r="A16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0" s="213"/>
      <c r="C160" s="213"/>
      <c r="D160" s="214"/>
      <c r="E160" s="214"/>
      <c r="F160" s="215"/>
      <c r="G160" s="218"/>
      <c r="H160" s="218"/>
    </row>
    <row r="161" spans="1:8" ht="26.25" x14ac:dyDescent="0.2">
      <c r="A161" s="219"/>
      <c r="B161" s="219"/>
      <c r="C161" s="220"/>
      <c r="D161" s="221"/>
      <c r="E161" s="221"/>
      <c r="F161" s="222"/>
      <c r="G161" s="223"/>
      <c r="H161" s="223"/>
    </row>
    <row r="162" spans="1:8" ht="21" x14ac:dyDescent="0.2">
      <c r="A162" s="225" t="s">
        <v>134</v>
      </c>
      <c r="B162" s="225"/>
      <c r="C162" s="225"/>
      <c r="D162" s="225"/>
      <c r="E162" s="225"/>
      <c r="F162" s="225"/>
      <c r="G162" s="225"/>
      <c r="H162" s="225"/>
    </row>
    <row r="163" spans="1:8" ht="21" x14ac:dyDescent="0.2">
      <c r="A163" s="225" t="s">
        <v>135</v>
      </c>
      <c r="B163" s="225"/>
      <c r="C163" s="225"/>
      <c r="D163" s="225"/>
      <c r="E163" s="225"/>
      <c r="F163" s="225"/>
      <c r="G163" s="225"/>
      <c r="H163" s="225"/>
    </row>
    <row r="164" spans="1:8" ht="26.25" x14ac:dyDescent="0.2">
      <c r="A164" s="219"/>
      <c r="B164" s="219"/>
      <c r="C164" s="220"/>
      <c r="D164" s="221"/>
      <c r="E164" s="221"/>
      <c r="F164" s="222"/>
      <c r="G164" s="223"/>
      <c r="H164" s="223"/>
    </row>
    <row r="165" spans="1:8" ht="50.1" customHeight="1" thickBot="1" x14ac:dyDescent="0.25">
      <c r="A165" s="226" t="s">
        <v>136</v>
      </c>
      <c r="B165" s="226"/>
      <c r="C165" s="226"/>
      <c r="D165" s="226"/>
      <c r="E165" s="226"/>
      <c r="F165" s="227"/>
      <c r="G165" s="217"/>
      <c r="H165" s="228"/>
    </row>
    <row r="166" spans="1:8" ht="50.1" customHeight="1" thickBot="1" x14ac:dyDescent="0.25">
      <c r="A166" s="229" t="s">
        <v>137</v>
      </c>
      <c r="B166" s="230"/>
      <c r="C166" s="230"/>
      <c r="D166" s="230"/>
      <c r="E166" s="231"/>
      <c r="F166" s="232"/>
      <c r="H166" s="233"/>
    </row>
    <row r="167" spans="1:8" ht="88.5" customHeight="1" thickBot="1" x14ac:dyDescent="0.25">
      <c r="A167" s="302" t="s">
        <v>138</v>
      </c>
      <c r="B167" s="303"/>
      <c r="C167" s="236" t="s">
        <v>139</v>
      </c>
      <c r="D167" s="326" t="s">
        <v>140</v>
      </c>
      <c r="E167" s="327"/>
      <c r="F167" s="238"/>
      <c r="G167" s="238"/>
      <c r="H167" s="238"/>
    </row>
    <row r="168" spans="1:8" ht="129" customHeight="1" x14ac:dyDescent="0.2">
      <c r="A168" s="239" t="s">
        <v>141</v>
      </c>
      <c r="B168" s="240"/>
      <c r="C168" s="241" t="s">
        <v>142</v>
      </c>
      <c r="D168" s="242" t="s">
        <v>143</v>
      </c>
      <c r="E168" s="243"/>
      <c r="F168" s="238"/>
      <c r="G168" s="238"/>
      <c r="H168" s="238"/>
    </row>
    <row r="169" spans="1:8" ht="96" customHeight="1" x14ac:dyDescent="0.2">
      <c r="A169" s="244" t="s">
        <v>144</v>
      </c>
      <c r="B169" s="245"/>
      <c r="C169" s="246" t="s">
        <v>145</v>
      </c>
      <c r="D169" s="247" t="s">
        <v>146</v>
      </c>
      <c r="E169" s="248"/>
      <c r="F169" s="238"/>
      <c r="G169" s="238"/>
      <c r="H169" s="238"/>
    </row>
    <row r="170" spans="1:8" ht="126.75" customHeight="1" x14ac:dyDescent="0.2">
      <c r="A170" s="244" t="s">
        <v>147</v>
      </c>
      <c r="B170" s="245"/>
      <c r="C170" s="246" t="s">
        <v>148</v>
      </c>
      <c r="D170" s="247" t="s">
        <v>146</v>
      </c>
      <c r="E170" s="248"/>
      <c r="F170" s="238"/>
      <c r="G170" s="238"/>
      <c r="H170" s="238"/>
    </row>
    <row r="171" spans="1:8" s="203" customFormat="1" ht="102.75" customHeight="1" thickBot="1" x14ac:dyDescent="0.25">
      <c r="A171" s="328" t="s">
        <v>150</v>
      </c>
      <c r="B171" s="329"/>
      <c r="C171" s="544" t="s">
        <v>151</v>
      </c>
      <c r="D171" s="329" t="s">
        <v>146</v>
      </c>
      <c r="E171" s="545"/>
      <c r="F171" s="232"/>
      <c r="G171" s="232"/>
      <c r="H171" s="232"/>
    </row>
    <row r="172" spans="1:8" s="224" customFormat="1" ht="222.75" customHeight="1" thickBot="1" x14ac:dyDescent="0.25">
      <c r="A172" s="328" t="s">
        <v>152</v>
      </c>
      <c r="B172" s="329"/>
      <c r="C172" s="330" t="s">
        <v>153</v>
      </c>
      <c r="D172" s="331" t="s">
        <v>146</v>
      </c>
      <c r="E172" s="332"/>
      <c r="F172" s="222"/>
      <c r="G172" s="223"/>
      <c r="H172" s="223"/>
    </row>
    <row r="173" spans="1:8" ht="26.25" x14ac:dyDescent="0.2">
      <c r="A173" s="219"/>
      <c r="B173" s="219"/>
      <c r="C173" s="220"/>
      <c r="D173" s="221"/>
      <c r="E173" s="221"/>
      <c r="F173" s="222"/>
      <c r="G173" s="223"/>
      <c r="H173" s="223"/>
    </row>
    <row r="174" spans="1:8" ht="23.25" x14ac:dyDescent="0.2">
      <c r="A174" s="250" t="s">
        <v>154</v>
      </c>
      <c r="B174" s="250"/>
      <c r="C174" s="250"/>
      <c r="D174" s="250"/>
      <c r="E174" s="250"/>
      <c r="F174" s="250"/>
      <c r="G174" s="250"/>
      <c r="H174" s="250"/>
    </row>
    <row r="175" spans="1:8" ht="23.25" customHeight="1" x14ac:dyDescent="0.2">
      <c r="A175" s="250" t="s">
        <v>155</v>
      </c>
      <c r="B175" s="250"/>
      <c r="C175" s="250"/>
      <c r="D175" s="250"/>
      <c r="E175" s="250"/>
      <c r="F175" s="250"/>
      <c r="G175" s="250"/>
      <c r="H175" s="250"/>
    </row>
    <row r="176" spans="1:8" ht="188.25" customHeight="1" x14ac:dyDescent="0.2">
      <c r="A176"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6" s="225"/>
      <c r="C176" s="225"/>
      <c r="D176" s="225"/>
      <c r="E176" s="225"/>
      <c r="F176" s="225"/>
      <c r="G176" s="225"/>
      <c r="H176" s="225"/>
    </row>
    <row r="177" spans="1:8" ht="72" customHeight="1" x14ac:dyDescent="0.2">
      <c r="A177" s="225" t="s">
        <v>157</v>
      </c>
      <c r="B177" s="225"/>
      <c r="C177" s="225"/>
      <c r="D177" s="225"/>
      <c r="E177" s="225"/>
      <c r="F177" s="225"/>
      <c r="G177" s="225"/>
      <c r="H177" s="225"/>
    </row>
    <row r="178" spans="1:8" ht="23.25" x14ac:dyDescent="0.2">
      <c r="A178" s="250" t="s">
        <v>158</v>
      </c>
      <c r="B178" s="250"/>
      <c r="C178" s="250"/>
      <c r="D178" s="250"/>
      <c r="E178" s="250"/>
      <c r="F178" s="250"/>
      <c r="G178" s="250"/>
      <c r="H178" s="250"/>
    </row>
    <row r="179" spans="1:8" s="252" customFormat="1" ht="114.75" customHeight="1" x14ac:dyDescent="0.2">
      <c r="A179" s="225" t="s">
        <v>159</v>
      </c>
      <c r="B179" s="225"/>
      <c r="C179" s="225"/>
      <c r="D179" s="225"/>
      <c r="E179" s="225"/>
      <c r="F179" s="225"/>
      <c r="G179" s="225"/>
      <c r="H179" s="225"/>
    </row>
  </sheetData>
  <sheetProtection selectLockedCells="1" selectUnlockedCells="1"/>
  <mergeCells count="289">
    <mergeCell ref="A178:H178"/>
    <mergeCell ref="A179:E179"/>
    <mergeCell ref="F179:H179"/>
    <mergeCell ref="A172:B172"/>
    <mergeCell ref="D172:E172"/>
    <mergeCell ref="A174:H174"/>
    <mergeCell ref="A175:H175"/>
    <mergeCell ref="A176:H176"/>
    <mergeCell ref="A177:H177"/>
    <mergeCell ref="A169:B169"/>
    <mergeCell ref="D169:E169"/>
    <mergeCell ref="A170:B170"/>
    <mergeCell ref="D170:E170"/>
    <mergeCell ref="A171:B171"/>
    <mergeCell ref="D171:E171"/>
    <mergeCell ref="A163:H163"/>
    <mergeCell ref="A165:E165"/>
    <mergeCell ref="A166:E166"/>
    <mergeCell ref="A167:B167"/>
    <mergeCell ref="D167:E167"/>
    <mergeCell ref="A168:B168"/>
    <mergeCell ref="D168:E168"/>
    <mergeCell ref="A156:C156"/>
    <mergeCell ref="A157:C157"/>
    <mergeCell ref="A158:C158"/>
    <mergeCell ref="A159:C159"/>
    <mergeCell ref="A160:C160"/>
    <mergeCell ref="A162:H162"/>
    <mergeCell ref="C149:D149"/>
    <mergeCell ref="C150:D150"/>
    <mergeCell ref="A152:H153"/>
    <mergeCell ref="A154:C154"/>
    <mergeCell ref="G154:H154"/>
    <mergeCell ref="A155:C155"/>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7"/>
  <sheetViews>
    <sheetView view="pageBreakPreview" zoomScale="40" zoomScaleNormal="60" zoomScaleSheetLayoutView="40" workbookViewId="0">
      <pane ySplit="4" topLeftCell="A80"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358">
        <f>F7*1.2</f>
        <v>10044</v>
      </c>
      <c r="E7" s="358">
        <f>F7*1.1</f>
        <v>9207</v>
      </c>
      <c r="F7" s="358">
        <v>8370</v>
      </c>
      <c r="G7" s="358">
        <f>F7*0.75</f>
        <v>6277.5</v>
      </c>
      <c r="H7" s="70">
        <f>F7*0.5</f>
        <v>4185</v>
      </c>
    </row>
    <row r="8" spans="1:8" ht="126" customHeight="1" x14ac:dyDescent="0.2">
      <c r="A8" s="34"/>
      <c r="B8" s="35"/>
      <c r="C8" s="35"/>
      <c r="D8" s="359"/>
      <c r="E8" s="359"/>
      <c r="F8" s="359"/>
      <c r="G8" s="359"/>
      <c r="H8" s="76"/>
    </row>
    <row r="9" spans="1:8" ht="84.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359"/>
      <c r="E9" s="359"/>
      <c r="F9" s="359"/>
      <c r="G9" s="359"/>
      <c r="H9" s="76"/>
    </row>
    <row r="10" spans="1:8" ht="84.7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401"/>
      <c r="E10" s="401"/>
      <c r="F10" s="401"/>
      <c r="G10" s="401"/>
      <c r="H10" s="80"/>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358">
        <f>F12*1.2</f>
        <v>11772</v>
      </c>
      <c r="E12" s="358">
        <f>F12*1.1</f>
        <v>10791</v>
      </c>
      <c r="F12" s="358">
        <v>9810</v>
      </c>
      <c r="G12" s="358">
        <f>F12*0.75</f>
        <v>7357.5</v>
      </c>
      <c r="H12" s="358">
        <f>F12*0.5</f>
        <v>4905</v>
      </c>
    </row>
    <row r="13" spans="1:8" ht="50.1" customHeight="1" x14ac:dyDescent="0.2">
      <c r="A13" s="55"/>
      <c r="B13" s="35"/>
      <c r="C13" s="35"/>
      <c r="D13" s="359"/>
      <c r="E13" s="359"/>
      <c r="F13" s="359"/>
      <c r="G13" s="359"/>
      <c r="H13" s="359"/>
    </row>
    <row r="14" spans="1:8" ht="50.1"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359"/>
      <c r="E14" s="359"/>
      <c r="F14" s="359"/>
      <c r="G14" s="359"/>
      <c r="H14" s="359"/>
    </row>
    <row r="15" spans="1:8" ht="84.7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359"/>
      <c r="E15" s="359"/>
      <c r="F15" s="359"/>
      <c r="G15" s="359"/>
      <c r="H15" s="359"/>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401"/>
      <c r="E16" s="401"/>
      <c r="F16" s="401"/>
      <c r="G16" s="401"/>
      <c r="H16" s="401"/>
    </row>
    <row r="17" spans="1:8" ht="21.75" thickBot="1" x14ac:dyDescent="0.25">
      <c r="A17" s="47"/>
      <c r="B17" s="62"/>
      <c r="C17" s="49"/>
      <c r="D17" s="113"/>
      <c r="E17" s="114"/>
      <c r="F17" s="114"/>
      <c r="G17" s="114"/>
      <c r="H17" s="115"/>
    </row>
    <row r="18" spans="1:8" ht="63.75" customHeight="1" x14ac:dyDescent="0.2">
      <c r="A18" s="65" t="s">
        <v>17</v>
      </c>
      <c r="B18" s="66" t="s">
        <v>18</v>
      </c>
      <c r="C18" s="67"/>
      <c r="D18" s="89">
        <v>1974</v>
      </c>
      <c r="E18" s="90"/>
      <c r="F18" s="90"/>
      <c r="G18" s="90"/>
      <c r="H18" s="91"/>
    </row>
    <row r="19" spans="1:8" ht="21" x14ac:dyDescent="0.2">
      <c r="A19" s="71"/>
      <c r="B19" s="72" t="s">
        <v>19</v>
      </c>
      <c r="C19" s="73" t="str">
        <f>"Электронный справочник "&amp;$C$2&amp;" (версия для ПК)"</f>
        <v>Электронный справочник "2ГИС.ПЕТРОПАВЛОВСК-КАМЧАТСКИЙ"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99"/>
      <c r="E21" s="100"/>
      <c r="F21" s="100"/>
      <c r="G21" s="100"/>
      <c r="H21" s="101"/>
    </row>
    <row r="22" spans="1:8" ht="21.75" thickBot="1" x14ac:dyDescent="0.25">
      <c r="A22" s="81"/>
      <c r="B22" s="82"/>
      <c r="C22" s="83"/>
      <c r="D22" s="83"/>
      <c r="E22" s="83"/>
      <c r="F22" s="83"/>
      <c r="G22" s="83"/>
      <c r="H22" s="83"/>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68">
        <v>222</v>
      </c>
      <c r="E23" s="69"/>
      <c r="F23" s="69"/>
      <c r="G23" s="69"/>
      <c r="H23" s="70"/>
    </row>
    <row r="24" spans="1:8" ht="12.7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358">
        <f>F27*1.2</f>
        <v>14068.8</v>
      </c>
      <c r="E27" s="358">
        <f>F27*1.1</f>
        <v>12896.400000000001</v>
      </c>
      <c r="F27" s="358">
        <v>11724</v>
      </c>
      <c r="G27" s="358">
        <f>F27*0.75</f>
        <v>8793</v>
      </c>
      <c r="H27" s="70">
        <f>F27*0.5</f>
        <v>5862</v>
      </c>
    </row>
    <row r="28" spans="1:8" ht="50.1" customHeight="1" x14ac:dyDescent="0.2">
      <c r="A28" s="71"/>
      <c r="B28" s="35"/>
      <c r="C28" s="35"/>
      <c r="D28" s="359"/>
      <c r="E28" s="359"/>
      <c r="F28" s="359"/>
      <c r="G28" s="359"/>
      <c r="H28" s="76"/>
    </row>
    <row r="29" spans="1:8" ht="50.1"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359"/>
      <c r="E29" s="359"/>
      <c r="F29" s="359"/>
      <c r="G29" s="359"/>
      <c r="H29" s="76"/>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401"/>
      <c r="E30" s="401"/>
      <c r="F30" s="401"/>
      <c r="G30" s="401"/>
      <c r="H30" s="80"/>
    </row>
    <row r="31" spans="1:8" ht="21.75" thickBot="1" x14ac:dyDescent="0.25">
      <c r="A31" s="81"/>
      <c r="B31" s="48"/>
      <c r="C31" s="49"/>
      <c r="D31" s="49"/>
      <c r="E31" s="49"/>
      <c r="F31" s="49"/>
      <c r="G31" s="49"/>
      <c r="H31" s="49"/>
    </row>
    <row r="32" spans="1:8" ht="12.75"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358">
        <f>F32*1.2</f>
        <v>16488</v>
      </c>
      <c r="E32" s="358">
        <f>F32*1.1</f>
        <v>15114.000000000002</v>
      </c>
      <c r="F32" s="358">
        <v>13740</v>
      </c>
      <c r="G32" s="358">
        <f>F32*0.75</f>
        <v>10305</v>
      </c>
      <c r="H32" s="358">
        <f>F32*0.5</f>
        <v>6870</v>
      </c>
    </row>
    <row r="33" spans="1:8" ht="42" customHeight="1" x14ac:dyDescent="0.2">
      <c r="A33" s="71"/>
      <c r="B33" s="35"/>
      <c r="C33" s="35"/>
      <c r="D33" s="359"/>
      <c r="E33" s="359"/>
      <c r="F33" s="359"/>
      <c r="G33" s="359"/>
      <c r="H33" s="359"/>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359"/>
      <c r="E34" s="359"/>
      <c r="F34" s="359"/>
      <c r="G34" s="359"/>
      <c r="H34" s="359"/>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359"/>
      <c r="E35" s="359"/>
      <c r="F35" s="359"/>
      <c r="G35" s="359"/>
      <c r="H35" s="359"/>
    </row>
    <row r="36" spans="1:8" ht="84.75"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359"/>
      <c r="E36" s="359"/>
      <c r="F36" s="359"/>
      <c r="G36" s="359"/>
      <c r="H36" s="359"/>
    </row>
    <row r="37" spans="1:8" ht="21.75" thickBot="1" x14ac:dyDescent="0.25">
      <c r="A37" s="112"/>
      <c r="B37" s="62"/>
      <c r="C37" s="49"/>
      <c r="D37" s="49"/>
      <c r="E37" s="49"/>
      <c r="F37" s="49"/>
      <c r="G37" s="49"/>
      <c r="H37" s="49"/>
    </row>
    <row r="38" spans="1:8" ht="105" x14ac:dyDescent="0.2">
      <c r="A38" s="65" t="s">
        <v>28</v>
      </c>
      <c r="B38" s="66" t="s">
        <v>29</v>
      </c>
      <c r="C38" s="67"/>
      <c r="D38" s="68">
        <v>2880</v>
      </c>
      <c r="E38" s="69"/>
      <c r="F38" s="69"/>
      <c r="G38" s="69"/>
      <c r="H38" s="70"/>
    </row>
    <row r="39" spans="1:8" ht="84.75" customHeight="1" x14ac:dyDescent="0.2">
      <c r="A39" s="71"/>
      <c r="B39" s="72" t="s">
        <v>19</v>
      </c>
      <c r="C39" s="73" t="str">
        <f>"Электронный справочник "&amp;$C$2&amp;" (версия для ПК)"</f>
        <v>Электронный справочник "2ГИС.ПЕТРОПАВЛОВСК-КАМЧАТСКИЙ" (версия для ПК)</v>
      </c>
      <c r="D39" s="74"/>
      <c r="E39" s="75"/>
      <c r="F39" s="75"/>
      <c r="G39" s="75"/>
      <c r="H39" s="76"/>
    </row>
    <row r="40" spans="1:8" ht="84.75" customHeight="1" x14ac:dyDescent="0.2">
      <c r="A40" s="71"/>
      <c r="B40" s="72" t="s">
        <v>20</v>
      </c>
      <c r="C40" s="35"/>
      <c r="D40" s="74"/>
      <c r="E40" s="75"/>
      <c r="F40" s="75"/>
      <c r="G40" s="75"/>
      <c r="H40" s="7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78"/>
      <c r="E41" s="79"/>
      <c r="F41" s="79"/>
      <c r="G41" s="79"/>
      <c r="H41" s="80"/>
    </row>
    <row r="42" spans="1:8" ht="21.75" thickBot="1" x14ac:dyDescent="0.25">
      <c r="A42" s="81"/>
      <c r="B42" s="82"/>
      <c r="C42" s="83"/>
      <c r="D42" s="118"/>
      <c r="E42" s="118"/>
      <c r="F42" s="118"/>
      <c r="G42" s="118"/>
      <c r="H42" s="411"/>
    </row>
    <row r="43" spans="1:8" ht="63.75"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89">
        <v>312</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2340 до 46800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49" s="127">
        <v>2340</v>
      </c>
      <c r="E49" s="128"/>
      <c r="F49" s="128"/>
      <c r="G49" s="128"/>
      <c r="H49" s="129"/>
    </row>
    <row r="50" spans="1:8" ht="37.5" customHeight="1" x14ac:dyDescent="0.2">
      <c r="A50" s="130" t="s">
        <v>33</v>
      </c>
      <c r="B50" s="131"/>
      <c r="C50" s="126"/>
      <c r="D50" s="36">
        <v>4680</v>
      </c>
      <c r="E50" s="37"/>
      <c r="F50" s="37"/>
      <c r="G50" s="37"/>
      <c r="H50" s="38"/>
    </row>
    <row r="51" spans="1:8" ht="37.5" customHeight="1" x14ac:dyDescent="0.2">
      <c r="A51" s="130" t="s">
        <v>34</v>
      </c>
      <c r="B51" s="131"/>
      <c r="C51" s="126"/>
      <c r="D51" s="36">
        <v>7020</v>
      </c>
      <c r="E51" s="37"/>
      <c r="F51" s="37"/>
      <c r="G51" s="37"/>
      <c r="H51" s="38"/>
    </row>
    <row r="52" spans="1:8" ht="37.5" customHeight="1" x14ac:dyDescent="0.2">
      <c r="A52" s="130" t="s">
        <v>35</v>
      </c>
      <c r="B52" s="131"/>
      <c r="C52" s="126"/>
      <c r="D52" s="36">
        <v>9360</v>
      </c>
      <c r="E52" s="37"/>
      <c r="F52" s="37"/>
      <c r="G52" s="37"/>
      <c r="H52" s="38"/>
    </row>
    <row r="53" spans="1:8" ht="37.5" customHeight="1" x14ac:dyDescent="0.2">
      <c r="A53" s="130" t="s">
        <v>36</v>
      </c>
      <c r="B53" s="131"/>
      <c r="C53" s="126"/>
      <c r="D53" s="36">
        <v>11700</v>
      </c>
      <c r="E53" s="37"/>
      <c r="F53" s="37"/>
      <c r="G53" s="37"/>
      <c r="H53" s="38"/>
    </row>
    <row r="54" spans="1:8" ht="37.5" customHeight="1" x14ac:dyDescent="0.2">
      <c r="A54" s="130" t="s">
        <v>37</v>
      </c>
      <c r="B54" s="131"/>
      <c r="C54" s="126"/>
      <c r="D54" s="36">
        <v>14040</v>
      </c>
      <c r="E54" s="37"/>
      <c r="F54" s="37"/>
      <c r="G54" s="37"/>
      <c r="H54" s="38"/>
    </row>
    <row r="55" spans="1:8" ht="37.5" customHeight="1" x14ac:dyDescent="0.2">
      <c r="A55" s="130" t="s">
        <v>38</v>
      </c>
      <c r="B55" s="131"/>
      <c r="C55" s="126"/>
      <c r="D55" s="36">
        <v>16380</v>
      </c>
      <c r="E55" s="37"/>
      <c r="F55" s="37"/>
      <c r="G55" s="37"/>
      <c r="H55" s="38"/>
    </row>
    <row r="56" spans="1:8" ht="37.5" customHeight="1" x14ac:dyDescent="0.2">
      <c r="A56" s="130" t="s">
        <v>39</v>
      </c>
      <c r="B56" s="131"/>
      <c r="C56" s="126"/>
      <c r="D56" s="36">
        <v>18720</v>
      </c>
      <c r="E56" s="37"/>
      <c r="F56" s="37"/>
      <c r="G56" s="37"/>
      <c r="H56" s="38"/>
    </row>
    <row r="57" spans="1:8" ht="37.5" customHeight="1" x14ac:dyDescent="0.2">
      <c r="A57" s="130" t="s">
        <v>40</v>
      </c>
      <c r="B57" s="131"/>
      <c r="C57" s="126"/>
      <c r="D57" s="36">
        <v>21060</v>
      </c>
      <c r="E57" s="37"/>
      <c r="F57" s="37"/>
      <c r="G57" s="37"/>
      <c r="H57" s="38"/>
    </row>
    <row r="58" spans="1:8" ht="37.5" customHeight="1" x14ac:dyDescent="0.2">
      <c r="A58" s="130" t="s">
        <v>41</v>
      </c>
      <c r="B58" s="131"/>
      <c r="C58" s="126"/>
      <c r="D58" s="36">
        <v>23400</v>
      </c>
      <c r="E58" s="37"/>
      <c r="F58" s="37"/>
      <c r="G58" s="37"/>
      <c r="H58" s="38"/>
    </row>
    <row r="59" spans="1:8" ht="37.5" customHeight="1" x14ac:dyDescent="0.2">
      <c r="A59" s="130" t="s">
        <v>42</v>
      </c>
      <c r="B59" s="131"/>
      <c r="C59" s="126"/>
      <c r="D59" s="36">
        <v>25740</v>
      </c>
      <c r="E59" s="37"/>
      <c r="F59" s="37"/>
      <c r="G59" s="37"/>
      <c r="H59" s="38"/>
    </row>
    <row r="60" spans="1:8" ht="37.5" customHeight="1" x14ac:dyDescent="0.2">
      <c r="A60" s="130" t="s">
        <v>43</v>
      </c>
      <c r="B60" s="131"/>
      <c r="C60" s="126"/>
      <c r="D60" s="36">
        <v>28080</v>
      </c>
      <c r="E60" s="37"/>
      <c r="F60" s="37"/>
      <c r="G60" s="37"/>
      <c r="H60" s="38"/>
    </row>
    <row r="61" spans="1:8" ht="37.5" customHeight="1" x14ac:dyDescent="0.2">
      <c r="A61" s="130" t="s">
        <v>44</v>
      </c>
      <c r="B61" s="131"/>
      <c r="C61" s="126"/>
      <c r="D61" s="36">
        <v>30420</v>
      </c>
      <c r="E61" s="37"/>
      <c r="F61" s="37"/>
      <c r="G61" s="37"/>
      <c r="H61" s="38"/>
    </row>
    <row r="62" spans="1:8" ht="37.5" customHeight="1" x14ac:dyDescent="0.2">
      <c r="A62" s="130" t="s">
        <v>45</v>
      </c>
      <c r="B62" s="131"/>
      <c r="C62" s="126"/>
      <c r="D62" s="36">
        <v>32760</v>
      </c>
      <c r="E62" s="37"/>
      <c r="F62" s="37"/>
      <c r="G62" s="37"/>
      <c r="H62" s="38"/>
    </row>
    <row r="63" spans="1:8" ht="37.5" customHeight="1" x14ac:dyDescent="0.2">
      <c r="A63" s="130" t="s">
        <v>46</v>
      </c>
      <c r="B63" s="131"/>
      <c r="C63" s="126"/>
      <c r="D63" s="36">
        <v>35100</v>
      </c>
      <c r="E63" s="37"/>
      <c r="F63" s="37"/>
      <c r="G63" s="37"/>
      <c r="H63" s="38"/>
    </row>
    <row r="64" spans="1:8" ht="37.5" customHeight="1" x14ac:dyDescent="0.2">
      <c r="A64" s="130" t="s">
        <v>47</v>
      </c>
      <c r="B64" s="131"/>
      <c r="C64" s="126"/>
      <c r="D64" s="36">
        <v>37440</v>
      </c>
      <c r="E64" s="37"/>
      <c r="F64" s="37"/>
      <c r="G64" s="37"/>
      <c r="H64" s="38"/>
    </row>
    <row r="65" spans="1:8" ht="37.5" customHeight="1" x14ac:dyDescent="0.2">
      <c r="A65" s="130" t="s">
        <v>48</v>
      </c>
      <c r="B65" s="131"/>
      <c r="C65" s="126"/>
      <c r="D65" s="36">
        <v>39780</v>
      </c>
      <c r="E65" s="37"/>
      <c r="F65" s="37"/>
      <c r="G65" s="37"/>
      <c r="H65" s="38"/>
    </row>
    <row r="66" spans="1:8" ht="37.5" customHeight="1" x14ac:dyDescent="0.2">
      <c r="A66" s="130" t="s">
        <v>49</v>
      </c>
      <c r="B66" s="131"/>
      <c r="C66" s="126"/>
      <c r="D66" s="36">
        <v>42120</v>
      </c>
      <c r="E66" s="37"/>
      <c r="F66" s="37"/>
      <c r="G66" s="37"/>
      <c r="H66" s="38"/>
    </row>
    <row r="67" spans="1:8" ht="37.5" customHeight="1" x14ac:dyDescent="0.2">
      <c r="A67" s="130" t="s">
        <v>50</v>
      </c>
      <c r="B67" s="131"/>
      <c r="C67" s="126"/>
      <c r="D67" s="36">
        <v>44460</v>
      </c>
      <c r="E67" s="37"/>
      <c r="F67" s="37"/>
      <c r="G67" s="37"/>
      <c r="H67" s="38"/>
    </row>
    <row r="68" spans="1:8" ht="37.5" customHeight="1" thickBot="1" x14ac:dyDescent="0.25">
      <c r="A68" s="130" t="s">
        <v>51</v>
      </c>
      <c r="B68" s="131"/>
      <c r="C68" s="126"/>
      <c r="D68" s="36">
        <v>46800</v>
      </c>
      <c r="E68" s="37"/>
      <c r="F68" s="37"/>
      <c r="G68" s="37"/>
      <c r="H68" s="38"/>
    </row>
    <row r="69" spans="1:8" ht="50.1" customHeight="1" thickBot="1" x14ac:dyDescent="0.25">
      <c r="A69" s="119" t="s">
        <v>52</v>
      </c>
      <c r="B69" s="120"/>
      <c r="C69" s="120"/>
      <c r="D69" s="121" t="str">
        <f>"от "&amp;MIN(D70:D79)&amp;" до "&amp;MAX(D70:D79)</f>
        <v>от 384 до 8280</v>
      </c>
      <c r="E69" s="122"/>
      <c r="F69" s="122"/>
      <c r="G69" s="122"/>
      <c r="H69" s="123"/>
    </row>
    <row r="70" spans="1:8" ht="151.5" x14ac:dyDescent="0.2">
      <c r="A70" s="421" t="s">
        <v>630</v>
      </c>
      <c r="B70" s="133" t="s">
        <v>272</v>
      </c>
      <c r="C70" s="54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70" s="135">
        <v>1410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71" s="140">
        <v>600</v>
      </c>
      <c r="E71" s="140"/>
      <c r="F71" s="140"/>
      <c r="G71" s="140"/>
      <c r="H71" s="141"/>
    </row>
    <row r="72" spans="1:8" ht="37.5" customHeight="1" x14ac:dyDescent="0.2">
      <c r="A72" s="137" t="s">
        <v>55</v>
      </c>
      <c r="B72" s="138"/>
      <c r="C72" s="142"/>
      <c r="D72" s="140">
        <v>8280</v>
      </c>
      <c r="E72" s="140"/>
      <c r="F72" s="140"/>
      <c r="G72" s="140"/>
      <c r="H72" s="141"/>
    </row>
    <row r="73" spans="1:8" ht="37.5" customHeight="1" x14ac:dyDescent="0.2">
      <c r="A73" s="137" t="s">
        <v>56</v>
      </c>
      <c r="B73" s="138"/>
      <c r="C73" s="142"/>
      <c r="D73" s="140">
        <v>1650</v>
      </c>
      <c r="E73" s="140"/>
      <c r="F73" s="140"/>
      <c r="G73" s="140"/>
      <c r="H73" s="141"/>
    </row>
    <row r="74" spans="1:8" ht="37.5" customHeight="1" x14ac:dyDescent="0.2">
      <c r="A74" s="143" t="s">
        <v>57</v>
      </c>
      <c r="B74" s="144"/>
      <c r="C74" s="142"/>
      <c r="D74" s="140">
        <v>4992</v>
      </c>
      <c r="E74" s="140"/>
      <c r="F74" s="140"/>
      <c r="G74" s="140"/>
      <c r="H74" s="141"/>
    </row>
    <row r="75" spans="1:8" ht="37.5" customHeight="1" x14ac:dyDescent="0.2">
      <c r="A75" s="137" t="s">
        <v>58</v>
      </c>
      <c r="B75" s="138"/>
      <c r="C75" s="142"/>
      <c r="D75" s="140">
        <v>384</v>
      </c>
      <c r="E75" s="140"/>
      <c r="F75" s="140"/>
      <c r="G75" s="140"/>
      <c r="H75" s="141"/>
    </row>
    <row r="76" spans="1:8" ht="37.5" customHeight="1" x14ac:dyDescent="0.2">
      <c r="A76" s="137" t="s">
        <v>59</v>
      </c>
      <c r="B76" s="138"/>
      <c r="C76" s="142"/>
      <c r="D76" s="140">
        <v>384</v>
      </c>
      <c r="E76" s="140"/>
      <c r="F76" s="140"/>
      <c r="G76" s="140"/>
      <c r="H76" s="141"/>
    </row>
    <row r="77" spans="1:8" ht="37.5" customHeight="1" x14ac:dyDescent="0.2">
      <c r="A77" s="137" t="s">
        <v>60</v>
      </c>
      <c r="B77" s="138"/>
      <c r="C77" s="142"/>
      <c r="D77" s="140">
        <v>768</v>
      </c>
      <c r="E77" s="140"/>
      <c r="F77" s="140"/>
      <c r="G77" s="140"/>
      <c r="H77" s="141"/>
    </row>
    <row r="78" spans="1:8" ht="37.5" customHeight="1" x14ac:dyDescent="0.2">
      <c r="A78" s="137" t="s">
        <v>61</v>
      </c>
      <c r="B78" s="138"/>
      <c r="C78" s="142"/>
      <c r="D78" s="140">
        <v>1152</v>
      </c>
      <c r="E78" s="140"/>
      <c r="F78" s="140"/>
      <c r="G78" s="140"/>
      <c r="H78" s="141"/>
    </row>
    <row r="79" spans="1:8" ht="37.5" customHeight="1" thickBot="1" x14ac:dyDescent="0.25">
      <c r="A79" s="145" t="s">
        <v>62</v>
      </c>
      <c r="B79" s="146"/>
      <c r="C79" s="147"/>
      <c r="D79" s="148">
        <v>5394</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80" s="45">
        <v>60</v>
      </c>
      <c r="E80" s="45"/>
      <c r="F80" s="45"/>
      <c r="G80" s="45"/>
      <c r="H80" s="46"/>
    </row>
    <row r="81" spans="1:8" ht="50.1" customHeight="1" thickBot="1" x14ac:dyDescent="0.25">
      <c r="A81" s="24" t="s">
        <v>65</v>
      </c>
      <c r="B81" s="25"/>
      <c r="C81" s="26"/>
      <c r="D81" s="156" t="str">
        <f>"от "&amp;MIN(D83:H125)&amp;" до "&amp;MAX(D83,D94:H95,F133,D96:H110)</f>
        <v>от 0 до 14724</v>
      </c>
      <c r="E81" s="156"/>
      <c r="F81" s="156"/>
      <c r="G81" s="156"/>
      <c r="H81" s="157"/>
    </row>
    <row r="82" spans="1:8" ht="21.75" thickBot="1" x14ac:dyDescent="0.25">
      <c r="A82" s="298"/>
      <c r="B82" s="299"/>
      <c r="C82" s="118"/>
      <c r="D82" s="322"/>
      <c r="E82" s="322"/>
      <c r="F82" s="322"/>
      <c r="G82" s="322"/>
      <c r="H82" s="323"/>
    </row>
    <row r="83" spans="1:8" ht="70.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83" s="165">
        <v>11700</v>
      </c>
      <c r="E83" s="165"/>
      <c r="F83" s="165"/>
      <c r="G83" s="165"/>
      <c r="H83" s="166"/>
    </row>
    <row r="84" spans="1:8" ht="70.5" customHeight="1" thickBot="1" x14ac:dyDescent="0.25">
      <c r="A84" s="167" t="s">
        <v>67</v>
      </c>
      <c r="B84" s="168"/>
      <c r="C84" s="169"/>
      <c r="D84" s="170" t="s">
        <v>68</v>
      </c>
      <c r="E84" s="171"/>
      <c r="F84" s="171"/>
      <c r="G84" s="171"/>
      <c r="H84" s="172"/>
    </row>
    <row r="85" spans="1:8" ht="70.5" customHeight="1" x14ac:dyDescent="0.2">
      <c r="A85" s="173" t="s">
        <v>69</v>
      </c>
      <c r="B85" s="174"/>
      <c r="C85" s="169"/>
      <c r="D85" s="140">
        <f>D83/4</f>
        <v>2925</v>
      </c>
      <c r="E85" s="140"/>
      <c r="F85" s="140"/>
      <c r="G85" s="140"/>
      <c r="H85" s="141"/>
    </row>
    <row r="86" spans="1:8" ht="70.5" customHeight="1" x14ac:dyDescent="0.2">
      <c r="A86" s="173" t="s">
        <v>70</v>
      </c>
      <c r="B86" s="174"/>
      <c r="C86" s="169"/>
      <c r="D86" s="140">
        <f>D83/5</f>
        <v>2340</v>
      </c>
      <c r="E86" s="140"/>
      <c r="F86" s="140"/>
      <c r="G86" s="140"/>
      <c r="H86" s="141"/>
    </row>
    <row r="87" spans="1:8" ht="70.5" customHeight="1" x14ac:dyDescent="0.2">
      <c r="A87" s="173" t="s">
        <v>71</v>
      </c>
      <c r="B87" s="174"/>
      <c r="C87" s="169"/>
      <c r="D87" s="140">
        <f>D83/6</f>
        <v>1950</v>
      </c>
      <c r="E87" s="140"/>
      <c r="F87" s="140"/>
      <c r="G87" s="140"/>
      <c r="H87" s="141"/>
    </row>
    <row r="88" spans="1:8" ht="70.5" customHeight="1" x14ac:dyDescent="0.2">
      <c r="A88" s="173" t="s">
        <v>72</v>
      </c>
      <c r="B88" s="174"/>
      <c r="C88" s="169"/>
      <c r="D88" s="140">
        <f>D83/7</f>
        <v>1671.4285714285713</v>
      </c>
      <c r="E88" s="140"/>
      <c r="F88" s="140"/>
      <c r="G88" s="140"/>
      <c r="H88" s="141"/>
    </row>
    <row r="89" spans="1:8" ht="70.5" customHeight="1" x14ac:dyDescent="0.2">
      <c r="A89" s="173" t="s">
        <v>73</v>
      </c>
      <c r="B89" s="174"/>
      <c r="C89" s="169"/>
      <c r="D89" s="140">
        <f>D83/8</f>
        <v>1462.5</v>
      </c>
      <c r="E89" s="140"/>
      <c r="F89" s="140"/>
      <c r="G89" s="140"/>
      <c r="H89" s="141"/>
    </row>
    <row r="90" spans="1:8" ht="70.5" customHeight="1" x14ac:dyDescent="0.2">
      <c r="A90" s="173" t="s">
        <v>74</v>
      </c>
      <c r="B90" s="174"/>
      <c r="C90" s="169"/>
      <c r="D90" s="140">
        <f>D83/9</f>
        <v>1300</v>
      </c>
      <c r="E90" s="140"/>
      <c r="F90" s="140"/>
      <c r="G90" s="140"/>
      <c r="H90" s="141"/>
    </row>
    <row r="91" spans="1:8" ht="70.5" customHeight="1" thickBot="1" x14ac:dyDescent="0.25">
      <c r="A91" s="173" t="s">
        <v>75</v>
      </c>
      <c r="B91" s="174"/>
      <c r="C91" s="175"/>
      <c r="D91" s="140">
        <f>D83/10</f>
        <v>1170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92" s="44">
        <v>10008</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94" s="31">
        <v>8628</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95" s="185">
        <v>10629</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96" s="185">
        <v>4806</v>
      </c>
      <c r="E96" s="186"/>
      <c r="F96" s="186"/>
      <c r="G96" s="186"/>
      <c r="H96" s="187"/>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97" s="185">
        <v>4806</v>
      </c>
      <c r="E97" s="186"/>
      <c r="F97" s="186"/>
      <c r="G97" s="186"/>
      <c r="H97" s="187"/>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98" s="185">
        <v>4329</v>
      </c>
      <c r="E98" s="186"/>
      <c r="F98" s="186"/>
      <c r="G98" s="186"/>
      <c r="H98" s="187"/>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99" s="36">
        <v>9231</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0" s="36">
        <v>9231</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01" s="36">
        <v>14586</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"2ГИС.ПЕТРОПАВЛОВСК-КАМЧАТСКИЙ" (мобильная версия 2ГИС 4.0 и выше)</v>
      </c>
      <c r="D102" s="36">
        <v>5253</v>
      </c>
      <c r="E102" s="37"/>
      <c r="F102" s="37"/>
      <c r="G102" s="37"/>
      <c r="H102" s="38"/>
    </row>
    <row r="103" spans="1:8" ht="50.1" customHeight="1" x14ac:dyDescent="0.2">
      <c r="A103" s="143" t="s">
        <v>86</v>
      </c>
      <c r="B103" s="144"/>
      <c r="C103" s="184" t="s">
        <v>87</v>
      </c>
      <c r="D103" s="36">
        <v>624</v>
      </c>
      <c r="E103" s="37"/>
      <c r="F103" s="37"/>
      <c r="G103" s="37"/>
      <c r="H103" s="38"/>
    </row>
    <row r="104" spans="1:8" ht="71.2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4" s="36">
        <v>3102</v>
      </c>
      <c r="E104" s="37"/>
      <c r="F104" s="37"/>
      <c r="G104" s="37"/>
      <c r="H104" s="38"/>
    </row>
    <row r="105" spans="1:8" ht="71.25"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5" s="36">
        <v>2484</v>
      </c>
      <c r="E105" s="37"/>
      <c r="F105" s="37"/>
      <c r="G105" s="37"/>
      <c r="H105" s="38"/>
    </row>
    <row r="106" spans="1:8" ht="71.25" customHeight="1" x14ac:dyDescent="0.2">
      <c r="A106" s="143" t="s">
        <v>90</v>
      </c>
      <c r="B106" s="144"/>
      <c r="C106" s="184"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6" s="36">
        <v>2493</v>
      </c>
      <c r="E106" s="37"/>
      <c r="F106" s="37"/>
      <c r="G106" s="37"/>
      <c r="H106" s="38"/>
    </row>
    <row r="107" spans="1:8" ht="71.25" customHeight="1" x14ac:dyDescent="0.2">
      <c r="A107" s="143" t="s">
        <v>91</v>
      </c>
      <c r="B107" s="144"/>
      <c r="C107" s="184"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7" s="36">
        <v>1242</v>
      </c>
      <c r="E107" s="37"/>
      <c r="F107" s="37"/>
      <c r="G107" s="37"/>
      <c r="H107" s="38"/>
    </row>
    <row r="108" spans="1:8" ht="71.2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8" s="36">
        <v>14724</v>
      </c>
      <c r="E108" s="37"/>
      <c r="F108" s="37"/>
      <c r="G108" s="37"/>
      <c r="H108" s="38"/>
    </row>
    <row r="109" spans="1:8" ht="71.2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09" s="36">
        <v>4002</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0" s="36">
        <v>8487</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1" s="36">
        <v>1362</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12" s="36">
        <v>5241</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13" s="36">
        <v>5160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14" s="36">
        <v>10002</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5" s="36">
        <v>12120</v>
      </c>
      <c r="E115" s="37"/>
      <c r="F115" s="37"/>
      <c r="G115" s="37"/>
      <c r="H115" s="38"/>
    </row>
    <row r="116" spans="1:8" ht="50.1" customHeight="1" x14ac:dyDescent="0.2">
      <c r="A116" s="143" t="s">
        <v>99</v>
      </c>
      <c r="B116" s="144"/>
      <c r="C116" s="184"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16" s="36">
        <v>0</v>
      </c>
      <c r="E116" s="37"/>
      <c r="F116" s="37"/>
      <c r="G116" s="37"/>
      <c r="H116" s="38"/>
    </row>
    <row r="117" spans="1:8" ht="50.1" customHeight="1" x14ac:dyDescent="0.2">
      <c r="A117" s="143" t="s">
        <v>100</v>
      </c>
      <c r="B117" s="144"/>
      <c r="C117" s="184" t="str">
        <f t="shared" si="1"/>
        <v>Электронный справочник на основе Справочника организаций "2ГИС.ПЕТРОПАВЛОВСК-КАМЧАТСКИЙ" (версия для ПК)</v>
      </c>
      <c r="D117" s="36">
        <v>15000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8" s="36">
        <v>6840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6">
        <v>6840</v>
      </c>
      <c r="E119" s="37"/>
      <c r="F119" s="37"/>
      <c r="G119" s="37"/>
      <c r="H119" s="38"/>
    </row>
    <row r="120" spans="1:8" ht="50.1" customHeight="1" x14ac:dyDescent="0.2">
      <c r="A120" s="143" t="s">
        <v>103</v>
      </c>
      <c r="B120" s="144"/>
      <c r="C120" s="184" t="str">
        <f t="shared" si="1"/>
        <v>Электронный справочник на основе Справочника организаций "2ГИС.ПЕТРОПАВЛОВСК-КАМЧАТСКИЙ" (версия для ПК)</v>
      </c>
      <c r="D120" s="36">
        <v>12960</v>
      </c>
      <c r="E120" s="37"/>
      <c r="F120" s="37"/>
      <c r="G120" s="37"/>
      <c r="H120" s="38"/>
    </row>
    <row r="121" spans="1:8" ht="50.1" customHeight="1" x14ac:dyDescent="0.2">
      <c r="A121" s="143" t="s">
        <v>104</v>
      </c>
      <c r="B121" s="144"/>
      <c r="C121" s="184" t="str">
        <f t="shared" si="1"/>
        <v>Электронный справочник на основе Справочника организаций "2ГИС.ПЕТРОПАВЛОВСК-КАМЧАТСКИЙ" (версия для ПК)</v>
      </c>
      <c r="D121" s="36">
        <v>12960</v>
      </c>
      <c r="E121" s="37"/>
      <c r="F121" s="37"/>
      <c r="G121" s="37"/>
      <c r="H121" s="38"/>
    </row>
    <row r="122" spans="1:8" ht="50.1" customHeight="1" x14ac:dyDescent="0.2">
      <c r="A122" s="143" t="s">
        <v>105</v>
      </c>
      <c r="B122" s="144"/>
      <c r="C122" s="184" t="str">
        <f t="shared" si="1"/>
        <v>Электронный справочник на основе Справочника организаций "2ГИС.ПЕТРОПАВЛОВСК-КАМЧАТСКИЙ" (версия для ПК)</v>
      </c>
      <c r="D122" s="36">
        <v>20520</v>
      </c>
      <c r="E122" s="37"/>
      <c r="F122" s="37"/>
      <c r="G122" s="37"/>
      <c r="H122" s="38"/>
    </row>
    <row r="123" spans="1:8" ht="50.1" customHeight="1" x14ac:dyDescent="0.2">
      <c r="A123" s="143" t="s">
        <v>106</v>
      </c>
      <c r="B123" s="144"/>
      <c r="C123" s="184" t="s">
        <v>87</v>
      </c>
      <c r="D123" s="36">
        <v>960</v>
      </c>
      <c r="E123" s="37"/>
      <c r="F123" s="37"/>
      <c r="G123" s="37"/>
      <c r="H123" s="38"/>
    </row>
    <row r="124" spans="1:8" ht="66"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4" s="36">
        <v>20640</v>
      </c>
      <c r="E124" s="37"/>
      <c r="F124" s="37"/>
      <c r="G124" s="37"/>
      <c r="H124" s="38"/>
    </row>
    <row r="125" spans="1:8" ht="50.1" customHeight="1" thickBot="1" x14ac:dyDescent="0.25">
      <c r="A125" s="143" t="s">
        <v>108</v>
      </c>
      <c r="B125" s="144"/>
      <c r="C125" s="184" t="str">
        <f t="shared" si="1"/>
        <v>Электронный справочник на основе Справочника организаций "2ГИС.ПЕТРОПАВЛОВСК-КАМЧАТСКИЙ" (версия для ПК)</v>
      </c>
      <c r="D125" s="44">
        <v>12000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27" s="36">
        <v>4002</v>
      </c>
      <c r="E127" s="37"/>
      <c r="F127" s="37"/>
      <c r="G127" s="37"/>
      <c r="H127" s="38"/>
    </row>
    <row r="128" spans="1:8" s="16" customFormat="1" ht="50.1" customHeight="1" x14ac:dyDescent="0.2">
      <c r="A128" s="143" t="s">
        <v>111</v>
      </c>
      <c r="B128" s="144"/>
      <c r="C128" s="194"/>
      <c r="D128" s="36">
        <v>4002</v>
      </c>
      <c r="E128" s="37"/>
      <c r="F128" s="37"/>
      <c r="G128" s="37"/>
      <c r="H128" s="38"/>
    </row>
    <row r="129" spans="1:8" s="16" customFormat="1" ht="50.1" customHeight="1" x14ac:dyDescent="0.2">
      <c r="A129" s="192" t="s">
        <v>112</v>
      </c>
      <c r="B129" s="193"/>
      <c r="C129" s="194"/>
      <c r="D129" s="325">
        <v>3000</v>
      </c>
      <c r="E129" s="140"/>
      <c r="F129" s="140"/>
      <c r="G129" s="140"/>
      <c r="H129" s="140"/>
    </row>
    <row r="130" spans="1:8" s="16" customFormat="1" ht="50.1" customHeight="1" x14ac:dyDescent="0.2">
      <c r="A130" s="192" t="s">
        <v>113</v>
      </c>
      <c r="B130" s="193"/>
      <c r="C130" s="194"/>
      <c r="D130" s="325">
        <v>300</v>
      </c>
      <c r="E130" s="140"/>
      <c r="F130" s="140"/>
      <c r="G130" s="140"/>
      <c r="H130" s="140"/>
    </row>
    <row r="131" spans="1:8" s="16" customFormat="1" ht="50.1" customHeight="1" thickBot="1" x14ac:dyDescent="0.25">
      <c r="A131" s="192" t="s">
        <v>114</v>
      </c>
      <c r="B131" s="193"/>
      <c r="C131" s="196"/>
      <c r="D131" s="78">
        <v>1050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3" s="198">
        <f>F133*1.2</f>
        <v>5767.2</v>
      </c>
      <c r="E133" s="199">
        <f>F133*1.1</f>
        <v>5286.6</v>
      </c>
      <c r="F133" s="199">
        <v>4806</v>
      </c>
      <c r="G133" s="199">
        <f>F133*0.75</f>
        <v>3604.5</v>
      </c>
      <c r="H133" s="200">
        <f>F133*0.5</f>
        <v>2403</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34" s="36">
        <v>4806</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6">
        <v>4329</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36" s="198">
        <f>F136*1.2</f>
        <v>8208</v>
      </c>
      <c r="E136" s="199">
        <f>F136*1.1</f>
        <v>7524.0000000000009</v>
      </c>
      <c r="F136" s="199">
        <v>6840</v>
      </c>
      <c r="G136" s="199">
        <f>F136*0.75</f>
        <v>5130</v>
      </c>
      <c r="H136" s="200">
        <f>F136*0.5</f>
        <v>3420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37" s="36">
        <v>6840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8" s="36">
        <v>6120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"2ГИС.ПЕТРОПАВЛОВСК-КАМЧАТСКИЙ"</v>
      </c>
      <c r="D139" s="36">
        <v>7074</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42" s="31">
        <v>9522</v>
      </c>
      <c r="E142" s="32"/>
      <c r="F142" s="32"/>
      <c r="G142" s="32"/>
      <c r="H142" s="33"/>
    </row>
    <row r="143" spans="1:8" s="16" customFormat="1" ht="83.25" customHeight="1" x14ac:dyDescent="0.2">
      <c r="A143" s="143" t="s">
        <v>184</v>
      </c>
      <c r="B143" s="144"/>
      <c r="C143" s="194"/>
      <c r="D143" s="36">
        <v>19044</v>
      </c>
      <c r="E143" s="37"/>
      <c r="F143" s="37"/>
      <c r="G143" s="37"/>
      <c r="H143" s="38"/>
    </row>
    <row r="144" spans="1:8" s="16" customFormat="1" ht="83.25" customHeight="1" x14ac:dyDescent="0.2">
      <c r="A144" s="143" t="s">
        <v>185</v>
      </c>
      <c r="B144" s="144"/>
      <c r="C144" s="194"/>
      <c r="D144" s="36">
        <v>9522</v>
      </c>
      <c r="E144" s="37"/>
      <c r="F144" s="37"/>
      <c r="G144" s="37"/>
      <c r="H144" s="38"/>
    </row>
    <row r="145" spans="1:8" s="16" customFormat="1" ht="83.25" customHeight="1" thickBot="1" x14ac:dyDescent="0.25">
      <c r="A145" s="143" t="s">
        <v>186</v>
      </c>
      <c r="B145" s="144"/>
      <c r="C145" s="194"/>
      <c r="D145" s="36">
        <v>19044</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631</v>
      </c>
      <c r="D148" s="208"/>
      <c r="E148" s="209"/>
      <c r="F148" s="209"/>
      <c r="G148" s="209"/>
      <c r="H148" s="209"/>
    </row>
    <row r="149" spans="1:8" ht="21" x14ac:dyDescent="0.2">
      <c r="A149" s="206"/>
      <c r="B149" s="209"/>
      <c r="C149" s="210" t="s">
        <v>632</v>
      </c>
      <c r="D149" s="210"/>
      <c r="E149" s="209"/>
      <c r="F149" s="209"/>
      <c r="G149" s="209"/>
      <c r="H149" s="209"/>
    </row>
    <row r="150" spans="1:8" ht="21" x14ac:dyDescent="0.2">
      <c r="A150" s="206"/>
      <c r="B150" s="209"/>
      <c r="C150" s="210" t="s">
        <v>633</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7.5" customHeight="1" thickBot="1" x14ac:dyDescent="0.25">
      <c r="A165" s="302" t="s">
        <v>138</v>
      </c>
      <c r="B165" s="303"/>
      <c r="C165" s="236" t="s">
        <v>139</v>
      </c>
      <c r="D165" s="326" t="s">
        <v>140</v>
      </c>
      <c r="E165" s="327"/>
      <c r="F165" s="238"/>
      <c r="G165" s="238"/>
      <c r="H165" s="238"/>
    </row>
    <row r="166" spans="1:8" ht="110.25" customHeight="1" x14ac:dyDescent="0.2">
      <c r="A166" s="239" t="s">
        <v>141</v>
      </c>
      <c r="B166" s="240"/>
      <c r="C166" s="241" t="s">
        <v>142</v>
      </c>
      <c r="D166" s="242" t="s">
        <v>143</v>
      </c>
      <c r="E166" s="243"/>
      <c r="F166" s="238"/>
      <c r="G166" s="238"/>
      <c r="H166" s="238"/>
    </row>
    <row r="167" spans="1:8" ht="88.5" customHeight="1" x14ac:dyDescent="0.2">
      <c r="A167" s="244" t="s">
        <v>144</v>
      </c>
      <c r="B167" s="245"/>
      <c r="C167" s="246" t="s">
        <v>145</v>
      </c>
      <c r="D167" s="247" t="s">
        <v>146</v>
      </c>
      <c r="E167" s="248"/>
      <c r="F167" s="238"/>
      <c r="G167" s="238"/>
      <c r="H167" s="238"/>
    </row>
    <row r="168" spans="1:8" ht="138" customHeight="1" thickBot="1" x14ac:dyDescent="0.25">
      <c r="A168" s="328" t="s">
        <v>147</v>
      </c>
      <c r="B168" s="329"/>
      <c r="C168" s="330" t="s">
        <v>148</v>
      </c>
      <c r="D168" s="331" t="s">
        <v>146</v>
      </c>
      <c r="E168" s="332"/>
      <c r="F168" s="238"/>
      <c r="G168" s="238"/>
      <c r="H168" s="238"/>
    </row>
    <row r="169" spans="1:8" s="203" customFormat="1" ht="102.75" customHeight="1" thickBot="1" x14ac:dyDescent="0.25">
      <c r="A169" s="328" t="s">
        <v>150</v>
      </c>
      <c r="B169" s="329"/>
      <c r="C169" s="544" t="s">
        <v>151</v>
      </c>
      <c r="D169" s="329" t="s">
        <v>146</v>
      </c>
      <c r="E169" s="545"/>
      <c r="F169" s="232"/>
      <c r="G169" s="232"/>
      <c r="H169" s="232"/>
    </row>
    <row r="170" spans="1:8" s="224" customFormat="1" ht="222.75" customHeight="1" thickBot="1" x14ac:dyDescent="0.25">
      <c r="A170" s="328" t="s">
        <v>152</v>
      </c>
      <c r="B170" s="329"/>
      <c r="C170" s="330" t="s">
        <v>153</v>
      </c>
      <c r="D170" s="331" t="s">
        <v>146</v>
      </c>
      <c r="E170" s="332"/>
      <c r="F170" s="222"/>
      <c r="G170" s="223"/>
      <c r="H170" s="223"/>
    </row>
    <row r="171" spans="1:8" ht="26.25" x14ac:dyDescent="0.2">
      <c r="A171" s="680"/>
      <c r="B171" s="680"/>
      <c r="C171" s="575"/>
      <c r="D171" s="575"/>
      <c r="E171" s="575"/>
      <c r="F171" s="222"/>
      <c r="G171" s="223"/>
      <c r="H171" s="223"/>
    </row>
    <row r="172" spans="1:8" ht="23.25" x14ac:dyDescent="0.2">
      <c r="A172" s="250" t="s">
        <v>154</v>
      </c>
      <c r="B172" s="250"/>
      <c r="C172" s="250"/>
      <c r="D172" s="250"/>
      <c r="E172" s="250"/>
      <c r="F172" s="250"/>
      <c r="G172" s="250"/>
      <c r="H172" s="250"/>
    </row>
    <row r="173" spans="1:8" ht="23.25" x14ac:dyDescent="0.2">
      <c r="A173" s="250" t="s">
        <v>155</v>
      </c>
      <c r="B173" s="250"/>
      <c r="C173" s="250"/>
      <c r="D173" s="250"/>
      <c r="E173" s="250"/>
      <c r="F173" s="250"/>
      <c r="G173" s="250"/>
      <c r="H173" s="250"/>
    </row>
    <row r="174" spans="1:8" ht="180" customHeight="1" x14ac:dyDescent="0.2">
      <c r="A174"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4" s="225"/>
      <c r="C174" s="225"/>
      <c r="D174" s="225"/>
      <c r="E174" s="225"/>
      <c r="F174" s="225"/>
      <c r="G174" s="225"/>
      <c r="H174" s="225"/>
    </row>
    <row r="175" spans="1:8" ht="62.25" customHeight="1" x14ac:dyDescent="0.2">
      <c r="A175" s="225" t="s">
        <v>157</v>
      </c>
      <c r="B175" s="225"/>
      <c r="C175" s="225"/>
      <c r="D175" s="225"/>
      <c r="E175" s="225"/>
      <c r="F175" s="225"/>
      <c r="G175" s="225"/>
      <c r="H175" s="225"/>
    </row>
    <row r="176" spans="1:8" ht="23.25" x14ac:dyDescent="0.2">
      <c r="A176" s="250" t="s">
        <v>158</v>
      </c>
      <c r="B176" s="250"/>
      <c r="C176" s="250"/>
      <c r="D176" s="250"/>
      <c r="E176" s="250"/>
      <c r="F176" s="250"/>
      <c r="G176" s="250"/>
      <c r="H176" s="250"/>
    </row>
    <row r="177" spans="1:8" s="252" customFormat="1" ht="114.75" customHeight="1" x14ac:dyDescent="0.2">
      <c r="A177" s="225" t="s">
        <v>159</v>
      </c>
      <c r="B177" s="225"/>
      <c r="C177" s="225"/>
      <c r="D177" s="225"/>
      <c r="E177" s="225"/>
      <c r="F177" s="225"/>
      <c r="G177" s="225"/>
      <c r="H177" s="225"/>
    </row>
  </sheetData>
  <sheetProtection selectLockedCells="1" selectUnlockedCells="1"/>
  <mergeCells count="287">
    <mergeCell ref="A176:H176"/>
    <mergeCell ref="A177:E177"/>
    <mergeCell ref="F177:H177"/>
    <mergeCell ref="A170:B170"/>
    <mergeCell ref="D170:E170"/>
    <mergeCell ref="A172:H172"/>
    <mergeCell ref="A173:H173"/>
    <mergeCell ref="A174:H174"/>
    <mergeCell ref="A175:H175"/>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7"/>
  <sheetViews>
    <sheetView view="pageBreakPreview" zoomScale="40" zoomScaleNormal="60" zoomScaleSheetLayoutView="40" workbookViewId="0">
      <pane ySplit="4" topLeftCell="A81"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1">
        <f>F7*1.2</f>
        <v>6588</v>
      </c>
      <c r="E7" s="32">
        <f>F7*1.1</f>
        <v>6039.0000000000009</v>
      </c>
      <c r="F7" s="32">
        <v>5490</v>
      </c>
      <c r="G7" s="32">
        <f>F7*0.75</f>
        <v>4117.5</v>
      </c>
      <c r="H7" s="33">
        <f>F7*0.5</f>
        <v>2745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54">
        <f>F12*1.2</f>
        <v>7092</v>
      </c>
      <c r="E12" s="32">
        <f>F12*1.1</f>
        <v>6501.0000000000009</v>
      </c>
      <c r="F12" s="32">
        <v>5910</v>
      </c>
      <c r="G12" s="32">
        <f>F12*0.75</f>
        <v>4432.5</v>
      </c>
      <c r="H12" s="33">
        <f>F12*0.5</f>
        <v>2955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"2ГИС.ПСКОВ"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262">
        <v>126</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1">
        <f>F27*1.2</f>
        <v>9230.4</v>
      </c>
      <c r="E27" s="32">
        <f>F27*1.1</f>
        <v>8461.2000000000007</v>
      </c>
      <c r="F27" s="32">
        <v>7692</v>
      </c>
      <c r="G27" s="32">
        <f>F27*0.75</f>
        <v>5769</v>
      </c>
      <c r="H27" s="33">
        <f>F27*0.5</f>
        <v>3846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54">
        <f>F32*1.2</f>
        <v>9936</v>
      </c>
      <c r="E32" s="32">
        <f>F32*1.1</f>
        <v>9108</v>
      </c>
      <c r="F32" s="32">
        <v>8280</v>
      </c>
      <c r="G32" s="32">
        <f>F32*0.75</f>
        <v>6210</v>
      </c>
      <c r="H32" s="33">
        <f>F32*0.5</f>
        <v>4140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"2ГИС.ПСКОВ"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68">
        <v>180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690 до 13800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49" s="127">
        <v>690</v>
      </c>
      <c r="E49" s="128"/>
      <c r="F49" s="128"/>
      <c r="G49" s="128"/>
      <c r="H49" s="129"/>
    </row>
    <row r="50" spans="1:8" ht="37.5" customHeight="1" x14ac:dyDescent="0.2">
      <c r="A50" s="130" t="s">
        <v>33</v>
      </c>
      <c r="B50" s="131"/>
      <c r="C50" s="126"/>
      <c r="D50" s="36">
        <v>1380</v>
      </c>
      <c r="E50" s="37"/>
      <c r="F50" s="37"/>
      <c r="G50" s="37"/>
      <c r="H50" s="38"/>
    </row>
    <row r="51" spans="1:8" ht="37.5" customHeight="1" x14ac:dyDescent="0.2">
      <c r="A51" s="130" t="s">
        <v>34</v>
      </c>
      <c r="B51" s="131"/>
      <c r="C51" s="126"/>
      <c r="D51" s="36">
        <v>2070</v>
      </c>
      <c r="E51" s="37"/>
      <c r="F51" s="37"/>
      <c r="G51" s="37"/>
      <c r="H51" s="38"/>
    </row>
    <row r="52" spans="1:8" ht="37.5" customHeight="1" x14ac:dyDescent="0.2">
      <c r="A52" s="130" t="s">
        <v>35</v>
      </c>
      <c r="B52" s="131"/>
      <c r="C52" s="126"/>
      <c r="D52" s="36">
        <v>2760</v>
      </c>
      <c r="E52" s="37"/>
      <c r="F52" s="37"/>
      <c r="G52" s="37"/>
      <c r="H52" s="38"/>
    </row>
    <row r="53" spans="1:8" ht="37.5" customHeight="1" x14ac:dyDescent="0.2">
      <c r="A53" s="130" t="s">
        <v>36</v>
      </c>
      <c r="B53" s="131"/>
      <c r="C53" s="126"/>
      <c r="D53" s="36">
        <v>3450</v>
      </c>
      <c r="E53" s="37"/>
      <c r="F53" s="37"/>
      <c r="G53" s="37"/>
      <c r="H53" s="38"/>
    </row>
    <row r="54" spans="1:8" ht="37.5" customHeight="1" x14ac:dyDescent="0.2">
      <c r="A54" s="130" t="s">
        <v>37</v>
      </c>
      <c r="B54" s="131"/>
      <c r="C54" s="126"/>
      <c r="D54" s="36">
        <v>4140</v>
      </c>
      <c r="E54" s="37"/>
      <c r="F54" s="37"/>
      <c r="G54" s="37"/>
      <c r="H54" s="38"/>
    </row>
    <row r="55" spans="1:8" ht="37.5" customHeight="1" x14ac:dyDescent="0.2">
      <c r="A55" s="130" t="s">
        <v>38</v>
      </c>
      <c r="B55" s="131"/>
      <c r="C55" s="126"/>
      <c r="D55" s="36">
        <v>4830</v>
      </c>
      <c r="E55" s="37"/>
      <c r="F55" s="37"/>
      <c r="G55" s="37"/>
      <c r="H55" s="38"/>
    </row>
    <row r="56" spans="1:8" ht="37.5" customHeight="1" x14ac:dyDescent="0.2">
      <c r="A56" s="130" t="s">
        <v>39</v>
      </c>
      <c r="B56" s="131"/>
      <c r="C56" s="126"/>
      <c r="D56" s="36">
        <v>5520</v>
      </c>
      <c r="E56" s="37"/>
      <c r="F56" s="37"/>
      <c r="G56" s="37"/>
      <c r="H56" s="38"/>
    </row>
    <row r="57" spans="1:8" ht="37.5" customHeight="1" x14ac:dyDescent="0.2">
      <c r="A57" s="130" t="s">
        <v>40</v>
      </c>
      <c r="B57" s="131"/>
      <c r="C57" s="126"/>
      <c r="D57" s="36">
        <v>6210</v>
      </c>
      <c r="E57" s="37"/>
      <c r="F57" s="37"/>
      <c r="G57" s="37"/>
      <c r="H57" s="38"/>
    </row>
    <row r="58" spans="1:8" ht="37.5" customHeight="1" x14ac:dyDescent="0.2">
      <c r="A58" s="130" t="s">
        <v>41</v>
      </c>
      <c r="B58" s="131"/>
      <c r="C58" s="126"/>
      <c r="D58" s="36">
        <v>6900</v>
      </c>
      <c r="E58" s="37"/>
      <c r="F58" s="37"/>
      <c r="G58" s="37"/>
      <c r="H58" s="38"/>
    </row>
    <row r="59" spans="1:8" ht="37.5" customHeight="1" x14ac:dyDescent="0.2">
      <c r="A59" s="130" t="s">
        <v>42</v>
      </c>
      <c r="B59" s="131"/>
      <c r="C59" s="126"/>
      <c r="D59" s="36">
        <v>7590</v>
      </c>
      <c r="E59" s="37"/>
      <c r="F59" s="37"/>
      <c r="G59" s="37"/>
      <c r="H59" s="38"/>
    </row>
    <row r="60" spans="1:8" ht="37.5" customHeight="1" x14ac:dyDescent="0.2">
      <c r="A60" s="130" t="s">
        <v>43</v>
      </c>
      <c r="B60" s="131"/>
      <c r="C60" s="126"/>
      <c r="D60" s="36">
        <v>8280</v>
      </c>
      <c r="E60" s="37"/>
      <c r="F60" s="37"/>
      <c r="G60" s="37"/>
      <c r="H60" s="38"/>
    </row>
    <row r="61" spans="1:8" ht="37.5" customHeight="1" x14ac:dyDescent="0.2">
      <c r="A61" s="130" t="s">
        <v>44</v>
      </c>
      <c r="B61" s="131"/>
      <c r="C61" s="126"/>
      <c r="D61" s="36">
        <v>8970</v>
      </c>
      <c r="E61" s="37"/>
      <c r="F61" s="37"/>
      <c r="G61" s="37"/>
      <c r="H61" s="38"/>
    </row>
    <row r="62" spans="1:8" ht="37.5" customHeight="1" x14ac:dyDescent="0.2">
      <c r="A62" s="130" t="s">
        <v>45</v>
      </c>
      <c r="B62" s="131"/>
      <c r="C62" s="126"/>
      <c r="D62" s="36">
        <v>9660</v>
      </c>
      <c r="E62" s="37"/>
      <c r="F62" s="37"/>
      <c r="G62" s="37"/>
      <c r="H62" s="38"/>
    </row>
    <row r="63" spans="1:8" ht="37.5" customHeight="1" x14ac:dyDescent="0.2">
      <c r="A63" s="130" t="s">
        <v>46</v>
      </c>
      <c r="B63" s="131"/>
      <c r="C63" s="126"/>
      <c r="D63" s="36">
        <v>10350</v>
      </c>
      <c r="E63" s="37"/>
      <c r="F63" s="37"/>
      <c r="G63" s="37"/>
      <c r="H63" s="38"/>
    </row>
    <row r="64" spans="1:8" ht="37.5" customHeight="1" x14ac:dyDescent="0.2">
      <c r="A64" s="130" t="s">
        <v>47</v>
      </c>
      <c r="B64" s="131"/>
      <c r="C64" s="126"/>
      <c r="D64" s="36">
        <v>11040</v>
      </c>
      <c r="E64" s="37"/>
      <c r="F64" s="37"/>
      <c r="G64" s="37"/>
      <c r="H64" s="38"/>
    </row>
    <row r="65" spans="1:8" ht="37.5" customHeight="1" x14ac:dyDescent="0.2">
      <c r="A65" s="130" t="s">
        <v>48</v>
      </c>
      <c r="B65" s="131"/>
      <c r="C65" s="126"/>
      <c r="D65" s="36">
        <v>11730</v>
      </c>
      <c r="E65" s="37"/>
      <c r="F65" s="37"/>
      <c r="G65" s="37"/>
      <c r="H65" s="38"/>
    </row>
    <row r="66" spans="1:8" ht="37.5" customHeight="1" x14ac:dyDescent="0.2">
      <c r="A66" s="130" t="s">
        <v>49</v>
      </c>
      <c r="B66" s="131"/>
      <c r="C66" s="126"/>
      <c r="D66" s="36">
        <v>12420</v>
      </c>
      <c r="E66" s="37"/>
      <c r="F66" s="37"/>
      <c r="G66" s="37"/>
      <c r="H66" s="38"/>
    </row>
    <row r="67" spans="1:8" ht="37.5" customHeight="1" x14ac:dyDescent="0.2">
      <c r="A67" s="130" t="s">
        <v>50</v>
      </c>
      <c r="B67" s="131"/>
      <c r="C67" s="126"/>
      <c r="D67" s="36">
        <v>13110</v>
      </c>
      <c r="E67" s="37"/>
      <c r="F67" s="37"/>
      <c r="G67" s="37"/>
      <c r="H67" s="38"/>
    </row>
    <row r="68" spans="1:8" ht="37.5" customHeight="1" thickBot="1" x14ac:dyDescent="0.25">
      <c r="A68" s="130" t="s">
        <v>51</v>
      </c>
      <c r="B68" s="131"/>
      <c r="C68" s="126"/>
      <c r="D68" s="36">
        <v>13800</v>
      </c>
      <c r="E68" s="37"/>
      <c r="F68" s="37"/>
      <c r="G68" s="37"/>
      <c r="H68" s="38"/>
    </row>
    <row r="69" spans="1:8" ht="50.1" customHeight="1" thickBot="1" x14ac:dyDescent="0.25">
      <c r="A69" s="119" t="s">
        <v>52</v>
      </c>
      <c r="B69" s="120"/>
      <c r="C69" s="120"/>
      <c r="D69" s="121" t="str">
        <f>"от "&amp;MIN(D70:D79)&amp;" до "&amp;MAX(D70:D79)</f>
        <v>от 240 до 4020</v>
      </c>
      <c r="E69" s="122"/>
      <c r="F69" s="122"/>
      <c r="G69" s="122"/>
      <c r="H69" s="123"/>
    </row>
    <row r="70" spans="1:8" ht="151.5"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70" s="135">
        <v>600</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71" s="140">
        <v>240</v>
      </c>
      <c r="E71" s="140"/>
      <c r="F71" s="140"/>
      <c r="G71" s="140"/>
      <c r="H71" s="141"/>
    </row>
    <row r="72" spans="1:8" ht="37.5" customHeight="1" x14ac:dyDescent="0.2">
      <c r="A72" s="137" t="s">
        <v>55</v>
      </c>
      <c r="B72" s="138"/>
      <c r="C72" s="142"/>
      <c r="D72" s="140">
        <v>4020</v>
      </c>
      <c r="E72" s="140"/>
      <c r="F72" s="140"/>
      <c r="G72" s="140"/>
      <c r="H72" s="141"/>
    </row>
    <row r="73" spans="1:8" ht="37.5" customHeight="1" x14ac:dyDescent="0.2">
      <c r="A73" s="137" t="s">
        <v>56</v>
      </c>
      <c r="B73" s="138"/>
      <c r="C73" s="142"/>
      <c r="D73" s="140">
        <v>1008</v>
      </c>
      <c r="E73" s="140"/>
      <c r="F73" s="140"/>
      <c r="G73" s="140"/>
      <c r="H73" s="141"/>
    </row>
    <row r="74" spans="1:8" ht="37.5" customHeight="1" x14ac:dyDescent="0.2">
      <c r="A74" s="143" t="s">
        <v>57</v>
      </c>
      <c r="B74" s="144"/>
      <c r="C74" s="142"/>
      <c r="D74" s="140">
        <v>3012</v>
      </c>
      <c r="E74" s="140"/>
      <c r="F74" s="140"/>
      <c r="G74" s="140"/>
      <c r="H74" s="141"/>
    </row>
    <row r="75" spans="1:8" ht="37.5" customHeight="1" x14ac:dyDescent="0.2">
      <c r="A75" s="137" t="s">
        <v>58</v>
      </c>
      <c r="B75" s="138"/>
      <c r="C75" s="142"/>
      <c r="D75" s="140">
        <v>240</v>
      </c>
      <c r="E75" s="140"/>
      <c r="F75" s="140"/>
      <c r="G75" s="140"/>
      <c r="H75" s="141"/>
    </row>
    <row r="76" spans="1:8" ht="37.5" customHeight="1" x14ac:dyDescent="0.2">
      <c r="A76" s="137" t="s">
        <v>59</v>
      </c>
      <c r="B76" s="138"/>
      <c r="C76" s="142"/>
      <c r="D76" s="140">
        <v>240</v>
      </c>
      <c r="E76" s="140"/>
      <c r="F76" s="140"/>
      <c r="G76" s="140"/>
      <c r="H76" s="141"/>
    </row>
    <row r="77" spans="1:8" ht="37.5" customHeight="1" x14ac:dyDescent="0.2">
      <c r="A77" s="137" t="s">
        <v>60</v>
      </c>
      <c r="B77" s="138"/>
      <c r="C77" s="142"/>
      <c r="D77" s="140">
        <v>480</v>
      </c>
      <c r="E77" s="140"/>
      <c r="F77" s="140"/>
      <c r="G77" s="140"/>
      <c r="H77" s="141"/>
    </row>
    <row r="78" spans="1:8" ht="37.5" customHeight="1" x14ac:dyDescent="0.2">
      <c r="A78" s="137" t="s">
        <v>61</v>
      </c>
      <c r="B78" s="138"/>
      <c r="C78" s="142"/>
      <c r="D78" s="140">
        <v>720</v>
      </c>
      <c r="E78" s="140"/>
      <c r="F78" s="140"/>
      <c r="G78" s="140"/>
      <c r="H78" s="141"/>
    </row>
    <row r="79" spans="1:8" ht="37.5" customHeight="1" thickBot="1" x14ac:dyDescent="0.25">
      <c r="A79" s="145" t="s">
        <v>62</v>
      </c>
      <c r="B79" s="146"/>
      <c r="C79" s="147"/>
      <c r="D79" s="148">
        <v>3480</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80" s="45">
        <v>30</v>
      </c>
      <c r="E80" s="45"/>
      <c r="F80" s="45"/>
      <c r="G80" s="45"/>
      <c r="H80" s="46"/>
    </row>
    <row r="81" spans="1:8" ht="50.1" customHeight="1" thickBot="1" x14ac:dyDescent="0.25">
      <c r="A81" s="24" t="s">
        <v>65</v>
      </c>
      <c r="B81" s="25"/>
      <c r="C81" s="26"/>
      <c r="D81" s="156" t="str">
        <f>"от "&amp;MIN(D83,D94:H95,F133,D96:H110)&amp;" до "&amp;MAX(D83,D94:H95,F133,D96:H110)</f>
        <v>от 708 до 5040</v>
      </c>
      <c r="E81" s="156"/>
      <c r="F81" s="156"/>
      <c r="G81" s="156"/>
      <c r="H81" s="157"/>
    </row>
    <row r="82" spans="1:8" ht="21.75" thickBot="1" x14ac:dyDescent="0.25">
      <c r="A82" s="298"/>
      <c r="B82" s="299"/>
      <c r="C82" s="118"/>
      <c r="D82" s="322"/>
      <c r="E82" s="322"/>
      <c r="F82" s="322"/>
      <c r="G82" s="322"/>
      <c r="H82" s="323"/>
    </row>
    <row r="83" spans="1:8" ht="67.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83" s="165">
        <v>2100</v>
      </c>
      <c r="E83" s="165"/>
      <c r="F83" s="165"/>
      <c r="G83" s="165"/>
      <c r="H83" s="166"/>
    </row>
    <row r="84" spans="1:8" ht="67.5" customHeight="1" thickBot="1" x14ac:dyDescent="0.25">
      <c r="A84" s="167" t="s">
        <v>67</v>
      </c>
      <c r="B84" s="168"/>
      <c r="C84" s="169"/>
      <c r="D84" s="170" t="s">
        <v>68</v>
      </c>
      <c r="E84" s="171"/>
      <c r="F84" s="171"/>
      <c r="G84" s="171"/>
      <c r="H84" s="172"/>
    </row>
    <row r="85" spans="1:8" ht="67.5" customHeight="1" x14ac:dyDescent="0.2">
      <c r="A85" s="173" t="s">
        <v>69</v>
      </c>
      <c r="B85" s="174"/>
      <c r="C85" s="169"/>
      <c r="D85" s="140">
        <f>D83/4</f>
        <v>525</v>
      </c>
      <c r="E85" s="140"/>
      <c r="F85" s="140"/>
      <c r="G85" s="140"/>
      <c r="H85" s="141"/>
    </row>
    <row r="86" spans="1:8" ht="67.5" customHeight="1" x14ac:dyDescent="0.2">
      <c r="A86" s="173" t="s">
        <v>70</v>
      </c>
      <c r="B86" s="174"/>
      <c r="C86" s="169"/>
      <c r="D86" s="140">
        <f>D83/5</f>
        <v>420</v>
      </c>
      <c r="E86" s="140"/>
      <c r="F86" s="140"/>
      <c r="G86" s="140"/>
      <c r="H86" s="141"/>
    </row>
    <row r="87" spans="1:8" ht="67.5" customHeight="1" x14ac:dyDescent="0.2">
      <c r="A87" s="173" t="s">
        <v>71</v>
      </c>
      <c r="B87" s="174"/>
      <c r="C87" s="169"/>
      <c r="D87" s="140">
        <f>D83/6</f>
        <v>350</v>
      </c>
      <c r="E87" s="140"/>
      <c r="F87" s="140"/>
      <c r="G87" s="140"/>
      <c r="H87" s="141"/>
    </row>
    <row r="88" spans="1:8" ht="67.5" customHeight="1" x14ac:dyDescent="0.2">
      <c r="A88" s="173" t="s">
        <v>72</v>
      </c>
      <c r="B88" s="174"/>
      <c r="C88" s="169"/>
      <c r="D88" s="140">
        <f>D83/7</f>
        <v>300</v>
      </c>
      <c r="E88" s="140"/>
      <c r="F88" s="140"/>
      <c r="G88" s="140"/>
      <c r="H88" s="141"/>
    </row>
    <row r="89" spans="1:8" ht="67.5" customHeight="1" x14ac:dyDescent="0.2">
      <c r="A89" s="173" t="s">
        <v>73</v>
      </c>
      <c r="B89" s="174"/>
      <c r="C89" s="169"/>
      <c r="D89" s="140">
        <f>D83/8</f>
        <v>262.5</v>
      </c>
      <c r="E89" s="140"/>
      <c r="F89" s="140"/>
      <c r="G89" s="140"/>
      <c r="H89" s="141"/>
    </row>
    <row r="90" spans="1:8" ht="67.5" customHeight="1" x14ac:dyDescent="0.2">
      <c r="A90" s="173" t="s">
        <v>74</v>
      </c>
      <c r="B90" s="174"/>
      <c r="C90" s="169"/>
      <c r="D90" s="140">
        <f>D83/9</f>
        <v>233.33333333333334</v>
      </c>
      <c r="E90" s="140"/>
      <c r="F90" s="140"/>
      <c r="G90" s="140"/>
      <c r="H90" s="141"/>
    </row>
    <row r="91" spans="1:8" ht="67.5" customHeight="1" thickBot="1" x14ac:dyDescent="0.25">
      <c r="A91" s="173" t="s">
        <v>75</v>
      </c>
      <c r="B91" s="174"/>
      <c r="C91" s="175"/>
      <c r="D91" s="140">
        <f>D83/10</f>
        <v>210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92" s="44">
        <v>5004</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"2ГИС.ПСКОВ"</v>
      </c>
      <c r="D94" s="31">
        <v>3000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95" s="185">
        <v>1008</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96" s="36">
        <v>3780</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"2ГИС.ПСКОВ"</v>
      </c>
      <c r="D97" s="36">
        <v>3600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"2ГИС.ПСКОВ"</v>
      </c>
      <c r="D98" s="36">
        <v>5040</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99" s="36">
        <v>2184</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0" s="36">
        <v>1476</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01" s="36">
        <v>4488</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"2ГИС.ПСКОВ" (мобильная версия 2ГИС 4.0 и выше)</v>
      </c>
      <c r="D102" s="36">
        <v>1860</v>
      </c>
      <c r="E102" s="37"/>
      <c r="F102" s="37"/>
      <c r="G102" s="37"/>
      <c r="H102" s="38"/>
    </row>
    <row r="103" spans="1:8" ht="50.1" customHeight="1" x14ac:dyDescent="0.2">
      <c r="A103" s="143" t="s">
        <v>86</v>
      </c>
      <c r="B103" s="144"/>
      <c r="C103" s="184" t="s">
        <v>87</v>
      </c>
      <c r="D103" s="36">
        <v>900</v>
      </c>
      <c r="E103" s="37"/>
      <c r="F103" s="37"/>
      <c r="G103" s="37"/>
      <c r="H103" s="38"/>
    </row>
    <row r="104" spans="1:8" ht="70.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4" s="36">
        <v>1770</v>
      </c>
      <c r="E104" s="37"/>
      <c r="F104" s="37"/>
      <c r="G104" s="37"/>
      <c r="H104" s="38"/>
    </row>
    <row r="105" spans="1:8" ht="70.5"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5" s="36">
        <v>1416</v>
      </c>
      <c r="E105" s="37"/>
      <c r="F105" s="37"/>
      <c r="G105" s="37"/>
      <c r="H105" s="38"/>
    </row>
    <row r="106" spans="1:8" ht="70.5" customHeight="1" x14ac:dyDescent="0.2">
      <c r="A106" s="143" t="s">
        <v>90</v>
      </c>
      <c r="B106" s="144"/>
      <c r="C106" s="184"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6" s="36">
        <v>1182</v>
      </c>
      <c r="E106" s="37"/>
      <c r="F106" s="37"/>
      <c r="G106" s="37"/>
      <c r="H106" s="38"/>
    </row>
    <row r="107" spans="1:8" ht="70.5" customHeight="1" x14ac:dyDescent="0.2">
      <c r="A107" s="143" t="s">
        <v>91</v>
      </c>
      <c r="B107" s="144"/>
      <c r="C107" s="184"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7" s="36">
        <v>708</v>
      </c>
      <c r="E107" s="37"/>
      <c r="F107" s="37"/>
      <c r="G107" s="37"/>
      <c r="H107" s="38"/>
    </row>
    <row r="108" spans="1:8" ht="70.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8" s="36">
        <v>4488</v>
      </c>
      <c r="E108" s="37"/>
      <c r="F108" s="37"/>
      <c r="G108" s="37"/>
      <c r="H108" s="38"/>
    </row>
    <row r="109" spans="1:8" ht="70.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09" s="36">
        <v>2004</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0" s="36">
        <v>3012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1" s="36">
        <v>600</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12" s="36">
        <v>4800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14" s="36">
        <v>4500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"2ГИС.ПСКОВ"</v>
      </c>
      <c r="D115" s="36">
        <v>4200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16" s="36">
        <v>1440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"2ГИС.ПСКОВ" (версия для ПК)</v>
      </c>
      <c r="D117" s="36">
        <v>5400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"2ГИС.ПСКОВ"</v>
      </c>
      <c r="D118" s="36">
        <v>5040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"2ГИС.ПСКОВ"</v>
      </c>
      <c r="D119" s="36">
        <v>6048</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"2ГИС.ПСКОВ" (версия для ПК)</v>
      </c>
      <c r="D120" s="36">
        <v>3120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"2ГИС.ПСКОВ" (версия для ПК)</v>
      </c>
      <c r="D121" s="36">
        <v>2160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"2ГИС.ПСКОВ" (версия для ПК)</v>
      </c>
      <c r="D122" s="36">
        <v>6360</v>
      </c>
      <c r="E122" s="37"/>
      <c r="F122" s="37"/>
      <c r="G122" s="37"/>
      <c r="H122" s="38"/>
    </row>
    <row r="123" spans="1:8" ht="50.1" customHeight="1" x14ac:dyDescent="0.2">
      <c r="A123" s="143" t="s">
        <v>106</v>
      </c>
      <c r="B123" s="144"/>
      <c r="C123" s="184" t="s">
        <v>87</v>
      </c>
      <c r="D123" s="36">
        <v>1320</v>
      </c>
      <c r="E123" s="37"/>
      <c r="F123" s="37"/>
      <c r="G123" s="37"/>
      <c r="H123" s="38"/>
    </row>
    <row r="124" spans="1:8" ht="75.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4" s="36">
        <v>6360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"2ГИС.ПСКОВ" (версия для ПК)</v>
      </c>
      <c r="D125" s="44">
        <v>4320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27" s="36">
        <v>2004</v>
      </c>
      <c r="E127" s="37"/>
      <c r="F127" s="37"/>
      <c r="G127" s="37"/>
      <c r="H127" s="38"/>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3" s="198">
        <f>F133*1.2</f>
        <v>2016</v>
      </c>
      <c r="E133" s="199">
        <f>F133*1.1</f>
        <v>1848.0000000000002</v>
      </c>
      <c r="F133" s="199">
        <v>1680</v>
      </c>
      <c r="G133" s="199">
        <f>F133*0.75</f>
        <v>1260</v>
      </c>
      <c r="H133" s="200">
        <f>F133*0.5</f>
        <v>840</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"2ГИС.ПСКОВ"</v>
      </c>
      <c r="D134" s="36">
        <v>1560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6">
        <v>2478</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36" s="198">
        <f>F136*1.2</f>
        <v>2880</v>
      </c>
      <c r="E136" s="199">
        <f>F136*1.1</f>
        <v>2640</v>
      </c>
      <c r="F136" s="199">
        <v>2400</v>
      </c>
      <c r="G136" s="199">
        <f>F136*0.75</f>
        <v>1800</v>
      </c>
      <c r="H136" s="200">
        <f>F136*0.5</f>
        <v>1200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"2ГИС.ПСКОВ"</v>
      </c>
      <c r="D137" s="36">
        <v>2280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8" s="36">
        <v>3480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"2ГИС.ПСКОВ"</v>
      </c>
      <c r="D139" s="198">
        <f>F139*1.2</f>
        <v>1512</v>
      </c>
      <c r="E139" s="199">
        <f>F139*1.1</f>
        <v>1386</v>
      </c>
      <c r="F139" s="199">
        <v>1260</v>
      </c>
      <c r="G139" s="199">
        <f>F139*0.75</f>
        <v>945</v>
      </c>
      <c r="H139" s="200">
        <f>F139*0.5</f>
        <v>630</v>
      </c>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42" s="31">
        <v>5910</v>
      </c>
      <c r="E142" s="32"/>
      <c r="F142" s="32"/>
      <c r="G142" s="32"/>
      <c r="H142" s="33"/>
    </row>
    <row r="143" spans="1:8" s="16" customFormat="1" ht="83.25" customHeight="1" x14ac:dyDescent="0.2">
      <c r="A143" s="143" t="s">
        <v>184</v>
      </c>
      <c r="B143" s="144"/>
      <c r="C143" s="194"/>
      <c r="D143" s="36">
        <v>11820</v>
      </c>
      <c r="E143" s="37"/>
      <c r="F143" s="37"/>
      <c r="G143" s="37"/>
      <c r="H143" s="38"/>
    </row>
    <row r="144" spans="1:8" s="16" customFormat="1" ht="83.25" customHeight="1" x14ac:dyDescent="0.2">
      <c r="A144" s="143" t="s">
        <v>185</v>
      </c>
      <c r="B144" s="144"/>
      <c r="C144" s="194"/>
      <c r="D144" s="36">
        <v>5910</v>
      </c>
      <c r="E144" s="37"/>
      <c r="F144" s="37"/>
      <c r="G144" s="37"/>
      <c r="H144" s="38"/>
    </row>
    <row r="145" spans="1:8" s="16" customFormat="1" ht="83.25" customHeight="1" thickBot="1" x14ac:dyDescent="0.25">
      <c r="A145" s="143" t="s">
        <v>186</v>
      </c>
      <c r="B145" s="144"/>
      <c r="C145" s="194"/>
      <c r="D145" s="36">
        <v>11820</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635</v>
      </c>
      <c r="D148" s="208"/>
      <c r="E148" s="209"/>
      <c r="F148" s="209"/>
      <c r="G148" s="209"/>
      <c r="H148" s="209"/>
    </row>
    <row r="149" spans="1:8" ht="21" x14ac:dyDescent="0.2">
      <c r="A149" s="206"/>
      <c r="B149" s="209"/>
      <c r="C149" s="210" t="s">
        <v>636</v>
      </c>
      <c r="D149" s="210"/>
      <c r="E149" s="209"/>
      <c r="F149" s="209"/>
      <c r="G149" s="209"/>
      <c r="H149" s="209"/>
    </row>
    <row r="150" spans="1:8" ht="21" x14ac:dyDescent="0.2">
      <c r="A150" s="206"/>
      <c r="B150" s="209"/>
      <c r="C150" s="208" t="s">
        <v>637</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customHeight="1"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customHeight="1" x14ac:dyDescent="0.2">
      <c r="A161" s="225" t="s">
        <v>135</v>
      </c>
      <c r="B161" s="225"/>
      <c r="C161" s="225"/>
      <c r="D161" s="225"/>
      <c r="E161" s="225"/>
      <c r="F161" s="225"/>
      <c r="G161" s="225"/>
      <c r="H161" s="225"/>
    </row>
    <row r="162" spans="1:8" ht="21" customHeight="1"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0.75" customHeight="1" thickBot="1" x14ac:dyDescent="0.25">
      <c r="A165" s="302" t="s">
        <v>138</v>
      </c>
      <c r="B165" s="303"/>
      <c r="C165" s="236" t="s">
        <v>139</v>
      </c>
      <c r="D165" s="326" t="s">
        <v>140</v>
      </c>
      <c r="E165" s="327"/>
      <c r="F165" s="238"/>
      <c r="G165" s="238"/>
      <c r="H165" s="238"/>
    </row>
    <row r="166" spans="1:8" ht="111" customHeight="1" x14ac:dyDescent="0.2">
      <c r="A166" s="239" t="s">
        <v>141</v>
      </c>
      <c r="B166" s="240"/>
      <c r="C166" s="241" t="s">
        <v>142</v>
      </c>
      <c r="D166" s="242" t="s">
        <v>143</v>
      </c>
      <c r="E166" s="243"/>
      <c r="F166" s="238"/>
      <c r="G166" s="238"/>
      <c r="H166" s="238"/>
    </row>
    <row r="167" spans="1:8" ht="109.5" customHeight="1" x14ac:dyDescent="0.2">
      <c r="A167" s="244" t="s">
        <v>144</v>
      </c>
      <c r="B167" s="245"/>
      <c r="C167" s="246" t="s">
        <v>145</v>
      </c>
      <c r="D167" s="247" t="s">
        <v>146</v>
      </c>
      <c r="E167" s="248"/>
      <c r="F167" s="238"/>
      <c r="G167" s="238"/>
      <c r="H167" s="238"/>
    </row>
    <row r="168" spans="1:8" ht="181.5" customHeight="1" thickBot="1" x14ac:dyDescent="0.25">
      <c r="A168" s="328" t="s">
        <v>147</v>
      </c>
      <c r="B168" s="329"/>
      <c r="C168" s="330" t="s">
        <v>148</v>
      </c>
      <c r="D168" s="331" t="s">
        <v>146</v>
      </c>
      <c r="E168" s="332"/>
      <c r="F168" s="238"/>
      <c r="G168" s="238"/>
      <c r="H168" s="238"/>
    </row>
    <row r="169" spans="1:8" s="203" customFormat="1" ht="102.75" customHeight="1" thickBot="1" x14ac:dyDescent="0.25">
      <c r="A169" s="328" t="s">
        <v>150</v>
      </c>
      <c r="B169" s="329"/>
      <c r="C169" s="544" t="s">
        <v>151</v>
      </c>
      <c r="D169" s="329" t="s">
        <v>146</v>
      </c>
      <c r="E169" s="545"/>
      <c r="F169" s="232"/>
      <c r="G169" s="232"/>
      <c r="H169" s="232"/>
    </row>
    <row r="170" spans="1:8" s="224" customFormat="1" ht="222.75" customHeight="1" thickBot="1" x14ac:dyDescent="0.25">
      <c r="A170" s="328" t="s">
        <v>152</v>
      </c>
      <c r="B170" s="329"/>
      <c r="C170" s="330" t="s">
        <v>153</v>
      </c>
      <c r="D170" s="331" t="s">
        <v>146</v>
      </c>
      <c r="E170" s="332"/>
      <c r="F170" s="222"/>
      <c r="G170" s="223"/>
      <c r="H170" s="223"/>
    </row>
    <row r="171" spans="1:8" ht="50.25" customHeight="1" x14ac:dyDescent="0.2">
      <c r="A171" s="680"/>
      <c r="B171" s="680"/>
      <c r="C171" s="575"/>
      <c r="D171" s="575"/>
      <c r="E171" s="575"/>
      <c r="F171" s="222"/>
      <c r="G171" s="223"/>
      <c r="H171" s="223"/>
    </row>
    <row r="172" spans="1:8" ht="34.5" customHeight="1" x14ac:dyDescent="0.2">
      <c r="A172" s="250" t="s">
        <v>154</v>
      </c>
      <c r="B172" s="250"/>
      <c r="C172" s="250"/>
      <c r="D172" s="250"/>
      <c r="E172" s="250"/>
      <c r="F172" s="250"/>
      <c r="G172" s="250"/>
      <c r="H172" s="250"/>
    </row>
    <row r="173" spans="1:8" ht="34.5" customHeight="1" x14ac:dyDescent="0.2">
      <c r="A173" s="250" t="s">
        <v>155</v>
      </c>
      <c r="B173" s="250"/>
      <c r="C173" s="250"/>
      <c r="D173" s="250"/>
      <c r="E173" s="250"/>
      <c r="F173" s="250"/>
      <c r="G173" s="250"/>
      <c r="H173" s="250"/>
    </row>
    <row r="174" spans="1:8" ht="184.5" customHeight="1" x14ac:dyDescent="0.2">
      <c r="A174"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4" s="225"/>
      <c r="C174" s="225"/>
      <c r="D174" s="225"/>
      <c r="E174" s="225"/>
      <c r="F174" s="225"/>
      <c r="G174" s="225"/>
      <c r="H174" s="225"/>
    </row>
    <row r="175" spans="1:8" ht="92.25" customHeight="1" x14ac:dyDescent="0.2">
      <c r="A175" s="225" t="s">
        <v>157</v>
      </c>
      <c r="B175" s="225"/>
      <c r="C175" s="225"/>
      <c r="D175" s="225"/>
      <c r="E175" s="225"/>
      <c r="F175" s="225"/>
      <c r="G175" s="225"/>
      <c r="H175" s="225"/>
    </row>
    <row r="176" spans="1:8" ht="21" customHeight="1" x14ac:dyDescent="0.2">
      <c r="A176" s="250" t="s">
        <v>158</v>
      </c>
      <c r="B176" s="250"/>
      <c r="C176" s="250"/>
      <c r="D176" s="250"/>
      <c r="E176" s="250"/>
      <c r="F176" s="250"/>
      <c r="G176" s="250"/>
      <c r="H176" s="250"/>
    </row>
    <row r="177" spans="1:8" s="252" customFormat="1" ht="114.75" customHeight="1" x14ac:dyDescent="0.2">
      <c r="A177" s="225" t="s">
        <v>159</v>
      </c>
      <c r="B177" s="225"/>
      <c r="C177" s="225"/>
      <c r="D177" s="225"/>
      <c r="E177" s="225"/>
      <c r="F177" s="225"/>
      <c r="G177" s="225"/>
      <c r="H177" s="225"/>
    </row>
  </sheetData>
  <sheetProtection selectLockedCells="1" selectUnlockedCells="1"/>
  <mergeCells count="288">
    <mergeCell ref="A172:H172"/>
    <mergeCell ref="A173:H173"/>
    <mergeCell ref="A174:H174"/>
    <mergeCell ref="A175:H175"/>
    <mergeCell ref="A176:H176"/>
    <mergeCell ref="A177:E177"/>
    <mergeCell ref="F177:H177"/>
    <mergeCell ref="A168:B168"/>
    <mergeCell ref="D168:E168"/>
    <mergeCell ref="A169:B169"/>
    <mergeCell ref="D169:E169"/>
    <mergeCell ref="A170:B170"/>
    <mergeCell ref="D170:E170"/>
    <mergeCell ref="A164:E164"/>
    <mergeCell ref="A165:B165"/>
    <mergeCell ref="D165:E165"/>
    <mergeCell ref="A166:B166"/>
    <mergeCell ref="D166:E166"/>
    <mergeCell ref="A167:B167"/>
    <mergeCell ref="D167:E167"/>
    <mergeCell ref="A156:C156"/>
    <mergeCell ref="A157:C157"/>
    <mergeCell ref="A158:C158"/>
    <mergeCell ref="A160:H160"/>
    <mergeCell ref="A161:H161"/>
    <mergeCell ref="A163:E163"/>
    <mergeCell ref="C151:D151"/>
    <mergeCell ref="A152:C152"/>
    <mergeCell ref="G152:H152"/>
    <mergeCell ref="A153:C153"/>
    <mergeCell ref="A154:C154"/>
    <mergeCell ref="A155:C155"/>
    <mergeCell ref="D145:H145"/>
    <mergeCell ref="A146:B146"/>
    <mergeCell ref="D146:H146"/>
    <mergeCell ref="C148:D148"/>
    <mergeCell ref="C149:D149"/>
    <mergeCell ref="C150:D150"/>
    <mergeCell ref="A141:C141"/>
    <mergeCell ref="D141:H141"/>
    <mergeCell ref="A142:B142"/>
    <mergeCell ref="C142:C145"/>
    <mergeCell ref="D142:H142"/>
    <mergeCell ref="A143:B143"/>
    <mergeCell ref="D143:H143"/>
    <mergeCell ref="A144:B144"/>
    <mergeCell ref="D144:H144"/>
    <mergeCell ref="A145:B145"/>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106"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1">
        <f>F7*1.2</f>
        <v>7200</v>
      </c>
      <c r="E7" s="32">
        <f>F7*1.1</f>
        <v>6600.0000000000009</v>
      </c>
      <c r="F7" s="32">
        <v>6000</v>
      </c>
      <c r="G7" s="32">
        <f>F7*0.75</f>
        <v>4500</v>
      </c>
      <c r="H7" s="33">
        <f>F7*0.5</f>
        <v>3000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54">
        <f>F12*1.2</f>
        <v>8064</v>
      </c>
      <c r="E12" s="32">
        <f>F12*1.1</f>
        <v>7392.0000000000009</v>
      </c>
      <c r="F12" s="32">
        <v>6720</v>
      </c>
      <c r="G12" s="32">
        <f>F12*0.75</f>
        <v>5040</v>
      </c>
      <c r="H12" s="33">
        <f>F12*0.5</f>
        <v>3360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"2ГИС.РЕСПУБЛИКА АЛТАЙ"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262">
        <v>240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1">
        <f>F27*1.2</f>
        <v>10080</v>
      </c>
      <c r="E27" s="32">
        <f>F27*1.1</f>
        <v>9240</v>
      </c>
      <c r="F27" s="32">
        <v>8400</v>
      </c>
      <c r="G27" s="32">
        <f>F27*0.75</f>
        <v>6300</v>
      </c>
      <c r="H27" s="33">
        <f>F27*0.5</f>
        <v>4200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54">
        <f>F32*1.2</f>
        <v>11289.6</v>
      </c>
      <c r="E32" s="32">
        <f>F32*1.1</f>
        <v>10348.800000000001</v>
      </c>
      <c r="F32" s="32">
        <v>9408</v>
      </c>
      <c r="G32" s="32">
        <f>F32*0.75</f>
        <v>7056</v>
      </c>
      <c r="H32" s="33">
        <f>F32*0.5</f>
        <v>4704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1920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"2ГИС.РЕСПУБЛИКА АЛТАЙ"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68">
        <v>336</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1560 до 31200</v>
      </c>
      <c r="E48" s="122"/>
      <c r="F48" s="122"/>
      <c r="G48" s="122"/>
      <c r="H48" s="123"/>
    </row>
    <row r="49" spans="1:8" ht="37.5" customHeight="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49" s="362">
        <v>1560</v>
      </c>
      <c r="E49" s="128"/>
      <c r="F49" s="128"/>
      <c r="G49" s="128"/>
      <c r="H49" s="129"/>
    </row>
    <row r="50" spans="1:8" ht="37.5" customHeight="1" x14ac:dyDescent="0.2">
      <c r="A50" s="130" t="s">
        <v>33</v>
      </c>
      <c r="B50" s="363"/>
      <c r="C50" s="364"/>
      <c r="D50" s="56">
        <v>3120</v>
      </c>
      <c r="E50" s="37"/>
      <c r="F50" s="37"/>
      <c r="G50" s="37"/>
      <c r="H50" s="38"/>
    </row>
    <row r="51" spans="1:8" ht="37.5" customHeight="1" x14ac:dyDescent="0.2">
      <c r="A51" s="130" t="s">
        <v>34</v>
      </c>
      <c r="B51" s="363"/>
      <c r="C51" s="364"/>
      <c r="D51" s="56">
        <v>4680</v>
      </c>
      <c r="E51" s="37"/>
      <c r="F51" s="37"/>
      <c r="G51" s="37"/>
      <c r="H51" s="38"/>
    </row>
    <row r="52" spans="1:8" ht="37.5" customHeight="1" x14ac:dyDescent="0.2">
      <c r="A52" s="130" t="s">
        <v>35</v>
      </c>
      <c r="B52" s="363"/>
      <c r="C52" s="364"/>
      <c r="D52" s="56">
        <v>6240</v>
      </c>
      <c r="E52" s="37"/>
      <c r="F52" s="37"/>
      <c r="G52" s="37"/>
      <c r="H52" s="38"/>
    </row>
    <row r="53" spans="1:8" ht="37.5" customHeight="1" x14ac:dyDescent="0.2">
      <c r="A53" s="130" t="s">
        <v>36</v>
      </c>
      <c r="B53" s="363"/>
      <c r="C53" s="364"/>
      <c r="D53" s="56">
        <v>7800</v>
      </c>
      <c r="E53" s="37"/>
      <c r="F53" s="37"/>
      <c r="G53" s="37"/>
      <c r="H53" s="38"/>
    </row>
    <row r="54" spans="1:8" ht="37.5" customHeight="1" x14ac:dyDescent="0.2">
      <c r="A54" s="130" t="s">
        <v>37</v>
      </c>
      <c r="B54" s="363"/>
      <c r="C54" s="364"/>
      <c r="D54" s="56">
        <v>9360</v>
      </c>
      <c r="E54" s="37"/>
      <c r="F54" s="37"/>
      <c r="G54" s="37"/>
      <c r="H54" s="38"/>
    </row>
    <row r="55" spans="1:8" ht="37.5" customHeight="1" x14ac:dyDescent="0.2">
      <c r="A55" s="130" t="s">
        <v>38</v>
      </c>
      <c r="B55" s="363"/>
      <c r="C55" s="364"/>
      <c r="D55" s="56">
        <v>10920</v>
      </c>
      <c r="E55" s="37"/>
      <c r="F55" s="37"/>
      <c r="G55" s="37"/>
      <c r="H55" s="38"/>
    </row>
    <row r="56" spans="1:8" ht="37.5" customHeight="1" x14ac:dyDescent="0.2">
      <c r="A56" s="130" t="s">
        <v>39</v>
      </c>
      <c r="B56" s="363"/>
      <c r="C56" s="364"/>
      <c r="D56" s="56">
        <v>12480</v>
      </c>
      <c r="E56" s="37"/>
      <c r="F56" s="37"/>
      <c r="G56" s="37"/>
      <c r="H56" s="38"/>
    </row>
    <row r="57" spans="1:8" ht="37.5" customHeight="1" x14ac:dyDescent="0.2">
      <c r="A57" s="130" t="s">
        <v>40</v>
      </c>
      <c r="B57" s="363"/>
      <c r="C57" s="364"/>
      <c r="D57" s="56">
        <v>14040</v>
      </c>
      <c r="E57" s="37"/>
      <c r="F57" s="37"/>
      <c r="G57" s="37"/>
      <c r="H57" s="38"/>
    </row>
    <row r="58" spans="1:8" ht="37.5" customHeight="1" x14ac:dyDescent="0.2">
      <c r="A58" s="130" t="s">
        <v>41</v>
      </c>
      <c r="B58" s="363"/>
      <c r="C58" s="364"/>
      <c r="D58" s="56">
        <v>15600</v>
      </c>
      <c r="E58" s="37"/>
      <c r="F58" s="37"/>
      <c r="G58" s="37"/>
      <c r="H58" s="38"/>
    </row>
    <row r="59" spans="1:8" ht="37.5" customHeight="1" x14ac:dyDescent="0.2">
      <c r="A59" s="130" t="s">
        <v>42</v>
      </c>
      <c r="B59" s="363"/>
      <c r="C59" s="364"/>
      <c r="D59" s="56">
        <v>17160</v>
      </c>
      <c r="E59" s="37"/>
      <c r="F59" s="37"/>
      <c r="G59" s="37"/>
      <c r="H59" s="38"/>
    </row>
    <row r="60" spans="1:8" ht="37.5" customHeight="1" x14ac:dyDescent="0.2">
      <c r="A60" s="130" t="s">
        <v>43</v>
      </c>
      <c r="B60" s="363"/>
      <c r="C60" s="364"/>
      <c r="D60" s="56">
        <v>18720</v>
      </c>
      <c r="E60" s="37"/>
      <c r="F60" s="37"/>
      <c r="G60" s="37"/>
      <c r="H60" s="38"/>
    </row>
    <row r="61" spans="1:8" ht="37.5" customHeight="1" x14ac:dyDescent="0.2">
      <c r="A61" s="130" t="s">
        <v>44</v>
      </c>
      <c r="B61" s="363"/>
      <c r="C61" s="364"/>
      <c r="D61" s="56">
        <v>20280</v>
      </c>
      <c r="E61" s="37"/>
      <c r="F61" s="37"/>
      <c r="G61" s="37"/>
      <c r="H61" s="38"/>
    </row>
    <row r="62" spans="1:8" ht="37.5" customHeight="1" x14ac:dyDescent="0.2">
      <c r="A62" s="130" t="s">
        <v>45</v>
      </c>
      <c r="B62" s="363"/>
      <c r="C62" s="364"/>
      <c r="D62" s="56">
        <v>21840</v>
      </c>
      <c r="E62" s="37"/>
      <c r="F62" s="37"/>
      <c r="G62" s="37"/>
      <c r="H62" s="38"/>
    </row>
    <row r="63" spans="1:8" ht="37.5" customHeight="1" x14ac:dyDescent="0.2">
      <c r="A63" s="130" t="s">
        <v>46</v>
      </c>
      <c r="B63" s="363"/>
      <c r="C63" s="364"/>
      <c r="D63" s="56">
        <v>23400</v>
      </c>
      <c r="E63" s="37"/>
      <c r="F63" s="37"/>
      <c r="G63" s="37"/>
      <c r="H63" s="38"/>
    </row>
    <row r="64" spans="1:8" ht="37.5" customHeight="1" x14ac:dyDescent="0.2">
      <c r="A64" s="130" t="s">
        <v>47</v>
      </c>
      <c r="B64" s="363"/>
      <c r="C64" s="364"/>
      <c r="D64" s="56">
        <v>24960</v>
      </c>
      <c r="E64" s="37"/>
      <c r="F64" s="37"/>
      <c r="G64" s="37"/>
      <c r="H64" s="38"/>
    </row>
    <row r="65" spans="1:8" ht="37.5" customHeight="1" x14ac:dyDescent="0.2">
      <c r="A65" s="130" t="s">
        <v>48</v>
      </c>
      <c r="B65" s="363"/>
      <c r="C65" s="364"/>
      <c r="D65" s="56">
        <v>26520</v>
      </c>
      <c r="E65" s="37"/>
      <c r="F65" s="37"/>
      <c r="G65" s="37"/>
      <c r="H65" s="38"/>
    </row>
    <row r="66" spans="1:8" ht="37.5" customHeight="1" x14ac:dyDescent="0.2">
      <c r="A66" s="130" t="s">
        <v>49</v>
      </c>
      <c r="B66" s="363"/>
      <c r="C66" s="364"/>
      <c r="D66" s="56">
        <v>28080</v>
      </c>
      <c r="E66" s="37"/>
      <c r="F66" s="37"/>
      <c r="G66" s="37"/>
      <c r="H66" s="38"/>
    </row>
    <row r="67" spans="1:8" ht="37.5" customHeight="1" x14ac:dyDescent="0.2">
      <c r="A67" s="130" t="s">
        <v>50</v>
      </c>
      <c r="B67" s="363"/>
      <c r="C67" s="364"/>
      <c r="D67" s="56">
        <v>29640</v>
      </c>
      <c r="E67" s="37"/>
      <c r="F67" s="37"/>
      <c r="G67" s="37"/>
      <c r="H67" s="38"/>
    </row>
    <row r="68" spans="1:8" ht="37.5" customHeight="1" x14ac:dyDescent="0.2">
      <c r="A68" s="130" t="s">
        <v>51</v>
      </c>
      <c r="B68" s="363"/>
      <c r="C68" s="364"/>
      <c r="D68" s="56">
        <v>31200</v>
      </c>
      <c r="E68" s="37"/>
      <c r="F68" s="37"/>
      <c r="G68" s="37"/>
      <c r="H68" s="38"/>
    </row>
    <row r="69" spans="1:8" ht="37.5" customHeight="1" x14ac:dyDescent="0.2">
      <c r="A69" s="130" t="s">
        <v>196</v>
      </c>
      <c r="B69" s="363"/>
      <c r="C69" s="364"/>
      <c r="D69" s="56">
        <v>32760</v>
      </c>
      <c r="E69" s="37"/>
      <c r="F69" s="37"/>
      <c r="G69" s="37"/>
      <c r="H69" s="38"/>
    </row>
    <row r="70" spans="1:8" ht="37.5" customHeight="1" x14ac:dyDescent="0.2">
      <c r="A70" s="130" t="s">
        <v>197</v>
      </c>
      <c r="B70" s="363"/>
      <c r="C70" s="364"/>
      <c r="D70" s="56">
        <v>34320</v>
      </c>
      <c r="E70" s="37"/>
      <c r="F70" s="37"/>
      <c r="G70" s="37"/>
      <c r="H70" s="38"/>
    </row>
    <row r="71" spans="1:8" ht="37.5" customHeight="1" x14ac:dyDescent="0.2">
      <c r="A71" s="130" t="s">
        <v>198</v>
      </c>
      <c r="B71" s="363"/>
      <c r="C71" s="364"/>
      <c r="D71" s="56">
        <v>35880</v>
      </c>
      <c r="E71" s="37"/>
      <c r="F71" s="37"/>
      <c r="G71" s="37"/>
      <c r="H71" s="38"/>
    </row>
    <row r="72" spans="1:8" ht="37.5" customHeight="1" x14ac:dyDescent="0.2">
      <c r="A72" s="130" t="s">
        <v>199</v>
      </c>
      <c r="B72" s="363"/>
      <c r="C72" s="364"/>
      <c r="D72" s="56">
        <v>37440</v>
      </c>
      <c r="E72" s="37"/>
      <c r="F72" s="37"/>
      <c r="G72" s="37"/>
      <c r="H72" s="38"/>
    </row>
    <row r="73" spans="1:8" ht="37.5" customHeight="1" x14ac:dyDescent="0.2">
      <c r="A73" s="130" t="s">
        <v>200</v>
      </c>
      <c r="B73" s="363"/>
      <c r="C73" s="364"/>
      <c r="D73" s="56">
        <v>39000</v>
      </c>
      <c r="E73" s="37"/>
      <c r="F73" s="37"/>
      <c r="G73" s="37"/>
      <c r="H73" s="38"/>
    </row>
    <row r="74" spans="1:8" ht="37.5" customHeight="1" x14ac:dyDescent="0.2">
      <c r="A74" s="130" t="s">
        <v>201</v>
      </c>
      <c r="B74" s="363"/>
      <c r="C74" s="364"/>
      <c r="D74" s="56">
        <v>40560</v>
      </c>
      <c r="E74" s="37"/>
      <c r="F74" s="37"/>
      <c r="G74" s="37"/>
      <c r="H74" s="38"/>
    </row>
    <row r="75" spans="1:8" ht="37.5" customHeight="1" x14ac:dyDescent="0.2">
      <c r="A75" s="130" t="s">
        <v>202</v>
      </c>
      <c r="B75" s="363"/>
      <c r="C75" s="364"/>
      <c r="D75" s="56">
        <v>42120</v>
      </c>
      <c r="E75" s="37"/>
      <c r="F75" s="37"/>
      <c r="G75" s="37"/>
      <c r="H75" s="38"/>
    </row>
    <row r="76" spans="1:8" ht="37.5" customHeight="1" x14ac:dyDescent="0.2">
      <c r="A76" s="130" t="s">
        <v>203</v>
      </c>
      <c r="B76" s="363"/>
      <c r="C76" s="364"/>
      <c r="D76" s="56">
        <v>43680</v>
      </c>
      <c r="E76" s="37"/>
      <c r="F76" s="37"/>
      <c r="G76" s="37"/>
      <c r="H76" s="38"/>
    </row>
    <row r="77" spans="1:8" ht="37.5" customHeight="1" x14ac:dyDescent="0.2">
      <c r="A77" s="130" t="s">
        <v>204</v>
      </c>
      <c r="B77" s="363"/>
      <c r="C77" s="364"/>
      <c r="D77" s="56">
        <v>45240</v>
      </c>
      <c r="E77" s="37"/>
      <c r="F77" s="37"/>
      <c r="G77" s="37"/>
      <c r="H77" s="38"/>
    </row>
    <row r="78" spans="1:8" ht="37.5" customHeight="1" x14ac:dyDescent="0.2">
      <c r="A78" s="130" t="s">
        <v>205</v>
      </c>
      <c r="B78" s="363"/>
      <c r="C78" s="364"/>
      <c r="D78" s="56">
        <v>46800</v>
      </c>
      <c r="E78" s="37"/>
      <c r="F78" s="37"/>
      <c r="G78" s="37"/>
      <c r="H78" s="38"/>
    </row>
    <row r="79" spans="1:8" ht="37.5" customHeight="1" x14ac:dyDescent="0.2">
      <c r="A79" s="130" t="s">
        <v>215</v>
      </c>
      <c r="B79" s="363"/>
      <c r="C79" s="364"/>
      <c r="D79" s="56">
        <v>48360</v>
      </c>
      <c r="E79" s="37"/>
      <c r="F79" s="37"/>
      <c r="G79" s="37"/>
      <c r="H79" s="38"/>
    </row>
    <row r="80" spans="1:8" ht="37.5" customHeight="1" x14ac:dyDescent="0.2">
      <c r="A80" s="130" t="s">
        <v>216</v>
      </c>
      <c r="B80" s="363"/>
      <c r="C80" s="364"/>
      <c r="D80" s="56">
        <v>49920</v>
      </c>
      <c r="E80" s="37"/>
      <c r="F80" s="37"/>
      <c r="G80" s="37"/>
      <c r="H80" s="38"/>
    </row>
    <row r="81" spans="1:8" ht="37.5" customHeight="1" x14ac:dyDescent="0.2">
      <c r="A81" s="130" t="s">
        <v>217</v>
      </c>
      <c r="B81" s="363"/>
      <c r="C81" s="364"/>
      <c r="D81" s="56">
        <v>51480</v>
      </c>
      <c r="E81" s="37"/>
      <c r="F81" s="37"/>
      <c r="G81" s="37"/>
      <c r="H81" s="38"/>
    </row>
    <row r="82" spans="1:8" ht="37.5" customHeight="1" x14ac:dyDescent="0.2">
      <c r="A82" s="130" t="s">
        <v>218</v>
      </c>
      <c r="B82" s="363"/>
      <c r="C82" s="364"/>
      <c r="D82" s="56">
        <v>53040</v>
      </c>
      <c r="E82" s="37"/>
      <c r="F82" s="37"/>
      <c r="G82" s="37"/>
      <c r="H82" s="38"/>
    </row>
    <row r="83" spans="1:8" ht="37.5" customHeight="1" x14ac:dyDescent="0.2">
      <c r="A83" s="130" t="s">
        <v>219</v>
      </c>
      <c r="B83" s="363"/>
      <c r="C83" s="364"/>
      <c r="D83" s="56">
        <v>54600</v>
      </c>
      <c r="E83" s="37"/>
      <c r="F83" s="37"/>
      <c r="G83" s="37"/>
      <c r="H83" s="38"/>
    </row>
    <row r="84" spans="1:8" ht="37.5" customHeight="1" x14ac:dyDescent="0.2">
      <c r="A84" s="130" t="s">
        <v>220</v>
      </c>
      <c r="B84" s="363"/>
      <c r="C84" s="364"/>
      <c r="D84" s="56">
        <v>56160</v>
      </c>
      <c r="E84" s="37"/>
      <c r="F84" s="37"/>
      <c r="G84" s="37"/>
      <c r="H84" s="38"/>
    </row>
    <row r="85" spans="1:8" ht="37.5" customHeight="1" x14ac:dyDescent="0.2">
      <c r="A85" s="130" t="s">
        <v>221</v>
      </c>
      <c r="B85" s="363"/>
      <c r="C85" s="364"/>
      <c r="D85" s="56">
        <v>57720</v>
      </c>
      <c r="E85" s="37"/>
      <c r="F85" s="37"/>
      <c r="G85" s="37"/>
      <c r="H85" s="38"/>
    </row>
    <row r="86" spans="1:8" ht="37.5" customHeight="1" x14ac:dyDescent="0.2">
      <c r="A86" s="130" t="s">
        <v>222</v>
      </c>
      <c r="B86" s="363"/>
      <c r="C86" s="364"/>
      <c r="D86" s="56">
        <v>59280</v>
      </c>
      <c r="E86" s="37"/>
      <c r="F86" s="37"/>
      <c r="G86" s="37"/>
      <c r="H86" s="38"/>
    </row>
    <row r="87" spans="1:8" ht="37.5" customHeight="1" x14ac:dyDescent="0.2">
      <c r="A87" s="130" t="s">
        <v>223</v>
      </c>
      <c r="B87" s="363"/>
      <c r="C87" s="364"/>
      <c r="D87" s="56">
        <v>60840</v>
      </c>
      <c r="E87" s="37"/>
      <c r="F87" s="37"/>
      <c r="G87" s="37"/>
      <c r="H87" s="38"/>
    </row>
    <row r="88" spans="1:8" ht="37.5" customHeight="1" x14ac:dyDescent="0.2">
      <c r="A88" s="130" t="s">
        <v>224</v>
      </c>
      <c r="B88" s="363"/>
      <c r="C88" s="364"/>
      <c r="D88" s="56">
        <v>62400</v>
      </c>
      <c r="E88" s="37"/>
      <c r="F88" s="37"/>
      <c r="G88" s="37"/>
      <c r="H88" s="38"/>
    </row>
    <row r="89" spans="1:8" ht="37.5" customHeight="1" x14ac:dyDescent="0.2">
      <c r="A89" s="130" t="s">
        <v>291</v>
      </c>
      <c r="B89" s="131"/>
      <c r="C89" s="364"/>
      <c r="D89" s="56">
        <v>63960</v>
      </c>
      <c r="E89" s="37"/>
      <c r="F89" s="37"/>
      <c r="G89" s="37"/>
      <c r="H89" s="38"/>
    </row>
    <row r="90" spans="1:8" ht="37.5" customHeight="1" x14ac:dyDescent="0.2">
      <c r="A90" s="130" t="s">
        <v>292</v>
      </c>
      <c r="B90" s="131"/>
      <c r="C90" s="364"/>
      <c r="D90" s="56">
        <v>65520</v>
      </c>
      <c r="E90" s="37"/>
      <c r="F90" s="37"/>
      <c r="G90" s="37"/>
      <c r="H90" s="38"/>
    </row>
    <row r="91" spans="1:8" ht="37.5" customHeight="1" x14ac:dyDescent="0.2">
      <c r="A91" s="130" t="s">
        <v>293</v>
      </c>
      <c r="B91" s="131"/>
      <c r="C91" s="364"/>
      <c r="D91" s="56">
        <v>67080</v>
      </c>
      <c r="E91" s="37"/>
      <c r="F91" s="37"/>
      <c r="G91" s="37"/>
      <c r="H91" s="38"/>
    </row>
    <row r="92" spans="1:8" ht="37.5" customHeight="1" x14ac:dyDescent="0.2">
      <c r="A92" s="130" t="s">
        <v>294</v>
      </c>
      <c r="B92" s="131"/>
      <c r="C92" s="364"/>
      <c r="D92" s="56">
        <v>68640</v>
      </c>
      <c r="E92" s="37"/>
      <c r="F92" s="37"/>
      <c r="G92" s="37"/>
      <c r="H92" s="38"/>
    </row>
    <row r="93" spans="1:8" ht="37.5" customHeight="1" x14ac:dyDescent="0.2">
      <c r="A93" s="130" t="s">
        <v>295</v>
      </c>
      <c r="B93" s="131"/>
      <c r="C93" s="364"/>
      <c r="D93" s="56">
        <v>70200</v>
      </c>
      <c r="E93" s="37"/>
      <c r="F93" s="37"/>
      <c r="G93" s="37"/>
      <c r="H93" s="38"/>
    </row>
    <row r="94" spans="1:8" ht="37.5" customHeight="1" x14ac:dyDescent="0.2">
      <c r="A94" s="130" t="s">
        <v>296</v>
      </c>
      <c r="B94" s="131"/>
      <c r="C94" s="364"/>
      <c r="D94" s="56">
        <v>71760</v>
      </c>
      <c r="E94" s="37"/>
      <c r="F94" s="37"/>
      <c r="G94" s="37"/>
      <c r="H94" s="38"/>
    </row>
    <row r="95" spans="1:8" ht="37.5" customHeight="1" x14ac:dyDescent="0.2">
      <c r="A95" s="130" t="s">
        <v>297</v>
      </c>
      <c r="B95" s="131"/>
      <c r="C95" s="364"/>
      <c r="D95" s="56">
        <v>73320</v>
      </c>
      <c r="E95" s="37"/>
      <c r="F95" s="37"/>
      <c r="G95" s="37"/>
      <c r="H95" s="38"/>
    </row>
    <row r="96" spans="1:8" ht="37.5" customHeight="1" x14ac:dyDescent="0.2">
      <c r="A96" s="130" t="s">
        <v>298</v>
      </c>
      <c r="B96" s="131"/>
      <c r="C96" s="364"/>
      <c r="D96" s="56">
        <v>74880</v>
      </c>
      <c r="E96" s="37"/>
      <c r="F96" s="37"/>
      <c r="G96" s="37"/>
      <c r="H96" s="38"/>
    </row>
    <row r="97" spans="1:8" ht="37.5" customHeight="1" x14ac:dyDescent="0.2">
      <c r="A97" s="130" t="s">
        <v>299</v>
      </c>
      <c r="B97" s="131"/>
      <c r="C97" s="364"/>
      <c r="D97" s="56">
        <v>76440</v>
      </c>
      <c r="E97" s="37"/>
      <c r="F97" s="37"/>
      <c r="G97" s="37"/>
      <c r="H97" s="38"/>
    </row>
    <row r="98" spans="1:8" ht="37.5" customHeight="1" thickBot="1" x14ac:dyDescent="0.25">
      <c r="A98" s="130" t="s">
        <v>300</v>
      </c>
      <c r="B98" s="131"/>
      <c r="C98" s="365"/>
      <c r="D98" s="56">
        <v>78000</v>
      </c>
      <c r="E98" s="37"/>
      <c r="F98" s="37"/>
      <c r="G98" s="37"/>
      <c r="H98" s="38"/>
    </row>
    <row r="99" spans="1:8" ht="50.1" customHeight="1" thickBot="1" x14ac:dyDescent="0.25">
      <c r="A99" s="119" t="s">
        <v>52</v>
      </c>
      <c r="B99" s="120"/>
      <c r="C99" s="120"/>
      <c r="D99" s="121" t="str">
        <f>"от "&amp;MIN(D100:D109)&amp;" до "&amp;MAX(D100:D109)</f>
        <v>от 300 до 7200</v>
      </c>
      <c r="E99" s="122"/>
      <c r="F99" s="122"/>
      <c r="G99" s="122"/>
      <c r="H99" s="123"/>
    </row>
    <row r="100" spans="1:8" ht="151.5" x14ac:dyDescent="0.2">
      <c r="A100" s="132" t="s">
        <v>53</v>
      </c>
      <c r="B100" s="133" t="s">
        <v>13</v>
      </c>
      <c r="C100" s="134" t="str">
        <f t="shared" ref="C10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0" s="135">
        <v>780</v>
      </c>
      <c r="E100" s="135"/>
      <c r="F100" s="135"/>
      <c r="G100" s="135"/>
      <c r="H100" s="136"/>
    </row>
    <row r="101" spans="1:8" ht="37.5" customHeight="1" x14ac:dyDescent="0.2">
      <c r="A101" s="137" t="s">
        <v>54</v>
      </c>
      <c r="B101" s="138"/>
      <c r="C101" s="139"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01" s="140">
        <v>474</v>
      </c>
      <c r="E101" s="140"/>
      <c r="F101" s="140"/>
      <c r="G101" s="140"/>
      <c r="H101" s="141"/>
    </row>
    <row r="102" spans="1:8" ht="37.5" customHeight="1" x14ac:dyDescent="0.2">
      <c r="A102" s="137" t="s">
        <v>55</v>
      </c>
      <c r="B102" s="138"/>
      <c r="C102" s="142"/>
      <c r="D102" s="140">
        <v>7200</v>
      </c>
      <c r="E102" s="140"/>
      <c r="F102" s="140"/>
      <c r="G102" s="140"/>
      <c r="H102" s="141"/>
    </row>
    <row r="103" spans="1:8" ht="37.5" customHeight="1" x14ac:dyDescent="0.2">
      <c r="A103" s="137" t="s">
        <v>56</v>
      </c>
      <c r="B103" s="138"/>
      <c r="C103" s="142"/>
      <c r="D103" s="140">
        <v>1440</v>
      </c>
      <c r="E103" s="140"/>
      <c r="F103" s="140"/>
      <c r="G103" s="140"/>
      <c r="H103" s="141"/>
    </row>
    <row r="104" spans="1:8" ht="37.5" customHeight="1" x14ac:dyDescent="0.2">
      <c r="A104" s="143" t="s">
        <v>57</v>
      </c>
      <c r="B104" s="144"/>
      <c r="C104" s="142"/>
      <c r="D104" s="140">
        <v>4320</v>
      </c>
      <c r="E104" s="140"/>
      <c r="F104" s="140"/>
      <c r="G104" s="140"/>
      <c r="H104" s="141"/>
    </row>
    <row r="105" spans="1:8" ht="37.5" customHeight="1" x14ac:dyDescent="0.2">
      <c r="A105" s="137" t="s">
        <v>58</v>
      </c>
      <c r="B105" s="138"/>
      <c r="C105" s="142"/>
      <c r="D105" s="140">
        <v>300</v>
      </c>
      <c r="E105" s="140"/>
      <c r="F105" s="140"/>
      <c r="G105" s="140"/>
      <c r="H105" s="141"/>
    </row>
    <row r="106" spans="1:8" ht="37.5" customHeight="1" x14ac:dyDescent="0.2">
      <c r="A106" s="137" t="s">
        <v>59</v>
      </c>
      <c r="B106" s="138"/>
      <c r="C106" s="142"/>
      <c r="D106" s="140">
        <v>300</v>
      </c>
      <c r="E106" s="140"/>
      <c r="F106" s="140"/>
      <c r="G106" s="140"/>
      <c r="H106" s="141"/>
    </row>
    <row r="107" spans="1:8" ht="37.5" customHeight="1" x14ac:dyDescent="0.2">
      <c r="A107" s="137" t="s">
        <v>60</v>
      </c>
      <c r="B107" s="138"/>
      <c r="C107" s="142"/>
      <c r="D107" s="140">
        <v>600</v>
      </c>
      <c r="E107" s="140"/>
      <c r="F107" s="140"/>
      <c r="G107" s="140"/>
      <c r="H107" s="141"/>
    </row>
    <row r="108" spans="1:8" ht="37.5" customHeight="1" x14ac:dyDescent="0.2">
      <c r="A108" s="137" t="s">
        <v>61</v>
      </c>
      <c r="B108" s="138"/>
      <c r="C108" s="142"/>
      <c r="D108" s="140">
        <v>912</v>
      </c>
      <c r="E108" s="140"/>
      <c r="F108" s="140"/>
      <c r="G108" s="140"/>
      <c r="H108" s="141"/>
    </row>
    <row r="109" spans="1:8" ht="37.5" customHeight="1" thickBot="1" x14ac:dyDescent="0.25">
      <c r="A109" s="145" t="s">
        <v>62</v>
      </c>
      <c r="B109" s="146"/>
      <c r="C109" s="147"/>
      <c r="D109" s="148">
        <v>5100</v>
      </c>
      <c r="E109" s="148"/>
      <c r="F109" s="148"/>
      <c r="G109" s="148"/>
      <c r="H109" s="149"/>
    </row>
    <row r="110" spans="1:8" s="16" customFormat="1" ht="117.75" customHeight="1" thickBot="1" x14ac:dyDescent="0.25">
      <c r="A110" s="319" t="s">
        <v>64</v>
      </c>
      <c r="B110" s="320"/>
      <c r="C11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10" s="45">
        <v>30</v>
      </c>
      <c r="E110" s="45"/>
      <c r="F110" s="45"/>
      <c r="G110" s="45"/>
      <c r="H110" s="46"/>
    </row>
    <row r="111" spans="1:8" ht="50.1" customHeight="1" thickBot="1" x14ac:dyDescent="0.25">
      <c r="A111" s="24" t="s">
        <v>65</v>
      </c>
      <c r="B111" s="25"/>
      <c r="C111" s="26"/>
      <c r="D111" s="156" t="str">
        <f>"от "&amp;MIN(D113,D124:H125,F163,D126:H140)&amp;" до "&amp;MAX(D113,D124:H125,F163,D126:H140)</f>
        <v>от 648 до 6012</v>
      </c>
      <c r="E111" s="156"/>
      <c r="F111" s="156"/>
      <c r="G111" s="156"/>
      <c r="H111" s="157"/>
    </row>
    <row r="112" spans="1:8" ht="21.75" thickBot="1" x14ac:dyDescent="0.25">
      <c r="A112" s="298"/>
      <c r="B112" s="299"/>
      <c r="C112" s="118"/>
      <c r="D112" s="322"/>
      <c r="E112" s="322"/>
      <c r="F112" s="322"/>
      <c r="G112" s="322"/>
      <c r="H112" s="323"/>
    </row>
    <row r="113" spans="1:8" ht="72.75" customHeight="1" thickBot="1" x14ac:dyDescent="0.25">
      <c r="A113" s="162" t="s">
        <v>66</v>
      </c>
      <c r="B113" s="163"/>
      <c r="C11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13" s="165">
        <v>6000</v>
      </c>
      <c r="E113" s="165"/>
      <c r="F113" s="165"/>
      <c r="G113" s="165"/>
      <c r="H113" s="166"/>
    </row>
    <row r="114" spans="1:8" ht="72.75" customHeight="1" thickBot="1" x14ac:dyDescent="0.25">
      <c r="A114" s="167" t="s">
        <v>67</v>
      </c>
      <c r="B114" s="168"/>
      <c r="C114" s="169"/>
      <c r="D114" s="170" t="s">
        <v>68</v>
      </c>
      <c r="E114" s="171"/>
      <c r="F114" s="171"/>
      <c r="G114" s="171"/>
      <c r="H114" s="172"/>
    </row>
    <row r="115" spans="1:8" ht="72.75" customHeight="1" x14ac:dyDescent="0.2">
      <c r="A115" s="173" t="s">
        <v>69</v>
      </c>
      <c r="B115" s="174"/>
      <c r="C115" s="169"/>
      <c r="D115" s="140">
        <f>D113/4</f>
        <v>1500</v>
      </c>
      <c r="E115" s="140"/>
      <c r="F115" s="140"/>
      <c r="G115" s="140"/>
      <c r="H115" s="141"/>
    </row>
    <row r="116" spans="1:8" ht="72.75" customHeight="1" x14ac:dyDescent="0.2">
      <c r="A116" s="173" t="s">
        <v>70</v>
      </c>
      <c r="B116" s="174"/>
      <c r="C116" s="169"/>
      <c r="D116" s="140">
        <f>D113/5</f>
        <v>1200</v>
      </c>
      <c r="E116" s="140"/>
      <c r="F116" s="140"/>
      <c r="G116" s="140"/>
      <c r="H116" s="141"/>
    </row>
    <row r="117" spans="1:8" ht="72.75" customHeight="1" x14ac:dyDescent="0.2">
      <c r="A117" s="173" t="s">
        <v>71</v>
      </c>
      <c r="B117" s="174"/>
      <c r="C117" s="169"/>
      <c r="D117" s="140">
        <f>D113/6</f>
        <v>1000</v>
      </c>
      <c r="E117" s="140"/>
      <c r="F117" s="140"/>
      <c r="G117" s="140"/>
      <c r="H117" s="141"/>
    </row>
    <row r="118" spans="1:8" ht="72.75" customHeight="1" x14ac:dyDescent="0.2">
      <c r="A118" s="173" t="s">
        <v>72</v>
      </c>
      <c r="B118" s="174"/>
      <c r="C118" s="169"/>
      <c r="D118" s="140">
        <f>D113/7</f>
        <v>857.14285714285711</v>
      </c>
      <c r="E118" s="140"/>
      <c r="F118" s="140"/>
      <c r="G118" s="140"/>
      <c r="H118" s="141"/>
    </row>
    <row r="119" spans="1:8" ht="72.75" customHeight="1" x14ac:dyDescent="0.2">
      <c r="A119" s="173" t="s">
        <v>73</v>
      </c>
      <c r="B119" s="174"/>
      <c r="C119" s="169"/>
      <c r="D119" s="140">
        <f>D113/8</f>
        <v>750</v>
      </c>
      <c r="E119" s="140"/>
      <c r="F119" s="140"/>
      <c r="G119" s="140"/>
      <c r="H119" s="141"/>
    </row>
    <row r="120" spans="1:8" ht="72.75" customHeight="1" x14ac:dyDescent="0.2">
      <c r="A120" s="173" t="s">
        <v>74</v>
      </c>
      <c r="B120" s="174"/>
      <c r="C120" s="169"/>
      <c r="D120" s="140">
        <f>D113/9</f>
        <v>666.66666666666663</v>
      </c>
      <c r="E120" s="140"/>
      <c r="F120" s="140"/>
      <c r="G120" s="140"/>
      <c r="H120" s="141"/>
    </row>
    <row r="121" spans="1:8" ht="72.75" customHeight="1" thickBot="1" x14ac:dyDescent="0.25">
      <c r="A121" s="173" t="s">
        <v>75</v>
      </c>
      <c r="B121" s="174"/>
      <c r="C121" s="175"/>
      <c r="D121" s="140">
        <f>D113/10</f>
        <v>600</v>
      </c>
      <c r="E121" s="140"/>
      <c r="F121" s="140"/>
      <c r="G121" s="140"/>
      <c r="H121" s="141"/>
    </row>
    <row r="122" spans="1:8" s="16" customFormat="1" ht="62.45" customHeight="1" thickBot="1" x14ac:dyDescent="0.25">
      <c r="A122" s="176" t="s">
        <v>76</v>
      </c>
      <c r="B122" s="177"/>
      <c r="C12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2" s="44">
        <v>12024</v>
      </c>
      <c r="E122" s="45"/>
      <c r="F122" s="45"/>
      <c r="G122" s="45"/>
      <c r="H122" s="46"/>
    </row>
    <row r="123" spans="1:8" ht="21.75" thickBot="1" x14ac:dyDescent="0.25">
      <c r="A123" s="298"/>
      <c r="B123" s="299"/>
      <c r="C123" s="180"/>
      <c r="D123" s="322"/>
      <c r="E123" s="322"/>
      <c r="F123" s="322"/>
      <c r="G123" s="322"/>
      <c r="H123" s="323"/>
    </row>
    <row r="124" spans="1:8" ht="50.1" customHeight="1" x14ac:dyDescent="0.2">
      <c r="A124" s="143" t="s">
        <v>77</v>
      </c>
      <c r="B124" s="144"/>
      <c r="C124" s="183" t="str">
        <f>"Интернет-площадка 2gis.ru на основе Cправочника организаций "&amp;$C$2&amp;""</f>
        <v>Интернет-площадка 2gis.ru на основе Cправочника организаций "2ГИС.РЕСПУБЛИКА АЛТАЙ"</v>
      </c>
      <c r="D124" s="31">
        <v>2040</v>
      </c>
      <c r="E124" s="32"/>
      <c r="F124" s="32"/>
      <c r="G124" s="32"/>
      <c r="H124" s="33"/>
    </row>
    <row r="125" spans="1:8" ht="50.1" customHeight="1" x14ac:dyDescent="0.2">
      <c r="A125" s="143" t="s">
        <v>78</v>
      </c>
      <c r="B125" s="144"/>
      <c r="C125"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5" s="185">
        <v>2592</v>
      </c>
      <c r="E125" s="186"/>
      <c r="F125" s="186"/>
      <c r="G125" s="186"/>
      <c r="H125" s="187"/>
    </row>
    <row r="126" spans="1:8" ht="50.1" customHeight="1" x14ac:dyDescent="0.2">
      <c r="A126" s="143" t="s">
        <v>79</v>
      </c>
      <c r="B126" s="144"/>
      <c r="C126"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6" s="36">
        <v>2160</v>
      </c>
      <c r="E126" s="37"/>
      <c r="F126" s="37"/>
      <c r="G126" s="37"/>
      <c r="H126" s="38"/>
    </row>
    <row r="127" spans="1:8" ht="50.1" customHeight="1" x14ac:dyDescent="0.2">
      <c r="A127" s="143" t="s">
        <v>80</v>
      </c>
      <c r="B127" s="144"/>
      <c r="C127" s="184" t="str">
        <f>"Интернет-площадка 2gis.ru на основе Cправочника организаций "&amp;$C$2&amp;""</f>
        <v>Интернет-площадка 2gis.ru на основе Cправочника организаций "2ГИС.РЕСПУБЛИКА АЛТАЙ"</v>
      </c>
      <c r="D127" s="36">
        <v>2340</v>
      </c>
      <c r="E127" s="37"/>
      <c r="F127" s="37"/>
      <c r="G127" s="37"/>
      <c r="H127" s="38"/>
    </row>
    <row r="128" spans="1:8" ht="50.1" customHeight="1" x14ac:dyDescent="0.2">
      <c r="A128" s="143" t="s">
        <v>81</v>
      </c>
      <c r="B128" s="144"/>
      <c r="C128" s="184" t="str">
        <f>"Интернет-площадка 2gis.ru на основе Cправочника организаций "&amp;$C$2&amp;""</f>
        <v>Интернет-площадка 2gis.ru на основе Cправочника организаций "2ГИС.РЕСПУБЛИКА АЛТАЙ"</v>
      </c>
      <c r="D128" s="36">
        <v>2808</v>
      </c>
      <c r="E128" s="37"/>
      <c r="F128" s="37"/>
      <c r="G128" s="37"/>
      <c r="H128" s="38"/>
    </row>
    <row r="129" spans="1:8" ht="50.1" customHeight="1" x14ac:dyDescent="0.2">
      <c r="A129" s="143" t="s">
        <v>82</v>
      </c>
      <c r="B129" s="144"/>
      <c r="C129"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9" s="36">
        <v>972</v>
      </c>
      <c r="E129" s="37"/>
      <c r="F129" s="37"/>
      <c r="G129" s="37"/>
      <c r="H129" s="38"/>
    </row>
    <row r="130" spans="1:8" ht="50.1" customHeight="1" x14ac:dyDescent="0.2">
      <c r="A130" s="143" t="s">
        <v>83</v>
      </c>
      <c r="B130" s="144"/>
      <c r="C130"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0" s="36">
        <v>792</v>
      </c>
      <c r="E130" s="37"/>
      <c r="F130" s="37"/>
      <c r="G130" s="37"/>
      <c r="H130" s="38"/>
    </row>
    <row r="131" spans="1:8" ht="50.1" customHeight="1" x14ac:dyDescent="0.2">
      <c r="A131" s="143" t="s">
        <v>84</v>
      </c>
      <c r="B131" s="144"/>
      <c r="C131"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31" s="36">
        <v>2340</v>
      </c>
      <c r="E131" s="37"/>
      <c r="F131" s="37"/>
      <c r="G131" s="37"/>
      <c r="H131" s="38"/>
    </row>
    <row r="132" spans="1:8" ht="50.1" customHeight="1" x14ac:dyDescent="0.2">
      <c r="A132" s="143" t="s">
        <v>85</v>
      </c>
      <c r="B132" s="144"/>
      <c r="C132" s="188" t="str">
        <f>C163</f>
        <v>электронный справочник на основе Справочника организаций "2ГИС.РЕСПУБЛИКА АЛТАЙ" (мобильная версия 2ГИС 4.0 и выше)</v>
      </c>
      <c r="D132" s="36">
        <v>6012</v>
      </c>
      <c r="E132" s="37"/>
      <c r="F132" s="37"/>
      <c r="G132" s="37"/>
      <c r="H132" s="38"/>
    </row>
    <row r="133" spans="1:8" ht="50.1" customHeight="1" x14ac:dyDescent="0.2">
      <c r="A133" s="143" t="s">
        <v>86</v>
      </c>
      <c r="B133" s="144"/>
      <c r="C133" s="184" t="s">
        <v>87</v>
      </c>
      <c r="D133" s="36">
        <v>648</v>
      </c>
      <c r="E133" s="37"/>
      <c r="F133" s="37"/>
      <c r="G133" s="37"/>
      <c r="H133" s="38"/>
    </row>
    <row r="134" spans="1:8" ht="75" customHeight="1" x14ac:dyDescent="0.2">
      <c r="A134" s="143" t="s">
        <v>88</v>
      </c>
      <c r="B134" s="144"/>
      <c r="C13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4" s="36">
        <v>2304</v>
      </c>
      <c r="E134" s="37"/>
      <c r="F134" s="37"/>
      <c r="G134" s="37"/>
      <c r="H134" s="38"/>
    </row>
    <row r="135" spans="1:8" ht="75" customHeight="1" x14ac:dyDescent="0.2">
      <c r="A135" s="143" t="s">
        <v>89</v>
      </c>
      <c r="B135" s="144"/>
      <c r="C135" s="184" t="str">
        <f t="shared" ref="C135:C13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5" s="36">
        <v>1842</v>
      </c>
      <c r="E135" s="37"/>
      <c r="F135" s="37"/>
      <c r="G135" s="37"/>
      <c r="H135" s="38"/>
    </row>
    <row r="136" spans="1:8" ht="75" customHeight="1" x14ac:dyDescent="0.2">
      <c r="A136" s="143" t="s">
        <v>90</v>
      </c>
      <c r="B136" s="144"/>
      <c r="C136" s="184"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6" s="36">
        <v>1512</v>
      </c>
      <c r="E136" s="37"/>
      <c r="F136" s="37"/>
      <c r="G136" s="37"/>
      <c r="H136" s="38"/>
    </row>
    <row r="137" spans="1:8" ht="75" customHeight="1" x14ac:dyDescent="0.2">
      <c r="A137" s="143" t="s">
        <v>91</v>
      </c>
      <c r="B137" s="144"/>
      <c r="C137" s="184"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7" s="36">
        <v>924</v>
      </c>
      <c r="E137" s="37"/>
      <c r="F137" s="37"/>
      <c r="G137" s="37"/>
      <c r="H137" s="38"/>
    </row>
    <row r="138" spans="1:8" ht="75" customHeight="1" x14ac:dyDescent="0.2">
      <c r="A138" s="143" t="s">
        <v>92</v>
      </c>
      <c r="B138" s="144" t="s">
        <v>92</v>
      </c>
      <c r="C13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8" s="36">
        <v>5184</v>
      </c>
      <c r="E138" s="37"/>
      <c r="F138" s="37"/>
      <c r="G138" s="37"/>
      <c r="H138" s="38"/>
    </row>
    <row r="139" spans="1:8" ht="75" customHeight="1" x14ac:dyDescent="0.2">
      <c r="A139" s="143" t="s">
        <v>93</v>
      </c>
      <c r="B139" s="144" t="s">
        <v>93</v>
      </c>
      <c r="C13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39" s="36">
        <v>4002</v>
      </c>
      <c r="E139" s="37"/>
      <c r="F139" s="37"/>
      <c r="G139" s="37"/>
      <c r="H139" s="38"/>
    </row>
    <row r="140" spans="1:8" ht="50.1" customHeight="1" thickBot="1" x14ac:dyDescent="0.25">
      <c r="A140" s="143" t="s">
        <v>94</v>
      </c>
      <c r="B140" s="144"/>
      <c r="C140"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0" s="36">
        <v>1944</v>
      </c>
      <c r="E140" s="37"/>
      <c r="F140" s="37"/>
      <c r="G140" s="37"/>
      <c r="H140" s="38"/>
    </row>
    <row r="141" spans="1:8" s="16" customFormat="1" ht="102" customHeight="1" thickBot="1" x14ac:dyDescent="0.25">
      <c r="A141" s="143" t="s">
        <v>16</v>
      </c>
      <c r="B141" s="144"/>
      <c r="C14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41" s="36">
        <v>780</v>
      </c>
      <c r="E141" s="37"/>
      <c r="F141" s="37"/>
      <c r="G141" s="37"/>
      <c r="H141" s="38"/>
    </row>
    <row r="142" spans="1:8" s="16" customFormat="1" ht="126" customHeight="1" x14ac:dyDescent="0.2">
      <c r="A142" s="143" t="s">
        <v>95</v>
      </c>
      <c r="B142" s="144"/>
      <c r="C14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2" s="36">
        <v>7200</v>
      </c>
      <c r="E142" s="37"/>
      <c r="F142" s="37"/>
      <c r="G142" s="37"/>
      <c r="H142" s="38"/>
    </row>
    <row r="143" spans="1:8" s="16" customFormat="1" ht="96" customHeight="1" x14ac:dyDescent="0.2">
      <c r="A143" s="137" t="s">
        <v>96</v>
      </c>
      <c r="B143" s="189"/>
      <c r="C14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3" s="36">
        <v>6012</v>
      </c>
      <c r="E143" s="37"/>
      <c r="F143" s="37"/>
      <c r="G143" s="37"/>
      <c r="H143" s="38"/>
    </row>
    <row r="144" spans="1:8" s="16" customFormat="1" ht="96" customHeight="1" x14ac:dyDescent="0.2">
      <c r="A144" s="137" t="s">
        <v>97</v>
      </c>
      <c r="B144" s="189"/>
      <c r="C14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44" s="36">
        <v>6012</v>
      </c>
      <c r="E144" s="37"/>
      <c r="F144" s="37"/>
      <c r="G144" s="37"/>
      <c r="H144" s="38"/>
    </row>
    <row r="145" spans="1:8" ht="50.1" customHeight="1" x14ac:dyDescent="0.2">
      <c r="A145" s="143" t="s">
        <v>98</v>
      </c>
      <c r="B145" s="144"/>
      <c r="C145" s="184" t="str">
        <f>"Интернет-площадка 2gis.ru на основе Cправочника организаций "&amp;$C$2&amp;""</f>
        <v>Интернет-площадка 2gis.ru на основе Cправочника организаций "2ГИС.РЕСПУБЛИКА АЛТАЙ"</v>
      </c>
      <c r="D145" s="36">
        <v>2880</v>
      </c>
      <c r="E145" s="37"/>
      <c r="F145" s="37"/>
      <c r="G145" s="37"/>
      <c r="H145" s="38"/>
    </row>
    <row r="146" spans="1:8" ht="50.1" customHeight="1" x14ac:dyDescent="0.2">
      <c r="A146" s="143" t="s">
        <v>99</v>
      </c>
      <c r="B146" s="144"/>
      <c r="C146" s="184" t="str">
        <f t="shared" ref="C146:C155"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46" s="36">
        <v>3720</v>
      </c>
      <c r="E146" s="37"/>
      <c r="F146" s="37"/>
      <c r="G146" s="37"/>
      <c r="H146" s="38"/>
    </row>
    <row r="147" spans="1:8" ht="50.1" customHeight="1" x14ac:dyDescent="0.2">
      <c r="A147" s="143" t="s">
        <v>100</v>
      </c>
      <c r="B147" s="144"/>
      <c r="C147" s="184" t="str">
        <f t="shared" si="2"/>
        <v>Электронный справочник на основе Справочника организаций "2ГИС.РЕСПУБЛИКА АЛТАЙ" (версия для ПК)</v>
      </c>
      <c r="D147" s="36">
        <v>3120</v>
      </c>
      <c r="E147" s="37"/>
      <c r="F147" s="37"/>
      <c r="G147" s="37"/>
      <c r="H147" s="38"/>
    </row>
    <row r="148" spans="1:8" ht="50.1" customHeight="1" x14ac:dyDescent="0.2">
      <c r="A148" s="143" t="s">
        <v>101</v>
      </c>
      <c r="B148" s="144"/>
      <c r="C148" s="184" t="str">
        <f>"Интернет-площадка 2gis.ru на основе Cправочника организаций "&amp;$C$2&amp;""</f>
        <v>Интернет-площадка 2gis.ru на основе Cправочника организаций "2ГИС.РЕСПУБЛИКА АЛТАЙ"</v>
      </c>
      <c r="D148" s="36">
        <v>3360</v>
      </c>
      <c r="E148" s="37"/>
      <c r="F148" s="37"/>
      <c r="G148" s="37"/>
      <c r="H148" s="38"/>
    </row>
    <row r="149" spans="1:8" ht="50.1" customHeight="1" x14ac:dyDescent="0.2">
      <c r="A149" s="143" t="s">
        <v>102</v>
      </c>
      <c r="B149" s="144"/>
      <c r="C149" s="184" t="str">
        <f>"Интернет-площадка 2gis.ru на основе Cправочника организаций "&amp;$C$2&amp;""</f>
        <v>Интернет-площадка 2gis.ru на основе Cправочника организаций "2ГИС.РЕСПУБЛИКА АЛТАЙ"</v>
      </c>
      <c r="D149" s="36">
        <v>4032</v>
      </c>
      <c r="E149" s="37"/>
      <c r="F149" s="37"/>
      <c r="G149" s="37"/>
      <c r="H149" s="38"/>
    </row>
    <row r="150" spans="1:8" ht="50.1" customHeight="1" x14ac:dyDescent="0.2">
      <c r="A150" s="143" t="s">
        <v>103</v>
      </c>
      <c r="B150" s="144"/>
      <c r="C150" s="184" t="str">
        <f t="shared" si="2"/>
        <v>Электронный справочник на основе Справочника организаций "2ГИС.РЕСПУБЛИКА АЛТАЙ" (версия для ПК)</v>
      </c>
      <c r="D150" s="36">
        <v>1440</v>
      </c>
      <c r="E150" s="37"/>
      <c r="F150" s="37"/>
      <c r="G150" s="37"/>
      <c r="H150" s="38"/>
    </row>
    <row r="151" spans="1:8" ht="50.1" customHeight="1" x14ac:dyDescent="0.2">
      <c r="A151" s="143" t="s">
        <v>104</v>
      </c>
      <c r="B151" s="144"/>
      <c r="C151" s="184" t="str">
        <f t="shared" si="2"/>
        <v>Электронный справочник на основе Справочника организаций "2ГИС.РЕСПУБЛИКА АЛТАЙ" (версия для ПК)</v>
      </c>
      <c r="D151" s="36">
        <v>1200</v>
      </c>
      <c r="E151" s="37"/>
      <c r="F151" s="37"/>
      <c r="G151" s="37"/>
      <c r="H151" s="38"/>
    </row>
    <row r="152" spans="1:8" ht="50.1" customHeight="1" x14ac:dyDescent="0.2">
      <c r="A152" s="143" t="s">
        <v>105</v>
      </c>
      <c r="B152" s="144"/>
      <c r="C152" s="184" t="str">
        <f t="shared" si="2"/>
        <v>Электронный справочник на основе Справочника организаций "2ГИС.РЕСПУБЛИКА АЛТАЙ" (версия для ПК)</v>
      </c>
      <c r="D152" s="36">
        <v>3360</v>
      </c>
      <c r="E152" s="37"/>
      <c r="F152" s="37"/>
      <c r="G152" s="37"/>
      <c r="H152" s="38"/>
    </row>
    <row r="153" spans="1:8" ht="50.1" customHeight="1" x14ac:dyDescent="0.2">
      <c r="A153" s="143" t="s">
        <v>106</v>
      </c>
      <c r="B153" s="144"/>
      <c r="C153" s="184" t="s">
        <v>87</v>
      </c>
      <c r="D153" s="36">
        <v>960</v>
      </c>
      <c r="E153" s="37"/>
      <c r="F153" s="37"/>
      <c r="G153" s="37"/>
      <c r="H153" s="38"/>
    </row>
    <row r="154" spans="1:8" ht="75" customHeight="1" x14ac:dyDescent="0.2">
      <c r="A154" s="143" t="s">
        <v>107</v>
      </c>
      <c r="B154" s="144"/>
      <c r="C15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54" s="36">
        <v>7320</v>
      </c>
      <c r="E154" s="37"/>
      <c r="F154" s="37"/>
      <c r="G154" s="37"/>
      <c r="H154" s="38"/>
    </row>
    <row r="155" spans="1:8" ht="50.1" customHeight="1" thickBot="1" x14ac:dyDescent="0.25">
      <c r="A155" s="143" t="s">
        <v>108</v>
      </c>
      <c r="B155" s="144"/>
      <c r="C155" s="184" t="str">
        <f t="shared" si="2"/>
        <v>Электронный справочник на основе Справочника организаций "2ГИС.РЕСПУБЛИКА АЛТАЙ" (версия для ПК)</v>
      </c>
      <c r="D155" s="44">
        <v>2760</v>
      </c>
      <c r="E155" s="45"/>
      <c r="F155" s="45"/>
      <c r="G155" s="45"/>
      <c r="H155" s="46"/>
    </row>
    <row r="156" spans="1:8" s="28" customFormat="1" ht="50.1" customHeight="1" thickBot="1" x14ac:dyDescent="0.25">
      <c r="A156" s="24" t="s">
        <v>109</v>
      </c>
      <c r="B156" s="25"/>
      <c r="C156" s="26"/>
      <c r="D156" s="156"/>
      <c r="E156" s="156"/>
      <c r="F156" s="156"/>
      <c r="G156" s="156"/>
      <c r="H156" s="157"/>
    </row>
    <row r="157" spans="1:8" s="16" customFormat="1" ht="50.1" customHeight="1" x14ac:dyDescent="0.2">
      <c r="A157" s="143" t="s">
        <v>110</v>
      </c>
      <c r="B157" s="144"/>
      <c r="C15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57" s="36">
        <v>5004</v>
      </c>
      <c r="E157" s="37"/>
      <c r="F157" s="37"/>
      <c r="G157" s="37"/>
      <c r="H157" s="38"/>
    </row>
    <row r="158" spans="1:8" s="16" customFormat="1" ht="50.1" customHeight="1" x14ac:dyDescent="0.2">
      <c r="A158" s="143" t="s">
        <v>111</v>
      </c>
      <c r="B158" s="144"/>
      <c r="C158" s="194"/>
      <c r="D158" s="36">
        <v>5004</v>
      </c>
      <c r="E158" s="37"/>
      <c r="F158" s="37"/>
      <c r="G158" s="37"/>
      <c r="H158" s="38"/>
    </row>
    <row r="159" spans="1:8" s="16" customFormat="1" ht="50.1" customHeight="1" x14ac:dyDescent="0.2">
      <c r="A159" s="192" t="s">
        <v>112</v>
      </c>
      <c r="B159" s="193"/>
      <c r="C159" s="194"/>
      <c r="D159" s="325">
        <v>1500</v>
      </c>
      <c r="E159" s="140"/>
      <c r="F159" s="140"/>
      <c r="G159" s="140"/>
      <c r="H159" s="140"/>
    </row>
    <row r="160" spans="1:8" s="16" customFormat="1" ht="50.1" customHeight="1" x14ac:dyDescent="0.2">
      <c r="A160" s="192" t="s">
        <v>113</v>
      </c>
      <c r="B160" s="193"/>
      <c r="C160" s="194"/>
      <c r="D160" s="325">
        <v>150</v>
      </c>
      <c r="E160" s="140"/>
      <c r="F160" s="140"/>
      <c r="G160" s="140"/>
      <c r="H160" s="140"/>
    </row>
    <row r="161" spans="1:8" s="16" customFormat="1" ht="50.1" customHeight="1" thickBot="1" x14ac:dyDescent="0.25">
      <c r="A161" s="192" t="s">
        <v>114</v>
      </c>
      <c r="B161" s="193"/>
      <c r="C161" s="196"/>
      <c r="D161" s="78">
        <v>510</v>
      </c>
      <c r="E161" s="79"/>
      <c r="F161" s="79"/>
      <c r="G161" s="79"/>
      <c r="H161" s="79"/>
    </row>
    <row r="162" spans="1:8" s="16" customFormat="1" ht="50.1" customHeight="1" thickBot="1" x14ac:dyDescent="0.25">
      <c r="A162" s="24" t="s">
        <v>115</v>
      </c>
      <c r="B162" s="25"/>
      <c r="C162" s="26"/>
      <c r="D162" s="156"/>
      <c r="E162" s="156"/>
      <c r="F162" s="156"/>
      <c r="G162" s="156"/>
      <c r="H162" s="157"/>
    </row>
    <row r="163" spans="1:8" ht="50.1" customHeight="1" x14ac:dyDescent="0.2">
      <c r="A163" s="143" t="s">
        <v>116</v>
      </c>
      <c r="B163" s="144"/>
      <c r="C16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63" s="198">
        <f>F163*1.2</f>
        <v>3960</v>
      </c>
      <c r="E163" s="199">
        <f>F163*1.1</f>
        <v>3630.0000000000005</v>
      </c>
      <c r="F163" s="199">
        <v>3300</v>
      </c>
      <c r="G163" s="199">
        <f>F163*0.75</f>
        <v>2475</v>
      </c>
      <c r="H163" s="200">
        <f>F163*0.5</f>
        <v>1650</v>
      </c>
    </row>
    <row r="164" spans="1:8" ht="50.1" customHeight="1" x14ac:dyDescent="0.2">
      <c r="A164" s="143" t="s">
        <v>117</v>
      </c>
      <c r="B164" s="144"/>
      <c r="C164" s="184" t="str">
        <f>"Интернет-площадка 2gis.ru на основе Cправочника организаций "&amp;$C$2&amp;""</f>
        <v>Интернет-площадка 2gis.ru на основе Cправочника организаций "2ГИС.РЕСПУБЛИКА АЛТАЙ"</v>
      </c>
      <c r="D164" s="36">
        <v>2880</v>
      </c>
      <c r="E164" s="37"/>
      <c r="F164" s="37"/>
      <c r="G164" s="37"/>
      <c r="H164" s="38"/>
    </row>
    <row r="165" spans="1:8" ht="50.1" customHeight="1" x14ac:dyDescent="0.2">
      <c r="A165" s="143" t="s">
        <v>118</v>
      </c>
      <c r="B165" s="144"/>
      <c r="C165"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6">
        <v>1476</v>
      </c>
      <c r="E165" s="37"/>
      <c r="F165" s="37"/>
      <c r="G165" s="37"/>
      <c r="H165" s="38"/>
    </row>
    <row r="166" spans="1:8" ht="50.1" customHeight="1" x14ac:dyDescent="0.2">
      <c r="A166" s="143" t="s">
        <v>119</v>
      </c>
      <c r="B166" s="144"/>
      <c r="C16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66" s="198">
        <f>F166*1.2</f>
        <v>5616</v>
      </c>
      <c r="E166" s="199">
        <f>F166*1.1</f>
        <v>5148</v>
      </c>
      <c r="F166" s="199">
        <v>4680</v>
      </c>
      <c r="G166" s="199">
        <f>F166*0.75</f>
        <v>3510</v>
      </c>
      <c r="H166" s="200">
        <f>F166*0.5</f>
        <v>2340</v>
      </c>
    </row>
    <row r="167" spans="1:8" ht="50.1" customHeight="1" x14ac:dyDescent="0.2">
      <c r="A167" s="143" t="s">
        <v>163</v>
      </c>
      <c r="B167" s="144"/>
      <c r="C167" s="184" t="str">
        <f>"Интернет-площадка 2gis.ru на основе Cправочника организаций "&amp;$C$2&amp;""</f>
        <v>Интернет-площадка 2gis.ru на основе Cправочника организаций "2ГИС.РЕСПУБЛИКА АЛТАЙ"</v>
      </c>
      <c r="D167" s="36">
        <v>4080</v>
      </c>
      <c r="E167" s="37"/>
      <c r="F167" s="37"/>
      <c r="G167" s="37"/>
      <c r="H167" s="38"/>
    </row>
    <row r="168" spans="1:8" ht="50.1" customHeight="1" x14ac:dyDescent="0.2">
      <c r="A168" s="143" t="s">
        <v>121</v>
      </c>
      <c r="B168" s="144"/>
      <c r="C168" s="184"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8" s="36">
        <v>2160</v>
      </c>
      <c r="E168" s="37"/>
      <c r="F168" s="37"/>
      <c r="G168" s="37"/>
      <c r="H168" s="38"/>
    </row>
    <row r="169" spans="1:8" s="16" customFormat="1" ht="126" customHeight="1" thickBot="1" x14ac:dyDescent="0.25">
      <c r="A169" s="143" t="s">
        <v>122</v>
      </c>
      <c r="B169" s="144"/>
      <c r="C169" s="201" t="str">
        <f>C164</f>
        <v>Интернет-площадка 2gis.ru на основе Cправочника организаций "2ГИС.РЕСПУБЛИКА АЛТАЙ"</v>
      </c>
      <c r="D169" s="198">
        <f>F169*1.2</f>
        <v>5040</v>
      </c>
      <c r="E169" s="199">
        <f>F169*1.1</f>
        <v>4620</v>
      </c>
      <c r="F169" s="199">
        <v>4200</v>
      </c>
      <c r="G169" s="199">
        <f>F169*0.75</f>
        <v>3150</v>
      </c>
      <c r="H169" s="200">
        <f>F169*0.5</f>
        <v>2100</v>
      </c>
    </row>
    <row r="170" spans="1:8" ht="50.1" customHeight="1" thickBot="1" x14ac:dyDescent="0.25">
      <c r="A170" s="24" t="s">
        <v>182</v>
      </c>
      <c r="B170" s="25"/>
      <c r="C170" s="26"/>
      <c r="D170" s="156"/>
      <c r="E170" s="156"/>
      <c r="F170" s="156"/>
      <c r="G170" s="156"/>
      <c r="H170" s="157"/>
    </row>
    <row r="171" spans="1:8" s="23" customFormat="1" ht="30" customHeight="1" thickBot="1" x14ac:dyDescent="0.25">
      <c r="A171" s="532"/>
      <c r="B171" s="353"/>
      <c r="C171" s="354"/>
      <c r="D171" s="353"/>
      <c r="E171" s="353"/>
      <c r="F171" s="353"/>
      <c r="G171" s="353"/>
      <c r="H171" s="355"/>
    </row>
    <row r="172" spans="1:8" s="16" customFormat="1" ht="185.25" customHeight="1" x14ac:dyDescent="0.2">
      <c r="A172" s="143" t="s">
        <v>183</v>
      </c>
      <c r="B172" s="144"/>
      <c r="C17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2" s="31">
        <v>6720</v>
      </c>
      <c r="E172" s="32"/>
      <c r="F172" s="32"/>
      <c r="G172" s="32"/>
      <c r="H172" s="33"/>
    </row>
    <row r="173" spans="1:8" s="16" customFormat="1" ht="83.25" customHeight="1" x14ac:dyDescent="0.2">
      <c r="A173" s="143" t="s">
        <v>184</v>
      </c>
      <c r="B173" s="144"/>
      <c r="C173" s="194"/>
      <c r="D173" s="36">
        <v>13440</v>
      </c>
      <c r="E173" s="37"/>
      <c r="F173" s="37"/>
      <c r="G173" s="37"/>
      <c r="H173" s="38"/>
    </row>
    <row r="174" spans="1:8" s="16" customFormat="1" ht="83.25" customHeight="1" x14ac:dyDescent="0.2">
      <c r="A174" s="143" t="s">
        <v>185</v>
      </c>
      <c r="B174" s="144"/>
      <c r="C174" s="194"/>
      <c r="D174" s="36">
        <v>6720</v>
      </c>
      <c r="E174" s="37"/>
      <c r="F174" s="37"/>
      <c r="G174" s="37"/>
      <c r="H174" s="38"/>
    </row>
    <row r="175" spans="1:8" s="16" customFormat="1" ht="83.25" customHeight="1" thickBot="1" x14ac:dyDescent="0.25">
      <c r="A175" s="143" t="s">
        <v>186</v>
      </c>
      <c r="B175" s="144"/>
      <c r="C175" s="194"/>
      <c r="D175" s="36">
        <v>13440</v>
      </c>
      <c r="E175" s="37"/>
      <c r="F175" s="37"/>
      <c r="G175" s="37"/>
      <c r="H175" s="38"/>
    </row>
    <row r="176" spans="1:8" ht="21.75" thickBot="1" x14ac:dyDescent="0.25">
      <c r="A176" s="298"/>
      <c r="B176" s="299"/>
      <c r="C176" s="118"/>
      <c r="D176" s="322"/>
      <c r="E176" s="322"/>
      <c r="F176" s="322"/>
      <c r="G176" s="322"/>
      <c r="H176" s="323"/>
    </row>
    <row r="178" spans="1:8" ht="21" x14ac:dyDescent="0.2">
      <c r="A178" s="206"/>
      <c r="B178" s="207" t="s">
        <v>123</v>
      </c>
      <c r="C178" s="208" t="s">
        <v>233</v>
      </c>
      <c r="D178" s="208"/>
      <c r="E178" s="209"/>
      <c r="F178" s="209"/>
      <c r="G178" s="209"/>
      <c r="H178" s="209"/>
    </row>
    <row r="179" spans="1:8" ht="21" x14ac:dyDescent="0.2">
      <c r="A179" s="206"/>
      <c r="B179" s="209"/>
      <c r="C179" s="210" t="s">
        <v>234</v>
      </c>
      <c r="D179" s="210"/>
      <c r="E179" s="209"/>
      <c r="F179" s="209"/>
      <c r="G179" s="209"/>
      <c r="H179" s="209"/>
    </row>
    <row r="180" spans="1:8" ht="21" x14ac:dyDescent="0.2">
      <c r="A180" s="206"/>
      <c r="B180" s="209"/>
      <c r="C180" s="210" t="s">
        <v>235</v>
      </c>
      <c r="D180" s="210"/>
      <c r="E180" s="209"/>
      <c r="F180" s="209"/>
      <c r="G180" s="209"/>
      <c r="H180" s="209"/>
    </row>
    <row r="181" spans="1:8" ht="21" x14ac:dyDescent="0.2">
      <c r="C181" s="210"/>
      <c r="D181" s="210"/>
      <c r="E181" s="209"/>
      <c r="F181" s="209"/>
      <c r="G181" s="209"/>
      <c r="H181" s="203"/>
    </row>
    <row r="182" spans="1:8" ht="26.25" customHeight="1" x14ac:dyDescent="0.2">
      <c r="A182" s="213" t="str">
        <f>Абакан_юр!A147</f>
        <v>По соглашению сторон в качестве валюты платежа могут выступать украинские гривны, в этом случае курс следующий: 1 руб. = 0,3909 гривен</v>
      </c>
      <c r="B182" s="213"/>
      <c r="C182" s="213"/>
      <c r="D182" s="214"/>
      <c r="E182" s="214"/>
      <c r="F182" s="215"/>
      <c r="G182" s="216"/>
      <c r="H182" s="216"/>
    </row>
    <row r="183" spans="1:8" ht="26.25" customHeight="1" x14ac:dyDescent="0.2">
      <c r="A183" s="213" t="str">
        <f>Абакан_юр!A148</f>
        <v>По соглашению сторон в качестве валюты платежа могут выступать дирхамы ОАЭ, в этом случае курс следующий: 1 руб. = 0,0394 дирхам</v>
      </c>
      <c r="B183" s="213"/>
      <c r="C183" s="213"/>
      <c r="D183" s="214"/>
      <c r="E183" s="214"/>
      <c r="F183" s="215"/>
      <c r="G183" s="218"/>
      <c r="H183" s="218"/>
    </row>
    <row r="184" spans="1:8" ht="26.25" customHeight="1" x14ac:dyDescent="0.2">
      <c r="A184" s="213" t="str">
        <f>Абакан_юр!A149</f>
        <v>По соглашению сторон в качестве валюты платежа могут выступать доллары США, в этом случае курс следующий: 1 руб. = 0,0107 доллара</v>
      </c>
      <c r="B184" s="213"/>
      <c r="C184" s="213"/>
      <c r="D184" s="214"/>
      <c r="E184" s="214"/>
      <c r="F184" s="215"/>
      <c r="G184" s="218"/>
      <c r="H184" s="218"/>
    </row>
    <row r="185" spans="1:8" ht="26.25" customHeight="1" x14ac:dyDescent="0.2">
      <c r="A185" s="213" t="str">
        <f>Абакан_юр!A150</f>
        <v>По соглашению сторон в качестве валюты платежа могут выступать евро, в этом случае курс следующий: 1 руб. = 0,0101 евро</v>
      </c>
      <c r="B185" s="213"/>
      <c r="C185" s="213"/>
      <c r="D185" s="214"/>
      <c r="E185" s="215"/>
      <c r="F185" s="215"/>
      <c r="G185" s="218"/>
      <c r="H185" s="218"/>
    </row>
    <row r="186" spans="1:8" ht="26.25" customHeight="1" x14ac:dyDescent="0.2">
      <c r="A186" s="213" t="str">
        <f>Абакан_юр!A151</f>
        <v>По соглашению сторон в качестве валюты платежа могут выступать чешские кроны, в этом случае курс следующий: 1 руб. = 0,2496 крона</v>
      </c>
      <c r="B186" s="213"/>
      <c r="C186" s="213"/>
      <c r="D186" s="214"/>
      <c r="E186" s="215"/>
      <c r="F186" s="215"/>
      <c r="G186" s="218"/>
      <c r="H186" s="218"/>
    </row>
    <row r="187" spans="1:8" ht="26.25" customHeight="1" x14ac:dyDescent="0.2">
      <c r="A187" s="213" t="str">
        <f>Абакан_юр!A152</f>
        <v>По соглашению сторон в качестве валюты платежа могут выступать киргизские сомы, в этом случае курс следующий: 1 руб. = 0,9546 сом</v>
      </c>
      <c r="B187" s="213"/>
      <c r="C187" s="213"/>
      <c r="D187" s="214"/>
      <c r="E187" s="214"/>
      <c r="F187" s="215"/>
      <c r="G187" s="218"/>
      <c r="H187" s="218"/>
    </row>
    <row r="188" spans="1:8" ht="26.25" customHeight="1" x14ac:dyDescent="0.2">
      <c r="A18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8" s="213"/>
      <c r="C188" s="213"/>
      <c r="D188" s="214"/>
      <c r="E188" s="214"/>
      <c r="F188" s="215"/>
      <c r="G188" s="218"/>
      <c r="H188" s="218"/>
    </row>
    <row r="189" spans="1:8" ht="26.25" x14ac:dyDescent="0.2">
      <c r="A189" s="219"/>
      <c r="B189" s="219"/>
      <c r="C189" s="220"/>
      <c r="D189" s="221"/>
      <c r="E189" s="221"/>
      <c r="F189" s="222"/>
      <c r="G189" s="223"/>
      <c r="H189" s="223"/>
    </row>
    <row r="190" spans="1:8" ht="21" x14ac:dyDescent="0.2">
      <c r="A190" s="225" t="s">
        <v>134</v>
      </c>
      <c r="B190" s="225"/>
      <c r="C190" s="225"/>
      <c r="D190" s="225"/>
      <c r="E190" s="225"/>
      <c r="F190" s="225"/>
      <c r="G190" s="225"/>
      <c r="H190" s="225"/>
    </row>
    <row r="191" spans="1:8" ht="21" x14ac:dyDescent="0.2">
      <c r="A191" s="225" t="s">
        <v>135</v>
      </c>
      <c r="B191" s="225"/>
      <c r="C191" s="225"/>
      <c r="D191" s="225"/>
      <c r="E191" s="225"/>
      <c r="F191" s="225"/>
      <c r="G191" s="225"/>
      <c r="H191" s="225"/>
    </row>
    <row r="192" spans="1:8" ht="26.25" x14ac:dyDescent="0.2">
      <c r="A192" s="219"/>
      <c r="B192" s="219"/>
      <c r="C192" s="220"/>
      <c r="D192" s="221"/>
      <c r="E192" s="221"/>
      <c r="F192" s="222"/>
      <c r="G192" s="223"/>
      <c r="H192" s="223"/>
    </row>
    <row r="193" spans="1:8" ht="50.1" customHeight="1" thickBot="1" x14ac:dyDescent="0.25">
      <c r="A193" s="226" t="s">
        <v>136</v>
      </c>
      <c r="B193" s="226"/>
      <c r="C193" s="226"/>
      <c r="D193" s="226"/>
      <c r="E193" s="226"/>
      <c r="F193" s="227"/>
      <c r="G193" s="217"/>
      <c r="H193" s="228"/>
    </row>
    <row r="194" spans="1:8" ht="50.1" customHeight="1" thickBot="1" x14ac:dyDescent="0.25">
      <c r="A194" s="229" t="s">
        <v>137</v>
      </c>
      <c r="B194" s="230"/>
      <c r="C194" s="230"/>
      <c r="D194" s="230"/>
      <c r="E194" s="231"/>
      <c r="F194" s="232"/>
      <c r="H194" s="233"/>
    </row>
    <row r="195" spans="1:8" ht="87" customHeight="1" thickBot="1" x14ac:dyDescent="0.25">
      <c r="A195" s="302" t="s">
        <v>138</v>
      </c>
      <c r="B195" s="303"/>
      <c r="C195" s="236" t="s">
        <v>139</v>
      </c>
      <c r="D195" s="326" t="s">
        <v>140</v>
      </c>
      <c r="E195" s="327"/>
      <c r="F195" s="238"/>
      <c r="G195" s="238"/>
      <c r="H195" s="238"/>
    </row>
    <row r="196" spans="1:8" ht="121.5" customHeight="1" x14ac:dyDescent="0.2">
      <c r="A196" s="239" t="s">
        <v>141</v>
      </c>
      <c r="B196" s="240"/>
      <c r="C196" s="241" t="s">
        <v>142</v>
      </c>
      <c r="D196" s="242" t="s">
        <v>143</v>
      </c>
      <c r="E196" s="243"/>
      <c r="F196" s="238"/>
      <c r="G196" s="238"/>
      <c r="H196" s="238"/>
    </row>
    <row r="197" spans="1:8" ht="102.75" customHeight="1" x14ac:dyDescent="0.2">
      <c r="A197" s="244" t="s">
        <v>144</v>
      </c>
      <c r="B197" s="245"/>
      <c r="C197" s="246" t="s">
        <v>145</v>
      </c>
      <c r="D197" s="247" t="s">
        <v>146</v>
      </c>
      <c r="E197" s="248"/>
      <c r="F197" s="238"/>
      <c r="G197" s="238"/>
      <c r="H197" s="238"/>
    </row>
    <row r="198" spans="1:8" ht="105.75" customHeight="1" thickBot="1" x14ac:dyDescent="0.25">
      <c r="A198" s="328" t="s">
        <v>147</v>
      </c>
      <c r="B198" s="329"/>
      <c r="C198" s="330" t="s">
        <v>148</v>
      </c>
      <c r="D198" s="331" t="s">
        <v>146</v>
      </c>
      <c r="E198" s="332"/>
      <c r="F198" s="222"/>
      <c r="G198" s="223"/>
      <c r="H198" s="223"/>
    </row>
    <row r="199" spans="1:8" s="203" customFormat="1" ht="102.75" customHeight="1" thickBot="1" x14ac:dyDescent="0.25">
      <c r="A199" s="328" t="s">
        <v>150</v>
      </c>
      <c r="B199" s="329"/>
      <c r="C199" s="544" t="s">
        <v>151</v>
      </c>
      <c r="D199" s="329" t="s">
        <v>146</v>
      </c>
      <c r="E199" s="545"/>
      <c r="F199" s="232"/>
      <c r="G199" s="232"/>
      <c r="H199" s="232"/>
    </row>
    <row r="200" spans="1:8" s="224" customFormat="1" ht="222.75" customHeight="1" thickBot="1" x14ac:dyDescent="0.25">
      <c r="A200" s="328" t="s">
        <v>152</v>
      </c>
      <c r="B200" s="329"/>
      <c r="C200" s="330" t="s">
        <v>153</v>
      </c>
      <c r="D200" s="331" t="s">
        <v>146</v>
      </c>
      <c r="E200" s="332"/>
      <c r="F200" s="222"/>
      <c r="G200" s="223"/>
      <c r="H200" s="223"/>
    </row>
    <row r="201" spans="1:8" ht="26.25" x14ac:dyDescent="0.2">
      <c r="A201" s="680"/>
      <c r="B201" s="680"/>
      <c r="C201" s="575"/>
      <c r="D201" s="575"/>
      <c r="E201" s="575"/>
      <c r="F201" s="222"/>
      <c r="G201" s="223"/>
      <c r="H201" s="223"/>
    </row>
    <row r="202" spans="1:8" ht="34.5" customHeight="1" x14ac:dyDescent="0.2">
      <c r="A202" s="250" t="s">
        <v>154</v>
      </c>
      <c r="B202" s="250"/>
      <c r="C202" s="250"/>
      <c r="D202" s="250"/>
      <c r="E202" s="250"/>
      <c r="F202" s="250"/>
      <c r="G202" s="250"/>
      <c r="H202" s="250"/>
    </row>
    <row r="203" spans="1:8" ht="34.5" customHeight="1" x14ac:dyDescent="0.2">
      <c r="A203" s="250" t="s">
        <v>155</v>
      </c>
      <c r="B203" s="250"/>
      <c r="C203" s="250"/>
      <c r="D203" s="250"/>
      <c r="E203" s="250"/>
      <c r="F203" s="250"/>
      <c r="G203" s="250"/>
      <c r="H203" s="250"/>
    </row>
    <row r="204" spans="1:8" ht="34.5" customHeight="1" x14ac:dyDescent="0.2">
      <c r="A204" s="250" t="s">
        <v>639</v>
      </c>
      <c r="B204" s="250"/>
      <c r="C204" s="250"/>
      <c r="D204" s="250"/>
      <c r="E204" s="250"/>
      <c r="F204" s="250"/>
      <c r="G204" s="250"/>
      <c r="H204" s="250"/>
    </row>
    <row r="205" spans="1:8" ht="183" customHeight="1" x14ac:dyDescent="0.2">
      <c r="A205"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225"/>
      <c r="C205" s="225"/>
      <c r="D205" s="225"/>
      <c r="E205" s="225"/>
      <c r="F205" s="225"/>
      <c r="G205" s="225"/>
      <c r="H205" s="225"/>
    </row>
    <row r="206" spans="1:8" ht="71.25" customHeight="1" x14ac:dyDescent="0.2">
      <c r="A206" s="225" t="s">
        <v>157</v>
      </c>
      <c r="B206" s="225"/>
      <c r="C206" s="225"/>
      <c r="D206" s="225"/>
      <c r="E206" s="225"/>
      <c r="F206" s="225"/>
      <c r="G206" s="225"/>
      <c r="H206" s="225"/>
    </row>
    <row r="207" spans="1:8" ht="36.75" customHeight="1" x14ac:dyDescent="0.2">
      <c r="A207" s="250" t="s">
        <v>158</v>
      </c>
      <c r="B207" s="250"/>
      <c r="C207" s="250"/>
      <c r="D207" s="250"/>
      <c r="E207" s="250"/>
      <c r="F207" s="250"/>
      <c r="G207" s="250"/>
      <c r="H207" s="250"/>
    </row>
    <row r="208" spans="1:8" s="252" customFormat="1" ht="114.75" customHeight="1" x14ac:dyDescent="0.2">
      <c r="A208" s="225" t="s">
        <v>159</v>
      </c>
      <c r="B208" s="225"/>
      <c r="C208" s="225"/>
      <c r="D208" s="225"/>
      <c r="E208" s="225"/>
      <c r="F208" s="225"/>
      <c r="G208" s="225"/>
      <c r="H208" s="225"/>
    </row>
  </sheetData>
  <sheetProtection selectLockedCells="1" selectUnlockedCells="1"/>
  <mergeCells count="349">
    <mergeCell ref="A208:E208"/>
    <mergeCell ref="F208:H208"/>
    <mergeCell ref="A202:H202"/>
    <mergeCell ref="A203:H203"/>
    <mergeCell ref="A204:H204"/>
    <mergeCell ref="A205:H205"/>
    <mergeCell ref="A206:H206"/>
    <mergeCell ref="A207:H207"/>
    <mergeCell ref="A198:B198"/>
    <mergeCell ref="D198:E198"/>
    <mergeCell ref="A199:B199"/>
    <mergeCell ref="D199:E199"/>
    <mergeCell ref="A200:B200"/>
    <mergeCell ref="D200:E200"/>
    <mergeCell ref="A194:E194"/>
    <mergeCell ref="A195:B195"/>
    <mergeCell ref="D195:E195"/>
    <mergeCell ref="A196:B196"/>
    <mergeCell ref="D196:E196"/>
    <mergeCell ref="A197:B197"/>
    <mergeCell ref="D197:E197"/>
    <mergeCell ref="A186:C186"/>
    <mergeCell ref="A187:C187"/>
    <mergeCell ref="A188:C188"/>
    <mergeCell ref="A190:H190"/>
    <mergeCell ref="A191:H191"/>
    <mergeCell ref="A193:E193"/>
    <mergeCell ref="C181:D181"/>
    <mergeCell ref="A182:C182"/>
    <mergeCell ref="G182:H182"/>
    <mergeCell ref="A183:C183"/>
    <mergeCell ref="A184:C184"/>
    <mergeCell ref="A185:C185"/>
    <mergeCell ref="D175:H175"/>
    <mergeCell ref="A176:B176"/>
    <mergeCell ref="D176:H176"/>
    <mergeCell ref="C178:D178"/>
    <mergeCell ref="C179:D179"/>
    <mergeCell ref="C180:D180"/>
    <mergeCell ref="A171:C171"/>
    <mergeCell ref="D171:H171"/>
    <mergeCell ref="A172:B172"/>
    <mergeCell ref="C172:C175"/>
    <mergeCell ref="D172:H172"/>
    <mergeCell ref="A173:B173"/>
    <mergeCell ref="D173:H173"/>
    <mergeCell ref="A174:B174"/>
    <mergeCell ref="D174:H174"/>
    <mergeCell ref="A175:B175"/>
    <mergeCell ref="A167:B167"/>
    <mergeCell ref="D167:H167"/>
    <mergeCell ref="A168:B168"/>
    <mergeCell ref="D168:H168"/>
    <mergeCell ref="A169:B169"/>
    <mergeCell ref="A170:B170"/>
    <mergeCell ref="D170:H170"/>
    <mergeCell ref="A163:B163"/>
    <mergeCell ref="A164:B164"/>
    <mergeCell ref="D164:H164"/>
    <mergeCell ref="A165:B165"/>
    <mergeCell ref="D165:H165"/>
    <mergeCell ref="A166:B166"/>
    <mergeCell ref="D159:H159"/>
    <mergeCell ref="A160:B160"/>
    <mergeCell ref="D160:H160"/>
    <mergeCell ref="A161:B161"/>
    <mergeCell ref="D161:H161"/>
    <mergeCell ref="A162:B162"/>
    <mergeCell ref="D162:H162"/>
    <mergeCell ref="A155:B155"/>
    <mergeCell ref="D155:H155"/>
    <mergeCell ref="A156:B156"/>
    <mergeCell ref="D156:H156"/>
    <mergeCell ref="A157:B157"/>
    <mergeCell ref="C157:C161"/>
    <mergeCell ref="D157:H157"/>
    <mergeCell ref="A158:B158"/>
    <mergeCell ref="D158:H158"/>
    <mergeCell ref="A159:B159"/>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11:B111"/>
    <mergeCell ref="D111:H111"/>
    <mergeCell ref="A112:B112"/>
    <mergeCell ref="D112:H112"/>
    <mergeCell ref="A113:B113"/>
    <mergeCell ref="C113:C121"/>
    <mergeCell ref="D113:H113"/>
    <mergeCell ref="A114:B114"/>
    <mergeCell ref="D114:H114"/>
    <mergeCell ref="A115:B115"/>
    <mergeCell ref="A108:B108"/>
    <mergeCell ref="D108:H108"/>
    <mergeCell ref="A109:B109"/>
    <mergeCell ref="D109:H109"/>
    <mergeCell ref="A110:B110"/>
    <mergeCell ref="D110:H110"/>
    <mergeCell ref="A105:B105"/>
    <mergeCell ref="D105:H105"/>
    <mergeCell ref="A106:B106"/>
    <mergeCell ref="D106:H106"/>
    <mergeCell ref="A107:B107"/>
    <mergeCell ref="D107:H107"/>
    <mergeCell ref="D100:H100"/>
    <mergeCell ref="A101:B101"/>
    <mergeCell ref="C101:C109"/>
    <mergeCell ref="D101:H101"/>
    <mergeCell ref="A102:B102"/>
    <mergeCell ref="D102:H102"/>
    <mergeCell ref="A103:B103"/>
    <mergeCell ref="D103:H103"/>
    <mergeCell ref="A104:B104"/>
    <mergeCell ref="D104:H104"/>
    <mergeCell ref="A97:B97"/>
    <mergeCell ref="D97:H97"/>
    <mergeCell ref="A98:B98"/>
    <mergeCell ref="D98:H98"/>
    <mergeCell ref="A99:C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9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95"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1">
        <f>F7*1.2</f>
        <v>11923.199999999999</v>
      </c>
      <c r="E7" s="32">
        <f>F7*1.1</f>
        <v>10929.6</v>
      </c>
      <c r="F7" s="32">
        <v>9936</v>
      </c>
      <c r="G7" s="32">
        <f>F7*0.75</f>
        <v>7452</v>
      </c>
      <c r="H7" s="33">
        <f>F7*0.5</f>
        <v>4968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54">
        <f>F12*1.2</f>
        <v>13478.4</v>
      </c>
      <c r="E12" s="32">
        <f>F12*1.1</f>
        <v>12355.2</v>
      </c>
      <c r="F12" s="32">
        <v>11232</v>
      </c>
      <c r="G12" s="32">
        <f>F12*0.75</f>
        <v>8424</v>
      </c>
      <c r="H12" s="33">
        <f>F12*0.5</f>
        <v>5616</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2334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"2ГИС.РОСТОВ-НА-ДОНУ"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262">
        <v>384</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1">
        <f>F27*1.2</f>
        <v>16704</v>
      </c>
      <c r="E27" s="32">
        <f>F27*1.1</f>
        <v>15312.000000000002</v>
      </c>
      <c r="F27" s="32">
        <v>13920</v>
      </c>
      <c r="G27" s="32">
        <f>F27*0.75</f>
        <v>10440</v>
      </c>
      <c r="H27" s="33">
        <f>F27*0.5</f>
        <v>6960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54">
        <f>F32*1.2</f>
        <v>18878.399999999998</v>
      </c>
      <c r="E32" s="32">
        <f>F32*1.1</f>
        <v>17305.2</v>
      </c>
      <c r="F32" s="32">
        <v>15732</v>
      </c>
      <c r="G32" s="32">
        <f>F32*0.75</f>
        <v>11799</v>
      </c>
      <c r="H32" s="33">
        <f>F32*0.5</f>
        <v>7866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"2ГИС.РОСТОВ-НА-ДОНУ"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68">
        <v>540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"&amp;MAX(D59:D68)</f>
        <v>от 1380 до 27600</v>
      </c>
      <c r="E48" s="122"/>
      <c r="F48" s="122"/>
      <c r="G48" s="122"/>
      <c r="H48" s="123"/>
    </row>
    <row r="49" spans="1:8" ht="37.5" customHeight="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49" s="362">
        <v>1380</v>
      </c>
      <c r="E49" s="128"/>
      <c r="F49" s="128"/>
      <c r="G49" s="128"/>
      <c r="H49" s="129"/>
    </row>
    <row r="50" spans="1:8" ht="37.5" customHeight="1" x14ac:dyDescent="0.2">
      <c r="A50" s="130" t="s">
        <v>33</v>
      </c>
      <c r="B50" s="363"/>
      <c r="C50" s="364"/>
      <c r="D50" s="56">
        <v>2760</v>
      </c>
      <c r="E50" s="37"/>
      <c r="F50" s="37"/>
      <c r="G50" s="37"/>
      <c r="H50" s="38"/>
    </row>
    <row r="51" spans="1:8" ht="37.5" customHeight="1" x14ac:dyDescent="0.2">
      <c r="A51" s="130" t="s">
        <v>34</v>
      </c>
      <c r="B51" s="363"/>
      <c r="C51" s="364"/>
      <c r="D51" s="56">
        <v>4140</v>
      </c>
      <c r="E51" s="37"/>
      <c r="F51" s="37"/>
      <c r="G51" s="37"/>
      <c r="H51" s="38"/>
    </row>
    <row r="52" spans="1:8" ht="37.5" customHeight="1" x14ac:dyDescent="0.2">
      <c r="A52" s="130" t="s">
        <v>35</v>
      </c>
      <c r="B52" s="363"/>
      <c r="C52" s="364"/>
      <c r="D52" s="56">
        <v>5520</v>
      </c>
      <c r="E52" s="37"/>
      <c r="F52" s="37"/>
      <c r="G52" s="37"/>
      <c r="H52" s="38"/>
    </row>
    <row r="53" spans="1:8" ht="37.5" customHeight="1" x14ac:dyDescent="0.2">
      <c r="A53" s="130" t="s">
        <v>36</v>
      </c>
      <c r="B53" s="363"/>
      <c r="C53" s="364"/>
      <c r="D53" s="56">
        <v>6900</v>
      </c>
      <c r="E53" s="37"/>
      <c r="F53" s="37"/>
      <c r="G53" s="37"/>
      <c r="H53" s="38"/>
    </row>
    <row r="54" spans="1:8" ht="37.5" customHeight="1" x14ac:dyDescent="0.2">
      <c r="A54" s="130" t="s">
        <v>37</v>
      </c>
      <c r="B54" s="363"/>
      <c r="C54" s="364"/>
      <c r="D54" s="56">
        <v>8280</v>
      </c>
      <c r="E54" s="37"/>
      <c r="F54" s="37"/>
      <c r="G54" s="37"/>
      <c r="H54" s="38"/>
    </row>
    <row r="55" spans="1:8" ht="37.5" customHeight="1" x14ac:dyDescent="0.2">
      <c r="A55" s="130" t="s">
        <v>38</v>
      </c>
      <c r="B55" s="363"/>
      <c r="C55" s="364"/>
      <c r="D55" s="56">
        <v>9660</v>
      </c>
      <c r="E55" s="37"/>
      <c r="F55" s="37"/>
      <c r="G55" s="37"/>
      <c r="H55" s="38"/>
    </row>
    <row r="56" spans="1:8" ht="37.5" customHeight="1" x14ac:dyDescent="0.2">
      <c r="A56" s="130" t="s">
        <v>39</v>
      </c>
      <c r="B56" s="363"/>
      <c r="C56" s="364"/>
      <c r="D56" s="56">
        <v>11040</v>
      </c>
      <c r="E56" s="37"/>
      <c r="F56" s="37"/>
      <c r="G56" s="37"/>
      <c r="H56" s="38"/>
    </row>
    <row r="57" spans="1:8" ht="37.5" customHeight="1" x14ac:dyDescent="0.2">
      <c r="A57" s="130" t="s">
        <v>40</v>
      </c>
      <c r="B57" s="363"/>
      <c r="C57" s="364"/>
      <c r="D57" s="56">
        <v>12420</v>
      </c>
      <c r="E57" s="37"/>
      <c r="F57" s="37"/>
      <c r="G57" s="37"/>
      <c r="H57" s="38"/>
    </row>
    <row r="58" spans="1:8" ht="37.5" customHeight="1" x14ac:dyDescent="0.2">
      <c r="A58" s="130" t="s">
        <v>41</v>
      </c>
      <c r="B58" s="363"/>
      <c r="C58" s="364"/>
      <c r="D58" s="56">
        <v>13800</v>
      </c>
      <c r="E58" s="37"/>
      <c r="F58" s="37"/>
      <c r="G58" s="37"/>
      <c r="H58" s="38"/>
    </row>
    <row r="59" spans="1:8" ht="37.5" customHeight="1" x14ac:dyDescent="0.2">
      <c r="A59" s="130" t="s">
        <v>42</v>
      </c>
      <c r="B59" s="363"/>
      <c r="C59" s="364"/>
      <c r="D59" s="56">
        <v>15180</v>
      </c>
      <c r="E59" s="37"/>
      <c r="F59" s="37"/>
      <c r="G59" s="37"/>
      <c r="H59" s="38"/>
    </row>
    <row r="60" spans="1:8" ht="37.5" customHeight="1" x14ac:dyDescent="0.2">
      <c r="A60" s="130" t="s">
        <v>43</v>
      </c>
      <c r="B60" s="363"/>
      <c r="C60" s="364"/>
      <c r="D60" s="56">
        <v>16560</v>
      </c>
      <c r="E60" s="37"/>
      <c r="F60" s="37"/>
      <c r="G60" s="37"/>
      <c r="H60" s="38"/>
    </row>
    <row r="61" spans="1:8" ht="37.5" customHeight="1" x14ac:dyDescent="0.2">
      <c r="A61" s="130" t="s">
        <v>44</v>
      </c>
      <c r="B61" s="363"/>
      <c r="C61" s="364"/>
      <c r="D61" s="56">
        <v>17940</v>
      </c>
      <c r="E61" s="37"/>
      <c r="F61" s="37"/>
      <c r="G61" s="37"/>
      <c r="H61" s="38"/>
    </row>
    <row r="62" spans="1:8" ht="37.5" customHeight="1" x14ac:dyDescent="0.2">
      <c r="A62" s="130" t="s">
        <v>45</v>
      </c>
      <c r="B62" s="363"/>
      <c r="C62" s="364"/>
      <c r="D62" s="56">
        <v>19320</v>
      </c>
      <c r="E62" s="37"/>
      <c r="F62" s="37"/>
      <c r="G62" s="37"/>
      <c r="H62" s="38"/>
    </row>
    <row r="63" spans="1:8" ht="37.5" customHeight="1" x14ac:dyDescent="0.2">
      <c r="A63" s="130" t="s">
        <v>46</v>
      </c>
      <c r="B63" s="363"/>
      <c r="C63" s="364"/>
      <c r="D63" s="56">
        <v>20700</v>
      </c>
      <c r="E63" s="37"/>
      <c r="F63" s="37"/>
      <c r="G63" s="37"/>
      <c r="H63" s="38"/>
    </row>
    <row r="64" spans="1:8" ht="37.5" customHeight="1" x14ac:dyDescent="0.2">
      <c r="A64" s="130" t="s">
        <v>47</v>
      </c>
      <c r="B64" s="363"/>
      <c r="C64" s="364"/>
      <c r="D64" s="56">
        <v>22080</v>
      </c>
      <c r="E64" s="37"/>
      <c r="F64" s="37"/>
      <c r="G64" s="37"/>
      <c r="H64" s="38"/>
    </row>
    <row r="65" spans="1:8" ht="37.5" customHeight="1" x14ac:dyDescent="0.2">
      <c r="A65" s="130" t="s">
        <v>48</v>
      </c>
      <c r="B65" s="363"/>
      <c r="C65" s="364"/>
      <c r="D65" s="56">
        <v>23460</v>
      </c>
      <c r="E65" s="37"/>
      <c r="F65" s="37"/>
      <c r="G65" s="37"/>
      <c r="H65" s="38"/>
    </row>
    <row r="66" spans="1:8" ht="37.5" customHeight="1" x14ac:dyDescent="0.2">
      <c r="A66" s="130" t="s">
        <v>49</v>
      </c>
      <c r="B66" s="363"/>
      <c r="C66" s="364"/>
      <c r="D66" s="56">
        <v>24840</v>
      </c>
      <c r="E66" s="37"/>
      <c r="F66" s="37"/>
      <c r="G66" s="37"/>
      <c r="H66" s="38"/>
    </row>
    <row r="67" spans="1:8" ht="37.5" customHeight="1" x14ac:dyDescent="0.2">
      <c r="A67" s="130" t="s">
        <v>50</v>
      </c>
      <c r="B67" s="363"/>
      <c r="C67" s="364"/>
      <c r="D67" s="56">
        <v>26220</v>
      </c>
      <c r="E67" s="37"/>
      <c r="F67" s="37"/>
      <c r="G67" s="37"/>
      <c r="H67" s="38"/>
    </row>
    <row r="68" spans="1:8" ht="37.5" customHeight="1" x14ac:dyDescent="0.2">
      <c r="A68" s="130" t="s">
        <v>51</v>
      </c>
      <c r="B68" s="363"/>
      <c r="C68" s="364"/>
      <c r="D68" s="56">
        <v>27600</v>
      </c>
      <c r="E68" s="37"/>
      <c r="F68" s="37"/>
      <c r="G68" s="37"/>
      <c r="H68" s="38"/>
    </row>
    <row r="69" spans="1:8" ht="37.5" customHeight="1" x14ac:dyDescent="0.2">
      <c r="A69" s="130" t="s">
        <v>196</v>
      </c>
      <c r="B69" s="131"/>
      <c r="C69" s="364"/>
      <c r="D69" s="56">
        <v>28980</v>
      </c>
      <c r="E69" s="37"/>
      <c r="F69" s="37"/>
      <c r="G69" s="37"/>
      <c r="H69" s="38"/>
    </row>
    <row r="70" spans="1:8" ht="37.5" customHeight="1" x14ac:dyDescent="0.2">
      <c r="A70" s="130" t="s">
        <v>197</v>
      </c>
      <c r="B70" s="131"/>
      <c r="C70" s="364"/>
      <c r="D70" s="56">
        <v>30360</v>
      </c>
      <c r="E70" s="37"/>
      <c r="F70" s="37"/>
      <c r="G70" s="37"/>
      <c r="H70" s="38"/>
    </row>
    <row r="71" spans="1:8" ht="37.5" customHeight="1" x14ac:dyDescent="0.2">
      <c r="A71" s="130" t="s">
        <v>198</v>
      </c>
      <c r="B71" s="131"/>
      <c r="C71" s="364"/>
      <c r="D71" s="56">
        <v>31740</v>
      </c>
      <c r="E71" s="37"/>
      <c r="F71" s="37"/>
      <c r="G71" s="37"/>
      <c r="H71" s="38"/>
    </row>
    <row r="72" spans="1:8" ht="37.5" customHeight="1" x14ac:dyDescent="0.2">
      <c r="A72" s="130" t="s">
        <v>199</v>
      </c>
      <c r="B72" s="131"/>
      <c r="C72" s="364"/>
      <c r="D72" s="56">
        <v>33120</v>
      </c>
      <c r="E72" s="37"/>
      <c r="F72" s="37"/>
      <c r="G72" s="37"/>
      <c r="H72" s="38"/>
    </row>
    <row r="73" spans="1:8" ht="37.5" customHeight="1" x14ac:dyDescent="0.2">
      <c r="A73" s="130" t="s">
        <v>200</v>
      </c>
      <c r="B73" s="131"/>
      <c r="C73" s="364"/>
      <c r="D73" s="56">
        <v>34500</v>
      </c>
      <c r="E73" s="37"/>
      <c r="F73" s="37"/>
      <c r="G73" s="37"/>
      <c r="H73" s="38"/>
    </row>
    <row r="74" spans="1:8" ht="37.5" customHeight="1" x14ac:dyDescent="0.2">
      <c r="A74" s="130" t="s">
        <v>201</v>
      </c>
      <c r="B74" s="131"/>
      <c r="C74" s="364"/>
      <c r="D74" s="56">
        <v>35880</v>
      </c>
      <c r="E74" s="37"/>
      <c r="F74" s="37"/>
      <c r="G74" s="37"/>
      <c r="H74" s="38"/>
    </row>
    <row r="75" spans="1:8" ht="37.5" customHeight="1" x14ac:dyDescent="0.2">
      <c r="A75" s="130" t="s">
        <v>202</v>
      </c>
      <c r="B75" s="131"/>
      <c r="C75" s="364"/>
      <c r="D75" s="56">
        <v>37260</v>
      </c>
      <c r="E75" s="37"/>
      <c r="F75" s="37"/>
      <c r="G75" s="37"/>
      <c r="H75" s="38"/>
    </row>
    <row r="76" spans="1:8" ht="37.5" customHeight="1" x14ac:dyDescent="0.2">
      <c r="A76" s="130" t="s">
        <v>203</v>
      </c>
      <c r="B76" s="131"/>
      <c r="C76" s="364"/>
      <c r="D76" s="56">
        <v>38640</v>
      </c>
      <c r="E76" s="37"/>
      <c r="F76" s="37"/>
      <c r="G76" s="37"/>
      <c r="H76" s="38"/>
    </row>
    <row r="77" spans="1:8" ht="37.5" customHeight="1" x14ac:dyDescent="0.2">
      <c r="A77" s="130" t="s">
        <v>204</v>
      </c>
      <c r="B77" s="131"/>
      <c r="C77" s="364"/>
      <c r="D77" s="56">
        <v>40020</v>
      </c>
      <c r="E77" s="37"/>
      <c r="F77" s="37"/>
      <c r="G77" s="37"/>
      <c r="H77" s="38"/>
    </row>
    <row r="78" spans="1:8" ht="37.5" customHeight="1" x14ac:dyDescent="0.2">
      <c r="A78" s="130" t="s">
        <v>205</v>
      </c>
      <c r="B78" s="131"/>
      <c r="C78" s="364"/>
      <c r="D78" s="56">
        <v>41400</v>
      </c>
      <c r="E78" s="37"/>
      <c r="F78" s="37"/>
      <c r="G78" s="37"/>
      <c r="H78" s="38"/>
    </row>
    <row r="79" spans="1:8" ht="37.5" customHeight="1" x14ac:dyDescent="0.2">
      <c r="A79" s="130" t="s">
        <v>215</v>
      </c>
      <c r="B79" s="131"/>
      <c r="C79" s="364"/>
      <c r="D79" s="56">
        <v>42780</v>
      </c>
      <c r="E79" s="37"/>
      <c r="F79" s="37"/>
      <c r="G79" s="37"/>
      <c r="H79" s="38"/>
    </row>
    <row r="80" spans="1:8" ht="37.5" customHeight="1" x14ac:dyDescent="0.2">
      <c r="A80" s="130" t="s">
        <v>216</v>
      </c>
      <c r="B80" s="131"/>
      <c r="C80" s="364"/>
      <c r="D80" s="56">
        <v>44160</v>
      </c>
      <c r="E80" s="37"/>
      <c r="F80" s="37"/>
      <c r="G80" s="37"/>
      <c r="H80" s="38"/>
    </row>
    <row r="81" spans="1:8" ht="37.5" customHeight="1" x14ac:dyDescent="0.2">
      <c r="A81" s="130" t="s">
        <v>217</v>
      </c>
      <c r="B81" s="131"/>
      <c r="C81" s="364"/>
      <c r="D81" s="56">
        <v>45540</v>
      </c>
      <c r="E81" s="37"/>
      <c r="F81" s="37"/>
      <c r="G81" s="37"/>
      <c r="H81" s="38"/>
    </row>
    <row r="82" spans="1:8" ht="37.5" customHeight="1" x14ac:dyDescent="0.2">
      <c r="A82" s="130" t="s">
        <v>218</v>
      </c>
      <c r="B82" s="131"/>
      <c r="C82" s="364"/>
      <c r="D82" s="56">
        <v>46920</v>
      </c>
      <c r="E82" s="37"/>
      <c r="F82" s="37"/>
      <c r="G82" s="37"/>
      <c r="H82" s="38"/>
    </row>
    <row r="83" spans="1:8" ht="37.5" customHeight="1" x14ac:dyDescent="0.2">
      <c r="A83" s="130" t="s">
        <v>219</v>
      </c>
      <c r="B83" s="131"/>
      <c r="C83" s="364"/>
      <c r="D83" s="56">
        <v>48300</v>
      </c>
      <c r="E83" s="37"/>
      <c r="F83" s="37"/>
      <c r="G83" s="37"/>
      <c r="H83" s="38"/>
    </row>
    <row r="84" spans="1:8" ht="37.5" customHeight="1" x14ac:dyDescent="0.2">
      <c r="A84" s="130" t="s">
        <v>220</v>
      </c>
      <c r="B84" s="131"/>
      <c r="C84" s="364"/>
      <c r="D84" s="56">
        <v>49680</v>
      </c>
      <c r="E84" s="37"/>
      <c r="F84" s="37"/>
      <c r="G84" s="37"/>
      <c r="H84" s="38"/>
    </row>
    <row r="85" spans="1:8" ht="37.5" customHeight="1" x14ac:dyDescent="0.2">
      <c r="A85" s="130" t="s">
        <v>221</v>
      </c>
      <c r="B85" s="131"/>
      <c r="C85" s="364"/>
      <c r="D85" s="56">
        <v>51060</v>
      </c>
      <c r="E85" s="37"/>
      <c r="F85" s="37"/>
      <c r="G85" s="37"/>
      <c r="H85" s="38"/>
    </row>
    <row r="86" spans="1:8" ht="37.5" customHeight="1" x14ac:dyDescent="0.2">
      <c r="A86" s="130" t="s">
        <v>222</v>
      </c>
      <c r="B86" s="131"/>
      <c r="C86" s="364"/>
      <c r="D86" s="56">
        <v>52440</v>
      </c>
      <c r="E86" s="37"/>
      <c r="F86" s="37"/>
      <c r="G86" s="37"/>
      <c r="H86" s="38"/>
    </row>
    <row r="87" spans="1:8" ht="37.5" customHeight="1" x14ac:dyDescent="0.2">
      <c r="A87" s="130" t="s">
        <v>223</v>
      </c>
      <c r="B87" s="131"/>
      <c r="C87" s="364"/>
      <c r="D87" s="56">
        <v>53820</v>
      </c>
      <c r="E87" s="37"/>
      <c r="F87" s="37"/>
      <c r="G87" s="37"/>
      <c r="H87" s="38"/>
    </row>
    <row r="88" spans="1:8" ht="37.5" customHeight="1" thickBot="1" x14ac:dyDescent="0.25">
      <c r="A88" s="130" t="s">
        <v>224</v>
      </c>
      <c r="B88" s="131"/>
      <c r="C88" s="365"/>
      <c r="D88" s="56">
        <v>55200</v>
      </c>
      <c r="E88" s="37"/>
      <c r="F88" s="37"/>
      <c r="G88" s="37"/>
      <c r="H88" s="38"/>
    </row>
    <row r="89" spans="1:8" ht="50.1" customHeight="1" thickBot="1" x14ac:dyDescent="0.25">
      <c r="A89" s="119" t="s">
        <v>52</v>
      </c>
      <c r="B89" s="120"/>
      <c r="C89" s="120"/>
      <c r="D89" s="121" t="str">
        <f>"от "&amp;MIN(D90:D99)&amp;" до "&amp;MAX(D90:D99)</f>
        <v>от 468 до 22380</v>
      </c>
      <c r="E89" s="122"/>
      <c r="F89" s="122"/>
      <c r="G89" s="122"/>
      <c r="H89" s="123"/>
    </row>
    <row r="90" spans="1:8" ht="151.5" x14ac:dyDescent="0.2">
      <c r="A90" s="132" t="s">
        <v>53</v>
      </c>
      <c r="B90" s="133" t="s">
        <v>13</v>
      </c>
      <c r="C90" s="134" t="str">
        <f t="shared" ref="C9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90" s="135">
        <v>1296</v>
      </c>
      <c r="E90" s="135"/>
      <c r="F90" s="135"/>
      <c r="G90" s="135"/>
      <c r="H90" s="136"/>
    </row>
    <row r="91" spans="1:8" ht="37.5" customHeight="1" x14ac:dyDescent="0.2">
      <c r="A91" s="137" t="s">
        <v>54</v>
      </c>
      <c r="B91" s="138"/>
      <c r="C91" s="139"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91" s="140">
        <v>756</v>
      </c>
      <c r="E91" s="140"/>
      <c r="F91" s="140"/>
      <c r="G91" s="140"/>
      <c r="H91" s="141"/>
    </row>
    <row r="92" spans="1:8" ht="37.5" customHeight="1" x14ac:dyDescent="0.2">
      <c r="A92" s="137" t="s">
        <v>55</v>
      </c>
      <c r="B92" s="138"/>
      <c r="C92" s="142"/>
      <c r="D92" s="140">
        <v>22380</v>
      </c>
      <c r="E92" s="140"/>
      <c r="F92" s="140"/>
      <c r="G92" s="140"/>
      <c r="H92" s="141"/>
    </row>
    <row r="93" spans="1:8" ht="37.5" customHeight="1" x14ac:dyDescent="0.2">
      <c r="A93" s="137" t="s">
        <v>56</v>
      </c>
      <c r="B93" s="138"/>
      <c r="C93" s="142"/>
      <c r="D93" s="140">
        <v>2676</v>
      </c>
      <c r="E93" s="140"/>
      <c r="F93" s="140"/>
      <c r="G93" s="140"/>
      <c r="H93" s="141"/>
    </row>
    <row r="94" spans="1:8" ht="37.5" customHeight="1" x14ac:dyDescent="0.2">
      <c r="A94" s="143" t="s">
        <v>57</v>
      </c>
      <c r="B94" s="144"/>
      <c r="C94" s="142"/>
      <c r="D94" s="140">
        <v>5358</v>
      </c>
      <c r="E94" s="140"/>
      <c r="F94" s="140"/>
      <c r="G94" s="140"/>
      <c r="H94" s="141"/>
    </row>
    <row r="95" spans="1:8" ht="37.5" customHeight="1" x14ac:dyDescent="0.2">
      <c r="A95" s="137" t="s">
        <v>58</v>
      </c>
      <c r="B95" s="138"/>
      <c r="C95" s="142"/>
      <c r="D95" s="140">
        <v>468</v>
      </c>
      <c r="E95" s="140"/>
      <c r="F95" s="140"/>
      <c r="G95" s="140"/>
      <c r="H95" s="141"/>
    </row>
    <row r="96" spans="1:8" ht="37.5" customHeight="1" x14ac:dyDescent="0.2">
      <c r="A96" s="137" t="s">
        <v>59</v>
      </c>
      <c r="B96" s="138"/>
      <c r="C96" s="142"/>
      <c r="D96" s="140">
        <v>468</v>
      </c>
      <c r="E96" s="140"/>
      <c r="F96" s="140"/>
      <c r="G96" s="140"/>
      <c r="H96" s="141"/>
    </row>
    <row r="97" spans="1:8" ht="37.5" customHeight="1" x14ac:dyDescent="0.2">
      <c r="A97" s="137" t="s">
        <v>60</v>
      </c>
      <c r="B97" s="138"/>
      <c r="C97" s="142"/>
      <c r="D97" s="140">
        <v>936</v>
      </c>
      <c r="E97" s="140"/>
      <c r="F97" s="140"/>
      <c r="G97" s="140"/>
      <c r="H97" s="141"/>
    </row>
    <row r="98" spans="1:8" ht="37.5" customHeight="1" x14ac:dyDescent="0.2">
      <c r="A98" s="137" t="s">
        <v>61</v>
      </c>
      <c r="B98" s="138"/>
      <c r="C98" s="142"/>
      <c r="D98" s="140">
        <v>1398</v>
      </c>
      <c r="E98" s="140"/>
      <c r="F98" s="140"/>
      <c r="G98" s="140"/>
      <c r="H98" s="141"/>
    </row>
    <row r="99" spans="1:8" ht="37.5" customHeight="1" thickBot="1" x14ac:dyDescent="0.25">
      <c r="A99" s="145" t="s">
        <v>62</v>
      </c>
      <c r="B99" s="146"/>
      <c r="C99" s="147"/>
      <c r="D99" s="148">
        <v>8814</v>
      </c>
      <c r="E99" s="148"/>
      <c r="F99" s="148"/>
      <c r="G99" s="148"/>
      <c r="H99" s="149"/>
    </row>
    <row r="100" spans="1:8" s="16" customFormat="1" ht="117.75" customHeight="1" thickBot="1" x14ac:dyDescent="0.25">
      <c r="A100" s="319" t="s">
        <v>64</v>
      </c>
      <c r="B100" s="320"/>
      <c r="C10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00" s="45">
        <v>30</v>
      </c>
      <c r="E100" s="45"/>
      <c r="F100" s="45"/>
      <c r="G100" s="45"/>
      <c r="H100" s="46"/>
    </row>
    <row r="101" spans="1:8" ht="50.1" customHeight="1" thickBot="1" x14ac:dyDescent="0.25">
      <c r="A101" s="24" t="s">
        <v>65</v>
      </c>
      <c r="B101" s="25"/>
      <c r="C101" s="26"/>
      <c r="D101" s="156" t="str">
        <f>"от "&amp;MIN(D103,D114:H115,F152,D116:H128)&amp;" до "&amp;MAX(D103,D114:H115,F152,D116:H128)</f>
        <v>от 384 до 10968</v>
      </c>
      <c r="E101" s="156"/>
      <c r="F101" s="156"/>
      <c r="G101" s="156"/>
      <c r="H101" s="157"/>
    </row>
    <row r="102" spans="1:8" ht="21.75" thickBot="1" x14ac:dyDescent="0.25">
      <c r="A102" s="298"/>
      <c r="B102" s="299"/>
      <c r="C102" s="118"/>
      <c r="D102" s="322"/>
      <c r="E102" s="322"/>
      <c r="F102" s="322"/>
      <c r="G102" s="322"/>
      <c r="H102" s="323"/>
    </row>
    <row r="103" spans="1:8" ht="75" customHeight="1" thickBot="1" x14ac:dyDescent="0.25">
      <c r="A103" s="162" t="s">
        <v>66</v>
      </c>
      <c r="B103" s="163"/>
      <c r="C10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03" s="165">
        <v>7140</v>
      </c>
      <c r="E103" s="165"/>
      <c r="F103" s="165"/>
      <c r="G103" s="165"/>
      <c r="H103" s="166"/>
    </row>
    <row r="104" spans="1:8" ht="75" customHeight="1" thickBot="1" x14ac:dyDescent="0.25">
      <c r="A104" s="167" t="s">
        <v>67</v>
      </c>
      <c r="B104" s="168"/>
      <c r="C104" s="169"/>
      <c r="D104" s="170" t="s">
        <v>68</v>
      </c>
      <c r="E104" s="171"/>
      <c r="F104" s="171"/>
      <c r="G104" s="171"/>
      <c r="H104" s="172"/>
    </row>
    <row r="105" spans="1:8" ht="75" customHeight="1" x14ac:dyDescent="0.2">
      <c r="A105" s="173" t="s">
        <v>69</v>
      </c>
      <c r="B105" s="174"/>
      <c r="C105" s="169"/>
      <c r="D105" s="140">
        <f>D103/4</f>
        <v>1785</v>
      </c>
      <c r="E105" s="140"/>
      <c r="F105" s="140"/>
      <c r="G105" s="140"/>
      <c r="H105" s="141"/>
    </row>
    <row r="106" spans="1:8" ht="75" customHeight="1" x14ac:dyDescent="0.2">
      <c r="A106" s="173" t="s">
        <v>70</v>
      </c>
      <c r="B106" s="174"/>
      <c r="C106" s="169"/>
      <c r="D106" s="140">
        <f>D103/5</f>
        <v>1428</v>
      </c>
      <c r="E106" s="140"/>
      <c r="F106" s="140"/>
      <c r="G106" s="140"/>
      <c r="H106" s="141"/>
    </row>
    <row r="107" spans="1:8" ht="75" customHeight="1" x14ac:dyDescent="0.2">
      <c r="A107" s="173" t="s">
        <v>71</v>
      </c>
      <c r="B107" s="174"/>
      <c r="C107" s="169"/>
      <c r="D107" s="140">
        <f>D103/6</f>
        <v>1190</v>
      </c>
      <c r="E107" s="140"/>
      <c r="F107" s="140"/>
      <c r="G107" s="140"/>
      <c r="H107" s="141"/>
    </row>
    <row r="108" spans="1:8" ht="75" customHeight="1" x14ac:dyDescent="0.2">
      <c r="A108" s="173" t="s">
        <v>72</v>
      </c>
      <c r="B108" s="174"/>
      <c r="C108" s="169"/>
      <c r="D108" s="140">
        <f>D103/7</f>
        <v>1020</v>
      </c>
      <c r="E108" s="140"/>
      <c r="F108" s="140"/>
      <c r="G108" s="140"/>
      <c r="H108" s="141"/>
    </row>
    <row r="109" spans="1:8" ht="75" customHeight="1" x14ac:dyDescent="0.2">
      <c r="A109" s="173" t="s">
        <v>73</v>
      </c>
      <c r="B109" s="174"/>
      <c r="C109" s="169"/>
      <c r="D109" s="140">
        <f>D103/8</f>
        <v>892.5</v>
      </c>
      <c r="E109" s="140"/>
      <c r="F109" s="140"/>
      <c r="G109" s="140"/>
      <c r="H109" s="141"/>
    </row>
    <row r="110" spans="1:8" ht="75" customHeight="1" x14ac:dyDescent="0.2">
      <c r="A110" s="173" t="s">
        <v>74</v>
      </c>
      <c r="B110" s="174"/>
      <c r="C110" s="169"/>
      <c r="D110" s="140">
        <f>D103/9</f>
        <v>793.33333333333337</v>
      </c>
      <c r="E110" s="140"/>
      <c r="F110" s="140"/>
      <c r="G110" s="140"/>
      <c r="H110" s="141"/>
    </row>
    <row r="111" spans="1:8" ht="75" customHeight="1" thickBot="1" x14ac:dyDescent="0.25">
      <c r="A111" s="173" t="s">
        <v>75</v>
      </c>
      <c r="B111" s="174"/>
      <c r="C111" s="175"/>
      <c r="D111" s="140">
        <f>D103/10</f>
        <v>714</v>
      </c>
      <c r="E111" s="140"/>
      <c r="F111" s="140"/>
      <c r="G111" s="140"/>
      <c r="H111" s="141"/>
    </row>
    <row r="112" spans="1:8" s="16" customFormat="1" ht="62.45" customHeight="1" thickBot="1" x14ac:dyDescent="0.25">
      <c r="A112" s="176" t="s">
        <v>76</v>
      </c>
      <c r="B112" s="177"/>
      <c r="C11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12" s="44">
        <v>7128</v>
      </c>
      <c r="E112" s="45"/>
      <c r="F112" s="45"/>
      <c r="G112" s="45"/>
      <c r="H112" s="46"/>
    </row>
    <row r="113" spans="1:8" ht="21.75" thickBot="1" x14ac:dyDescent="0.25">
      <c r="A113" s="298"/>
      <c r="B113" s="299"/>
      <c r="C113" s="180"/>
      <c r="D113" s="322"/>
      <c r="E113" s="322"/>
      <c r="F113" s="322"/>
      <c r="G113" s="322"/>
      <c r="H113" s="323"/>
    </row>
    <row r="114" spans="1:8" ht="50.1" customHeight="1" x14ac:dyDescent="0.2">
      <c r="A114" s="143" t="s">
        <v>77</v>
      </c>
      <c r="B114" s="144"/>
      <c r="C114" s="183" t="str">
        <f>"Интернет-площадка 2gis.ru на основе Cправочника организаций "&amp;$C$2&amp;""</f>
        <v>Интернет-площадка 2gis.ru на основе Cправочника организаций "2ГИС.РОСТОВ-НА-ДОНУ"</v>
      </c>
      <c r="D114" s="31">
        <v>8898</v>
      </c>
      <c r="E114" s="32"/>
      <c r="F114" s="32"/>
      <c r="G114" s="32"/>
      <c r="H114" s="33"/>
    </row>
    <row r="115" spans="1:8" ht="50.1" customHeight="1" x14ac:dyDescent="0.2">
      <c r="A115" s="143" t="s">
        <v>78</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15" s="185">
        <v>2286</v>
      </c>
      <c r="E115" s="186"/>
      <c r="F115" s="186"/>
      <c r="G115" s="186"/>
      <c r="H115" s="187"/>
    </row>
    <row r="116" spans="1:8" ht="50.1" customHeight="1" x14ac:dyDescent="0.2">
      <c r="A116" s="143" t="s">
        <v>79</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16" s="36">
        <v>4578</v>
      </c>
      <c r="E116" s="37"/>
      <c r="F116" s="37"/>
      <c r="G116" s="37"/>
      <c r="H116" s="38"/>
    </row>
    <row r="117" spans="1:8" ht="50.1" customHeight="1" x14ac:dyDescent="0.2">
      <c r="A117" s="143" t="s">
        <v>80</v>
      </c>
      <c r="B117" s="144"/>
      <c r="C117" s="184" t="str">
        <f>"Интернет-площадка 2gis.ru на основе Cправочника организаций "&amp;$C$2&amp;""</f>
        <v>Интернет-площадка 2gis.ru на основе Cправочника организаций "2ГИС.РОСТОВ-НА-ДОНУ"</v>
      </c>
      <c r="D117" s="36">
        <v>8898</v>
      </c>
      <c r="E117" s="37"/>
      <c r="F117" s="37"/>
      <c r="G117" s="37"/>
      <c r="H117" s="38"/>
    </row>
    <row r="118" spans="1:8" ht="50.1" customHeight="1" x14ac:dyDescent="0.2">
      <c r="A118" s="143" t="s">
        <v>81</v>
      </c>
      <c r="B118" s="144"/>
      <c r="C118" s="184" t="str">
        <f>"Интернет-площадка 2gis.ru на основе Cправочника организаций "&amp;$C$2&amp;""</f>
        <v>Интернет-площадка 2gis.ru на основе Cправочника организаций "2ГИС.РОСТОВ-НА-ДОНУ"</v>
      </c>
      <c r="D118" s="36">
        <v>10680</v>
      </c>
      <c r="E118" s="37"/>
      <c r="F118" s="37"/>
      <c r="G118" s="37"/>
      <c r="H118" s="38"/>
    </row>
    <row r="119" spans="1:8" ht="50.1" customHeight="1" x14ac:dyDescent="0.2">
      <c r="A119" s="143" t="s">
        <v>82</v>
      </c>
      <c r="B119" s="144"/>
      <c r="C119"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19" s="36">
        <v>2292</v>
      </c>
      <c r="E119" s="37"/>
      <c r="F119" s="37"/>
      <c r="G119" s="37"/>
      <c r="H119" s="38"/>
    </row>
    <row r="120" spans="1:8" ht="50.1" customHeight="1" x14ac:dyDescent="0.2">
      <c r="A120" s="143" t="s">
        <v>83</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0" s="36">
        <v>2292</v>
      </c>
      <c r="E120" s="37"/>
      <c r="F120" s="37"/>
      <c r="G120" s="37"/>
      <c r="H120" s="38"/>
    </row>
    <row r="121" spans="1:8" ht="50.1" customHeight="1" x14ac:dyDescent="0.2">
      <c r="A121" s="143" t="s">
        <v>84</v>
      </c>
      <c r="B121" s="144"/>
      <c r="C121"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1" s="36">
        <v>4578</v>
      </c>
      <c r="E121" s="37"/>
      <c r="F121" s="37"/>
      <c r="G121" s="37"/>
      <c r="H121" s="38"/>
    </row>
    <row r="122" spans="1:8" ht="50.1" customHeight="1" x14ac:dyDescent="0.2">
      <c r="A122" s="143" t="s">
        <v>85</v>
      </c>
      <c r="B122" s="144"/>
      <c r="C122" s="188" t="str">
        <f>C152</f>
        <v>электронный справочник на основе Справочника организаций "2ГИС.РОСТОВ-НА-ДОНУ" (мобильная версия 2ГИС 4.0 и выше)</v>
      </c>
      <c r="D122" s="36">
        <v>10968</v>
      </c>
      <c r="E122" s="37"/>
      <c r="F122" s="37"/>
      <c r="G122" s="37"/>
      <c r="H122" s="38"/>
    </row>
    <row r="123" spans="1:8" ht="50.1" customHeight="1" x14ac:dyDescent="0.2">
      <c r="A123" s="143" t="s">
        <v>86</v>
      </c>
      <c r="B123" s="144"/>
      <c r="C123" s="184" t="s">
        <v>87</v>
      </c>
      <c r="D123" s="36">
        <v>780</v>
      </c>
      <c r="E123" s="37"/>
      <c r="F123" s="37"/>
      <c r="G123" s="37"/>
      <c r="H123" s="38"/>
    </row>
    <row r="124" spans="1:8" ht="81" customHeight="1" x14ac:dyDescent="0.2">
      <c r="A124" s="143" t="s">
        <v>88</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24" s="36">
        <v>7170</v>
      </c>
      <c r="E124" s="37"/>
      <c r="F124" s="37"/>
      <c r="G124" s="37"/>
      <c r="H124" s="38"/>
    </row>
    <row r="125" spans="1:8" ht="81" customHeight="1" x14ac:dyDescent="0.2">
      <c r="A125" s="143" t="s">
        <v>89</v>
      </c>
      <c r="B125" s="144"/>
      <c r="C125" s="184" t="str">
        <f t="shared" ref="C125:C12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25" s="36">
        <v>4782</v>
      </c>
      <c r="E125" s="37"/>
      <c r="F125" s="37"/>
      <c r="G125" s="37"/>
      <c r="H125" s="38"/>
    </row>
    <row r="126" spans="1:8" ht="81" customHeight="1" x14ac:dyDescent="0.2">
      <c r="A126" s="143" t="s">
        <v>90</v>
      </c>
      <c r="B126" s="144"/>
      <c r="C126" s="184"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26" s="36">
        <v>6048</v>
      </c>
      <c r="E126" s="37"/>
      <c r="F126" s="37"/>
      <c r="G126" s="37"/>
      <c r="H126" s="38"/>
    </row>
    <row r="127" spans="1:8" ht="81" customHeight="1" x14ac:dyDescent="0.2">
      <c r="A127" s="143" t="s">
        <v>91</v>
      </c>
      <c r="B127" s="144"/>
      <c r="C127" s="184"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27" s="36">
        <v>2394</v>
      </c>
      <c r="E127" s="37"/>
      <c r="F127" s="37"/>
      <c r="G127" s="37"/>
      <c r="H127" s="38"/>
    </row>
    <row r="128" spans="1:8" ht="50.1" customHeight="1" thickBot="1" x14ac:dyDescent="0.25">
      <c r="A128" s="143" t="s">
        <v>94</v>
      </c>
      <c r="B128" s="144"/>
      <c r="C128"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28" s="36">
        <v>384</v>
      </c>
      <c r="E128" s="37"/>
      <c r="F128" s="37"/>
      <c r="G128" s="37"/>
      <c r="H128" s="38"/>
    </row>
    <row r="129" spans="1:8" s="16" customFormat="1" ht="102" customHeight="1" thickBot="1" x14ac:dyDescent="0.25">
      <c r="A129" s="143" t="s">
        <v>16</v>
      </c>
      <c r="B129" s="144"/>
      <c r="C129"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29" s="36">
        <v>1296</v>
      </c>
      <c r="E129" s="37"/>
      <c r="F129" s="37"/>
      <c r="G129" s="37"/>
      <c r="H129" s="38"/>
    </row>
    <row r="130" spans="1:8" s="16" customFormat="1" ht="126" customHeight="1" x14ac:dyDescent="0.2">
      <c r="A130" s="143" t="s">
        <v>95</v>
      </c>
      <c r="B130" s="144"/>
      <c r="C130"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30" s="36">
        <v>10968</v>
      </c>
      <c r="E130" s="37"/>
      <c r="F130" s="37"/>
      <c r="G130" s="37"/>
      <c r="H130" s="38"/>
    </row>
    <row r="131" spans="1:8" s="16" customFormat="1" ht="96" customHeight="1" x14ac:dyDescent="0.2">
      <c r="A131" s="137" t="s">
        <v>96</v>
      </c>
      <c r="B131" s="189"/>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31" s="36">
        <v>2292</v>
      </c>
      <c r="E131" s="37"/>
      <c r="F131" s="37"/>
      <c r="G131" s="37"/>
      <c r="H131" s="38"/>
    </row>
    <row r="132" spans="1:8" s="16" customFormat="1" ht="96" customHeight="1" x14ac:dyDescent="0.2">
      <c r="A132" s="137" t="s">
        <v>97</v>
      </c>
      <c r="B132" s="189"/>
      <c r="C13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32" s="36">
        <v>8898</v>
      </c>
      <c r="E132" s="37"/>
      <c r="F132" s="37"/>
      <c r="G132" s="37"/>
      <c r="H132" s="38"/>
    </row>
    <row r="133" spans="1:8" ht="75.75" customHeight="1" x14ac:dyDescent="0.2">
      <c r="A133" s="143" t="s">
        <v>92</v>
      </c>
      <c r="B133" s="144" t="s">
        <v>92</v>
      </c>
      <c r="C13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3" s="36">
        <v>18000</v>
      </c>
      <c r="E133" s="37"/>
      <c r="F133" s="37"/>
      <c r="G133" s="37"/>
      <c r="H133" s="38"/>
    </row>
    <row r="134" spans="1:8" ht="75.75" customHeight="1" x14ac:dyDescent="0.2">
      <c r="A134" s="143" t="s">
        <v>93</v>
      </c>
      <c r="B134" s="144" t="s">
        <v>93</v>
      </c>
      <c r="C13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34" s="36">
        <v>7500</v>
      </c>
      <c r="E134" s="37"/>
      <c r="F134" s="37"/>
      <c r="G134" s="37"/>
      <c r="H134" s="38"/>
    </row>
    <row r="135" spans="1:8" ht="50.1" customHeight="1" x14ac:dyDescent="0.2">
      <c r="A135" s="143" t="s">
        <v>98</v>
      </c>
      <c r="B135" s="144"/>
      <c r="C135" s="184" t="str">
        <f>"Интернет-площадка 2gis.ru на основе Cправочника организаций "&amp;$C$2&amp;""</f>
        <v>Интернет-площадка 2gis.ru на основе Cправочника организаций "2ГИС.РОСТОВ-НА-ДОНУ"</v>
      </c>
      <c r="D135" s="36">
        <v>12480</v>
      </c>
      <c r="E135" s="37"/>
      <c r="F135" s="37"/>
      <c r="G135" s="37"/>
      <c r="H135" s="38"/>
    </row>
    <row r="136" spans="1:8" ht="50.1" customHeight="1" x14ac:dyDescent="0.2">
      <c r="A136" s="143" t="s">
        <v>99</v>
      </c>
      <c r="B136" s="144"/>
      <c r="C136" s="184" t="str">
        <f t="shared" ref="C136:C144"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36" s="36">
        <v>3240</v>
      </c>
      <c r="E136" s="37"/>
      <c r="F136" s="37"/>
      <c r="G136" s="37"/>
      <c r="H136" s="38"/>
    </row>
    <row r="137" spans="1:8" ht="50.1" customHeight="1" x14ac:dyDescent="0.2">
      <c r="A137" s="143" t="s">
        <v>100</v>
      </c>
      <c r="B137" s="144"/>
      <c r="C137" s="184" t="str">
        <f t="shared" si="2"/>
        <v>Электронный справочник на основе Справочника организаций "2ГИС.РОСТОВ-НА-ДОНУ" (версия для ПК)</v>
      </c>
      <c r="D137" s="36">
        <v>6480</v>
      </c>
      <c r="E137" s="37"/>
      <c r="F137" s="37"/>
      <c r="G137" s="37"/>
      <c r="H137" s="38"/>
    </row>
    <row r="138" spans="1:8" ht="50.1" customHeight="1" x14ac:dyDescent="0.2">
      <c r="A138" s="143" t="s">
        <v>101</v>
      </c>
      <c r="B138" s="144"/>
      <c r="C138" s="184" t="str">
        <f>"Интернет-площадка 2gis.ru на основе Cправочника организаций "&amp;$C$2&amp;""</f>
        <v>Интернет-площадка 2gis.ru на основе Cправочника организаций "2ГИС.РОСТОВ-НА-ДОНУ"</v>
      </c>
      <c r="D138" s="36">
        <v>12480</v>
      </c>
      <c r="E138" s="37"/>
      <c r="F138" s="37"/>
      <c r="G138" s="37"/>
      <c r="H138" s="38"/>
    </row>
    <row r="139" spans="1:8" ht="50.1" customHeight="1" x14ac:dyDescent="0.2">
      <c r="A139" s="143" t="s">
        <v>102</v>
      </c>
      <c r="B139" s="144"/>
      <c r="C139" s="184" t="str">
        <f>"Интернет-площадка 2gis.ru на основе Cправочника организаций "&amp;$C$2&amp;""</f>
        <v>Интернет-площадка 2gis.ru на основе Cправочника организаций "2ГИС.РОСТОВ-НА-ДОНУ"</v>
      </c>
      <c r="D139" s="36">
        <v>14976</v>
      </c>
      <c r="E139" s="37"/>
      <c r="F139" s="37"/>
      <c r="G139" s="37"/>
      <c r="H139" s="38"/>
    </row>
    <row r="140" spans="1:8" ht="50.1" customHeight="1" x14ac:dyDescent="0.2">
      <c r="A140" s="143" t="s">
        <v>103</v>
      </c>
      <c r="B140" s="144"/>
      <c r="C140" s="184" t="str">
        <f t="shared" si="2"/>
        <v>Электронный справочник на основе Справочника организаций "2ГИС.РОСТОВ-НА-ДОНУ" (версия для ПК)</v>
      </c>
      <c r="D140" s="36">
        <v>3240</v>
      </c>
      <c r="E140" s="37"/>
      <c r="F140" s="37"/>
      <c r="G140" s="37"/>
      <c r="H140" s="38"/>
    </row>
    <row r="141" spans="1:8" ht="50.1" customHeight="1" x14ac:dyDescent="0.2">
      <c r="A141" s="143" t="s">
        <v>104</v>
      </c>
      <c r="B141" s="144"/>
      <c r="C141" s="184" t="str">
        <f t="shared" si="2"/>
        <v>Электронный справочник на основе Справочника организаций "2ГИС.РОСТОВ-НА-ДОНУ" (версия для ПК)</v>
      </c>
      <c r="D141" s="36">
        <v>3240</v>
      </c>
      <c r="E141" s="37"/>
      <c r="F141" s="37"/>
      <c r="G141" s="37"/>
      <c r="H141" s="38"/>
    </row>
    <row r="142" spans="1:8" ht="50.1" customHeight="1" x14ac:dyDescent="0.2">
      <c r="A142" s="143" t="s">
        <v>105</v>
      </c>
      <c r="B142" s="144"/>
      <c r="C142" s="184" t="str">
        <f t="shared" si="2"/>
        <v>Электронный справочник на основе Справочника организаций "2ГИС.РОСТОВ-НА-ДОНУ" (версия для ПК)</v>
      </c>
      <c r="D142" s="36">
        <v>6480</v>
      </c>
      <c r="E142" s="37"/>
      <c r="F142" s="37"/>
      <c r="G142" s="37"/>
      <c r="H142" s="38"/>
    </row>
    <row r="143" spans="1:8" ht="50.1" customHeight="1" x14ac:dyDescent="0.2">
      <c r="A143" s="143" t="s">
        <v>106</v>
      </c>
      <c r="B143" s="144"/>
      <c r="C143" s="184" t="s">
        <v>87</v>
      </c>
      <c r="D143" s="36">
        <v>1200</v>
      </c>
      <c r="E143" s="37"/>
      <c r="F143" s="37"/>
      <c r="G143" s="37"/>
      <c r="H143" s="38"/>
    </row>
    <row r="144" spans="1:8" ht="50.1" customHeight="1" thickBot="1" x14ac:dyDescent="0.25">
      <c r="A144" s="143" t="s">
        <v>108</v>
      </c>
      <c r="B144" s="144"/>
      <c r="C144" s="184" t="str">
        <f t="shared" si="2"/>
        <v>Электронный справочник на основе Справочника организаций "2ГИС.РОСТОВ-НА-ДОНУ" (версия для ПК)</v>
      </c>
      <c r="D144" s="44">
        <v>600</v>
      </c>
      <c r="E144" s="45"/>
      <c r="F144" s="45"/>
      <c r="G144" s="45"/>
      <c r="H144" s="46"/>
    </row>
    <row r="145" spans="1:8" s="28" customFormat="1" ht="25.5" customHeight="1" thickBot="1" x14ac:dyDescent="0.25">
      <c r="A145" s="24" t="s">
        <v>109</v>
      </c>
      <c r="B145" s="25"/>
      <c r="C145" s="26"/>
      <c r="D145" s="156"/>
      <c r="E145" s="156"/>
      <c r="F145" s="156"/>
      <c r="G145" s="156"/>
      <c r="H145" s="157"/>
    </row>
    <row r="146" spans="1:8" s="16" customFormat="1" ht="50.1" customHeight="1" x14ac:dyDescent="0.2">
      <c r="A146" s="143" t="s">
        <v>110</v>
      </c>
      <c r="B146" s="144"/>
      <c r="C146" s="191"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46" s="36">
        <v>6000</v>
      </c>
      <c r="E146" s="37"/>
      <c r="F146" s="37"/>
      <c r="G146" s="37"/>
      <c r="H146" s="38"/>
    </row>
    <row r="147" spans="1:8" s="16" customFormat="1" ht="50.1" customHeight="1" x14ac:dyDescent="0.2">
      <c r="A147" s="143" t="s">
        <v>111</v>
      </c>
      <c r="B147" s="144"/>
      <c r="C147" s="194"/>
      <c r="D147" s="36">
        <v>6000</v>
      </c>
      <c r="E147" s="37"/>
      <c r="F147" s="37"/>
      <c r="G147" s="37"/>
      <c r="H147" s="38"/>
    </row>
    <row r="148" spans="1:8" s="16" customFormat="1" ht="50.1" customHeight="1" x14ac:dyDescent="0.2">
      <c r="A148" s="192" t="s">
        <v>112</v>
      </c>
      <c r="B148" s="193"/>
      <c r="C148" s="194"/>
      <c r="D148" s="325">
        <v>3600</v>
      </c>
      <c r="E148" s="140"/>
      <c r="F148" s="140"/>
      <c r="G148" s="140"/>
      <c r="H148" s="140"/>
    </row>
    <row r="149" spans="1:8" s="16" customFormat="1" ht="50.1" customHeight="1" x14ac:dyDescent="0.2">
      <c r="A149" s="192" t="s">
        <v>113</v>
      </c>
      <c r="B149" s="193"/>
      <c r="C149" s="194"/>
      <c r="D149" s="325">
        <v>360</v>
      </c>
      <c r="E149" s="140"/>
      <c r="F149" s="140"/>
      <c r="G149" s="140"/>
      <c r="H149" s="140"/>
    </row>
    <row r="150" spans="1:8" s="16" customFormat="1" ht="50.1" customHeight="1" thickBot="1" x14ac:dyDescent="0.25">
      <c r="A150" s="192" t="s">
        <v>114</v>
      </c>
      <c r="B150" s="193"/>
      <c r="C150" s="196"/>
      <c r="D150" s="78">
        <v>1260</v>
      </c>
      <c r="E150" s="79"/>
      <c r="F150" s="79"/>
      <c r="G150" s="79"/>
      <c r="H150" s="79"/>
    </row>
    <row r="151" spans="1:8" s="16" customFormat="1" ht="50.1" customHeight="1" thickBot="1" x14ac:dyDescent="0.25">
      <c r="A151" s="24" t="s">
        <v>115</v>
      </c>
      <c r="B151" s="25"/>
      <c r="C151" s="26"/>
      <c r="D151" s="156"/>
      <c r="E151" s="156"/>
      <c r="F151" s="156"/>
      <c r="G151" s="156"/>
      <c r="H151" s="157"/>
    </row>
    <row r="152" spans="1:8" ht="50.1" customHeight="1" x14ac:dyDescent="0.2">
      <c r="A152" s="143" t="s">
        <v>116</v>
      </c>
      <c r="B152" s="144"/>
      <c r="C15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2" s="198">
        <f>F152*1.2</f>
        <v>5493.5999999999995</v>
      </c>
      <c r="E152" s="199">
        <f>F152*1.1</f>
        <v>5035.8</v>
      </c>
      <c r="F152" s="199">
        <v>4578</v>
      </c>
      <c r="G152" s="199">
        <f>F152*0.75</f>
        <v>3433.5</v>
      </c>
      <c r="H152" s="200">
        <f>F152*0.5</f>
        <v>2289</v>
      </c>
    </row>
    <row r="153" spans="1:8" ht="50.1" customHeight="1" x14ac:dyDescent="0.2">
      <c r="A153" s="143" t="s">
        <v>117</v>
      </c>
      <c r="B153" s="144"/>
      <c r="C153" s="184" t="str">
        <f>"Интернет-площадка 2gis.ru на основе Cправочника организаций "&amp;$C$2&amp;""</f>
        <v>Интернет-площадка 2gis.ru на основе Cправочника организаций "2ГИС.РОСТОВ-НА-ДОНУ"</v>
      </c>
      <c r="D153" s="36">
        <v>2292</v>
      </c>
      <c r="E153" s="37"/>
      <c r="F153" s="37"/>
      <c r="G153" s="37"/>
      <c r="H153" s="38"/>
    </row>
    <row r="154" spans="1:8" ht="50.1" customHeight="1" x14ac:dyDescent="0.2">
      <c r="A154" s="143" t="s">
        <v>119</v>
      </c>
      <c r="B154" s="144"/>
      <c r="C15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4" s="198">
        <f>F154*1.2</f>
        <v>7776</v>
      </c>
      <c r="E154" s="199">
        <f>F154*1.1</f>
        <v>7128.0000000000009</v>
      </c>
      <c r="F154" s="199">
        <v>6480</v>
      </c>
      <c r="G154" s="199">
        <f>F154*0.75</f>
        <v>4860</v>
      </c>
      <c r="H154" s="200">
        <f>F154*0.5</f>
        <v>3240</v>
      </c>
    </row>
    <row r="155" spans="1:8" ht="50.1" customHeight="1" x14ac:dyDescent="0.2">
      <c r="A155" s="143" t="s">
        <v>163</v>
      </c>
      <c r="B155" s="144"/>
      <c r="C155" s="184" t="str">
        <f>"Интернет-площадка 2gis.ru на основе Cправочника организаций "&amp;$C$2&amp;""</f>
        <v>Интернет-площадка 2gis.ru на основе Cправочника организаций "2ГИС.РОСТОВ-НА-ДОНУ"</v>
      </c>
      <c r="D155" s="36">
        <v>3240</v>
      </c>
      <c r="E155" s="37"/>
      <c r="F155" s="37"/>
      <c r="G155" s="37"/>
      <c r="H155" s="38"/>
    </row>
    <row r="156" spans="1:8" ht="50.1" customHeight="1" x14ac:dyDescent="0.2">
      <c r="A156" s="143" t="s">
        <v>121</v>
      </c>
      <c r="B156" s="144"/>
      <c r="C156" s="184"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6" s="36">
        <v>3240</v>
      </c>
      <c r="E156" s="37"/>
      <c r="F156" s="37"/>
      <c r="G156" s="37"/>
      <c r="H156" s="38"/>
    </row>
    <row r="157" spans="1:8" s="16" customFormat="1" ht="126" customHeight="1" thickBot="1" x14ac:dyDescent="0.25">
      <c r="A157" s="143" t="s">
        <v>122</v>
      </c>
      <c r="B157" s="144"/>
      <c r="C157" s="297" t="str">
        <f>C153</f>
        <v>Интернет-площадка 2gis.ru на основе Cправочника организаций "2ГИС.РОСТОВ-НА-ДОНУ"</v>
      </c>
      <c r="D157" s="36">
        <v>4578</v>
      </c>
      <c r="E157" s="37"/>
      <c r="F157" s="37"/>
      <c r="G157" s="37"/>
      <c r="H157" s="38"/>
    </row>
    <row r="158" spans="1:8" ht="50.1" customHeight="1" thickBot="1" x14ac:dyDescent="0.25">
      <c r="A158" s="24" t="s">
        <v>182</v>
      </c>
      <c r="B158" s="25"/>
      <c r="C158" s="26"/>
      <c r="D158" s="156"/>
      <c r="E158" s="156"/>
      <c r="F158" s="156"/>
      <c r="G158" s="156"/>
      <c r="H158" s="157"/>
    </row>
    <row r="159" spans="1:8" s="23" customFormat="1" ht="30" customHeight="1" thickBot="1" x14ac:dyDescent="0.25">
      <c r="A159" s="532"/>
      <c r="B159" s="353"/>
      <c r="C159" s="354"/>
      <c r="D159" s="353"/>
      <c r="E159" s="353"/>
      <c r="F159" s="353"/>
      <c r="G159" s="353"/>
      <c r="H159" s="355"/>
    </row>
    <row r="160" spans="1:8" s="16" customFormat="1" ht="185.25" customHeight="1" x14ac:dyDescent="0.2">
      <c r="A160" s="143" t="s">
        <v>183</v>
      </c>
      <c r="B160" s="144"/>
      <c r="C16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0" s="31">
        <v>9360</v>
      </c>
      <c r="E160" s="32"/>
      <c r="F160" s="32"/>
      <c r="G160" s="32"/>
      <c r="H160" s="33"/>
    </row>
    <row r="161" spans="1:8" s="16" customFormat="1" ht="83.25" customHeight="1" x14ac:dyDescent="0.2">
      <c r="A161" s="143" t="s">
        <v>184</v>
      </c>
      <c r="B161" s="144"/>
      <c r="C161" s="194"/>
      <c r="D161" s="36">
        <v>18720</v>
      </c>
      <c r="E161" s="37"/>
      <c r="F161" s="37"/>
      <c r="G161" s="37"/>
      <c r="H161" s="38"/>
    </row>
    <row r="162" spans="1:8" s="16" customFormat="1" ht="83.25" customHeight="1" x14ac:dyDescent="0.2">
      <c r="A162" s="143" t="s">
        <v>185</v>
      </c>
      <c r="B162" s="144"/>
      <c r="C162" s="194"/>
      <c r="D162" s="36">
        <v>9360</v>
      </c>
      <c r="E162" s="37"/>
      <c r="F162" s="37"/>
      <c r="G162" s="37"/>
      <c r="H162" s="38"/>
    </row>
    <row r="163" spans="1:8" s="16" customFormat="1" ht="83.25" customHeight="1" thickBot="1" x14ac:dyDescent="0.25">
      <c r="A163" s="143" t="s">
        <v>186</v>
      </c>
      <c r="B163" s="144"/>
      <c r="C163" s="194"/>
      <c r="D163" s="36">
        <v>18720</v>
      </c>
      <c r="E163" s="37"/>
      <c r="F163" s="37"/>
      <c r="G163" s="37"/>
      <c r="H163" s="38"/>
    </row>
    <row r="164" spans="1:8" ht="21.75" thickBot="1" x14ac:dyDescent="0.25">
      <c r="A164" s="298"/>
      <c r="B164" s="299"/>
      <c r="C164" s="180"/>
      <c r="D164" s="322"/>
      <c r="E164" s="322"/>
      <c r="F164" s="322"/>
      <c r="G164" s="322"/>
      <c r="H164" s="323"/>
    </row>
    <row r="166" spans="1:8" ht="21" x14ac:dyDescent="0.2">
      <c r="A166" s="206"/>
      <c r="B166" s="207" t="s">
        <v>123</v>
      </c>
      <c r="C166" s="208" t="s">
        <v>641</v>
      </c>
      <c r="D166" s="208"/>
      <c r="E166" s="209"/>
      <c r="F166" s="209"/>
      <c r="G166" s="209"/>
      <c r="H166" s="209"/>
    </row>
    <row r="167" spans="1:8" ht="21" x14ac:dyDescent="0.2">
      <c r="A167" s="206"/>
      <c r="B167" s="209"/>
      <c r="C167" s="210" t="s">
        <v>642</v>
      </c>
      <c r="D167" s="210"/>
      <c r="E167" s="209"/>
      <c r="F167" s="209"/>
      <c r="G167" s="209"/>
      <c r="H167" s="209"/>
    </row>
    <row r="168" spans="1:8" ht="21" x14ac:dyDescent="0.2">
      <c r="A168" s="206"/>
      <c r="B168" s="209"/>
      <c r="C168" s="210" t="s">
        <v>643</v>
      </c>
      <c r="D168" s="210"/>
      <c r="E168" s="209"/>
      <c r="F168" s="209"/>
      <c r="G168" s="209"/>
      <c r="H168" s="209"/>
    </row>
    <row r="169" spans="1:8" ht="21" x14ac:dyDescent="0.2">
      <c r="C169" s="210"/>
      <c r="D169" s="210"/>
      <c r="E169" s="209"/>
      <c r="F169" s="209"/>
      <c r="G169" s="209"/>
      <c r="H169" s="203"/>
    </row>
    <row r="170" spans="1:8" ht="26.25" customHeight="1" x14ac:dyDescent="0.2">
      <c r="A170" s="213" t="str">
        <f>Абакан_юр!A147</f>
        <v>По соглашению сторон в качестве валюты платежа могут выступать украинские гривны, в этом случае курс следующий: 1 руб. = 0,3909 гривен</v>
      </c>
      <c r="B170" s="213"/>
      <c r="C170" s="213"/>
      <c r="D170" s="214"/>
      <c r="E170" s="214"/>
      <c r="F170" s="215"/>
      <c r="G170" s="216"/>
      <c r="H170" s="216"/>
    </row>
    <row r="171" spans="1:8" ht="26.25" customHeight="1" x14ac:dyDescent="0.2">
      <c r="A171" s="213" t="str">
        <f>Абакан_юр!A148</f>
        <v>По соглашению сторон в качестве валюты платежа могут выступать дирхамы ОАЭ, в этом случае курс следующий: 1 руб. = 0,0394 дирхам</v>
      </c>
      <c r="B171" s="213"/>
      <c r="C171" s="213"/>
      <c r="D171" s="214"/>
      <c r="E171" s="214"/>
      <c r="F171" s="215"/>
      <c r="G171" s="218"/>
      <c r="H171" s="218"/>
    </row>
    <row r="172" spans="1:8" ht="26.25" customHeight="1" x14ac:dyDescent="0.2">
      <c r="A172" s="213" t="str">
        <f>Абакан_юр!A149</f>
        <v>По соглашению сторон в качестве валюты платежа могут выступать доллары США, в этом случае курс следующий: 1 руб. = 0,0107 доллара</v>
      </c>
      <c r="B172" s="213"/>
      <c r="C172" s="213"/>
      <c r="D172" s="214"/>
      <c r="E172" s="214"/>
      <c r="F172" s="215"/>
      <c r="G172" s="218"/>
      <c r="H172" s="218"/>
    </row>
    <row r="173" spans="1:8" ht="26.25" customHeight="1" x14ac:dyDescent="0.2">
      <c r="A173" s="213" t="str">
        <f>Абакан_юр!A150</f>
        <v>По соглашению сторон в качестве валюты платежа могут выступать евро, в этом случае курс следующий: 1 руб. = 0,0101 евро</v>
      </c>
      <c r="B173" s="213"/>
      <c r="C173" s="213"/>
      <c r="D173" s="214"/>
      <c r="E173" s="215"/>
      <c r="F173" s="215"/>
      <c r="G173" s="218"/>
      <c r="H173" s="218"/>
    </row>
    <row r="174" spans="1:8" ht="26.25" customHeight="1" x14ac:dyDescent="0.2">
      <c r="A174" s="213" t="str">
        <f>Абакан_юр!A151</f>
        <v>По соглашению сторон в качестве валюты платежа могут выступать чешские кроны, в этом случае курс следующий: 1 руб. = 0,2496 крона</v>
      </c>
      <c r="B174" s="213"/>
      <c r="C174" s="213"/>
      <c r="D174" s="214"/>
      <c r="E174" s="215"/>
      <c r="F174" s="215"/>
      <c r="G174" s="218"/>
      <c r="H174" s="218"/>
    </row>
    <row r="175" spans="1:8" ht="26.25" customHeight="1" x14ac:dyDescent="0.2">
      <c r="A175" s="213" t="str">
        <f>Абакан_юр!A152</f>
        <v>По соглашению сторон в качестве валюты платежа могут выступать киргизские сомы, в этом случае курс следующий: 1 руб. = 0,9546 сом</v>
      </c>
      <c r="B175" s="213"/>
      <c r="C175" s="213"/>
      <c r="D175" s="214"/>
      <c r="E175" s="214"/>
      <c r="F175" s="215"/>
      <c r="G175" s="218"/>
      <c r="H175" s="218"/>
    </row>
    <row r="176" spans="1:8" ht="26.25" customHeight="1" x14ac:dyDescent="0.2">
      <c r="A17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6" s="213"/>
      <c r="C176" s="213"/>
      <c r="D176" s="214"/>
      <c r="E176" s="214"/>
      <c r="F176" s="215"/>
      <c r="G176" s="218"/>
      <c r="H176" s="218"/>
    </row>
    <row r="177" spans="1:8" ht="26.25" x14ac:dyDescent="0.2">
      <c r="A177" s="219"/>
      <c r="B177" s="219"/>
      <c r="C177" s="220"/>
      <c r="D177" s="221"/>
      <c r="E177" s="221"/>
      <c r="F177" s="222"/>
      <c r="G177" s="223"/>
      <c r="H177" s="223"/>
    </row>
    <row r="178" spans="1:8" ht="21" x14ac:dyDescent="0.2">
      <c r="A178" s="225" t="s">
        <v>134</v>
      </c>
      <c r="B178" s="225"/>
      <c r="C178" s="225"/>
      <c r="D178" s="225"/>
      <c r="E178" s="225"/>
      <c r="F178" s="225"/>
      <c r="G178" s="225"/>
      <c r="H178" s="225"/>
    </row>
    <row r="179" spans="1:8" ht="21" x14ac:dyDescent="0.2">
      <c r="A179" s="225" t="s">
        <v>135</v>
      </c>
      <c r="B179" s="225"/>
      <c r="C179" s="225"/>
      <c r="D179" s="225"/>
      <c r="E179" s="225"/>
      <c r="F179" s="225"/>
      <c r="G179" s="225"/>
      <c r="H179" s="225"/>
    </row>
    <row r="180" spans="1:8" ht="26.25" x14ac:dyDescent="0.2">
      <c r="A180" s="219"/>
      <c r="B180" s="219"/>
      <c r="C180" s="220"/>
      <c r="D180" s="221"/>
      <c r="E180" s="221"/>
      <c r="F180" s="222"/>
      <c r="G180" s="223"/>
      <c r="H180" s="223"/>
    </row>
    <row r="181" spans="1:8" ht="50.1" customHeight="1" thickBot="1" x14ac:dyDescent="0.25">
      <c r="A181" s="226" t="s">
        <v>136</v>
      </c>
      <c r="B181" s="226"/>
      <c r="C181" s="226"/>
      <c r="D181" s="226"/>
      <c r="E181" s="226"/>
      <c r="F181" s="227"/>
      <c r="G181" s="217"/>
      <c r="H181" s="228"/>
    </row>
    <row r="182" spans="1:8" ht="50.1" customHeight="1" thickBot="1" x14ac:dyDescent="0.25">
      <c r="A182" s="229" t="s">
        <v>137</v>
      </c>
      <c r="B182" s="230"/>
      <c r="C182" s="230"/>
      <c r="D182" s="230"/>
      <c r="E182" s="231"/>
      <c r="F182" s="232"/>
      <c r="H182" s="233"/>
    </row>
    <row r="183" spans="1:8" ht="87" customHeight="1" thickBot="1" x14ac:dyDescent="0.25">
      <c r="A183" s="302" t="s">
        <v>138</v>
      </c>
      <c r="B183" s="303"/>
      <c r="C183" s="236" t="s">
        <v>139</v>
      </c>
      <c r="D183" s="326" t="s">
        <v>140</v>
      </c>
      <c r="E183" s="327"/>
      <c r="F183" s="238"/>
      <c r="G183" s="238"/>
      <c r="H183" s="238"/>
    </row>
    <row r="184" spans="1:8" ht="110.25" customHeight="1" x14ac:dyDescent="0.2">
      <c r="A184" s="239" t="s">
        <v>141</v>
      </c>
      <c r="B184" s="240"/>
      <c r="C184" s="241" t="s">
        <v>142</v>
      </c>
      <c r="D184" s="242" t="s">
        <v>143</v>
      </c>
      <c r="E184" s="243"/>
      <c r="F184" s="238"/>
      <c r="G184" s="238"/>
      <c r="H184" s="238"/>
    </row>
    <row r="185" spans="1:8" ht="97.5" customHeight="1" x14ac:dyDescent="0.2">
      <c r="A185" s="244" t="s">
        <v>144</v>
      </c>
      <c r="B185" s="245"/>
      <c r="C185" s="246" t="s">
        <v>145</v>
      </c>
      <c r="D185" s="247" t="s">
        <v>146</v>
      </c>
      <c r="E185" s="248"/>
      <c r="F185" s="238"/>
      <c r="G185" s="238"/>
      <c r="H185" s="238"/>
    </row>
    <row r="186" spans="1:8" ht="141.75" customHeight="1" thickBot="1" x14ac:dyDescent="0.25">
      <c r="A186" s="328" t="s">
        <v>147</v>
      </c>
      <c r="B186" s="329"/>
      <c r="C186" s="330" t="s">
        <v>148</v>
      </c>
      <c r="D186" s="331" t="s">
        <v>146</v>
      </c>
      <c r="E186" s="332"/>
      <c r="F186" s="238"/>
      <c r="G186" s="238"/>
      <c r="H186" s="238"/>
    </row>
    <row r="187" spans="1:8" s="203" customFormat="1" ht="102.75" customHeight="1" thickBot="1" x14ac:dyDescent="0.25">
      <c r="A187" s="328" t="s">
        <v>150</v>
      </c>
      <c r="B187" s="329"/>
      <c r="C187" s="544" t="s">
        <v>151</v>
      </c>
      <c r="D187" s="329" t="s">
        <v>146</v>
      </c>
      <c r="E187" s="545"/>
      <c r="F187" s="232"/>
      <c r="G187" s="232"/>
      <c r="H187" s="232"/>
    </row>
    <row r="188" spans="1:8" s="224" customFormat="1" ht="222.75" customHeight="1" thickBot="1" x14ac:dyDescent="0.25">
      <c r="A188" s="328" t="s">
        <v>152</v>
      </c>
      <c r="B188" s="329"/>
      <c r="C188" s="330" t="s">
        <v>153</v>
      </c>
      <c r="D188" s="331" t="s">
        <v>146</v>
      </c>
      <c r="E188" s="332"/>
      <c r="F188" s="222"/>
      <c r="G188" s="223"/>
      <c r="H188" s="223"/>
    </row>
    <row r="189" spans="1:8" ht="26.25" x14ac:dyDescent="0.2">
      <c r="A189" s="680"/>
      <c r="B189" s="680"/>
      <c r="C189" s="575"/>
      <c r="D189" s="575"/>
      <c r="E189" s="575"/>
      <c r="F189" s="222"/>
      <c r="G189" s="223"/>
      <c r="H189" s="223"/>
    </row>
    <row r="190" spans="1:8" ht="34.5" customHeight="1" x14ac:dyDescent="0.2">
      <c r="A190" s="250" t="s">
        <v>154</v>
      </c>
      <c r="B190" s="250"/>
      <c r="C190" s="250"/>
      <c r="D190" s="250"/>
      <c r="E190" s="250"/>
      <c r="F190" s="250"/>
      <c r="G190" s="250"/>
      <c r="H190" s="250"/>
    </row>
    <row r="191" spans="1:8" ht="34.5" customHeight="1" x14ac:dyDescent="0.2">
      <c r="A191" s="250" t="s">
        <v>155</v>
      </c>
      <c r="B191" s="250"/>
      <c r="C191" s="250"/>
      <c r="D191" s="250"/>
      <c r="E191" s="250"/>
      <c r="F191" s="250"/>
      <c r="G191" s="250"/>
      <c r="H191" s="250"/>
    </row>
    <row r="192" spans="1:8" ht="178.5" customHeight="1" x14ac:dyDescent="0.2">
      <c r="A192"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5"/>
      <c r="C192" s="225"/>
      <c r="D192" s="225"/>
      <c r="E192" s="225"/>
      <c r="F192" s="225"/>
      <c r="G192" s="225"/>
      <c r="H192" s="225"/>
    </row>
    <row r="193" spans="1:8" ht="78.75" customHeight="1" x14ac:dyDescent="0.2">
      <c r="A193" s="225" t="s">
        <v>157</v>
      </c>
      <c r="B193" s="225"/>
      <c r="C193" s="225"/>
      <c r="D193" s="225"/>
      <c r="E193" s="225"/>
      <c r="F193" s="225"/>
      <c r="G193" s="225"/>
      <c r="H193" s="225"/>
    </row>
    <row r="194" spans="1:8" ht="36" customHeight="1" x14ac:dyDescent="0.2">
      <c r="A194" s="250" t="s">
        <v>158</v>
      </c>
      <c r="B194" s="250"/>
      <c r="C194" s="250"/>
      <c r="D194" s="250"/>
      <c r="E194" s="250"/>
      <c r="F194" s="250"/>
      <c r="G194" s="250"/>
      <c r="H194" s="250"/>
    </row>
    <row r="195" spans="1:8" s="252" customFormat="1" ht="114.75" customHeight="1" x14ac:dyDescent="0.2">
      <c r="A195" s="225" t="s">
        <v>159</v>
      </c>
      <c r="B195" s="225"/>
      <c r="C195" s="225"/>
      <c r="D195" s="225"/>
      <c r="E195" s="225"/>
      <c r="F195" s="225"/>
      <c r="G195" s="225"/>
      <c r="H195" s="225"/>
    </row>
  </sheetData>
  <sheetProtection selectLockedCells="1" selectUnlockedCells="1"/>
  <mergeCells count="325">
    <mergeCell ref="A194:H194"/>
    <mergeCell ref="A195:E195"/>
    <mergeCell ref="F195:H195"/>
    <mergeCell ref="A188:B188"/>
    <mergeCell ref="D188:E188"/>
    <mergeCell ref="A190:H190"/>
    <mergeCell ref="A191:H191"/>
    <mergeCell ref="A192:H192"/>
    <mergeCell ref="A193:H193"/>
    <mergeCell ref="A185:B185"/>
    <mergeCell ref="D185:E185"/>
    <mergeCell ref="A186:B186"/>
    <mergeCell ref="D186:E186"/>
    <mergeCell ref="A187:B187"/>
    <mergeCell ref="D187:E187"/>
    <mergeCell ref="A179:H179"/>
    <mergeCell ref="A181:E181"/>
    <mergeCell ref="A182:E182"/>
    <mergeCell ref="A183:B183"/>
    <mergeCell ref="D183:E183"/>
    <mergeCell ref="A184:B184"/>
    <mergeCell ref="D184:E184"/>
    <mergeCell ref="A172:C172"/>
    <mergeCell ref="A173:C173"/>
    <mergeCell ref="A174:C174"/>
    <mergeCell ref="A175:C175"/>
    <mergeCell ref="A176:C176"/>
    <mergeCell ref="A178:H178"/>
    <mergeCell ref="C167:D167"/>
    <mergeCell ref="C168:D168"/>
    <mergeCell ref="C169:D169"/>
    <mergeCell ref="A170:C170"/>
    <mergeCell ref="G170:H170"/>
    <mergeCell ref="A171:C171"/>
    <mergeCell ref="D162:H162"/>
    <mergeCell ref="A163:B163"/>
    <mergeCell ref="D163:H163"/>
    <mergeCell ref="A164:B164"/>
    <mergeCell ref="D164:H164"/>
    <mergeCell ref="C166:D166"/>
    <mergeCell ref="A158:B158"/>
    <mergeCell ref="D158:H158"/>
    <mergeCell ref="A159:C159"/>
    <mergeCell ref="D159:H159"/>
    <mergeCell ref="A160:B160"/>
    <mergeCell ref="C160:C163"/>
    <mergeCell ref="D160:H160"/>
    <mergeCell ref="A161:B161"/>
    <mergeCell ref="D161:H161"/>
    <mergeCell ref="A162:B162"/>
    <mergeCell ref="A154:B154"/>
    <mergeCell ref="A155:B155"/>
    <mergeCell ref="D155:H155"/>
    <mergeCell ref="A156:B156"/>
    <mergeCell ref="D156:H156"/>
    <mergeCell ref="A157:B157"/>
    <mergeCell ref="D157:H157"/>
    <mergeCell ref="D150:H150"/>
    <mergeCell ref="A151:B151"/>
    <mergeCell ref="D151:H151"/>
    <mergeCell ref="A152:B152"/>
    <mergeCell ref="A153:B153"/>
    <mergeCell ref="D153:H153"/>
    <mergeCell ref="A146:B146"/>
    <mergeCell ref="C146:C150"/>
    <mergeCell ref="D146:H146"/>
    <mergeCell ref="A147:B147"/>
    <mergeCell ref="D147:H147"/>
    <mergeCell ref="A148:B148"/>
    <mergeCell ref="D148:H148"/>
    <mergeCell ref="A149:B149"/>
    <mergeCell ref="D149:H149"/>
    <mergeCell ref="A150:B150"/>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D106:H106"/>
    <mergeCell ref="A107:B107"/>
    <mergeCell ref="D107:H107"/>
    <mergeCell ref="A108:B108"/>
    <mergeCell ref="D108:H108"/>
    <mergeCell ref="A109:B109"/>
    <mergeCell ref="D109:H109"/>
    <mergeCell ref="A102:B102"/>
    <mergeCell ref="D102:H102"/>
    <mergeCell ref="A103:B103"/>
    <mergeCell ref="C103:C111"/>
    <mergeCell ref="D103:H103"/>
    <mergeCell ref="A104:B104"/>
    <mergeCell ref="D104:H104"/>
    <mergeCell ref="A105:B105"/>
    <mergeCell ref="D105:H105"/>
    <mergeCell ref="A106:B106"/>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A89:C89"/>
    <mergeCell ref="D89:H89"/>
    <mergeCell ref="D90:H90"/>
    <mergeCell ref="A91:B91"/>
    <mergeCell ref="C91:C99"/>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10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1">
        <f>F7*1.2</f>
        <v>7938</v>
      </c>
      <c r="E7" s="32">
        <f>F7*1.1</f>
        <v>7276.5000000000009</v>
      </c>
      <c r="F7" s="32">
        <v>6615</v>
      </c>
      <c r="G7" s="32">
        <f>F7*0.75</f>
        <v>4961.25</v>
      </c>
      <c r="H7" s="33">
        <f>F7*0.5</f>
        <v>3307.5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54">
        <f>F12*1.2</f>
        <v>8352</v>
      </c>
      <c r="E12" s="32">
        <f>F12*1.1</f>
        <v>7656.0000000000009</v>
      </c>
      <c r="F12" s="32">
        <v>6960</v>
      </c>
      <c r="G12" s="32">
        <f>F12*0.75</f>
        <v>5220</v>
      </c>
      <c r="H12" s="33">
        <f>F12*0.5</f>
        <v>3480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1512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"2ГИС.РЯЗАНЬ"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262">
        <v>252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1">
        <f>F27*1.2</f>
        <v>11116.8</v>
      </c>
      <c r="E27" s="32">
        <f>F27*1.1</f>
        <v>10190.400000000001</v>
      </c>
      <c r="F27" s="32">
        <v>9264</v>
      </c>
      <c r="G27" s="32">
        <f>F27*0.75</f>
        <v>6948</v>
      </c>
      <c r="H27" s="33">
        <f>F27*0.5</f>
        <v>4632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54">
        <f>F32*1.2</f>
        <v>11692.8</v>
      </c>
      <c r="E32" s="32">
        <f>F32*1.1</f>
        <v>10718.400000000001</v>
      </c>
      <c r="F32" s="32">
        <v>9744</v>
      </c>
      <c r="G32" s="32">
        <f>F32*0.75</f>
        <v>7308</v>
      </c>
      <c r="H32" s="33">
        <f>F32*0.5</f>
        <v>4872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"2ГИС.РЯЗАНЬ"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90">
        <v>360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358">
        <f>F48*1.2</f>
        <v>4464</v>
      </c>
      <c r="E48" s="358">
        <f>F48*1.1</f>
        <v>4092.0000000000005</v>
      </c>
      <c r="F48" s="358">
        <v>3720</v>
      </c>
      <c r="G48" s="358">
        <f>F48*0.75</f>
        <v>2790</v>
      </c>
      <c r="H48" s="358">
        <f>F48*0.5</f>
        <v>1860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89">
        <v>240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945 до 18900</v>
      </c>
      <c r="E55" s="122"/>
      <c r="F55" s="122"/>
      <c r="G55" s="122"/>
      <c r="H55" s="123"/>
    </row>
    <row r="56" spans="1:8" s="16" customFormat="1" ht="37.5" customHeight="1" outlineLevel="1" x14ac:dyDescent="0.2">
      <c r="A56" s="124" t="s">
        <v>32</v>
      </c>
      <c r="B56" s="361"/>
      <c r="C56" s="30"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56" s="362">
        <v>945</v>
      </c>
      <c r="E56" s="128"/>
      <c r="F56" s="128"/>
      <c r="G56" s="128"/>
      <c r="H56" s="129"/>
    </row>
    <row r="57" spans="1:8" s="16" customFormat="1" ht="37.5" customHeight="1" outlineLevel="1" x14ac:dyDescent="0.2">
      <c r="A57" s="130" t="s">
        <v>33</v>
      </c>
      <c r="B57" s="363"/>
      <c r="C57" s="364"/>
      <c r="D57" s="56">
        <v>1890</v>
      </c>
      <c r="E57" s="37"/>
      <c r="F57" s="37"/>
      <c r="G57" s="37"/>
      <c r="H57" s="38"/>
    </row>
    <row r="58" spans="1:8" s="16" customFormat="1" ht="37.5" customHeight="1" outlineLevel="1" x14ac:dyDescent="0.2">
      <c r="A58" s="130" t="s">
        <v>34</v>
      </c>
      <c r="B58" s="363"/>
      <c r="C58" s="364"/>
      <c r="D58" s="56">
        <v>2835</v>
      </c>
      <c r="E58" s="37"/>
      <c r="F58" s="37"/>
      <c r="G58" s="37"/>
      <c r="H58" s="38"/>
    </row>
    <row r="59" spans="1:8" s="16" customFormat="1" ht="37.5" customHeight="1" outlineLevel="1" x14ac:dyDescent="0.2">
      <c r="A59" s="130" t="s">
        <v>35</v>
      </c>
      <c r="B59" s="363"/>
      <c r="C59" s="364"/>
      <c r="D59" s="56">
        <v>3780</v>
      </c>
      <c r="E59" s="37"/>
      <c r="F59" s="37"/>
      <c r="G59" s="37"/>
      <c r="H59" s="38"/>
    </row>
    <row r="60" spans="1:8" s="16" customFormat="1" ht="37.5" customHeight="1" outlineLevel="1" x14ac:dyDescent="0.2">
      <c r="A60" s="130" t="s">
        <v>36</v>
      </c>
      <c r="B60" s="363"/>
      <c r="C60" s="364"/>
      <c r="D60" s="56">
        <v>4725</v>
      </c>
      <c r="E60" s="37"/>
      <c r="F60" s="37"/>
      <c r="G60" s="37"/>
      <c r="H60" s="38"/>
    </row>
    <row r="61" spans="1:8" s="16" customFormat="1" ht="37.5" customHeight="1" outlineLevel="1" x14ac:dyDescent="0.2">
      <c r="A61" s="130" t="s">
        <v>37</v>
      </c>
      <c r="B61" s="363"/>
      <c r="C61" s="364"/>
      <c r="D61" s="56">
        <v>5670</v>
      </c>
      <c r="E61" s="37"/>
      <c r="F61" s="37"/>
      <c r="G61" s="37"/>
      <c r="H61" s="38"/>
    </row>
    <row r="62" spans="1:8" s="16" customFormat="1" ht="37.5" customHeight="1" outlineLevel="1" x14ac:dyDescent="0.2">
      <c r="A62" s="130" t="s">
        <v>38</v>
      </c>
      <c r="B62" s="363"/>
      <c r="C62" s="364"/>
      <c r="D62" s="56">
        <v>6615</v>
      </c>
      <c r="E62" s="37"/>
      <c r="F62" s="37"/>
      <c r="G62" s="37"/>
      <c r="H62" s="38"/>
    </row>
    <row r="63" spans="1:8" s="16" customFormat="1" ht="37.5" customHeight="1" outlineLevel="1" x14ac:dyDescent="0.2">
      <c r="A63" s="130" t="s">
        <v>39</v>
      </c>
      <c r="B63" s="363"/>
      <c r="C63" s="364"/>
      <c r="D63" s="56">
        <v>7560</v>
      </c>
      <c r="E63" s="37"/>
      <c r="F63" s="37"/>
      <c r="G63" s="37"/>
      <c r="H63" s="38"/>
    </row>
    <row r="64" spans="1:8" s="16" customFormat="1" ht="37.5" customHeight="1" outlineLevel="1" x14ac:dyDescent="0.2">
      <c r="A64" s="130" t="s">
        <v>40</v>
      </c>
      <c r="B64" s="363"/>
      <c r="C64" s="364"/>
      <c r="D64" s="56">
        <v>8505</v>
      </c>
      <c r="E64" s="37"/>
      <c r="F64" s="37"/>
      <c r="G64" s="37"/>
      <c r="H64" s="38"/>
    </row>
    <row r="65" spans="1:8" s="16" customFormat="1" ht="37.5" customHeight="1" outlineLevel="1" x14ac:dyDescent="0.2">
      <c r="A65" s="130" t="s">
        <v>41</v>
      </c>
      <c r="B65" s="363"/>
      <c r="C65" s="364"/>
      <c r="D65" s="56">
        <v>9450</v>
      </c>
      <c r="E65" s="37"/>
      <c r="F65" s="37"/>
      <c r="G65" s="37"/>
      <c r="H65" s="38"/>
    </row>
    <row r="66" spans="1:8" s="16" customFormat="1" ht="37.5" customHeight="1" outlineLevel="1" x14ac:dyDescent="0.2">
      <c r="A66" s="130" t="s">
        <v>42</v>
      </c>
      <c r="B66" s="363"/>
      <c r="C66" s="364"/>
      <c r="D66" s="56">
        <v>10395</v>
      </c>
      <c r="E66" s="37"/>
      <c r="F66" s="37"/>
      <c r="G66" s="37"/>
      <c r="H66" s="38"/>
    </row>
    <row r="67" spans="1:8" s="16" customFormat="1" ht="37.5" customHeight="1" outlineLevel="1" x14ac:dyDescent="0.2">
      <c r="A67" s="130" t="s">
        <v>43</v>
      </c>
      <c r="B67" s="363"/>
      <c r="C67" s="364"/>
      <c r="D67" s="56">
        <v>11340</v>
      </c>
      <c r="E67" s="37"/>
      <c r="F67" s="37"/>
      <c r="G67" s="37"/>
      <c r="H67" s="38"/>
    </row>
    <row r="68" spans="1:8" s="16" customFormat="1" ht="37.5" customHeight="1" outlineLevel="1" x14ac:dyDescent="0.2">
      <c r="A68" s="130" t="s">
        <v>44</v>
      </c>
      <c r="B68" s="363"/>
      <c r="C68" s="364"/>
      <c r="D68" s="56">
        <v>12285</v>
      </c>
      <c r="E68" s="37"/>
      <c r="F68" s="37"/>
      <c r="G68" s="37"/>
      <c r="H68" s="38"/>
    </row>
    <row r="69" spans="1:8" s="16" customFormat="1" ht="37.5" customHeight="1" outlineLevel="1" x14ac:dyDescent="0.2">
      <c r="A69" s="130" t="s">
        <v>45</v>
      </c>
      <c r="B69" s="363"/>
      <c r="C69" s="364"/>
      <c r="D69" s="56">
        <v>13230</v>
      </c>
      <c r="E69" s="37"/>
      <c r="F69" s="37"/>
      <c r="G69" s="37"/>
      <c r="H69" s="38"/>
    </row>
    <row r="70" spans="1:8" s="16" customFormat="1" ht="37.5" customHeight="1" outlineLevel="1" x14ac:dyDescent="0.2">
      <c r="A70" s="130" t="s">
        <v>46</v>
      </c>
      <c r="B70" s="363"/>
      <c r="C70" s="364"/>
      <c r="D70" s="56">
        <v>14175</v>
      </c>
      <c r="E70" s="37"/>
      <c r="F70" s="37"/>
      <c r="G70" s="37"/>
      <c r="H70" s="38"/>
    </row>
    <row r="71" spans="1:8" s="16" customFormat="1" ht="37.5" customHeight="1" outlineLevel="1" x14ac:dyDescent="0.2">
      <c r="A71" s="130" t="s">
        <v>47</v>
      </c>
      <c r="B71" s="363"/>
      <c r="C71" s="364"/>
      <c r="D71" s="56">
        <v>15120</v>
      </c>
      <c r="E71" s="37"/>
      <c r="F71" s="37"/>
      <c r="G71" s="37"/>
      <c r="H71" s="38"/>
    </row>
    <row r="72" spans="1:8" s="16" customFormat="1" ht="37.5" customHeight="1" outlineLevel="1" x14ac:dyDescent="0.2">
      <c r="A72" s="130" t="s">
        <v>48</v>
      </c>
      <c r="B72" s="363"/>
      <c r="C72" s="364"/>
      <c r="D72" s="56">
        <v>16065</v>
      </c>
      <c r="E72" s="37"/>
      <c r="F72" s="37"/>
      <c r="G72" s="37"/>
      <c r="H72" s="38"/>
    </row>
    <row r="73" spans="1:8" s="16" customFormat="1" ht="37.5" customHeight="1" outlineLevel="1" x14ac:dyDescent="0.2">
      <c r="A73" s="130" t="s">
        <v>49</v>
      </c>
      <c r="B73" s="363"/>
      <c r="C73" s="364"/>
      <c r="D73" s="56">
        <v>17010</v>
      </c>
      <c r="E73" s="37"/>
      <c r="F73" s="37"/>
      <c r="G73" s="37"/>
      <c r="H73" s="38"/>
    </row>
    <row r="74" spans="1:8" s="16" customFormat="1" ht="37.5" customHeight="1" outlineLevel="1" x14ac:dyDescent="0.2">
      <c r="A74" s="130" t="s">
        <v>50</v>
      </c>
      <c r="B74" s="363"/>
      <c r="C74" s="364"/>
      <c r="D74" s="56">
        <v>17955</v>
      </c>
      <c r="E74" s="37"/>
      <c r="F74" s="37"/>
      <c r="G74" s="37"/>
      <c r="H74" s="38"/>
    </row>
    <row r="75" spans="1:8" s="16" customFormat="1" ht="37.5" customHeight="1" outlineLevel="1" x14ac:dyDescent="0.2">
      <c r="A75" s="130" t="s">
        <v>51</v>
      </c>
      <c r="B75" s="363"/>
      <c r="C75" s="364"/>
      <c r="D75" s="56">
        <v>18900</v>
      </c>
      <c r="E75" s="37"/>
      <c r="F75" s="37"/>
      <c r="G75" s="37"/>
      <c r="H75" s="38"/>
    </row>
    <row r="76" spans="1:8" s="16" customFormat="1" ht="37.5" customHeight="1" outlineLevel="1" x14ac:dyDescent="0.2">
      <c r="A76" s="130" t="s">
        <v>196</v>
      </c>
      <c r="B76" s="131"/>
      <c r="C76" s="364"/>
      <c r="D76" s="56">
        <v>19845</v>
      </c>
      <c r="E76" s="37"/>
      <c r="F76" s="37"/>
      <c r="G76" s="37"/>
      <c r="H76" s="38"/>
    </row>
    <row r="77" spans="1:8" s="16" customFormat="1" ht="37.5" customHeight="1" outlineLevel="1" x14ac:dyDescent="0.2">
      <c r="A77" s="130" t="s">
        <v>197</v>
      </c>
      <c r="B77" s="131"/>
      <c r="C77" s="364"/>
      <c r="D77" s="56">
        <v>20790</v>
      </c>
      <c r="E77" s="37"/>
      <c r="F77" s="37"/>
      <c r="G77" s="37"/>
      <c r="H77" s="38"/>
    </row>
    <row r="78" spans="1:8" s="16" customFormat="1" ht="37.5" customHeight="1" outlineLevel="1" x14ac:dyDescent="0.2">
      <c r="A78" s="130" t="s">
        <v>198</v>
      </c>
      <c r="B78" s="131"/>
      <c r="C78" s="364"/>
      <c r="D78" s="56">
        <v>21735</v>
      </c>
      <c r="E78" s="37"/>
      <c r="F78" s="37"/>
      <c r="G78" s="37"/>
      <c r="H78" s="38"/>
    </row>
    <row r="79" spans="1:8" s="16" customFormat="1" ht="37.5" customHeight="1" outlineLevel="1" x14ac:dyDescent="0.2">
      <c r="A79" s="130" t="s">
        <v>199</v>
      </c>
      <c r="B79" s="131"/>
      <c r="C79" s="364"/>
      <c r="D79" s="56">
        <v>22680</v>
      </c>
      <c r="E79" s="37"/>
      <c r="F79" s="37"/>
      <c r="G79" s="37"/>
      <c r="H79" s="38"/>
    </row>
    <row r="80" spans="1:8" s="16" customFormat="1" ht="37.5" customHeight="1" outlineLevel="1" x14ac:dyDescent="0.2">
      <c r="A80" s="130" t="s">
        <v>200</v>
      </c>
      <c r="B80" s="131"/>
      <c r="C80" s="364"/>
      <c r="D80" s="56">
        <v>23625</v>
      </c>
      <c r="E80" s="37"/>
      <c r="F80" s="37"/>
      <c r="G80" s="37"/>
      <c r="H80" s="38"/>
    </row>
    <row r="81" spans="1:8" s="16" customFormat="1" ht="37.5" customHeight="1" outlineLevel="1" x14ac:dyDescent="0.2">
      <c r="A81" s="130" t="s">
        <v>201</v>
      </c>
      <c r="B81" s="131"/>
      <c r="C81" s="364"/>
      <c r="D81" s="56">
        <v>24570</v>
      </c>
      <c r="E81" s="37"/>
      <c r="F81" s="37"/>
      <c r="G81" s="37"/>
      <c r="H81" s="38"/>
    </row>
    <row r="82" spans="1:8" s="16" customFormat="1" ht="37.5" customHeight="1" outlineLevel="1" x14ac:dyDescent="0.2">
      <c r="A82" s="130" t="s">
        <v>202</v>
      </c>
      <c r="B82" s="131"/>
      <c r="C82" s="364"/>
      <c r="D82" s="56">
        <v>25515</v>
      </c>
      <c r="E82" s="37"/>
      <c r="F82" s="37"/>
      <c r="G82" s="37"/>
      <c r="H82" s="38"/>
    </row>
    <row r="83" spans="1:8" s="16" customFormat="1" ht="37.5" customHeight="1" outlineLevel="1" x14ac:dyDescent="0.2">
      <c r="A83" s="130" t="s">
        <v>203</v>
      </c>
      <c r="B83" s="131"/>
      <c r="C83" s="364"/>
      <c r="D83" s="56">
        <v>26460</v>
      </c>
      <c r="E83" s="37"/>
      <c r="F83" s="37"/>
      <c r="G83" s="37"/>
      <c r="H83" s="38"/>
    </row>
    <row r="84" spans="1:8" s="16" customFormat="1" ht="37.5" customHeight="1" outlineLevel="1" x14ac:dyDescent="0.2">
      <c r="A84" s="130" t="s">
        <v>204</v>
      </c>
      <c r="B84" s="131"/>
      <c r="C84" s="364"/>
      <c r="D84" s="56">
        <v>27405</v>
      </c>
      <c r="E84" s="37"/>
      <c r="F84" s="37"/>
      <c r="G84" s="37"/>
      <c r="H84" s="38"/>
    </row>
    <row r="85" spans="1:8" s="16" customFormat="1" ht="37.5" customHeight="1" outlineLevel="1" x14ac:dyDescent="0.2">
      <c r="A85" s="130" t="s">
        <v>205</v>
      </c>
      <c r="B85" s="131"/>
      <c r="C85" s="364"/>
      <c r="D85" s="56">
        <v>28350</v>
      </c>
      <c r="E85" s="37"/>
      <c r="F85" s="37"/>
      <c r="G85" s="37"/>
      <c r="H85" s="38"/>
    </row>
    <row r="86" spans="1:8" s="16" customFormat="1" ht="37.5" customHeight="1" outlineLevel="1" x14ac:dyDescent="0.2">
      <c r="A86" s="130" t="s">
        <v>215</v>
      </c>
      <c r="B86" s="131"/>
      <c r="C86" s="364"/>
      <c r="D86" s="56">
        <v>29295</v>
      </c>
      <c r="E86" s="37"/>
      <c r="F86" s="37"/>
      <c r="G86" s="37"/>
      <c r="H86" s="38"/>
    </row>
    <row r="87" spans="1:8" s="16" customFormat="1" ht="37.5" customHeight="1" outlineLevel="1" x14ac:dyDescent="0.2">
      <c r="A87" s="130" t="s">
        <v>216</v>
      </c>
      <c r="B87" s="131"/>
      <c r="C87" s="364"/>
      <c r="D87" s="56">
        <v>30240</v>
      </c>
      <c r="E87" s="37"/>
      <c r="F87" s="37"/>
      <c r="G87" s="37"/>
      <c r="H87" s="38"/>
    </row>
    <row r="88" spans="1:8" s="16" customFormat="1" ht="37.5" customHeight="1" outlineLevel="1" x14ac:dyDescent="0.2">
      <c r="A88" s="130" t="s">
        <v>217</v>
      </c>
      <c r="B88" s="131"/>
      <c r="C88" s="364"/>
      <c r="D88" s="56">
        <v>31185</v>
      </c>
      <c r="E88" s="37"/>
      <c r="F88" s="37"/>
      <c r="G88" s="37"/>
      <c r="H88" s="38"/>
    </row>
    <row r="89" spans="1:8" s="16" customFormat="1" ht="37.5" customHeight="1" outlineLevel="1" x14ac:dyDescent="0.2">
      <c r="A89" s="130" t="s">
        <v>218</v>
      </c>
      <c r="B89" s="131"/>
      <c r="C89" s="364"/>
      <c r="D89" s="56">
        <v>32130</v>
      </c>
      <c r="E89" s="37"/>
      <c r="F89" s="37"/>
      <c r="G89" s="37"/>
      <c r="H89" s="38"/>
    </row>
    <row r="90" spans="1:8" s="16" customFormat="1" ht="37.5" customHeight="1" outlineLevel="1" x14ac:dyDescent="0.2">
      <c r="A90" s="130" t="s">
        <v>219</v>
      </c>
      <c r="B90" s="131"/>
      <c r="C90" s="364"/>
      <c r="D90" s="56">
        <v>33075</v>
      </c>
      <c r="E90" s="37"/>
      <c r="F90" s="37"/>
      <c r="G90" s="37"/>
      <c r="H90" s="38"/>
    </row>
    <row r="91" spans="1:8" s="16" customFormat="1" ht="37.5" customHeight="1" outlineLevel="1" x14ac:dyDescent="0.2">
      <c r="A91" s="130" t="s">
        <v>220</v>
      </c>
      <c r="B91" s="131"/>
      <c r="C91" s="364"/>
      <c r="D91" s="56">
        <v>34020</v>
      </c>
      <c r="E91" s="37"/>
      <c r="F91" s="37"/>
      <c r="G91" s="37"/>
      <c r="H91" s="38"/>
    </row>
    <row r="92" spans="1:8" s="16" customFormat="1" ht="37.5" customHeight="1" outlineLevel="1" x14ac:dyDescent="0.2">
      <c r="A92" s="130" t="s">
        <v>221</v>
      </c>
      <c r="B92" s="131"/>
      <c r="C92" s="364"/>
      <c r="D92" s="56">
        <v>34965</v>
      </c>
      <c r="E92" s="37"/>
      <c r="F92" s="37"/>
      <c r="G92" s="37"/>
      <c r="H92" s="38"/>
    </row>
    <row r="93" spans="1:8" s="16" customFormat="1" ht="37.5" customHeight="1" outlineLevel="1" x14ac:dyDescent="0.2">
      <c r="A93" s="130" t="s">
        <v>222</v>
      </c>
      <c r="B93" s="131"/>
      <c r="C93" s="364"/>
      <c r="D93" s="56">
        <v>35910</v>
      </c>
      <c r="E93" s="37"/>
      <c r="F93" s="37"/>
      <c r="G93" s="37"/>
      <c r="H93" s="38"/>
    </row>
    <row r="94" spans="1:8" s="16" customFormat="1" ht="37.5" customHeight="1" outlineLevel="1" x14ac:dyDescent="0.2">
      <c r="A94" s="130" t="s">
        <v>223</v>
      </c>
      <c r="B94" s="131"/>
      <c r="C94" s="364"/>
      <c r="D94" s="56">
        <v>36855</v>
      </c>
      <c r="E94" s="37"/>
      <c r="F94" s="37"/>
      <c r="G94" s="37"/>
      <c r="H94" s="38"/>
    </row>
    <row r="95" spans="1:8" s="16" customFormat="1" ht="37.5" customHeight="1" outlineLevel="1" thickBot="1" x14ac:dyDescent="0.25">
      <c r="A95" s="130" t="s">
        <v>224</v>
      </c>
      <c r="B95" s="131"/>
      <c r="C95" s="365"/>
      <c r="D95" s="56">
        <v>37800</v>
      </c>
      <c r="E95" s="37"/>
      <c r="F95" s="37"/>
      <c r="G95" s="37"/>
      <c r="H95" s="38"/>
    </row>
    <row r="96" spans="1:8" s="16" customFormat="1" ht="50.1" customHeight="1" thickBot="1" x14ac:dyDescent="0.25">
      <c r="A96" s="119" t="s">
        <v>52</v>
      </c>
      <c r="B96" s="120"/>
      <c r="C96" s="120"/>
      <c r="D96" s="121" t="str">
        <f>"от "&amp;MIN(D97:D106)&amp;" до "&amp;MAX(D97:D106)</f>
        <v>от 63 до 6048</v>
      </c>
      <c r="E96" s="122"/>
      <c r="F96" s="122"/>
      <c r="G96" s="122"/>
      <c r="H96" s="123"/>
    </row>
    <row r="97" spans="1:8" s="16" customFormat="1" ht="157.5" customHeight="1" x14ac:dyDescent="0.2">
      <c r="A97" s="132" t="s">
        <v>53</v>
      </c>
      <c r="B97" s="133" t="s">
        <v>13</v>
      </c>
      <c r="C97" s="318"/>
      <c r="D97" s="127">
        <v>1071</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98" s="36">
        <v>63</v>
      </c>
      <c r="E98" s="37"/>
      <c r="F98" s="37"/>
      <c r="G98" s="37"/>
      <c r="H98" s="38"/>
    </row>
    <row r="99" spans="1:8" s="16" customFormat="1" ht="37.5" customHeight="1" x14ac:dyDescent="0.2">
      <c r="A99" s="143" t="s">
        <v>55</v>
      </c>
      <c r="B99" s="144"/>
      <c r="C99" s="142"/>
      <c r="D99" s="36">
        <v>6048</v>
      </c>
      <c r="E99" s="37"/>
      <c r="F99" s="37"/>
      <c r="G99" s="37"/>
      <c r="H99" s="38"/>
    </row>
    <row r="100" spans="1:8" s="16" customFormat="1" ht="37.5" customHeight="1" x14ac:dyDescent="0.2">
      <c r="A100" s="143" t="s">
        <v>56</v>
      </c>
      <c r="B100" s="144"/>
      <c r="C100" s="142"/>
      <c r="D100" s="36">
        <v>1260</v>
      </c>
      <c r="E100" s="37"/>
      <c r="F100" s="37"/>
      <c r="G100" s="37"/>
      <c r="H100" s="38"/>
    </row>
    <row r="101" spans="1:8" s="16" customFormat="1" ht="37.5" customHeight="1" x14ac:dyDescent="0.2">
      <c r="A101" s="143" t="s">
        <v>57</v>
      </c>
      <c r="B101" s="144"/>
      <c r="C101" s="142"/>
      <c r="D101" s="36">
        <v>3654</v>
      </c>
      <c r="E101" s="37"/>
      <c r="F101" s="37"/>
      <c r="G101" s="37"/>
      <c r="H101" s="38"/>
    </row>
    <row r="102" spans="1:8" s="16" customFormat="1" ht="37.5" customHeight="1" x14ac:dyDescent="0.2">
      <c r="A102" s="143" t="s">
        <v>58</v>
      </c>
      <c r="B102" s="457"/>
      <c r="C102" s="142"/>
      <c r="D102" s="36">
        <v>252</v>
      </c>
      <c r="E102" s="37"/>
      <c r="F102" s="37"/>
      <c r="G102" s="37"/>
      <c r="H102" s="38"/>
    </row>
    <row r="103" spans="1:8" s="16" customFormat="1" ht="37.5" customHeight="1" x14ac:dyDescent="0.2">
      <c r="A103" s="143" t="s">
        <v>59</v>
      </c>
      <c r="B103" s="457"/>
      <c r="C103" s="142"/>
      <c r="D103" s="36">
        <v>252</v>
      </c>
      <c r="E103" s="37"/>
      <c r="F103" s="37"/>
      <c r="G103" s="37"/>
      <c r="H103" s="38"/>
    </row>
    <row r="104" spans="1:8" s="16" customFormat="1" ht="37.5" customHeight="1" x14ac:dyDescent="0.2">
      <c r="A104" s="143" t="s">
        <v>60</v>
      </c>
      <c r="B104" s="457"/>
      <c r="C104" s="142"/>
      <c r="D104" s="36">
        <v>504</v>
      </c>
      <c r="E104" s="37"/>
      <c r="F104" s="37"/>
      <c r="G104" s="37"/>
      <c r="H104" s="38"/>
    </row>
    <row r="105" spans="1:8" s="16" customFormat="1" ht="37.5" customHeight="1" x14ac:dyDescent="0.2">
      <c r="A105" s="143" t="s">
        <v>61</v>
      </c>
      <c r="B105" s="457"/>
      <c r="C105" s="142"/>
      <c r="D105" s="36">
        <v>756</v>
      </c>
      <c r="E105" s="37"/>
      <c r="F105" s="37"/>
      <c r="G105" s="37"/>
      <c r="H105" s="38"/>
    </row>
    <row r="106" spans="1:8" s="16" customFormat="1" ht="37.5" customHeight="1" thickBot="1" x14ac:dyDescent="0.25">
      <c r="A106" s="192" t="s">
        <v>62</v>
      </c>
      <c r="B106" s="458"/>
      <c r="C106" s="147"/>
      <c r="D106" s="36">
        <v>4221</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07" s="45">
        <v>33</v>
      </c>
      <c r="E107" s="45"/>
      <c r="F107" s="45"/>
      <c r="G107" s="45"/>
      <c r="H107" s="46"/>
    </row>
    <row r="108" spans="1:8" s="28" customFormat="1" ht="50.1" customHeight="1" thickBot="1" x14ac:dyDescent="0.25">
      <c r="A108" s="24" t="s">
        <v>65</v>
      </c>
      <c r="B108" s="25"/>
      <c r="C108" s="26"/>
      <c r="D108" s="156" t="str">
        <f>"от "&amp;MIN(D110,D121:H122,F160,D123:H137)&amp;" до "&amp;MAX(D110,D121:H122,F160,D123:H137)</f>
        <v>от 537 до 15750</v>
      </c>
      <c r="E108" s="156"/>
      <c r="F108" s="156"/>
      <c r="G108" s="156"/>
      <c r="H108" s="157"/>
    </row>
    <row r="109" spans="1:8" s="16" customFormat="1" ht="24.95" customHeight="1" thickBot="1" x14ac:dyDescent="0.25">
      <c r="A109" s="298"/>
      <c r="B109" s="299"/>
      <c r="C109" s="118"/>
      <c r="D109" s="322"/>
      <c r="E109" s="322"/>
      <c r="F109" s="322"/>
      <c r="G109" s="322"/>
      <c r="H109" s="323"/>
    </row>
    <row r="110" spans="1:8" s="16" customFormat="1" ht="58.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10" s="165">
        <v>3024</v>
      </c>
      <c r="E110" s="165"/>
      <c r="F110" s="165"/>
      <c r="G110" s="165"/>
      <c r="H110" s="166"/>
    </row>
    <row r="111" spans="1:8" s="16" customFormat="1" ht="58.5" customHeight="1" thickBot="1" x14ac:dyDescent="0.25">
      <c r="A111" s="167" t="s">
        <v>67</v>
      </c>
      <c r="B111" s="168"/>
      <c r="C111" s="169"/>
      <c r="D111" s="170" t="s">
        <v>68</v>
      </c>
      <c r="E111" s="171"/>
      <c r="F111" s="171"/>
      <c r="G111" s="171"/>
      <c r="H111" s="172"/>
    </row>
    <row r="112" spans="1:8" s="16" customFormat="1" ht="58.5" customHeight="1" x14ac:dyDescent="0.2">
      <c r="A112" s="173" t="s">
        <v>69</v>
      </c>
      <c r="B112" s="174"/>
      <c r="C112" s="169"/>
      <c r="D112" s="140">
        <f>D110/4</f>
        <v>756</v>
      </c>
      <c r="E112" s="140"/>
      <c r="F112" s="140"/>
      <c r="G112" s="140"/>
      <c r="H112" s="141"/>
    </row>
    <row r="113" spans="1:8" s="16" customFormat="1" ht="58.5" customHeight="1" x14ac:dyDescent="0.2">
      <c r="A113" s="173" t="s">
        <v>70</v>
      </c>
      <c r="B113" s="174"/>
      <c r="C113" s="169"/>
      <c r="D113" s="140">
        <f>D110/5</f>
        <v>604.79999999999995</v>
      </c>
      <c r="E113" s="140"/>
      <c r="F113" s="140"/>
      <c r="G113" s="140"/>
      <c r="H113" s="141"/>
    </row>
    <row r="114" spans="1:8" s="16" customFormat="1" ht="58.5" customHeight="1" x14ac:dyDescent="0.2">
      <c r="A114" s="173" t="s">
        <v>71</v>
      </c>
      <c r="B114" s="174"/>
      <c r="C114" s="169"/>
      <c r="D114" s="140">
        <f>D110/6</f>
        <v>504</v>
      </c>
      <c r="E114" s="140"/>
      <c r="F114" s="140"/>
      <c r="G114" s="140"/>
      <c r="H114" s="141"/>
    </row>
    <row r="115" spans="1:8" s="16" customFormat="1" ht="58.5" customHeight="1" x14ac:dyDescent="0.2">
      <c r="A115" s="173" t="s">
        <v>72</v>
      </c>
      <c r="B115" s="174"/>
      <c r="C115" s="169"/>
      <c r="D115" s="140">
        <f>D110/7</f>
        <v>432</v>
      </c>
      <c r="E115" s="140"/>
      <c r="F115" s="140"/>
      <c r="G115" s="140"/>
      <c r="H115" s="141"/>
    </row>
    <row r="116" spans="1:8" s="16" customFormat="1" ht="58.5" customHeight="1" x14ac:dyDescent="0.2">
      <c r="A116" s="173" t="s">
        <v>73</v>
      </c>
      <c r="B116" s="174"/>
      <c r="C116" s="169"/>
      <c r="D116" s="140">
        <f>D110/8</f>
        <v>378</v>
      </c>
      <c r="E116" s="140"/>
      <c r="F116" s="140"/>
      <c r="G116" s="140"/>
      <c r="H116" s="141"/>
    </row>
    <row r="117" spans="1:8" s="16" customFormat="1" ht="58.5" customHeight="1" x14ac:dyDescent="0.2">
      <c r="A117" s="173" t="s">
        <v>74</v>
      </c>
      <c r="B117" s="174"/>
      <c r="C117" s="169"/>
      <c r="D117" s="140">
        <f>D110/9</f>
        <v>336</v>
      </c>
      <c r="E117" s="140"/>
      <c r="F117" s="140"/>
      <c r="G117" s="140"/>
      <c r="H117" s="141"/>
    </row>
    <row r="118" spans="1:8" s="16" customFormat="1" ht="58.5" customHeight="1" thickBot="1" x14ac:dyDescent="0.25">
      <c r="A118" s="173" t="s">
        <v>75</v>
      </c>
      <c r="B118" s="174"/>
      <c r="C118" s="175"/>
      <c r="D118" s="140">
        <f>D110/10</f>
        <v>302.39999999999998</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19" s="44">
        <v>10509</v>
      </c>
      <c r="E119" s="45"/>
      <c r="F119" s="45"/>
      <c r="G119" s="45"/>
      <c r="H119" s="46"/>
    </row>
    <row r="120" spans="1:8" s="16" customFormat="1" ht="24.95" customHeight="1" thickBot="1" x14ac:dyDescent="0.25">
      <c r="A120" s="298"/>
      <c r="B120" s="299"/>
      <c r="C120" s="180"/>
      <c r="D120" s="322"/>
      <c r="E120" s="322"/>
      <c r="F120" s="322"/>
      <c r="G120" s="322"/>
      <c r="H120" s="323"/>
    </row>
    <row r="121" spans="1:8" s="16" customFormat="1"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"2ГИС.РЯЗАНЬ"</v>
      </c>
      <c r="D121" s="56">
        <v>2520</v>
      </c>
      <c r="E121" s="37"/>
      <c r="F121" s="37"/>
      <c r="G121" s="37"/>
      <c r="H121" s="38"/>
    </row>
    <row r="122" spans="1:8" s="16" customFormat="1" ht="50.1" customHeight="1" x14ac:dyDescent="0.2">
      <c r="A122" s="143" t="s">
        <v>78</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22" s="56">
        <v>3528</v>
      </c>
      <c r="E122" s="37"/>
      <c r="F122" s="37"/>
      <c r="G122" s="37"/>
      <c r="H122" s="38"/>
    </row>
    <row r="123" spans="1:8" s="16" customFormat="1" ht="50.1" customHeight="1" x14ac:dyDescent="0.2">
      <c r="A123" s="143" t="s">
        <v>79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23" s="56">
        <v>8064</v>
      </c>
      <c r="E123" s="37"/>
      <c r="F123" s="37"/>
      <c r="G123" s="37"/>
      <c r="H123" s="38"/>
    </row>
    <row r="124" spans="1:8" s="16" customFormat="1" ht="50.1" customHeight="1" x14ac:dyDescent="0.2">
      <c r="A124" s="143" t="s">
        <v>80</v>
      </c>
      <c r="B124" s="144"/>
      <c r="C124" s="188" t="str">
        <f>"Интернет-площадка 2gis.ru на основе Cправочника организаций "&amp;$C$2&amp;""</f>
        <v>Интернет-площадка 2gis.ru на основе Cправочника организаций "2ГИС.РЯЗАНЬ"</v>
      </c>
      <c r="D124" s="56">
        <v>5166</v>
      </c>
      <c r="E124" s="37"/>
      <c r="F124" s="37"/>
      <c r="G124" s="37"/>
      <c r="H124" s="38"/>
    </row>
    <row r="125" spans="1:8" s="16" customFormat="1"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"2ГИС.РЯЗАНЬ"</v>
      </c>
      <c r="D125" s="56">
        <v>6201</v>
      </c>
      <c r="E125" s="37"/>
      <c r="F125" s="37"/>
      <c r="G125" s="37"/>
      <c r="H125" s="38"/>
    </row>
    <row r="126" spans="1:8" s="16" customFormat="1" ht="50.1" customHeight="1" x14ac:dyDescent="0.2">
      <c r="A126" s="143" t="s">
        <v>82</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26" s="56">
        <v>5418</v>
      </c>
      <c r="E126" s="37"/>
      <c r="F126" s="37"/>
      <c r="G126" s="37"/>
      <c r="H126" s="38"/>
    </row>
    <row r="127" spans="1:8" s="16" customFormat="1" ht="50.1" customHeight="1" x14ac:dyDescent="0.2">
      <c r="A127" s="143" t="s">
        <v>83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27" s="56">
        <v>5418</v>
      </c>
      <c r="E127" s="37"/>
      <c r="F127" s="37"/>
      <c r="G127" s="37"/>
      <c r="H127" s="38"/>
    </row>
    <row r="128" spans="1:8" s="16" customFormat="1" ht="50.1" customHeight="1" x14ac:dyDescent="0.2">
      <c r="A128" s="143" t="s">
        <v>84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28" s="56">
        <v>9702</v>
      </c>
      <c r="E128" s="37"/>
      <c r="F128" s="37"/>
      <c r="G128" s="37"/>
      <c r="H128" s="38"/>
    </row>
    <row r="129" spans="1:8" s="16" customFormat="1" ht="50.1" customHeight="1" x14ac:dyDescent="0.2">
      <c r="A129" s="143" t="s">
        <v>85</v>
      </c>
      <c r="B129" s="144"/>
      <c r="C129" s="188" t="str">
        <f>C161</f>
        <v>Интернет-площадка 2gis.ru на основе Cправочника организаций "2ГИС.РЯЗАНЬ"</v>
      </c>
      <c r="D129" s="56">
        <v>15750</v>
      </c>
      <c r="E129" s="37"/>
      <c r="F129" s="37"/>
      <c r="G129" s="37"/>
      <c r="H129" s="38"/>
    </row>
    <row r="130" spans="1:8" s="16" customFormat="1" ht="50.1" customHeight="1" x14ac:dyDescent="0.2">
      <c r="A130" s="137" t="s">
        <v>86</v>
      </c>
      <c r="B130" s="189"/>
      <c r="C130" s="188" t="s">
        <v>87</v>
      </c>
      <c r="D130" s="56">
        <v>537</v>
      </c>
      <c r="E130" s="37"/>
      <c r="F130" s="37"/>
      <c r="G130" s="37"/>
      <c r="H130" s="38"/>
    </row>
    <row r="131" spans="1:8" s="16" customFormat="1" ht="83.25"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1" s="56">
        <v>2016</v>
      </c>
      <c r="E131" s="37"/>
      <c r="F131" s="37"/>
      <c r="G131" s="37"/>
      <c r="H131" s="38"/>
    </row>
    <row r="132" spans="1:8" s="16" customFormat="1" ht="83.25"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2" s="56">
        <v>1536</v>
      </c>
      <c r="E132" s="37"/>
      <c r="F132" s="37"/>
      <c r="G132" s="37"/>
      <c r="H132" s="38"/>
    </row>
    <row r="133" spans="1:8" s="16" customFormat="1" ht="83.25" customHeight="1" x14ac:dyDescent="0.2">
      <c r="A133" s="143" t="s">
        <v>90</v>
      </c>
      <c r="B133" s="144"/>
      <c r="C133" s="18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3" s="56">
        <v>1638</v>
      </c>
      <c r="E133" s="37"/>
      <c r="F133" s="37"/>
      <c r="G133" s="37"/>
      <c r="H133" s="38"/>
    </row>
    <row r="134" spans="1:8" s="16" customFormat="1" ht="83.25" customHeight="1" x14ac:dyDescent="0.2">
      <c r="A134" s="143" t="s">
        <v>91</v>
      </c>
      <c r="B134" s="144"/>
      <c r="C134" s="188"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4" s="56">
        <v>768</v>
      </c>
      <c r="E134" s="37"/>
      <c r="F134" s="37"/>
      <c r="G134" s="37"/>
      <c r="H134" s="38"/>
    </row>
    <row r="135" spans="1:8" s="16" customFormat="1" ht="83.25"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5" s="56">
        <v>12600</v>
      </c>
      <c r="E135" s="37"/>
      <c r="F135" s="37"/>
      <c r="G135" s="37"/>
      <c r="H135" s="38"/>
    </row>
    <row r="136" spans="1:8" s="16" customFormat="1" ht="83.25"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36" s="56">
        <v>3504</v>
      </c>
      <c r="E136" s="37"/>
      <c r="F136" s="37"/>
      <c r="G136" s="37"/>
      <c r="H136" s="38"/>
    </row>
    <row r="137" spans="1:8" s="16" customFormat="1" ht="50.1" customHeight="1" thickBot="1" x14ac:dyDescent="0.25">
      <c r="A137" s="143" t="s">
        <v>94</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37" s="56">
        <v>3528</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38" s="56">
        <v>945</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39" s="56">
        <v>4032</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0" s="56">
        <v>3150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41" s="56">
        <v>5262</v>
      </c>
      <c r="E141" s="37"/>
      <c r="F141" s="37"/>
      <c r="G141" s="37"/>
      <c r="H141" s="38"/>
    </row>
    <row r="142" spans="1:8" s="16" customFormat="1"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"2ГИС.РЯЗАНЬ"</v>
      </c>
      <c r="D142" s="56">
        <v>3600</v>
      </c>
      <c r="E142" s="37"/>
      <c r="F142" s="37"/>
      <c r="G142" s="37"/>
      <c r="H142" s="38"/>
    </row>
    <row r="143" spans="1:8" s="16" customFormat="1" ht="50.1" customHeight="1" x14ac:dyDescent="0.2">
      <c r="A143" s="143" t="s">
        <v>99</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3" s="56">
        <v>5040</v>
      </c>
      <c r="E143" s="37"/>
      <c r="F143" s="37"/>
      <c r="G143" s="37"/>
      <c r="H143" s="38"/>
    </row>
    <row r="144" spans="1:8" s="16" customFormat="1" ht="50.1" customHeight="1" x14ac:dyDescent="0.2">
      <c r="A144" s="143" t="s">
        <v>100</v>
      </c>
      <c r="B144" s="144"/>
      <c r="C144"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4" s="56">
        <v>11400</v>
      </c>
      <c r="E144" s="37"/>
      <c r="F144" s="37"/>
      <c r="G144" s="37"/>
      <c r="H144" s="38"/>
    </row>
    <row r="145" spans="1:8" s="16" customFormat="1" ht="50.1" customHeight="1" x14ac:dyDescent="0.2">
      <c r="A145" s="143" t="s">
        <v>101</v>
      </c>
      <c r="B145" s="144"/>
      <c r="C145" s="188" t="str">
        <f>"Интернет-площадка 2gis.ru на основе Cправочника организаций "&amp;$C$2&amp;""</f>
        <v>Интернет-площадка 2gis.ru на основе Cправочника организаций "2ГИС.РЯЗАНЬ"</v>
      </c>
      <c r="D145" s="56">
        <v>7320</v>
      </c>
      <c r="E145" s="37"/>
      <c r="F145" s="37"/>
      <c r="G145" s="37"/>
      <c r="H145" s="38"/>
    </row>
    <row r="146" spans="1:8" s="16" customFormat="1" ht="50.1" customHeight="1" x14ac:dyDescent="0.2">
      <c r="A146" s="143" t="s">
        <v>102</v>
      </c>
      <c r="B146" s="144"/>
      <c r="C146" s="188" t="str">
        <f>"Интернет-площадка 2gis.ru на основе Cправочника организаций "&amp;$C$2&amp;""</f>
        <v>Интернет-площадка 2gis.ru на основе Cправочника организаций "2ГИС.РЯЗАНЬ"</v>
      </c>
      <c r="D146" s="56">
        <v>8784</v>
      </c>
      <c r="E146" s="37"/>
      <c r="F146" s="37"/>
      <c r="G146" s="37"/>
      <c r="H146" s="38"/>
    </row>
    <row r="147" spans="1:8" s="16" customFormat="1" ht="50.1" customHeight="1" x14ac:dyDescent="0.2">
      <c r="A147" s="143" t="s">
        <v>103</v>
      </c>
      <c r="B147" s="144"/>
      <c r="C147"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56">
        <v>7680</v>
      </c>
      <c r="E147" s="37"/>
      <c r="F147" s="37"/>
      <c r="G147" s="37"/>
      <c r="H147" s="38"/>
    </row>
    <row r="148" spans="1:8" s="16" customFormat="1" ht="50.1" customHeight="1" x14ac:dyDescent="0.2">
      <c r="A148" s="143" t="s">
        <v>104</v>
      </c>
      <c r="B148" s="144"/>
      <c r="C148"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56">
        <v>7680</v>
      </c>
      <c r="E148" s="37"/>
      <c r="F148" s="37"/>
      <c r="G148" s="37"/>
      <c r="H148" s="38"/>
    </row>
    <row r="149" spans="1:8" s="16" customFormat="1" ht="50.1" customHeight="1" x14ac:dyDescent="0.2">
      <c r="A149" s="143" t="s">
        <v>105</v>
      </c>
      <c r="B149" s="144"/>
      <c r="C149"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9" s="56">
        <v>13680</v>
      </c>
      <c r="E149" s="37"/>
      <c r="F149" s="37"/>
      <c r="G149" s="37"/>
      <c r="H149" s="38"/>
    </row>
    <row r="150" spans="1:8" s="16" customFormat="1" ht="50.1" customHeight="1" x14ac:dyDescent="0.2">
      <c r="A150" s="143" t="s">
        <v>106</v>
      </c>
      <c r="B150" s="144"/>
      <c r="C150" s="188" t="s">
        <v>87</v>
      </c>
      <c r="D150" s="56">
        <v>840</v>
      </c>
      <c r="E150" s="37"/>
      <c r="F150" s="37"/>
      <c r="G150" s="37"/>
      <c r="H150" s="38"/>
    </row>
    <row r="151" spans="1:8" s="16" customFormat="1" ht="64.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1" s="56">
        <v>17640</v>
      </c>
      <c r="E151" s="37"/>
      <c r="F151" s="37"/>
      <c r="G151" s="37"/>
      <c r="H151" s="38"/>
    </row>
    <row r="152" spans="1:8" s="16" customFormat="1" ht="50.1" customHeight="1" thickBot="1" x14ac:dyDescent="0.25">
      <c r="A152" s="143" t="s">
        <v>108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56">
        <v>5040</v>
      </c>
      <c r="E152" s="37"/>
      <c r="F152" s="37"/>
      <c r="G152" s="37"/>
      <c r="H152" s="38"/>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54" s="36">
        <v>3150</v>
      </c>
      <c r="E154" s="37"/>
      <c r="F154" s="37"/>
      <c r="G154" s="37"/>
      <c r="H154" s="38"/>
    </row>
    <row r="155" spans="1:8" s="16" customFormat="1" ht="50.1" customHeight="1" x14ac:dyDescent="0.2">
      <c r="A155" s="143" t="s">
        <v>111</v>
      </c>
      <c r="B155" s="144"/>
      <c r="C155" s="194"/>
      <c r="D155" s="36">
        <v>3150</v>
      </c>
      <c r="E155" s="37"/>
      <c r="F155" s="37"/>
      <c r="G155" s="37"/>
      <c r="H155" s="38"/>
    </row>
    <row r="156" spans="1:8" s="16" customFormat="1" ht="50.1" customHeight="1" x14ac:dyDescent="0.2">
      <c r="A156" s="192" t="s">
        <v>112</v>
      </c>
      <c r="B156" s="193"/>
      <c r="C156" s="194"/>
      <c r="D156" s="325">
        <v>1590</v>
      </c>
      <c r="E156" s="140"/>
      <c r="F156" s="140"/>
      <c r="G156" s="140"/>
      <c r="H156" s="140"/>
    </row>
    <row r="157" spans="1:8" s="16" customFormat="1" ht="50.1" customHeight="1" x14ac:dyDescent="0.2">
      <c r="A157" s="192" t="s">
        <v>113</v>
      </c>
      <c r="B157" s="193"/>
      <c r="C157" s="194"/>
      <c r="D157" s="325">
        <v>159</v>
      </c>
      <c r="E157" s="140"/>
      <c r="F157" s="140"/>
      <c r="G157" s="140"/>
      <c r="H157" s="140"/>
    </row>
    <row r="158" spans="1:8" s="16" customFormat="1" ht="50.1" customHeight="1" thickBot="1" x14ac:dyDescent="0.25">
      <c r="A158" s="192" t="s">
        <v>114</v>
      </c>
      <c r="B158" s="193"/>
      <c r="C158" s="196"/>
      <c r="D158" s="78">
        <v>537</v>
      </c>
      <c r="E158" s="79"/>
      <c r="F158" s="79"/>
      <c r="G158" s="79"/>
      <c r="H158" s="79"/>
    </row>
    <row r="159" spans="1:8" s="16" customFormat="1" ht="50.1" customHeight="1" thickBot="1" x14ac:dyDescent="0.25">
      <c r="A159" s="24" t="s">
        <v>115</v>
      </c>
      <c r="B159" s="25"/>
      <c r="C159" s="26"/>
      <c r="D159" s="156"/>
      <c r="E159" s="156"/>
      <c r="F159" s="156"/>
      <c r="G159" s="156"/>
      <c r="H159" s="157"/>
    </row>
    <row r="160" spans="1:8" s="16" customFormat="1"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0" s="198">
        <f>F160*1.2</f>
        <v>3780</v>
      </c>
      <c r="E160" s="199">
        <f>F160*1.1</f>
        <v>3465.0000000000005</v>
      </c>
      <c r="F160" s="199">
        <v>3150</v>
      </c>
      <c r="G160" s="199">
        <f>F160*0.75</f>
        <v>2362.5</v>
      </c>
      <c r="H160" s="200">
        <f>F160*0.5</f>
        <v>1575</v>
      </c>
    </row>
    <row r="161" spans="1:8" s="16" customFormat="1"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"2ГИС.РЯЗАНЬ"</v>
      </c>
      <c r="D161" s="36">
        <v>2835</v>
      </c>
      <c r="E161" s="37"/>
      <c r="F161" s="37"/>
      <c r="G161" s="37"/>
      <c r="H161" s="38"/>
    </row>
    <row r="162" spans="1:8" s="16" customFormat="1" ht="50.1" customHeight="1" x14ac:dyDescent="0.2">
      <c r="A162" s="143" t="s">
        <v>118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56">
        <v>1575</v>
      </c>
      <c r="E162" s="37"/>
      <c r="F162" s="37"/>
      <c r="G162" s="37"/>
      <c r="H162" s="38"/>
    </row>
    <row r="163" spans="1:8" s="16" customFormat="1" ht="50.1" customHeight="1" x14ac:dyDescent="0.2">
      <c r="A163" s="137" t="s">
        <v>286</v>
      </c>
      <c r="B163" s="189"/>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3" s="198">
        <f>F163*1.2</f>
        <v>5328</v>
      </c>
      <c r="E163" s="199">
        <f>F163*1.1</f>
        <v>4884</v>
      </c>
      <c r="F163" s="199">
        <v>4440</v>
      </c>
      <c r="G163" s="199">
        <f>F163*0.75</f>
        <v>3330</v>
      </c>
      <c r="H163" s="200">
        <f>F163*0.5</f>
        <v>2220</v>
      </c>
    </row>
    <row r="164" spans="1:8" s="16" customFormat="1" ht="50.1" customHeight="1" x14ac:dyDescent="0.2">
      <c r="A164" s="143" t="s">
        <v>163</v>
      </c>
      <c r="B164" s="144"/>
      <c r="C164" s="188" t="str">
        <f>"Интернет-площадка 2gis.ru на основе Cправочника организаций "&amp;$C$2&amp;""</f>
        <v>Интернет-площадка 2gis.ru на основе Cправочника организаций "2ГИС.РЯЗАНЬ"</v>
      </c>
      <c r="D164" s="36">
        <v>4080</v>
      </c>
      <c r="E164" s="37"/>
      <c r="F164" s="37"/>
      <c r="G164" s="37"/>
      <c r="H164" s="38"/>
    </row>
    <row r="165" spans="1:8" s="16" customFormat="1" ht="50.1" customHeight="1" x14ac:dyDescent="0.2">
      <c r="A165" s="143" t="s">
        <v>121</v>
      </c>
      <c r="B165" s="144"/>
      <c r="C165" s="188"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5" s="36">
        <v>2280</v>
      </c>
      <c r="E165" s="37"/>
      <c r="F165" s="37"/>
      <c r="G165" s="37"/>
      <c r="H165" s="38"/>
    </row>
    <row r="166" spans="1:8" s="16" customFormat="1" ht="126" customHeight="1" thickBot="1" x14ac:dyDescent="0.25">
      <c r="A166" s="143" t="s">
        <v>122</v>
      </c>
      <c r="B166" s="144"/>
      <c r="C166" s="201" t="e">
        <f>#REF!</f>
        <v>#REF!</v>
      </c>
      <c r="D166" s="198">
        <f>F166*1.2</f>
        <v>2570.4</v>
      </c>
      <c r="E166" s="199">
        <f>F166*1.1</f>
        <v>2356.2000000000003</v>
      </c>
      <c r="F166" s="199">
        <v>2142</v>
      </c>
      <c r="G166" s="199">
        <f>F166*0.75</f>
        <v>1606.5</v>
      </c>
      <c r="H166" s="200">
        <f>F166*0.5</f>
        <v>1071</v>
      </c>
    </row>
    <row r="167" spans="1:8" s="28" customFormat="1"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9" s="31">
        <v>6630</v>
      </c>
      <c r="E169" s="32"/>
      <c r="F169" s="32"/>
      <c r="G169" s="32"/>
      <c r="H169" s="33"/>
    </row>
    <row r="170" spans="1:8" s="16" customFormat="1" ht="83.25" customHeight="1" x14ac:dyDescent="0.2">
      <c r="A170" s="143" t="s">
        <v>184</v>
      </c>
      <c r="B170" s="144"/>
      <c r="C170" s="194"/>
      <c r="D170" s="36">
        <v>13260</v>
      </c>
      <c r="E170" s="37"/>
      <c r="F170" s="37"/>
      <c r="G170" s="37"/>
      <c r="H170" s="38"/>
    </row>
    <row r="171" spans="1:8" s="16" customFormat="1" ht="83.25" customHeight="1" x14ac:dyDescent="0.2">
      <c r="A171" s="143" t="s">
        <v>185</v>
      </c>
      <c r="B171" s="144"/>
      <c r="C171" s="194"/>
      <c r="D171" s="36">
        <v>6630</v>
      </c>
      <c r="E171" s="37"/>
      <c r="F171" s="37"/>
      <c r="G171" s="37"/>
      <c r="H171" s="38"/>
    </row>
    <row r="172" spans="1:8" s="16" customFormat="1" ht="83.25" customHeight="1" thickBot="1" x14ac:dyDescent="0.25">
      <c r="A172" s="143" t="s">
        <v>186</v>
      </c>
      <c r="B172" s="144"/>
      <c r="C172" s="194"/>
      <c r="D172" s="36">
        <v>13260</v>
      </c>
      <c r="E172" s="37"/>
      <c r="F172" s="37"/>
      <c r="G172" s="37"/>
      <c r="H172" s="38"/>
    </row>
    <row r="173" spans="1:8" s="16" customFormat="1" ht="21.75" thickBot="1" x14ac:dyDescent="0.25">
      <c r="A173" s="298"/>
      <c r="B173" s="299"/>
      <c r="C173" s="180"/>
      <c r="D173" s="322"/>
      <c r="E173" s="322"/>
      <c r="F173" s="322"/>
      <c r="G173" s="322"/>
      <c r="H173" s="323"/>
    </row>
    <row r="174" spans="1:8" ht="12.6" customHeight="1" x14ac:dyDescent="0.2"/>
    <row r="175" spans="1:8" s="209" customFormat="1" ht="24.95" customHeight="1" x14ac:dyDescent="0.2">
      <c r="A175" s="206"/>
      <c r="B175" s="207" t="s">
        <v>123</v>
      </c>
      <c r="C175" s="208" t="s">
        <v>522</v>
      </c>
      <c r="D175" s="208"/>
    </row>
    <row r="176" spans="1:8" s="209" customFormat="1" ht="24.95" customHeight="1" x14ac:dyDescent="0.2">
      <c r="A176" s="206"/>
      <c r="C176" s="210" t="s">
        <v>523</v>
      </c>
      <c r="D176" s="210"/>
    </row>
    <row r="177" spans="1:8" s="209" customFormat="1" ht="24.95" customHeight="1" x14ac:dyDescent="0.2">
      <c r="A177" s="206"/>
      <c r="C177" s="210" t="s">
        <v>524</v>
      </c>
      <c r="D177" s="210"/>
    </row>
    <row r="178" spans="1:8" s="203" customFormat="1" ht="12" customHeight="1" x14ac:dyDescent="0.2">
      <c r="A178" s="202"/>
      <c r="C178" s="210"/>
      <c r="D178" s="210"/>
      <c r="E178" s="209"/>
      <c r="F178" s="209"/>
      <c r="G178" s="209"/>
    </row>
    <row r="179" spans="1:8" s="217" customFormat="1" ht="24.9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s="217" customFormat="1" ht="24.9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s="217" customFormat="1" ht="24.9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s="217" customFormat="1" ht="24.9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s="217" customFormat="1" ht="24.9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s="217" customFormat="1" ht="24.9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s="217" customFormat="1" ht="24.9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s="224" customFormat="1" ht="12" customHeight="1" x14ac:dyDescent="0.2">
      <c r="A186" s="219"/>
      <c r="B186" s="219"/>
      <c r="C186" s="220"/>
      <c r="D186" s="221"/>
      <c r="E186" s="221"/>
      <c r="F186" s="222"/>
      <c r="G186" s="223"/>
      <c r="H186" s="223"/>
    </row>
    <row r="187" spans="1:8" ht="24.95" customHeight="1" x14ac:dyDescent="0.2">
      <c r="A187" s="225" t="s">
        <v>134</v>
      </c>
      <c r="B187" s="225"/>
      <c r="C187" s="225"/>
      <c r="D187" s="225"/>
      <c r="E187" s="225"/>
      <c r="F187" s="225"/>
      <c r="G187" s="225"/>
      <c r="H187" s="225"/>
    </row>
    <row r="188" spans="1:8" ht="24.95" customHeight="1" x14ac:dyDescent="0.2">
      <c r="A188" s="225" t="s">
        <v>135</v>
      </c>
      <c r="B188" s="225"/>
      <c r="C188" s="225"/>
      <c r="D188" s="225"/>
      <c r="E188" s="225"/>
      <c r="F188" s="225"/>
      <c r="G188" s="225"/>
      <c r="H188" s="225"/>
    </row>
    <row r="189" spans="1:8" s="224" customFormat="1" ht="12.6" customHeight="1" x14ac:dyDescent="0.2">
      <c r="A189" s="219"/>
      <c r="B189" s="219"/>
      <c r="C189" s="220"/>
      <c r="D189" s="221"/>
      <c r="E189" s="221"/>
      <c r="F189" s="222"/>
      <c r="G189" s="223"/>
      <c r="H189" s="223"/>
    </row>
    <row r="190" spans="1:8" s="228" customFormat="1" ht="50.1" customHeight="1" thickBot="1" x14ac:dyDescent="0.25">
      <c r="A190" s="226" t="s">
        <v>136</v>
      </c>
      <c r="B190" s="226"/>
      <c r="C190" s="226"/>
      <c r="D190" s="226"/>
      <c r="E190" s="226"/>
      <c r="F190" s="227"/>
      <c r="G190" s="217"/>
    </row>
    <row r="191" spans="1:8" s="233" customFormat="1" ht="50.1" customHeight="1" thickBot="1" x14ac:dyDescent="0.25">
      <c r="A191" s="538" t="s">
        <v>137</v>
      </c>
      <c r="B191" s="539"/>
      <c r="C191" s="539"/>
      <c r="D191" s="539"/>
      <c r="E191" s="540"/>
      <c r="F191" s="232"/>
      <c r="G191" s="203"/>
    </row>
    <row r="192" spans="1:8" ht="91.5" customHeight="1" thickBot="1" x14ac:dyDescent="0.25">
      <c r="A192" s="302" t="s">
        <v>138</v>
      </c>
      <c r="B192" s="303"/>
      <c r="C192" s="236" t="s">
        <v>139</v>
      </c>
      <c r="D192" s="326" t="s">
        <v>140</v>
      </c>
      <c r="E192" s="327"/>
      <c r="F192" s="238"/>
      <c r="G192" s="238"/>
      <c r="H192" s="238"/>
    </row>
    <row r="193" spans="1:8" ht="50.1" customHeight="1" x14ac:dyDescent="0.2">
      <c r="A193" s="239" t="s">
        <v>167</v>
      </c>
      <c r="B193" s="240"/>
      <c r="C193" s="242" t="s">
        <v>168</v>
      </c>
      <c r="D193" s="367">
        <v>2190</v>
      </c>
      <c r="E193" s="243"/>
      <c r="F193" s="238"/>
      <c r="G193" s="238"/>
      <c r="H193" s="238"/>
    </row>
    <row r="194" spans="1:8" ht="50.1" customHeight="1" x14ac:dyDescent="0.2">
      <c r="A194" s="244" t="s">
        <v>169</v>
      </c>
      <c r="B194" s="245"/>
      <c r="C194" s="247"/>
      <c r="D194" s="368">
        <v>1590</v>
      </c>
      <c r="E194" s="248"/>
      <c r="F194" s="238"/>
      <c r="G194" s="238"/>
      <c r="H194" s="238"/>
    </row>
    <row r="195" spans="1:8" ht="50.1" customHeight="1" x14ac:dyDescent="0.2">
      <c r="A195" s="244" t="s">
        <v>170</v>
      </c>
      <c r="B195" s="245"/>
      <c r="C195" s="247"/>
      <c r="D195" s="368">
        <v>1440</v>
      </c>
      <c r="E195" s="248"/>
      <c r="F195" s="238"/>
      <c r="G195" s="238"/>
      <c r="H195" s="238"/>
    </row>
    <row r="196" spans="1:8" ht="50.1" customHeight="1" x14ac:dyDescent="0.2">
      <c r="A196" s="244" t="s">
        <v>171</v>
      </c>
      <c r="B196" s="245"/>
      <c r="C196" s="247"/>
      <c r="D196" s="368">
        <v>1290</v>
      </c>
      <c r="E196" s="248"/>
      <c r="F196" s="238"/>
      <c r="G196" s="238"/>
      <c r="H196" s="238"/>
    </row>
    <row r="197" spans="1:8" ht="99.95" customHeight="1" x14ac:dyDescent="0.2">
      <c r="A197" s="244" t="s">
        <v>141</v>
      </c>
      <c r="B197" s="245"/>
      <c r="C197" s="246" t="s">
        <v>142</v>
      </c>
      <c r="D197" s="247" t="s">
        <v>143</v>
      </c>
      <c r="E197" s="248"/>
      <c r="F197" s="238"/>
      <c r="G197" s="238"/>
      <c r="H197" s="238"/>
    </row>
    <row r="198" spans="1:8" ht="75" customHeight="1" x14ac:dyDescent="0.2">
      <c r="A198" s="244" t="s">
        <v>144</v>
      </c>
      <c r="B198" s="245"/>
      <c r="C198" s="246" t="s">
        <v>145</v>
      </c>
      <c r="D198" s="247" t="s">
        <v>146</v>
      </c>
      <c r="E198" s="248"/>
      <c r="F198" s="238"/>
      <c r="G198" s="238"/>
      <c r="H198" s="238"/>
    </row>
    <row r="199" spans="1:8" ht="141.75" customHeight="1" thickBot="1" x14ac:dyDescent="0.25">
      <c r="A199" s="328" t="s">
        <v>147</v>
      </c>
      <c r="B199" s="329"/>
      <c r="C199" s="330" t="s">
        <v>148</v>
      </c>
      <c r="D199" s="331" t="s">
        <v>146</v>
      </c>
      <c r="E199" s="332"/>
      <c r="F199" s="238"/>
      <c r="G199" s="238"/>
      <c r="H199" s="238"/>
    </row>
    <row r="200" spans="1:8" s="203" customFormat="1" ht="102.75" customHeight="1" thickBot="1" x14ac:dyDescent="0.25">
      <c r="A200" s="328" t="s">
        <v>150</v>
      </c>
      <c r="B200" s="329"/>
      <c r="C200" s="544" t="s">
        <v>151</v>
      </c>
      <c r="D200" s="329" t="s">
        <v>146</v>
      </c>
      <c r="E200" s="545"/>
      <c r="F200" s="232"/>
      <c r="G200" s="232"/>
      <c r="H200" s="232"/>
    </row>
    <row r="201" spans="1:8" s="224" customFormat="1" ht="222.75" customHeight="1" thickBot="1" x14ac:dyDescent="0.25">
      <c r="A201" s="328" t="s">
        <v>152</v>
      </c>
      <c r="B201" s="329"/>
      <c r="C201" s="330" t="s">
        <v>153</v>
      </c>
      <c r="D201" s="331" t="s">
        <v>146</v>
      </c>
      <c r="E201" s="332"/>
      <c r="F201" s="222"/>
      <c r="G201" s="223"/>
      <c r="H201" s="223"/>
    </row>
    <row r="202" spans="1:8" ht="35.25" customHeight="1" x14ac:dyDescent="0.2">
      <c r="A202" s="250" t="s">
        <v>154</v>
      </c>
      <c r="B202" s="250"/>
      <c r="C202" s="250"/>
      <c r="D202" s="250"/>
      <c r="E202" s="250"/>
      <c r="F202" s="250"/>
      <c r="G202" s="250"/>
      <c r="H202" s="250"/>
    </row>
    <row r="203" spans="1:8" ht="35.25" customHeight="1" x14ac:dyDescent="0.2">
      <c r="A203" s="250" t="s">
        <v>155</v>
      </c>
      <c r="B203" s="250"/>
      <c r="C203" s="250"/>
      <c r="D203" s="250"/>
      <c r="E203" s="250"/>
      <c r="F203" s="250"/>
      <c r="G203" s="250"/>
      <c r="H203" s="250"/>
    </row>
    <row r="204" spans="1:8" ht="185.25" customHeight="1" x14ac:dyDescent="0.2">
      <c r="A204"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08"/>
      <c r="C204" s="308"/>
      <c r="D204" s="308"/>
      <c r="E204" s="308"/>
      <c r="F204" s="308"/>
      <c r="G204" s="308"/>
      <c r="H204" s="308"/>
    </row>
    <row r="205" spans="1:8" s="16" customFormat="1" ht="67.5" customHeight="1" x14ac:dyDescent="0.2">
      <c r="A205" s="225" t="s">
        <v>157</v>
      </c>
      <c r="B205" s="225"/>
      <c r="C205" s="225"/>
      <c r="D205" s="225"/>
      <c r="E205" s="225"/>
      <c r="F205" s="225"/>
      <c r="G205" s="225"/>
      <c r="H205" s="225"/>
    </row>
    <row r="206" spans="1:8" ht="23.25" x14ac:dyDescent="0.2">
      <c r="A206" s="250" t="s">
        <v>158</v>
      </c>
      <c r="B206" s="250"/>
      <c r="C206" s="250"/>
      <c r="D206" s="250"/>
      <c r="E206" s="250"/>
      <c r="F206" s="250"/>
      <c r="G206" s="250"/>
      <c r="H206" s="250"/>
    </row>
    <row r="207" spans="1:8" s="252" customFormat="1" ht="114.75" customHeight="1" x14ac:dyDescent="0.2">
      <c r="A207" s="225" t="s">
        <v>159</v>
      </c>
      <c r="B207" s="225"/>
      <c r="C207" s="225"/>
      <c r="D207" s="225"/>
      <c r="E207" s="225"/>
      <c r="F207" s="225"/>
      <c r="G207" s="225"/>
      <c r="H207" s="225"/>
    </row>
  </sheetData>
  <sheetProtection selectLockedCells="1" selectUnlockedCells="1"/>
  <mergeCells count="347">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 ref="A196:B196"/>
    <mergeCell ref="D196:E196"/>
    <mergeCell ref="A197:B197"/>
    <mergeCell ref="D197:E197"/>
    <mergeCell ref="A198:B198"/>
    <mergeCell ref="D198:E198"/>
    <mergeCell ref="A191:E191"/>
    <mergeCell ref="A192:B192"/>
    <mergeCell ref="D192:E192"/>
    <mergeCell ref="A193:B193"/>
    <mergeCell ref="C193:C196"/>
    <mergeCell ref="D193:E193"/>
    <mergeCell ref="A194:B194"/>
    <mergeCell ref="D194:E194"/>
    <mergeCell ref="A195:B195"/>
    <mergeCell ref="D195:E195"/>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4"/>
  <sheetViews>
    <sheetView view="pageBreakPreview" zoomScale="40" zoomScaleNormal="60" zoomScaleSheetLayoutView="40" workbookViewId="0">
      <pane ySplit="3" topLeftCell="A12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645</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36"/>
      <c r="B6" s="637"/>
      <c r="C6" s="637"/>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1">
        <f>F8*1.2</f>
        <v>12438</v>
      </c>
      <c r="E8" s="32">
        <f>F8*1.1</f>
        <v>11401.500000000002</v>
      </c>
      <c r="F8" s="32">
        <v>10365</v>
      </c>
      <c r="G8" s="32">
        <f>F8*0.75</f>
        <v>7773.75</v>
      </c>
      <c r="H8" s="33">
        <f>F8*0.5</f>
        <v>5182.5</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44"/>
      <c r="E11" s="45"/>
      <c r="F11" s="45"/>
      <c r="G11" s="45"/>
      <c r="H11" s="46"/>
    </row>
    <row r="12" spans="1:8" s="16" customFormat="1" ht="32.2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54">
        <f>F13*1.2</f>
        <v>14176.8</v>
      </c>
      <c r="E13" s="32">
        <f>F13*1.1</f>
        <v>12995.400000000001</v>
      </c>
      <c r="F13" s="32">
        <v>11814</v>
      </c>
      <c r="G13" s="32">
        <f>F13*0.75</f>
        <v>8860.5</v>
      </c>
      <c r="H13" s="33">
        <f>F13*0.5</f>
        <v>5907</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2928</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"2ГИС.САМАРА"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78"/>
      <c r="E22" s="79"/>
      <c r="F22" s="79"/>
      <c r="G22" s="79"/>
      <c r="H22" s="80"/>
    </row>
    <row r="23" spans="1:8" s="16" customFormat="1" ht="32.2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262">
        <v>252</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1">
        <f>F28*1.2</f>
        <v>36072</v>
      </c>
      <c r="E28" s="32">
        <f>F28*1.1</f>
        <v>33066</v>
      </c>
      <c r="F28" s="32">
        <v>30060</v>
      </c>
      <c r="G28" s="32">
        <f>F28*0.75</f>
        <v>22545</v>
      </c>
      <c r="H28" s="33">
        <f>F28*0.5</f>
        <v>15030</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54">
        <f>F33*1.2</f>
        <v>41126.400000000001</v>
      </c>
      <c r="E33" s="32">
        <f>F33*1.1</f>
        <v>37699.200000000004</v>
      </c>
      <c r="F33" s="32">
        <v>34272</v>
      </c>
      <c r="G33" s="32">
        <f>F33*0.75</f>
        <v>25704</v>
      </c>
      <c r="H33" s="33">
        <f>F33*0.5</f>
        <v>17136</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8520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"2ГИС.САМАРА"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78"/>
      <c r="E42" s="79"/>
      <c r="F42" s="79"/>
      <c r="G42" s="79"/>
      <c r="H42" s="80"/>
    </row>
    <row r="43" spans="1:8" s="16" customFormat="1" ht="24.95" customHeight="1" thickBot="1" x14ac:dyDescent="0.25">
      <c r="A43" s="81"/>
      <c r="B43" s="82"/>
      <c r="C43" s="83"/>
      <c r="D43" s="299"/>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90">
        <v>732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100"/>
      <c r="E47" s="100"/>
      <c r="F47" s="100"/>
      <c r="G47" s="100"/>
      <c r="H47" s="101"/>
    </row>
    <row r="48" spans="1:8" s="16" customFormat="1" ht="32.25" customHeight="1" thickBot="1" x14ac:dyDescent="0.25">
      <c r="A48" s="636"/>
      <c r="B48" s="637"/>
      <c r="C48" s="637"/>
      <c r="D48" s="299" t="s">
        <v>290</v>
      </c>
      <c r="E48" s="299"/>
      <c r="F48" s="299"/>
      <c r="G48" s="299"/>
      <c r="H48" s="428"/>
    </row>
    <row r="49" spans="1:8" s="16" customFormat="1" ht="50.1" customHeight="1" thickBot="1" x14ac:dyDescent="0.25">
      <c r="A49" s="119" t="s">
        <v>31</v>
      </c>
      <c r="B49" s="120"/>
      <c r="C49" s="120"/>
      <c r="D49" s="526" t="str">
        <f>"от "&amp;MIN(D50:D70)&amp;" до "&amp;MAX(D50:D70)</f>
        <v>от 2205 до 46305</v>
      </c>
      <c r="E49" s="526"/>
      <c r="F49" s="526"/>
      <c r="G49" s="526"/>
      <c r="H49" s="527"/>
    </row>
    <row r="50" spans="1:8" s="16" customFormat="1" ht="37.5" customHeight="1" outlineLevel="1" x14ac:dyDescent="0.2">
      <c r="A50" s="528" t="s">
        <v>32</v>
      </c>
      <c r="B50" s="592"/>
      <c r="C50" s="63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50" s="508">
        <v>2205</v>
      </c>
      <c r="E50" s="509"/>
      <c r="F50" s="509"/>
      <c r="G50" s="509"/>
      <c r="H50" s="415"/>
    </row>
    <row r="51" spans="1:8" s="16" customFormat="1" ht="37.5" customHeight="1" outlineLevel="1" x14ac:dyDescent="0.2">
      <c r="A51" s="499" t="s">
        <v>33</v>
      </c>
      <c r="B51" s="500"/>
      <c r="C51" s="639"/>
      <c r="D51" s="325">
        <v>4410</v>
      </c>
      <c r="E51" s="140"/>
      <c r="F51" s="140"/>
      <c r="G51" s="140"/>
      <c r="H51" s="141"/>
    </row>
    <row r="52" spans="1:8" s="16" customFormat="1" ht="37.5" customHeight="1" outlineLevel="1" x14ac:dyDescent="0.2">
      <c r="A52" s="499" t="s">
        <v>34</v>
      </c>
      <c r="B52" s="500"/>
      <c r="C52" s="639"/>
      <c r="D52" s="325">
        <v>6615</v>
      </c>
      <c r="E52" s="140"/>
      <c r="F52" s="140"/>
      <c r="G52" s="140"/>
      <c r="H52" s="141"/>
    </row>
    <row r="53" spans="1:8" s="16" customFormat="1" ht="37.5" customHeight="1" outlineLevel="1" x14ac:dyDescent="0.2">
      <c r="A53" s="499" t="s">
        <v>35</v>
      </c>
      <c r="B53" s="500"/>
      <c r="C53" s="639"/>
      <c r="D53" s="325">
        <v>8820</v>
      </c>
      <c r="E53" s="140"/>
      <c r="F53" s="140"/>
      <c r="G53" s="140"/>
      <c r="H53" s="141"/>
    </row>
    <row r="54" spans="1:8" s="16" customFormat="1" ht="37.5" customHeight="1" outlineLevel="1" x14ac:dyDescent="0.2">
      <c r="A54" s="499" t="s">
        <v>36</v>
      </c>
      <c r="B54" s="500"/>
      <c r="C54" s="639"/>
      <c r="D54" s="325">
        <v>11025</v>
      </c>
      <c r="E54" s="140"/>
      <c r="F54" s="140"/>
      <c r="G54" s="140"/>
      <c r="H54" s="141"/>
    </row>
    <row r="55" spans="1:8" s="16" customFormat="1" ht="37.5" customHeight="1" outlineLevel="1" x14ac:dyDescent="0.2">
      <c r="A55" s="499" t="s">
        <v>37</v>
      </c>
      <c r="B55" s="500"/>
      <c r="C55" s="639"/>
      <c r="D55" s="325">
        <v>13230</v>
      </c>
      <c r="E55" s="140"/>
      <c r="F55" s="140"/>
      <c r="G55" s="140"/>
      <c r="H55" s="141"/>
    </row>
    <row r="56" spans="1:8" s="16" customFormat="1" ht="37.5" customHeight="1" outlineLevel="1" x14ac:dyDescent="0.2">
      <c r="A56" s="499" t="s">
        <v>38</v>
      </c>
      <c r="B56" s="500"/>
      <c r="C56" s="639"/>
      <c r="D56" s="325">
        <v>15435</v>
      </c>
      <c r="E56" s="140"/>
      <c r="F56" s="140"/>
      <c r="G56" s="140"/>
      <c r="H56" s="141"/>
    </row>
    <row r="57" spans="1:8" s="16" customFormat="1" ht="37.5" customHeight="1" outlineLevel="1" x14ac:dyDescent="0.2">
      <c r="A57" s="499" t="s">
        <v>39</v>
      </c>
      <c r="B57" s="500"/>
      <c r="C57" s="639"/>
      <c r="D57" s="325">
        <v>17640</v>
      </c>
      <c r="E57" s="140"/>
      <c r="F57" s="140"/>
      <c r="G57" s="140"/>
      <c r="H57" s="141"/>
    </row>
    <row r="58" spans="1:8" s="16" customFormat="1" ht="37.5" customHeight="1" outlineLevel="1" x14ac:dyDescent="0.2">
      <c r="A58" s="499" t="s">
        <v>40</v>
      </c>
      <c r="B58" s="500"/>
      <c r="C58" s="639"/>
      <c r="D58" s="325">
        <v>19845</v>
      </c>
      <c r="E58" s="140"/>
      <c r="F58" s="140"/>
      <c r="G58" s="140"/>
      <c r="H58" s="141"/>
    </row>
    <row r="59" spans="1:8" s="16" customFormat="1" ht="37.5" customHeight="1" outlineLevel="1" x14ac:dyDescent="0.2">
      <c r="A59" s="499" t="s">
        <v>41</v>
      </c>
      <c r="B59" s="500"/>
      <c r="C59" s="639"/>
      <c r="D59" s="325">
        <v>22050</v>
      </c>
      <c r="E59" s="140"/>
      <c r="F59" s="140"/>
      <c r="G59" s="140"/>
      <c r="H59" s="141"/>
    </row>
    <row r="60" spans="1:8" s="16" customFormat="1" ht="37.5" customHeight="1" outlineLevel="1" x14ac:dyDescent="0.2">
      <c r="A60" s="499" t="s">
        <v>42</v>
      </c>
      <c r="B60" s="500"/>
      <c r="C60" s="639"/>
      <c r="D60" s="325">
        <v>24255</v>
      </c>
      <c r="E60" s="140"/>
      <c r="F60" s="140"/>
      <c r="G60" s="140"/>
      <c r="H60" s="141"/>
    </row>
    <row r="61" spans="1:8" s="16" customFormat="1" ht="37.5" customHeight="1" outlineLevel="1" x14ac:dyDescent="0.2">
      <c r="A61" s="499" t="s">
        <v>43</v>
      </c>
      <c r="B61" s="500"/>
      <c r="C61" s="639"/>
      <c r="D61" s="325">
        <v>26460</v>
      </c>
      <c r="E61" s="140"/>
      <c r="F61" s="140"/>
      <c r="G61" s="140"/>
      <c r="H61" s="141"/>
    </row>
    <row r="62" spans="1:8" s="16" customFormat="1" ht="37.5" customHeight="1" outlineLevel="1" x14ac:dyDescent="0.2">
      <c r="A62" s="499" t="s">
        <v>44</v>
      </c>
      <c r="B62" s="500"/>
      <c r="C62" s="639"/>
      <c r="D62" s="325">
        <v>28665</v>
      </c>
      <c r="E62" s="140"/>
      <c r="F62" s="140"/>
      <c r="G62" s="140"/>
      <c r="H62" s="141"/>
    </row>
    <row r="63" spans="1:8" s="16" customFormat="1" ht="37.5" customHeight="1" outlineLevel="1" x14ac:dyDescent="0.2">
      <c r="A63" s="499" t="s">
        <v>45</v>
      </c>
      <c r="B63" s="500"/>
      <c r="C63" s="639"/>
      <c r="D63" s="325">
        <v>30870</v>
      </c>
      <c r="E63" s="140"/>
      <c r="F63" s="140"/>
      <c r="G63" s="140"/>
      <c r="H63" s="141"/>
    </row>
    <row r="64" spans="1:8" s="16" customFormat="1" ht="37.5" customHeight="1" outlineLevel="1" x14ac:dyDescent="0.2">
      <c r="A64" s="499" t="s">
        <v>46</v>
      </c>
      <c r="B64" s="500"/>
      <c r="C64" s="639"/>
      <c r="D64" s="325">
        <v>33075</v>
      </c>
      <c r="E64" s="140"/>
      <c r="F64" s="140"/>
      <c r="G64" s="140"/>
      <c r="H64" s="141"/>
    </row>
    <row r="65" spans="1:8" s="16" customFormat="1" ht="37.5" customHeight="1" outlineLevel="1" x14ac:dyDescent="0.2">
      <c r="A65" s="499" t="s">
        <v>47</v>
      </c>
      <c r="B65" s="500"/>
      <c r="C65" s="639"/>
      <c r="D65" s="325">
        <v>35280</v>
      </c>
      <c r="E65" s="140"/>
      <c r="F65" s="140"/>
      <c r="G65" s="140"/>
      <c r="H65" s="141"/>
    </row>
    <row r="66" spans="1:8" s="16" customFormat="1" ht="37.5" customHeight="1" outlineLevel="1" x14ac:dyDescent="0.2">
      <c r="A66" s="499" t="s">
        <v>48</v>
      </c>
      <c r="B66" s="500"/>
      <c r="C66" s="639"/>
      <c r="D66" s="325">
        <v>37485</v>
      </c>
      <c r="E66" s="140"/>
      <c r="F66" s="140"/>
      <c r="G66" s="140"/>
      <c r="H66" s="141"/>
    </row>
    <row r="67" spans="1:8" s="16" customFormat="1" ht="37.5" customHeight="1" outlineLevel="1" x14ac:dyDescent="0.2">
      <c r="A67" s="499" t="s">
        <v>49</v>
      </c>
      <c r="B67" s="500"/>
      <c r="C67" s="639"/>
      <c r="D67" s="325">
        <v>39690</v>
      </c>
      <c r="E67" s="140"/>
      <c r="F67" s="140"/>
      <c r="G67" s="140"/>
      <c r="H67" s="141"/>
    </row>
    <row r="68" spans="1:8" s="16" customFormat="1" ht="37.5" customHeight="1" outlineLevel="1" x14ac:dyDescent="0.2">
      <c r="A68" s="499" t="s">
        <v>50</v>
      </c>
      <c r="B68" s="500"/>
      <c r="C68" s="639"/>
      <c r="D68" s="325">
        <v>41895</v>
      </c>
      <c r="E68" s="140"/>
      <c r="F68" s="140"/>
      <c r="G68" s="140"/>
      <c r="H68" s="141"/>
    </row>
    <row r="69" spans="1:8" s="16" customFormat="1" ht="37.5" customHeight="1" outlineLevel="1" x14ac:dyDescent="0.2">
      <c r="A69" s="499" t="s">
        <v>51</v>
      </c>
      <c r="B69" s="500"/>
      <c r="C69" s="639"/>
      <c r="D69" s="325">
        <v>44100</v>
      </c>
      <c r="E69" s="140"/>
      <c r="F69" s="140"/>
      <c r="G69" s="140"/>
      <c r="H69" s="141"/>
    </row>
    <row r="70" spans="1:8" s="16" customFormat="1" ht="37.5" customHeight="1" outlineLevel="1" thickBot="1" x14ac:dyDescent="0.25">
      <c r="A70" s="499" t="s">
        <v>196</v>
      </c>
      <c r="B70" s="500"/>
      <c r="C70" s="639"/>
      <c r="D70" s="325">
        <v>46305</v>
      </c>
      <c r="E70" s="140"/>
      <c r="F70" s="140"/>
      <c r="G70" s="140"/>
      <c r="H70" s="141"/>
    </row>
    <row r="71" spans="1:8" s="16" customFormat="1" ht="24.95" customHeight="1" thickBot="1" x14ac:dyDescent="0.25">
      <c r="A71" s="81"/>
      <c r="B71" s="466"/>
      <c r="C71" s="118"/>
      <c r="D71" s="467" t="s">
        <v>351</v>
      </c>
      <c r="E71" s="467"/>
      <c r="F71" s="467"/>
      <c r="G71" s="467"/>
      <c r="H71" s="468"/>
    </row>
    <row r="72" spans="1:8" s="16" customFormat="1" ht="24.95" customHeight="1" thickBot="1" x14ac:dyDescent="0.25">
      <c r="A72" s="469"/>
      <c r="B72" s="470"/>
      <c r="C72" s="180"/>
      <c r="D72" s="471" t="s">
        <v>173</v>
      </c>
      <c r="E72" s="472" t="s">
        <v>174</v>
      </c>
      <c r="F72" s="473" t="s">
        <v>175</v>
      </c>
      <c r="G72" s="472" t="s">
        <v>176</v>
      </c>
      <c r="H72" s="474" t="s">
        <v>177</v>
      </c>
    </row>
    <row r="73" spans="1:8" s="16" customFormat="1" ht="48" customHeight="1" x14ac:dyDescent="0.2">
      <c r="A73" s="29" t="s">
        <v>352</v>
      </c>
      <c r="B73" s="30" t="s">
        <v>27</v>
      </c>
      <c r="C7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3" s="31">
        <f>F73*1.2</f>
        <v>12438</v>
      </c>
      <c r="E73" s="32">
        <f>F73*1.1</f>
        <v>11401.500000000002</v>
      </c>
      <c r="F73" s="32">
        <v>10365</v>
      </c>
      <c r="G73" s="32">
        <f>F73*0.75</f>
        <v>7773.75</v>
      </c>
      <c r="H73" s="33">
        <f>F73*0.5</f>
        <v>5182.5</v>
      </c>
    </row>
    <row r="74" spans="1:8" s="16" customFormat="1" ht="132" customHeight="1" x14ac:dyDescent="0.2">
      <c r="A74" s="34"/>
      <c r="B74" s="35"/>
      <c r="C74" s="35"/>
      <c r="D74" s="36"/>
      <c r="E74" s="37"/>
      <c r="F74" s="37"/>
      <c r="G74" s="37"/>
      <c r="H74" s="38"/>
    </row>
    <row r="75" spans="1:8" s="16" customFormat="1" ht="97.5" customHeight="1" x14ac:dyDescent="0.2">
      <c r="A75" s="34"/>
      <c r="B75" s="39" t="s">
        <v>12</v>
      </c>
      <c r="C7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5" s="36"/>
      <c r="E75" s="37"/>
      <c r="F75" s="37"/>
      <c r="G75" s="37"/>
      <c r="H75" s="38"/>
    </row>
    <row r="76" spans="1:8" s="16" customFormat="1" ht="166.5" customHeight="1" thickBot="1" x14ac:dyDescent="0.25">
      <c r="A76" s="41"/>
      <c r="B76" s="42" t="s">
        <v>13</v>
      </c>
      <c r="C76"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76" s="44"/>
      <c r="E76" s="45"/>
      <c r="F76" s="45"/>
      <c r="G76" s="45"/>
      <c r="H76" s="46"/>
    </row>
    <row r="77" spans="1:8" s="16" customFormat="1" ht="24.95" customHeight="1" thickBot="1" x14ac:dyDescent="0.25">
      <c r="A77" s="47"/>
      <c r="B77" s="48"/>
      <c r="C77" s="49"/>
      <c r="D77" s="299"/>
      <c r="E77" s="299"/>
      <c r="F77" s="299"/>
      <c r="G77" s="299"/>
      <c r="H77" s="428"/>
    </row>
    <row r="78" spans="1:8" s="16" customFormat="1" ht="48" customHeight="1" x14ac:dyDescent="0.2">
      <c r="A78" s="53" t="s">
        <v>353</v>
      </c>
      <c r="B78" s="30" t="s">
        <v>27</v>
      </c>
      <c r="C7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78" s="54">
        <f>F78*1.2</f>
        <v>14176.8</v>
      </c>
      <c r="E78" s="32">
        <f>F78*1.1</f>
        <v>12995.400000000001</v>
      </c>
      <c r="F78" s="32">
        <v>11814</v>
      </c>
      <c r="G78" s="32">
        <f>F78*0.75</f>
        <v>8860.5</v>
      </c>
      <c r="H78" s="33">
        <f>F78*0.5</f>
        <v>5907</v>
      </c>
    </row>
    <row r="79" spans="1:8" s="16" customFormat="1" ht="132" customHeight="1" x14ac:dyDescent="0.2">
      <c r="A79" s="55"/>
      <c r="B79" s="35"/>
      <c r="C79" s="35"/>
      <c r="D79" s="56"/>
      <c r="E79" s="37"/>
      <c r="F79" s="37"/>
      <c r="G79" s="37"/>
      <c r="H79" s="38"/>
    </row>
    <row r="80" spans="1:8" s="16" customFormat="1" ht="97.5" customHeight="1" x14ac:dyDescent="0.2">
      <c r="A80" s="55"/>
      <c r="B80" s="39" t="s">
        <v>12</v>
      </c>
      <c r="C8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0" s="56"/>
      <c r="E80" s="37"/>
      <c r="F80" s="37"/>
      <c r="G80" s="37"/>
      <c r="H80" s="38"/>
    </row>
    <row r="81" spans="1:8" s="16" customFormat="1" ht="166.5" customHeight="1" x14ac:dyDescent="0.2">
      <c r="A81" s="55"/>
      <c r="B81" s="57" t="s">
        <v>13</v>
      </c>
      <c r="C81"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1" s="56"/>
      <c r="E81" s="37"/>
      <c r="F81" s="37"/>
      <c r="G81" s="37"/>
      <c r="H81" s="38"/>
    </row>
    <row r="82" spans="1:8" s="16" customFormat="1" ht="92.25" customHeight="1" thickBot="1" x14ac:dyDescent="0.25">
      <c r="A82" s="59"/>
      <c r="B82" s="42" t="s">
        <v>16</v>
      </c>
      <c r="C82"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2" s="61"/>
      <c r="E82" s="45"/>
      <c r="F82" s="45"/>
      <c r="G82" s="45"/>
      <c r="H82" s="46"/>
    </row>
    <row r="83" spans="1:8" s="16" customFormat="1" ht="24.95" customHeight="1" thickBot="1" x14ac:dyDescent="0.25">
      <c r="A83" s="81"/>
      <c r="B83" s="82"/>
      <c r="C83" s="83"/>
      <c r="D83" s="299"/>
      <c r="E83" s="299"/>
      <c r="F83" s="299"/>
      <c r="G83" s="299"/>
      <c r="H83" s="428"/>
    </row>
    <row r="84" spans="1:8" s="16" customFormat="1" ht="50.1" customHeight="1" x14ac:dyDescent="0.2">
      <c r="A84" s="65" t="s">
        <v>354</v>
      </c>
      <c r="B84" s="87" t="s">
        <v>23</v>
      </c>
      <c r="C8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4" s="262">
        <v>252</v>
      </c>
      <c r="E84" s="313"/>
      <c r="F84" s="313"/>
      <c r="G84" s="313"/>
      <c r="H84" s="314"/>
    </row>
    <row r="85" spans="1:8" s="16" customFormat="1" ht="94.5" customHeight="1" x14ac:dyDescent="0.2">
      <c r="A85" s="71"/>
      <c r="B85" s="92"/>
      <c r="C85" s="93"/>
      <c r="D85" s="94"/>
      <c r="E85" s="95"/>
      <c r="F85" s="95"/>
      <c r="G85" s="95"/>
      <c r="H85" s="315"/>
    </row>
    <row r="86" spans="1:8" s="16" customFormat="1" ht="163.5" customHeight="1" thickBot="1" x14ac:dyDescent="0.25">
      <c r="A86" s="77"/>
      <c r="B86" s="97" t="s">
        <v>13</v>
      </c>
      <c r="C8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86" s="263"/>
      <c r="E86" s="316"/>
      <c r="F86" s="316"/>
      <c r="G86" s="316"/>
      <c r="H86" s="317"/>
    </row>
    <row r="87" spans="1:8" s="16" customFormat="1" ht="24.95" customHeight="1" thickBot="1" x14ac:dyDescent="0.25">
      <c r="A87" s="81"/>
      <c r="B87" s="117"/>
      <c r="C87" s="118"/>
      <c r="D87" s="467" t="s">
        <v>351</v>
      </c>
      <c r="E87" s="467"/>
      <c r="F87" s="467"/>
      <c r="G87" s="467"/>
      <c r="H87" s="468"/>
    </row>
    <row r="88" spans="1:8" s="16" customFormat="1" ht="50.1" customHeight="1" thickBot="1" x14ac:dyDescent="0.25">
      <c r="A88" s="119" t="s">
        <v>31</v>
      </c>
      <c r="B88" s="120"/>
      <c r="C88" s="120"/>
      <c r="D88" s="451" t="str">
        <f>"от "&amp;MIN(D89:D107)&amp;" до "&amp;MAX(D89:D107)</f>
        <v>от 2205 до 41895</v>
      </c>
      <c r="E88" s="452"/>
      <c r="F88" s="452"/>
      <c r="G88" s="452"/>
      <c r="H88" s="453"/>
    </row>
    <row r="89" spans="1:8" s="16" customFormat="1" ht="37.5" customHeight="1" outlineLevel="1" x14ac:dyDescent="0.2">
      <c r="A89" s="681" t="s">
        <v>355</v>
      </c>
      <c r="B89" s="682"/>
      <c r="C89" s="3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89" s="31">
        <v>2205</v>
      </c>
      <c r="E89" s="32"/>
      <c r="F89" s="32"/>
      <c r="G89" s="32"/>
      <c r="H89" s="33"/>
    </row>
    <row r="90" spans="1:8" s="16" customFormat="1" ht="37.5" customHeight="1" outlineLevel="1" x14ac:dyDescent="0.2">
      <c r="A90" s="499" t="s">
        <v>356</v>
      </c>
      <c r="B90" s="619"/>
      <c r="C90" s="364"/>
      <c r="D90" s="127">
        <v>4410</v>
      </c>
      <c r="E90" s="128"/>
      <c r="F90" s="128"/>
      <c r="G90" s="128"/>
      <c r="H90" s="129"/>
    </row>
    <row r="91" spans="1:8" s="16" customFormat="1" ht="37.5" customHeight="1" outlineLevel="1" x14ac:dyDescent="0.2">
      <c r="A91" s="499" t="s">
        <v>357</v>
      </c>
      <c r="B91" s="619"/>
      <c r="C91" s="364"/>
      <c r="D91" s="127">
        <v>6615</v>
      </c>
      <c r="E91" s="128"/>
      <c r="F91" s="128"/>
      <c r="G91" s="128"/>
      <c r="H91" s="129"/>
    </row>
    <row r="92" spans="1:8" s="16" customFormat="1" ht="37.5" customHeight="1" outlineLevel="1" x14ac:dyDescent="0.2">
      <c r="A92" s="499" t="s">
        <v>358</v>
      </c>
      <c r="B92" s="619"/>
      <c r="C92" s="364"/>
      <c r="D92" s="127">
        <v>8820</v>
      </c>
      <c r="E92" s="128"/>
      <c r="F92" s="128"/>
      <c r="G92" s="128"/>
      <c r="H92" s="129"/>
    </row>
    <row r="93" spans="1:8" s="16" customFormat="1" ht="37.5" customHeight="1" outlineLevel="1" x14ac:dyDescent="0.2">
      <c r="A93" s="499" t="s">
        <v>359</v>
      </c>
      <c r="B93" s="619"/>
      <c r="C93" s="364"/>
      <c r="D93" s="127">
        <v>11025</v>
      </c>
      <c r="E93" s="128"/>
      <c r="F93" s="128"/>
      <c r="G93" s="128"/>
      <c r="H93" s="129"/>
    </row>
    <row r="94" spans="1:8" s="16" customFormat="1" ht="37.5" customHeight="1" outlineLevel="1" x14ac:dyDescent="0.2">
      <c r="A94" s="499" t="s">
        <v>360</v>
      </c>
      <c r="B94" s="619"/>
      <c r="C94" s="364"/>
      <c r="D94" s="127">
        <v>13230</v>
      </c>
      <c r="E94" s="128"/>
      <c r="F94" s="128"/>
      <c r="G94" s="128"/>
      <c r="H94" s="129"/>
    </row>
    <row r="95" spans="1:8" s="16" customFormat="1" ht="37.5" customHeight="1" outlineLevel="1" x14ac:dyDescent="0.2">
      <c r="A95" s="499" t="s">
        <v>361</v>
      </c>
      <c r="B95" s="619"/>
      <c r="C95" s="364"/>
      <c r="D95" s="127">
        <v>15435</v>
      </c>
      <c r="E95" s="128"/>
      <c r="F95" s="128"/>
      <c r="G95" s="128"/>
      <c r="H95" s="129"/>
    </row>
    <row r="96" spans="1:8" s="16" customFormat="1" ht="37.5" customHeight="1" outlineLevel="1" x14ac:dyDescent="0.2">
      <c r="A96" s="499" t="s">
        <v>362</v>
      </c>
      <c r="B96" s="619"/>
      <c r="C96" s="364"/>
      <c r="D96" s="127">
        <v>17640</v>
      </c>
      <c r="E96" s="128"/>
      <c r="F96" s="128"/>
      <c r="G96" s="128"/>
      <c r="H96" s="129"/>
    </row>
    <row r="97" spans="1:8" s="16" customFormat="1" ht="37.5" customHeight="1" outlineLevel="1" x14ac:dyDescent="0.2">
      <c r="A97" s="499" t="s">
        <v>363</v>
      </c>
      <c r="B97" s="619"/>
      <c r="C97" s="364"/>
      <c r="D97" s="127">
        <v>19845</v>
      </c>
      <c r="E97" s="128"/>
      <c r="F97" s="128"/>
      <c r="G97" s="128"/>
      <c r="H97" s="129"/>
    </row>
    <row r="98" spans="1:8" s="16" customFormat="1" ht="37.5" customHeight="1" outlineLevel="1" x14ac:dyDescent="0.2">
      <c r="A98" s="499" t="s">
        <v>364</v>
      </c>
      <c r="B98" s="619"/>
      <c r="C98" s="364"/>
      <c r="D98" s="127">
        <v>22050</v>
      </c>
      <c r="E98" s="128"/>
      <c r="F98" s="128"/>
      <c r="G98" s="128"/>
      <c r="H98" s="129"/>
    </row>
    <row r="99" spans="1:8" s="16" customFormat="1" ht="37.5" customHeight="1" outlineLevel="1" x14ac:dyDescent="0.2">
      <c r="A99" s="499" t="s">
        <v>365</v>
      </c>
      <c r="B99" s="619"/>
      <c r="C99" s="364"/>
      <c r="D99" s="127">
        <v>24255</v>
      </c>
      <c r="E99" s="128"/>
      <c r="F99" s="128"/>
      <c r="G99" s="128"/>
      <c r="H99" s="129"/>
    </row>
    <row r="100" spans="1:8" s="16" customFormat="1" ht="37.5" customHeight="1" outlineLevel="1" x14ac:dyDescent="0.2">
      <c r="A100" s="499" t="s">
        <v>366</v>
      </c>
      <c r="B100" s="619"/>
      <c r="C100" s="364"/>
      <c r="D100" s="127">
        <v>26460</v>
      </c>
      <c r="E100" s="128"/>
      <c r="F100" s="128"/>
      <c r="G100" s="128"/>
      <c r="H100" s="129"/>
    </row>
    <row r="101" spans="1:8" s="16" customFormat="1" ht="37.5" customHeight="1" outlineLevel="1" x14ac:dyDescent="0.2">
      <c r="A101" s="499" t="s">
        <v>367</v>
      </c>
      <c r="B101" s="619"/>
      <c r="C101" s="364"/>
      <c r="D101" s="127">
        <v>28665</v>
      </c>
      <c r="E101" s="128"/>
      <c r="F101" s="128"/>
      <c r="G101" s="128"/>
      <c r="H101" s="129"/>
    </row>
    <row r="102" spans="1:8" s="16" customFormat="1" ht="37.5" customHeight="1" outlineLevel="1" x14ac:dyDescent="0.2">
      <c r="A102" s="499" t="s">
        <v>368</v>
      </c>
      <c r="B102" s="619"/>
      <c r="C102" s="364"/>
      <c r="D102" s="127">
        <v>30870</v>
      </c>
      <c r="E102" s="128"/>
      <c r="F102" s="128"/>
      <c r="G102" s="128"/>
      <c r="H102" s="129"/>
    </row>
    <row r="103" spans="1:8" s="16" customFormat="1" ht="37.5" customHeight="1" outlineLevel="1" x14ac:dyDescent="0.2">
      <c r="A103" s="499" t="s">
        <v>369</v>
      </c>
      <c r="B103" s="619"/>
      <c r="C103" s="364"/>
      <c r="D103" s="127">
        <v>33075</v>
      </c>
      <c r="E103" s="128"/>
      <c r="F103" s="128"/>
      <c r="G103" s="128"/>
      <c r="H103" s="129"/>
    </row>
    <row r="104" spans="1:8" s="16" customFormat="1" ht="37.5" customHeight="1" outlineLevel="1" x14ac:dyDescent="0.2">
      <c r="A104" s="499" t="s">
        <v>370</v>
      </c>
      <c r="B104" s="619"/>
      <c r="C104" s="364"/>
      <c r="D104" s="127">
        <v>35280</v>
      </c>
      <c r="E104" s="128"/>
      <c r="F104" s="128"/>
      <c r="G104" s="128"/>
      <c r="H104" s="129"/>
    </row>
    <row r="105" spans="1:8" s="16" customFormat="1" ht="37.5" customHeight="1" outlineLevel="1" x14ac:dyDescent="0.2">
      <c r="A105" s="499" t="s">
        <v>371</v>
      </c>
      <c r="B105" s="619"/>
      <c r="C105" s="364"/>
      <c r="D105" s="127">
        <v>37485</v>
      </c>
      <c r="E105" s="128"/>
      <c r="F105" s="128"/>
      <c r="G105" s="128"/>
      <c r="H105" s="129"/>
    </row>
    <row r="106" spans="1:8" s="16" customFormat="1" ht="37.5" customHeight="1" outlineLevel="1" x14ac:dyDescent="0.2">
      <c r="A106" s="499" t="s">
        <v>372</v>
      </c>
      <c r="B106" s="619"/>
      <c r="C106" s="364"/>
      <c r="D106" s="127">
        <v>39690</v>
      </c>
      <c r="E106" s="128"/>
      <c r="F106" s="128"/>
      <c r="G106" s="128"/>
      <c r="H106" s="129"/>
    </row>
    <row r="107" spans="1:8" s="16" customFormat="1" ht="37.5" customHeight="1" outlineLevel="1" x14ac:dyDescent="0.2">
      <c r="A107" s="499" t="s">
        <v>373</v>
      </c>
      <c r="B107" s="619"/>
      <c r="C107" s="364"/>
      <c r="D107" s="127">
        <v>41895</v>
      </c>
      <c r="E107" s="128"/>
      <c r="F107" s="128"/>
      <c r="G107" s="128"/>
      <c r="H107" s="129"/>
    </row>
    <row r="108" spans="1:8" s="16" customFormat="1" ht="37.5" customHeight="1" outlineLevel="1" x14ac:dyDescent="0.2">
      <c r="A108" s="130" t="s">
        <v>374</v>
      </c>
      <c r="B108" s="683"/>
      <c r="C108" s="364"/>
      <c r="D108" s="127">
        <v>44100</v>
      </c>
      <c r="E108" s="128"/>
      <c r="F108" s="128"/>
      <c r="G108" s="128"/>
      <c r="H108" s="129"/>
    </row>
    <row r="109" spans="1:8" s="16" customFormat="1" ht="37.5" customHeight="1" outlineLevel="1" thickBot="1" x14ac:dyDescent="0.25">
      <c r="A109" s="684" t="s">
        <v>375</v>
      </c>
      <c r="B109" s="685"/>
      <c r="C109" s="365"/>
      <c r="D109" s="408">
        <v>46305</v>
      </c>
      <c r="E109" s="409"/>
      <c r="F109" s="409"/>
      <c r="G109" s="409"/>
      <c r="H109" s="410"/>
    </row>
    <row r="110" spans="1:8" s="16" customFormat="1" ht="50.1" customHeight="1" thickBot="1" x14ac:dyDescent="0.25">
      <c r="A110" s="119" t="s">
        <v>52</v>
      </c>
      <c r="B110" s="120"/>
      <c r="C110" s="120"/>
      <c r="D110" s="121" t="str">
        <f>"от "&amp;MIN(D111:D120)&amp;" до "&amp;MAX(D111:D120)</f>
        <v>от 330 до 9390</v>
      </c>
      <c r="E110" s="122"/>
      <c r="F110" s="122"/>
      <c r="G110" s="122"/>
      <c r="H110" s="123"/>
    </row>
    <row r="111" spans="1:8" s="16" customFormat="1" ht="159" customHeight="1" x14ac:dyDescent="0.2">
      <c r="A111" s="588" t="s">
        <v>271</v>
      </c>
      <c r="B111" s="133" t="s">
        <v>272</v>
      </c>
      <c r="C111"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1" s="509">
        <v>1449</v>
      </c>
      <c r="E111" s="509"/>
      <c r="F111" s="509"/>
      <c r="G111" s="509"/>
      <c r="H111" s="54"/>
    </row>
    <row r="112" spans="1:8" s="16" customFormat="1" ht="37.5" customHeight="1" x14ac:dyDescent="0.2">
      <c r="A112" s="143" t="s">
        <v>54</v>
      </c>
      <c r="B112" s="144"/>
      <c r="C112" s="620"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12" s="362">
        <v>900</v>
      </c>
      <c r="E112" s="128"/>
      <c r="F112" s="128"/>
      <c r="G112" s="128"/>
      <c r="H112" s="129"/>
    </row>
    <row r="113" spans="1:8" s="16" customFormat="1" ht="37.5" customHeight="1" x14ac:dyDescent="0.2">
      <c r="A113" s="143" t="s">
        <v>55</v>
      </c>
      <c r="B113" s="144"/>
      <c r="C113" s="194"/>
      <c r="D113" s="56">
        <v>9390</v>
      </c>
      <c r="E113" s="37"/>
      <c r="F113" s="37"/>
      <c r="G113" s="37"/>
      <c r="H113" s="38"/>
    </row>
    <row r="114" spans="1:8" s="16" customFormat="1" ht="37.5" customHeight="1" x14ac:dyDescent="0.2">
      <c r="A114" s="143" t="s">
        <v>56</v>
      </c>
      <c r="B114" s="144"/>
      <c r="C114" s="194"/>
      <c r="D114" s="325">
        <v>1890</v>
      </c>
      <c r="E114" s="140"/>
      <c r="F114" s="140"/>
      <c r="G114" s="140"/>
      <c r="H114" s="141"/>
    </row>
    <row r="115" spans="1:8" s="16" customFormat="1" ht="37.5" customHeight="1" x14ac:dyDescent="0.2">
      <c r="A115" s="137" t="s">
        <v>57</v>
      </c>
      <c r="B115" s="189"/>
      <c r="C115" s="194"/>
      <c r="D115" s="325">
        <v>6390</v>
      </c>
      <c r="E115" s="140"/>
      <c r="F115" s="140"/>
      <c r="G115" s="140"/>
      <c r="H115" s="141"/>
    </row>
    <row r="116" spans="1:8" s="16" customFormat="1" ht="37.5" customHeight="1" x14ac:dyDescent="0.2">
      <c r="A116" s="143" t="s">
        <v>58</v>
      </c>
      <c r="B116" s="144"/>
      <c r="C116" s="194"/>
      <c r="D116" s="56">
        <v>330</v>
      </c>
      <c r="E116" s="37"/>
      <c r="F116" s="37"/>
      <c r="G116" s="37"/>
      <c r="H116" s="38"/>
    </row>
    <row r="117" spans="1:8" s="16" customFormat="1" ht="37.5" customHeight="1" x14ac:dyDescent="0.2">
      <c r="A117" s="143" t="s">
        <v>59</v>
      </c>
      <c r="B117" s="144"/>
      <c r="C117" s="194"/>
      <c r="D117" s="56">
        <v>330</v>
      </c>
      <c r="E117" s="37"/>
      <c r="F117" s="37"/>
      <c r="G117" s="37"/>
      <c r="H117" s="38"/>
    </row>
    <row r="118" spans="1:8" s="16" customFormat="1" ht="37.5" customHeight="1" x14ac:dyDescent="0.2">
      <c r="A118" s="143" t="s">
        <v>60</v>
      </c>
      <c r="B118" s="144"/>
      <c r="C118" s="194"/>
      <c r="D118" s="56">
        <v>660</v>
      </c>
      <c r="E118" s="37"/>
      <c r="F118" s="37"/>
      <c r="G118" s="37"/>
      <c r="H118" s="38"/>
    </row>
    <row r="119" spans="1:8" s="16" customFormat="1" ht="37.5" customHeight="1" x14ac:dyDescent="0.2">
      <c r="A119" s="143" t="s">
        <v>61</v>
      </c>
      <c r="B119" s="144"/>
      <c r="C119" s="194"/>
      <c r="D119" s="56">
        <v>990</v>
      </c>
      <c r="E119" s="37"/>
      <c r="F119" s="37"/>
      <c r="G119" s="37"/>
      <c r="H119" s="38"/>
    </row>
    <row r="120" spans="1:8" s="16" customFormat="1" ht="37.5" customHeight="1" thickBot="1" x14ac:dyDescent="0.25">
      <c r="A120" s="192" t="s">
        <v>62</v>
      </c>
      <c r="B120" s="193"/>
      <c r="C120" s="196"/>
      <c r="D120" s="56">
        <v>6390</v>
      </c>
      <c r="E120" s="37"/>
      <c r="F120" s="37"/>
      <c r="G120" s="37"/>
      <c r="H120" s="38"/>
    </row>
    <row r="121" spans="1:8" s="16" customFormat="1" ht="117.75" customHeight="1" thickBot="1" x14ac:dyDescent="0.25">
      <c r="A121" s="319" t="s">
        <v>64</v>
      </c>
      <c r="B121" s="320"/>
      <c r="C12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21" s="45">
        <v>30</v>
      </c>
      <c r="E121" s="45"/>
      <c r="F121" s="45"/>
      <c r="G121" s="45"/>
      <c r="H121" s="46"/>
    </row>
    <row r="122" spans="1:8" s="28" customFormat="1" ht="50.1" customHeight="1" thickBot="1" x14ac:dyDescent="0.25">
      <c r="A122" s="24" t="s">
        <v>65</v>
      </c>
      <c r="B122" s="25"/>
      <c r="C122" s="26"/>
      <c r="D122" s="156" t="str">
        <f>"от "&amp;MIN(D124,D135:D149)&amp;" до "&amp;MAX(D124,D135:D149)</f>
        <v>от 540 до 20790</v>
      </c>
      <c r="E122" s="156"/>
      <c r="F122" s="156"/>
      <c r="G122" s="156"/>
      <c r="H122" s="157"/>
    </row>
    <row r="123" spans="1:8" s="16" customFormat="1" ht="24.95" customHeight="1" thickBot="1" x14ac:dyDescent="0.25">
      <c r="A123" s="298"/>
      <c r="B123" s="299"/>
      <c r="C123" s="118"/>
      <c r="D123" s="322"/>
      <c r="E123" s="322"/>
      <c r="F123" s="322"/>
      <c r="G123" s="322"/>
      <c r="H123" s="323"/>
    </row>
    <row r="124" spans="1:8" s="16" customFormat="1" ht="67.5" customHeight="1" thickBot="1" x14ac:dyDescent="0.25">
      <c r="A124" s="162" t="s">
        <v>66</v>
      </c>
      <c r="B124" s="163"/>
      <c r="C12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24" s="165">
        <v>13200</v>
      </c>
      <c r="E124" s="165"/>
      <c r="F124" s="165"/>
      <c r="G124" s="165"/>
      <c r="H124" s="166"/>
    </row>
    <row r="125" spans="1:8" s="16" customFormat="1" ht="67.5" customHeight="1" thickBot="1" x14ac:dyDescent="0.25">
      <c r="A125" s="167" t="s">
        <v>67</v>
      </c>
      <c r="B125" s="168"/>
      <c r="C125" s="169"/>
      <c r="D125" s="170" t="s">
        <v>68</v>
      </c>
      <c r="E125" s="171"/>
      <c r="F125" s="171"/>
      <c r="G125" s="171"/>
      <c r="H125" s="172"/>
    </row>
    <row r="126" spans="1:8" s="16" customFormat="1" ht="67.5" customHeight="1" x14ac:dyDescent="0.2">
      <c r="A126" s="173" t="s">
        <v>69</v>
      </c>
      <c r="B126" s="174"/>
      <c r="C126" s="169"/>
      <c r="D126" s="140">
        <f>D124/4</f>
        <v>3300</v>
      </c>
      <c r="E126" s="140"/>
      <c r="F126" s="140"/>
      <c r="G126" s="140"/>
      <c r="H126" s="141"/>
    </row>
    <row r="127" spans="1:8" s="16" customFormat="1" ht="67.5" customHeight="1" x14ac:dyDescent="0.2">
      <c r="A127" s="173" t="s">
        <v>70</v>
      </c>
      <c r="B127" s="174"/>
      <c r="C127" s="169"/>
      <c r="D127" s="140">
        <f>D124/5</f>
        <v>2640</v>
      </c>
      <c r="E127" s="140"/>
      <c r="F127" s="140"/>
      <c r="G127" s="140"/>
      <c r="H127" s="141"/>
    </row>
    <row r="128" spans="1:8" s="16" customFormat="1" ht="67.5" customHeight="1" x14ac:dyDescent="0.2">
      <c r="A128" s="173" t="s">
        <v>71</v>
      </c>
      <c r="B128" s="174"/>
      <c r="C128" s="169"/>
      <c r="D128" s="140">
        <f>D124/6</f>
        <v>2200</v>
      </c>
      <c r="E128" s="140"/>
      <c r="F128" s="140"/>
      <c r="G128" s="140"/>
      <c r="H128" s="141"/>
    </row>
    <row r="129" spans="1:8" s="16" customFormat="1" ht="67.5" customHeight="1" x14ac:dyDescent="0.2">
      <c r="A129" s="173" t="s">
        <v>72</v>
      </c>
      <c r="B129" s="174"/>
      <c r="C129" s="169"/>
      <c r="D129" s="140">
        <f>D124/7</f>
        <v>1885.7142857142858</v>
      </c>
      <c r="E129" s="140"/>
      <c r="F129" s="140"/>
      <c r="G129" s="140"/>
      <c r="H129" s="141"/>
    </row>
    <row r="130" spans="1:8" s="16" customFormat="1" ht="67.5" customHeight="1" x14ac:dyDescent="0.2">
      <c r="A130" s="173" t="s">
        <v>73</v>
      </c>
      <c r="B130" s="174"/>
      <c r="C130" s="169"/>
      <c r="D130" s="140">
        <f>D124/8</f>
        <v>1650</v>
      </c>
      <c r="E130" s="140"/>
      <c r="F130" s="140"/>
      <c r="G130" s="140"/>
      <c r="H130" s="141"/>
    </row>
    <row r="131" spans="1:8" s="16" customFormat="1" ht="67.5" customHeight="1" x14ac:dyDescent="0.2">
      <c r="A131" s="173" t="s">
        <v>74</v>
      </c>
      <c r="B131" s="174"/>
      <c r="C131" s="169"/>
      <c r="D131" s="140">
        <f>D124/9</f>
        <v>1466.6666666666667</v>
      </c>
      <c r="E131" s="140"/>
      <c r="F131" s="140"/>
      <c r="G131" s="140"/>
      <c r="H131" s="141"/>
    </row>
    <row r="132" spans="1:8" s="16" customFormat="1" ht="67.5" customHeight="1" thickBot="1" x14ac:dyDescent="0.25">
      <c r="A132" s="173" t="s">
        <v>75</v>
      </c>
      <c r="B132" s="174"/>
      <c r="C132" s="175"/>
      <c r="D132" s="140">
        <f>D124/10</f>
        <v>1320</v>
      </c>
      <c r="E132" s="140"/>
      <c r="F132" s="140"/>
      <c r="G132" s="140"/>
      <c r="H132" s="141"/>
    </row>
    <row r="133" spans="1:8" s="16" customFormat="1" ht="62.45" customHeight="1" thickBot="1" x14ac:dyDescent="0.25">
      <c r="A133" s="176" t="s">
        <v>76</v>
      </c>
      <c r="B133" s="177"/>
      <c r="C13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33" s="44">
        <v>10008</v>
      </c>
      <c r="E133" s="45"/>
      <c r="F133" s="45"/>
      <c r="G133" s="45"/>
      <c r="H133" s="46"/>
    </row>
    <row r="134" spans="1:8" s="16" customFormat="1" ht="24.75" customHeight="1" thickBot="1" x14ac:dyDescent="0.25">
      <c r="A134" s="298"/>
      <c r="B134" s="299"/>
      <c r="C134" s="180"/>
      <c r="D134" s="322"/>
      <c r="E134" s="322"/>
      <c r="F134" s="322"/>
      <c r="G134" s="322"/>
      <c r="H134" s="323"/>
    </row>
    <row r="135" spans="1:8" s="16" customFormat="1" ht="50.1" customHeight="1" x14ac:dyDescent="0.2">
      <c r="A135" s="506" t="s">
        <v>77</v>
      </c>
      <c r="B135" s="507"/>
      <c r="C135" s="291" t="str">
        <f>"Интернет-площадка 2gis.ru на основе Cправочника организаций "&amp;$C$2&amp;""</f>
        <v>Интернет-площадка 2gis.ru на основе Cправочника организаций "2ГИС.САМАРА"</v>
      </c>
      <c r="D135" s="508">
        <v>12390</v>
      </c>
      <c r="E135" s="509"/>
      <c r="F135" s="509"/>
      <c r="G135" s="509"/>
      <c r="H135" s="415"/>
    </row>
    <row r="136" spans="1:8" s="16" customFormat="1" ht="50.1" customHeight="1" x14ac:dyDescent="0.2">
      <c r="A136" s="143" t="s">
        <v>78</v>
      </c>
      <c r="B136" s="144"/>
      <c r="C136"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36" s="325">
        <v>8490</v>
      </c>
      <c r="E136" s="140"/>
      <c r="F136" s="140"/>
      <c r="G136" s="140"/>
      <c r="H136" s="141"/>
    </row>
    <row r="137" spans="1:8" s="16" customFormat="1" ht="50.1" customHeight="1" x14ac:dyDescent="0.2">
      <c r="A137" s="143" t="s">
        <v>79</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37" s="325">
        <v>20790</v>
      </c>
      <c r="E137" s="140"/>
      <c r="F137" s="140"/>
      <c r="G137" s="140"/>
      <c r="H137" s="141"/>
    </row>
    <row r="138" spans="1:8" s="16" customFormat="1" ht="50.1" customHeight="1" x14ac:dyDescent="0.2">
      <c r="A138" s="143" t="s">
        <v>80</v>
      </c>
      <c r="B138" s="144"/>
      <c r="C138" s="188" t="str">
        <f>"Интернет-площадка 2gis.ru на основе Cправочника организаций "&amp;$C$2&amp;""</f>
        <v>Интернет-площадка 2gis.ru на основе Cправочника организаций "2ГИС.САМАРА"</v>
      </c>
      <c r="D138" s="325">
        <v>15645</v>
      </c>
      <c r="E138" s="140"/>
      <c r="F138" s="140"/>
      <c r="G138" s="140"/>
      <c r="H138" s="141"/>
    </row>
    <row r="139" spans="1:8" s="16" customFormat="1" ht="50.1" customHeight="1" x14ac:dyDescent="0.2">
      <c r="A139" s="143" t="s">
        <v>81</v>
      </c>
      <c r="B139" s="144"/>
      <c r="C139" s="188" t="str">
        <f>"Интернет-площадка 2gis.ru на основе Cправочника организаций "&amp;$C$2&amp;""</f>
        <v>Интернет-площадка 2gis.ru на основе Cправочника организаций "2ГИС.САМАРА"</v>
      </c>
      <c r="D139" s="325">
        <v>18774</v>
      </c>
      <c r="E139" s="140"/>
      <c r="F139" s="140"/>
      <c r="G139" s="140"/>
      <c r="H139" s="141"/>
    </row>
    <row r="140" spans="1:8" s="16" customFormat="1" ht="50.1" customHeight="1" x14ac:dyDescent="0.2">
      <c r="A140" s="143" t="s">
        <v>82</v>
      </c>
      <c r="B140" s="144"/>
      <c r="C140"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0" s="325">
        <v>9090</v>
      </c>
      <c r="E140" s="140"/>
      <c r="F140" s="140"/>
      <c r="G140" s="140"/>
      <c r="H140" s="141"/>
    </row>
    <row r="141" spans="1:8" s="16" customFormat="1" ht="50.1" customHeight="1" x14ac:dyDescent="0.2">
      <c r="A141" s="143" t="s">
        <v>83</v>
      </c>
      <c r="B141" s="144"/>
      <c r="C141"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1" s="325">
        <v>15690</v>
      </c>
      <c r="E141" s="140"/>
      <c r="F141" s="140"/>
      <c r="G141" s="140"/>
      <c r="H141" s="141"/>
    </row>
    <row r="142" spans="1:8" s="16" customFormat="1" ht="50.1" customHeight="1" x14ac:dyDescent="0.2">
      <c r="A142" s="137" t="s">
        <v>84</v>
      </c>
      <c r="B142" s="189"/>
      <c r="C142"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2" s="325">
        <v>20790</v>
      </c>
      <c r="E142" s="140"/>
      <c r="F142" s="140"/>
      <c r="G142" s="140"/>
      <c r="H142" s="141"/>
    </row>
    <row r="143" spans="1:8" s="16" customFormat="1" ht="50.1" customHeight="1" x14ac:dyDescent="0.2">
      <c r="A143" s="137" t="s">
        <v>85</v>
      </c>
      <c r="B143" s="189"/>
      <c r="C143" s="188" t="str">
        <f>C173</f>
        <v>электронный справочник на основе Справочника организаций "2ГИС.САМАРА" (мобильная версия 2ГИС 4.0 и выше)</v>
      </c>
      <c r="D143" s="325">
        <v>9300</v>
      </c>
      <c r="E143" s="140"/>
      <c r="F143" s="140"/>
      <c r="G143" s="140"/>
      <c r="H143" s="141"/>
    </row>
    <row r="144" spans="1:8" s="16" customFormat="1" ht="50.1" customHeight="1" x14ac:dyDescent="0.2">
      <c r="A144" s="143" t="s">
        <v>86</v>
      </c>
      <c r="B144" s="144"/>
      <c r="C144" s="188" t="s">
        <v>87</v>
      </c>
      <c r="D144" s="325">
        <v>540</v>
      </c>
      <c r="E144" s="140"/>
      <c r="F144" s="140"/>
      <c r="G144" s="140"/>
      <c r="H144" s="141"/>
    </row>
    <row r="145" spans="1:8" s="16" customFormat="1" ht="79.5" customHeight="1" x14ac:dyDescent="0.2">
      <c r="A145" s="143" t="s">
        <v>88</v>
      </c>
      <c r="B145" s="144"/>
      <c r="C14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45" s="325">
        <v>6390</v>
      </c>
      <c r="E145" s="140"/>
      <c r="F145" s="140"/>
      <c r="G145" s="140"/>
      <c r="H145" s="141"/>
    </row>
    <row r="146" spans="1:8" s="16" customFormat="1" ht="79.5" customHeight="1" x14ac:dyDescent="0.2">
      <c r="A146" s="143" t="s">
        <v>89</v>
      </c>
      <c r="B146" s="144"/>
      <c r="C146" s="188" t="str">
        <f t="shared" ref="C146:C14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46" s="325">
        <v>5112</v>
      </c>
      <c r="E146" s="140"/>
      <c r="F146" s="140"/>
      <c r="G146" s="140"/>
      <c r="H146" s="141"/>
    </row>
    <row r="147" spans="1:8" s="16" customFormat="1" ht="79.5" customHeight="1" x14ac:dyDescent="0.2">
      <c r="A147" s="143" t="s">
        <v>90</v>
      </c>
      <c r="B147" s="144"/>
      <c r="C147" s="18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47" s="325">
        <v>5190</v>
      </c>
      <c r="E147" s="140"/>
      <c r="F147" s="140"/>
      <c r="G147" s="140"/>
      <c r="H147" s="141"/>
    </row>
    <row r="148" spans="1:8" s="16" customFormat="1" ht="79.5" customHeight="1" x14ac:dyDescent="0.2">
      <c r="A148" s="143" t="s">
        <v>91</v>
      </c>
      <c r="B148" s="144"/>
      <c r="C148" s="188"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48" s="325">
        <v>2556</v>
      </c>
      <c r="E148" s="140"/>
      <c r="F148" s="140"/>
      <c r="G148" s="140"/>
      <c r="H148" s="141"/>
    </row>
    <row r="149" spans="1:8" s="16" customFormat="1" ht="50.1" customHeight="1" thickBot="1" x14ac:dyDescent="0.25">
      <c r="A149" s="137" t="s">
        <v>94</v>
      </c>
      <c r="B149" s="189"/>
      <c r="C149" s="188"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49" s="325">
        <v>9390</v>
      </c>
      <c r="E149" s="140"/>
      <c r="F149" s="140"/>
      <c r="G149" s="140"/>
      <c r="H149" s="141"/>
    </row>
    <row r="150" spans="1:8" s="16" customFormat="1" ht="102" customHeight="1" thickBot="1" x14ac:dyDescent="0.25">
      <c r="A150" s="143" t="s">
        <v>16</v>
      </c>
      <c r="B150" s="144"/>
      <c r="C15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0" s="325">
        <v>1449</v>
      </c>
      <c r="E150" s="140"/>
      <c r="F150" s="140"/>
      <c r="G150" s="140"/>
      <c r="H150" s="141"/>
    </row>
    <row r="151" spans="1:8" s="16" customFormat="1" ht="126" customHeight="1" x14ac:dyDescent="0.2">
      <c r="A151" s="143" t="s">
        <v>95</v>
      </c>
      <c r="B151" s="144"/>
      <c r="C15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1" s="325">
        <v>11667</v>
      </c>
      <c r="E151" s="140"/>
      <c r="F151" s="140"/>
      <c r="G151" s="140"/>
      <c r="H151" s="141"/>
    </row>
    <row r="152" spans="1:8" s="16" customFormat="1" ht="96" customHeight="1" x14ac:dyDescent="0.2">
      <c r="A152" s="137" t="s">
        <v>96</v>
      </c>
      <c r="B152" s="189"/>
      <c r="C15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2" s="325">
        <v>10005</v>
      </c>
      <c r="E152" s="140"/>
      <c r="F152" s="140"/>
      <c r="G152" s="140"/>
      <c r="H152" s="141"/>
    </row>
    <row r="153" spans="1:8" s="16" customFormat="1" ht="96" customHeight="1" x14ac:dyDescent="0.2">
      <c r="A153" s="137" t="s">
        <v>97</v>
      </c>
      <c r="B153" s="189"/>
      <c r="C15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53" s="325">
        <v>10002</v>
      </c>
      <c r="E153" s="140"/>
      <c r="F153" s="140"/>
      <c r="G153" s="140"/>
      <c r="H153" s="141"/>
    </row>
    <row r="154" spans="1:8" s="16" customFormat="1" ht="78" customHeight="1" x14ac:dyDescent="0.2">
      <c r="A154" s="143" t="s">
        <v>92</v>
      </c>
      <c r="B154" s="144" t="s">
        <v>92</v>
      </c>
      <c r="C15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54" s="325">
        <v>10008</v>
      </c>
      <c r="E154" s="140"/>
      <c r="F154" s="140"/>
      <c r="G154" s="140"/>
      <c r="H154" s="141"/>
    </row>
    <row r="155" spans="1:8" s="16" customFormat="1" ht="78" customHeight="1" x14ac:dyDescent="0.2">
      <c r="A155" s="143" t="s">
        <v>93</v>
      </c>
      <c r="B155" s="144" t="s">
        <v>93</v>
      </c>
      <c r="C15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55" s="325">
        <v>7500</v>
      </c>
      <c r="E155" s="140"/>
      <c r="F155" s="140"/>
      <c r="G155" s="140"/>
      <c r="H155" s="141"/>
    </row>
    <row r="156" spans="1:8" s="16" customFormat="1" ht="75" customHeight="1" x14ac:dyDescent="0.2">
      <c r="A156" s="686" t="s">
        <v>98</v>
      </c>
      <c r="B156" s="687"/>
      <c r="C156" s="188" t="str">
        <f>"Интернет-площадка 2gis.ru на основе Cправочника организаций "&amp;$C$2&amp;""</f>
        <v>Интернет-площадка 2gis.ru на основе Cправочника организаций "2ГИС.САМАРА"</v>
      </c>
      <c r="D156" s="325">
        <v>36000</v>
      </c>
      <c r="E156" s="140"/>
      <c r="F156" s="140"/>
      <c r="G156" s="140"/>
      <c r="H156" s="141"/>
    </row>
    <row r="157" spans="1:8" s="16" customFormat="1" ht="75" customHeight="1" x14ac:dyDescent="0.2">
      <c r="A157" s="137" t="s">
        <v>99</v>
      </c>
      <c r="B157" s="189"/>
      <c r="C157" s="188" t="str">
        <f t="shared" ref="C157:C165"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57" s="325">
        <v>24720</v>
      </c>
      <c r="E157" s="140"/>
      <c r="F157" s="140"/>
      <c r="G157" s="140"/>
      <c r="H157" s="141"/>
    </row>
    <row r="158" spans="1:8" s="16" customFormat="1" ht="50.1" customHeight="1" x14ac:dyDescent="0.2">
      <c r="A158" s="143" t="s">
        <v>100</v>
      </c>
      <c r="B158" s="144"/>
      <c r="C158" s="188" t="str">
        <f t="shared" si="1"/>
        <v>Электронный справочник на основе Справочника организаций "2ГИС.САМАРА" (версия для ПК)</v>
      </c>
      <c r="D158" s="325">
        <v>60360</v>
      </c>
      <c r="E158" s="140"/>
      <c r="F158" s="140"/>
      <c r="G158" s="140"/>
      <c r="H158" s="141"/>
    </row>
    <row r="159" spans="1:8" s="16" customFormat="1" ht="50.1" customHeight="1" x14ac:dyDescent="0.2">
      <c r="A159" s="143" t="s">
        <v>101</v>
      </c>
      <c r="B159" s="144"/>
      <c r="C159" s="188" t="str">
        <f>"Интернет-площадка 2gis.ru на основе Cправочника организаций "&amp;$C$2&amp;""</f>
        <v>Интернет-площадка 2gis.ru на основе Cправочника организаций "2ГИС.САМАРА"</v>
      </c>
      <c r="D159" s="325">
        <v>45480</v>
      </c>
      <c r="E159" s="140"/>
      <c r="F159" s="140"/>
      <c r="G159" s="140"/>
      <c r="H159" s="141"/>
    </row>
    <row r="160" spans="1:8" s="16" customFormat="1" ht="50.1" customHeight="1" x14ac:dyDescent="0.2">
      <c r="A160" s="143" t="s">
        <v>102</v>
      </c>
      <c r="B160" s="144"/>
      <c r="C160" s="188" t="str">
        <f>"Интернет-площадка 2gis.ru на основе Cправочника организаций "&amp;$C$2&amp;""</f>
        <v>Интернет-площадка 2gis.ru на основе Cправочника организаций "2ГИС.САМАРА"</v>
      </c>
      <c r="D160" s="325">
        <v>54576</v>
      </c>
      <c r="E160" s="140"/>
      <c r="F160" s="140"/>
      <c r="G160" s="140"/>
      <c r="H160" s="141"/>
    </row>
    <row r="161" spans="1:8" s="16" customFormat="1" ht="50.1" customHeight="1" x14ac:dyDescent="0.2">
      <c r="A161" s="143" t="s">
        <v>103</v>
      </c>
      <c r="B161" s="144"/>
      <c r="C161" s="188" t="str">
        <f t="shared" si="1"/>
        <v>Электронный справочник на основе Справочника организаций "2ГИС.САМАРА" (версия для ПК)</v>
      </c>
      <c r="D161" s="325">
        <v>26400</v>
      </c>
      <c r="E161" s="140"/>
      <c r="F161" s="140"/>
      <c r="G161" s="140"/>
      <c r="H161" s="141"/>
    </row>
    <row r="162" spans="1:8" s="16" customFormat="1" ht="50.1" customHeight="1" x14ac:dyDescent="0.2">
      <c r="A162" s="143" t="s">
        <v>104</v>
      </c>
      <c r="B162" s="144"/>
      <c r="C162" s="188" t="str">
        <f t="shared" si="1"/>
        <v>Электронный справочник на основе Справочника организаций "2ГИС.САМАРА" (версия для ПК)</v>
      </c>
      <c r="D162" s="325">
        <v>45600</v>
      </c>
      <c r="E162" s="140"/>
      <c r="F162" s="140"/>
      <c r="G162" s="140"/>
      <c r="H162" s="141"/>
    </row>
    <row r="163" spans="1:8" s="16" customFormat="1" ht="50.1" customHeight="1" x14ac:dyDescent="0.2">
      <c r="A163" s="143" t="s">
        <v>105</v>
      </c>
      <c r="B163" s="144"/>
      <c r="C163" s="188" t="str">
        <f t="shared" si="1"/>
        <v>Электронный справочник на основе Справочника организаций "2ГИС.САМАРА" (версия для ПК)</v>
      </c>
      <c r="D163" s="325">
        <v>60360</v>
      </c>
      <c r="E163" s="140"/>
      <c r="F163" s="140"/>
      <c r="G163" s="140"/>
      <c r="H163" s="141"/>
    </row>
    <row r="164" spans="1:8" s="16" customFormat="1" ht="50.1" customHeight="1" x14ac:dyDescent="0.2">
      <c r="A164" s="143" t="s">
        <v>106</v>
      </c>
      <c r="B164" s="144"/>
      <c r="C164" s="188" t="s">
        <v>87</v>
      </c>
      <c r="D164" s="325">
        <v>1680</v>
      </c>
      <c r="E164" s="140"/>
      <c r="F164" s="140"/>
      <c r="G164" s="140"/>
      <c r="H164" s="141"/>
    </row>
    <row r="165" spans="1:8" s="16" customFormat="1" ht="50.1" customHeight="1" thickBot="1" x14ac:dyDescent="0.25">
      <c r="A165" s="137" t="s">
        <v>108</v>
      </c>
      <c r="B165" s="189"/>
      <c r="C165" s="188" t="str">
        <f t="shared" si="1"/>
        <v>Электронный справочник на основе Справочника организаций "2ГИС.САМАРА" (версия для ПК)</v>
      </c>
      <c r="D165" s="325">
        <v>27240</v>
      </c>
      <c r="E165" s="140"/>
      <c r="F165" s="140"/>
      <c r="G165" s="140"/>
      <c r="H165" s="141"/>
    </row>
    <row r="166" spans="1:8" s="28" customFormat="1" ht="50.1" customHeight="1" thickBot="1" x14ac:dyDescent="0.25">
      <c r="A166" s="24" t="s">
        <v>109</v>
      </c>
      <c r="B166" s="25"/>
      <c r="C166" s="26"/>
      <c r="D166" s="156"/>
      <c r="E166" s="156"/>
      <c r="F166" s="156"/>
      <c r="G166" s="156"/>
      <c r="H166" s="157"/>
    </row>
    <row r="167" spans="1:8" s="16" customFormat="1" ht="50.1" customHeight="1" x14ac:dyDescent="0.2">
      <c r="A167" s="143" t="s">
        <v>110</v>
      </c>
      <c r="B167" s="144"/>
      <c r="C16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67" s="325">
        <v>10008</v>
      </c>
      <c r="E167" s="140"/>
      <c r="F167" s="140"/>
      <c r="G167" s="140"/>
      <c r="H167" s="141"/>
    </row>
    <row r="168" spans="1:8" s="16" customFormat="1" ht="50.1" customHeight="1" x14ac:dyDescent="0.2">
      <c r="A168" s="143" t="s">
        <v>111</v>
      </c>
      <c r="B168" s="144"/>
      <c r="C168" s="194"/>
      <c r="D168" s="325">
        <v>10008</v>
      </c>
      <c r="E168" s="140"/>
      <c r="F168" s="140"/>
      <c r="G168" s="140"/>
      <c r="H168" s="141"/>
    </row>
    <row r="169" spans="1:8" s="16" customFormat="1" ht="50.1" customHeight="1" x14ac:dyDescent="0.2">
      <c r="A169" s="192" t="s">
        <v>112</v>
      </c>
      <c r="B169" s="193"/>
      <c r="C169" s="194"/>
      <c r="D169" s="325">
        <v>3000</v>
      </c>
      <c r="E169" s="140"/>
      <c r="F169" s="140"/>
      <c r="G169" s="140"/>
      <c r="H169" s="140"/>
    </row>
    <row r="170" spans="1:8" s="16" customFormat="1" ht="50.1" customHeight="1" x14ac:dyDescent="0.2">
      <c r="A170" s="192" t="s">
        <v>113</v>
      </c>
      <c r="B170" s="193"/>
      <c r="C170" s="194"/>
      <c r="D170" s="325">
        <v>300</v>
      </c>
      <c r="E170" s="140"/>
      <c r="F170" s="140"/>
      <c r="G170" s="140"/>
      <c r="H170" s="140"/>
    </row>
    <row r="171" spans="1:8" s="16" customFormat="1" ht="50.1" customHeight="1" thickBot="1" x14ac:dyDescent="0.25">
      <c r="A171" s="192" t="s">
        <v>114</v>
      </c>
      <c r="B171" s="193"/>
      <c r="C171" s="196"/>
      <c r="D171" s="78">
        <v>1050</v>
      </c>
      <c r="E171" s="79"/>
      <c r="F171" s="79"/>
      <c r="G171" s="79"/>
      <c r="H171" s="79"/>
    </row>
    <row r="172" spans="1:8" s="16" customFormat="1" ht="50.1" customHeight="1" thickBot="1" x14ac:dyDescent="0.25">
      <c r="A172" s="24" t="s">
        <v>115</v>
      </c>
      <c r="B172" s="25"/>
      <c r="C172" s="26"/>
      <c r="D172" s="156"/>
      <c r="E172" s="156"/>
      <c r="F172" s="156"/>
      <c r="G172" s="156"/>
      <c r="H172" s="157"/>
    </row>
    <row r="173" spans="1:8" s="16" customFormat="1" ht="50.1" customHeight="1" x14ac:dyDescent="0.2">
      <c r="A173" s="137" t="s">
        <v>161</v>
      </c>
      <c r="B173" s="189"/>
      <c r="C173"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3" s="325">
        <v>10290</v>
      </c>
      <c r="E173" s="140"/>
      <c r="F173" s="140"/>
      <c r="G173" s="140"/>
      <c r="H173" s="141"/>
    </row>
    <row r="174" spans="1:8" s="16" customFormat="1" ht="64.5" customHeight="1" x14ac:dyDescent="0.2">
      <c r="A174" s="137" t="s">
        <v>117</v>
      </c>
      <c r="B174" s="189" t="s">
        <v>455</v>
      </c>
      <c r="C17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74" s="325">
        <v>10290</v>
      </c>
      <c r="E174" s="140"/>
      <c r="F174" s="140"/>
      <c r="G174" s="140"/>
      <c r="H174" s="141"/>
    </row>
    <row r="175" spans="1:8" s="16" customFormat="1" ht="50.1" customHeight="1" x14ac:dyDescent="0.2">
      <c r="A175" s="137" t="s">
        <v>162</v>
      </c>
      <c r="B175" s="189"/>
      <c r="C175" s="479"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5" s="325">
        <v>29880</v>
      </c>
      <c r="E175" s="140"/>
      <c r="F175" s="140"/>
      <c r="G175" s="140"/>
      <c r="H175" s="141"/>
    </row>
    <row r="176" spans="1:8" s="16" customFormat="1" ht="50.1" customHeight="1" x14ac:dyDescent="0.2">
      <c r="A176" s="143" t="s">
        <v>163</v>
      </c>
      <c r="B176" s="144"/>
      <c r="C176" s="188"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176" s="325">
        <v>29880</v>
      </c>
      <c r="E176" s="140"/>
      <c r="F176" s="140"/>
      <c r="G176" s="140"/>
      <c r="H176" s="141"/>
    </row>
    <row r="177" spans="1:8" s="16" customFormat="1" ht="126" customHeight="1" thickBot="1" x14ac:dyDescent="0.25">
      <c r="A177" s="143" t="s">
        <v>122</v>
      </c>
      <c r="B177" s="144"/>
      <c r="C177" s="297" t="str">
        <f>C173</f>
        <v>электронный справочник на основе Справочника организаций "2ГИС.САМАРА" (мобильная версия 2ГИС 4.0 и выше)</v>
      </c>
      <c r="D177" s="325">
        <v>10290</v>
      </c>
      <c r="E177" s="140"/>
      <c r="F177" s="140"/>
      <c r="G177" s="140"/>
      <c r="H177" s="141"/>
    </row>
    <row r="178" spans="1:8" s="16" customFormat="1" ht="50.1" customHeight="1" thickBot="1" x14ac:dyDescent="0.25">
      <c r="A178" s="298"/>
      <c r="B178" s="299"/>
      <c r="C178" s="118"/>
      <c r="D178" s="322"/>
      <c r="E178" s="322"/>
      <c r="F178" s="322"/>
      <c r="G178" s="322"/>
      <c r="H178" s="323"/>
    </row>
    <row r="179" spans="1:8" s="16" customFormat="1" ht="21" x14ac:dyDescent="0.2">
      <c r="A179" s="483"/>
      <c r="B179" s="484"/>
      <c r="C179" s="485"/>
      <c r="D179" s="203"/>
      <c r="E179" s="203"/>
      <c r="F179" s="203"/>
      <c r="G179" s="203"/>
      <c r="H179" s="205"/>
    </row>
    <row r="180" spans="1:8" s="16" customFormat="1" ht="21" x14ac:dyDescent="0.2">
      <c r="A180" s="206"/>
      <c r="B180" s="207" t="s">
        <v>123</v>
      </c>
      <c r="C180" s="208" t="s">
        <v>178</v>
      </c>
      <c r="D180" s="208"/>
      <c r="E180" s="209"/>
      <c r="F180" s="209"/>
      <c r="G180" s="209"/>
      <c r="H180" s="209"/>
    </row>
    <row r="181" spans="1:8" s="16" customFormat="1" ht="21" x14ac:dyDescent="0.2">
      <c r="A181" s="206"/>
      <c r="B181" s="209"/>
      <c r="C181" s="210" t="s">
        <v>179</v>
      </c>
      <c r="D181" s="210"/>
      <c r="E181" s="209"/>
      <c r="F181" s="209"/>
      <c r="G181" s="209"/>
      <c r="H181" s="209"/>
    </row>
    <row r="182" spans="1:8" s="28" customFormat="1" ht="23.25" x14ac:dyDescent="0.2">
      <c r="A182" s="206"/>
      <c r="B182" s="209"/>
      <c r="C182" s="208" t="s">
        <v>180</v>
      </c>
      <c r="D182" s="210"/>
      <c r="E182" s="209"/>
      <c r="F182" s="209"/>
      <c r="G182" s="209"/>
      <c r="H182" s="209"/>
    </row>
    <row r="183" spans="1:8" s="23" customFormat="1" ht="26.25" x14ac:dyDescent="0.2">
      <c r="A183" s="202"/>
      <c r="B183" s="203"/>
      <c r="C183" s="210"/>
      <c r="D183" s="210"/>
      <c r="E183" s="209"/>
      <c r="F183" s="209"/>
      <c r="G183" s="209"/>
      <c r="H183" s="203"/>
    </row>
    <row r="184" spans="1:8" s="16" customFormat="1" ht="26.25" x14ac:dyDescent="0.2">
      <c r="A184" s="213" t="str">
        <f>Абакан_юр!A147</f>
        <v>По соглашению сторон в качестве валюты платежа могут выступать украинские гривны, в этом случае курс следующий: 1 руб. = 0,3909 гривен</v>
      </c>
      <c r="B184" s="213"/>
      <c r="C184" s="213"/>
      <c r="D184" s="214"/>
      <c r="E184" s="214"/>
      <c r="F184" s="215"/>
      <c r="G184" s="216"/>
      <c r="H184" s="216"/>
    </row>
    <row r="185" spans="1:8" ht="26.25" x14ac:dyDescent="0.2">
      <c r="A185" s="213" t="str">
        <f>Абакан_юр!A148</f>
        <v>По соглашению сторон в качестве валюты платежа могут выступать дирхамы ОАЭ, в этом случае курс следующий: 1 руб. = 0,0394 дирхам</v>
      </c>
      <c r="B185" s="213"/>
      <c r="C185" s="213"/>
      <c r="D185" s="214"/>
      <c r="E185" s="214"/>
      <c r="F185" s="215"/>
      <c r="G185" s="218"/>
      <c r="H185" s="218"/>
    </row>
    <row r="186" spans="1:8" ht="12.6" customHeight="1" x14ac:dyDescent="0.2">
      <c r="A186" s="213" t="str">
        <f>Абакан_юр!A149</f>
        <v>По соглашению сторон в качестве валюты платежа могут выступать доллары США, в этом случае курс следующий: 1 руб. = 0,0107 доллара</v>
      </c>
      <c r="B186" s="213"/>
      <c r="C186" s="213"/>
      <c r="D186" s="214"/>
      <c r="E186" s="214"/>
      <c r="F186" s="215"/>
      <c r="G186" s="218"/>
      <c r="H186" s="218"/>
    </row>
    <row r="187" spans="1:8" s="209" customFormat="1" ht="24.95" customHeight="1" x14ac:dyDescent="0.2">
      <c r="A187" s="213" t="str">
        <f>Абакан_юр!A150</f>
        <v>По соглашению сторон в качестве валюты платежа могут выступать евро, в этом случае курс следующий: 1 руб. = 0,0101 евро</v>
      </c>
      <c r="B187" s="213"/>
      <c r="C187" s="213"/>
      <c r="D187" s="214"/>
      <c r="E187" s="215"/>
      <c r="F187" s="215"/>
      <c r="G187" s="218"/>
      <c r="H187" s="218"/>
    </row>
    <row r="188" spans="1:8" s="209" customFormat="1" ht="24.95" customHeight="1" x14ac:dyDescent="0.2">
      <c r="A188" s="213" t="str">
        <f>Абакан_юр!A151</f>
        <v>По соглашению сторон в качестве валюты платежа могут выступать чешские кроны, в этом случае курс следующий: 1 руб. = 0,2496 крона</v>
      </c>
      <c r="B188" s="213"/>
      <c r="C188" s="213"/>
      <c r="D188" s="214"/>
      <c r="E188" s="215"/>
      <c r="F188" s="215"/>
      <c r="G188" s="218"/>
      <c r="H188" s="218"/>
    </row>
    <row r="189" spans="1:8" s="209" customFormat="1" ht="24.95" customHeight="1" x14ac:dyDescent="0.2">
      <c r="A189" s="213" t="str">
        <f>Абакан_юр!A152</f>
        <v>По соглашению сторон в качестве валюты платежа могут выступать киргизские сомы, в этом случае курс следующий: 1 руб. = 0,9546 сом</v>
      </c>
      <c r="B189" s="213"/>
      <c r="C189" s="213"/>
      <c r="D189" s="214"/>
      <c r="E189" s="214"/>
      <c r="F189" s="215"/>
      <c r="G189" s="218"/>
      <c r="H189" s="218"/>
    </row>
    <row r="190" spans="1:8" s="203" customFormat="1" ht="12.6" customHeight="1" x14ac:dyDescent="0.2">
      <c r="A19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90" s="213"/>
      <c r="C190" s="213"/>
      <c r="D190" s="214"/>
      <c r="E190" s="214"/>
      <c r="F190" s="215"/>
      <c r="G190" s="218"/>
      <c r="H190" s="218"/>
    </row>
    <row r="191" spans="1:8" s="217" customFormat="1" ht="24.95" customHeight="1" x14ac:dyDescent="0.2">
      <c r="A191" s="219"/>
      <c r="B191" s="219"/>
      <c r="C191" s="220"/>
      <c r="D191" s="221"/>
      <c r="E191" s="221"/>
      <c r="F191" s="222"/>
      <c r="G191" s="223"/>
      <c r="H191" s="223"/>
    </row>
    <row r="192" spans="1:8" s="217" customFormat="1" ht="24.95" customHeight="1" x14ac:dyDescent="0.2">
      <c r="A192" s="225" t="s">
        <v>134</v>
      </c>
      <c r="B192" s="225"/>
      <c r="C192" s="225"/>
      <c r="D192" s="225"/>
      <c r="E192" s="225"/>
      <c r="F192" s="225"/>
      <c r="G192" s="225"/>
      <c r="H192" s="225"/>
    </row>
    <row r="193" spans="1:8" s="217" customFormat="1" ht="24.95" customHeight="1" x14ac:dyDescent="0.2">
      <c r="A193" s="225" t="s">
        <v>456</v>
      </c>
      <c r="B193" s="225"/>
      <c r="C193" s="225"/>
      <c r="D193" s="225"/>
      <c r="E193" s="225"/>
      <c r="F193" s="225"/>
      <c r="G193" s="225"/>
      <c r="H193" s="225"/>
    </row>
    <row r="194" spans="1:8" s="217" customFormat="1" ht="24.95" customHeight="1" x14ac:dyDescent="0.2">
      <c r="A194" s="225" t="s">
        <v>135</v>
      </c>
      <c r="B194" s="225"/>
      <c r="C194" s="225"/>
      <c r="D194" s="225"/>
      <c r="E194" s="225"/>
      <c r="F194" s="225"/>
      <c r="G194" s="225"/>
      <c r="H194" s="225"/>
    </row>
    <row r="195" spans="1:8" s="217" customFormat="1" ht="24.95" customHeight="1" x14ac:dyDescent="0.2">
      <c r="A195" s="213" t="s">
        <v>458</v>
      </c>
      <c r="B195" s="213"/>
      <c r="C195" s="213"/>
      <c r="D195" s="213"/>
      <c r="E195" s="213"/>
      <c r="F195" s="213"/>
      <c r="G195" s="213"/>
      <c r="H195" s="213"/>
    </row>
    <row r="196" spans="1:8" s="217" customFormat="1" ht="24.95" customHeight="1" thickBot="1" x14ac:dyDescent="0.25">
      <c r="A196" s="226" t="s">
        <v>136</v>
      </c>
      <c r="B196" s="226"/>
      <c r="C196" s="226"/>
      <c r="D196" s="226"/>
      <c r="E196" s="226"/>
      <c r="F196" s="227"/>
      <c r="H196" s="228"/>
    </row>
    <row r="197" spans="1:8" s="217" customFormat="1" ht="24.95" customHeight="1" thickBot="1" x14ac:dyDescent="0.25">
      <c r="A197" s="229" t="s">
        <v>137</v>
      </c>
      <c r="B197" s="230"/>
      <c r="C197" s="230"/>
      <c r="D197" s="230"/>
      <c r="E197" s="231"/>
      <c r="F197" s="232"/>
      <c r="G197" s="203"/>
      <c r="H197" s="233"/>
    </row>
    <row r="198" spans="1:8" s="224" customFormat="1" ht="12" customHeight="1" thickBot="1" x14ac:dyDescent="0.25">
      <c r="A198" s="302" t="s">
        <v>138</v>
      </c>
      <c r="B198" s="303"/>
      <c r="C198" s="236" t="s">
        <v>139</v>
      </c>
      <c r="D198" s="326" t="s">
        <v>140</v>
      </c>
      <c r="E198" s="327"/>
      <c r="F198" s="238"/>
      <c r="G198" s="238"/>
      <c r="H198" s="238"/>
    </row>
    <row r="199" spans="1:8" ht="24.95" customHeight="1" x14ac:dyDescent="0.2">
      <c r="A199" s="239" t="s">
        <v>167</v>
      </c>
      <c r="B199" s="240"/>
      <c r="C199" s="242" t="s">
        <v>168</v>
      </c>
      <c r="D199" s="367">
        <v>2190</v>
      </c>
      <c r="E199" s="243"/>
      <c r="F199" s="238"/>
      <c r="G199" s="238"/>
      <c r="H199" s="238"/>
    </row>
    <row r="200" spans="1:8" ht="24.95" customHeight="1" x14ac:dyDescent="0.2">
      <c r="A200" s="244" t="s">
        <v>169</v>
      </c>
      <c r="B200" s="245"/>
      <c r="C200" s="247"/>
      <c r="D200" s="368">
        <v>1590</v>
      </c>
      <c r="E200" s="248"/>
      <c r="F200" s="238"/>
      <c r="G200" s="238"/>
      <c r="H200" s="238"/>
    </row>
    <row r="201" spans="1:8" ht="24.95" customHeight="1" x14ac:dyDescent="0.2">
      <c r="A201" s="244" t="s">
        <v>170</v>
      </c>
      <c r="B201" s="245"/>
      <c r="C201" s="247"/>
      <c r="D201" s="368">
        <v>1440</v>
      </c>
      <c r="E201" s="248"/>
      <c r="F201" s="238"/>
      <c r="G201" s="238"/>
      <c r="H201" s="238"/>
    </row>
    <row r="202" spans="1:8" s="203" customFormat="1" ht="38.25" customHeight="1" x14ac:dyDescent="0.2">
      <c r="A202" s="244" t="s">
        <v>171</v>
      </c>
      <c r="B202" s="245"/>
      <c r="C202" s="247"/>
      <c r="D202" s="368">
        <v>1290</v>
      </c>
      <c r="E202" s="248"/>
      <c r="F202" s="238"/>
      <c r="G202" s="238"/>
      <c r="H202" s="238"/>
    </row>
    <row r="203" spans="1:8" s="228" customFormat="1" ht="50.1" customHeight="1" x14ac:dyDescent="0.2">
      <c r="A203" s="244" t="s">
        <v>141</v>
      </c>
      <c r="B203" s="245"/>
      <c r="C203" s="246" t="s">
        <v>142</v>
      </c>
      <c r="D203" s="247" t="s">
        <v>143</v>
      </c>
      <c r="E203" s="248"/>
      <c r="F203" s="238"/>
      <c r="G203" s="238"/>
      <c r="H203" s="238"/>
    </row>
    <row r="204" spans="1:8" s="233" customFormat="1" ht="50.1" customHeight="1" x14ac:dyDescent="0.2">
      <c r="A204" s="370" t="s">
        <v>144</v>
      </c>
      <c r="B204" s="371"/>
      <c r="C204" s="372" t="s">
        <v>145</v>
      </c>
      <c r="D204" s="373" t="s">
        <v>146</v>
      </c>
      <c r="E204" s="374"/>
      <c r="F204" s="238"/>
      <c r="G204" s="238"/>
      <c r="H204" s="238"/>
    </row>
    <row r="205" spans="1:8" ht="88.5" customHeight="1" thickBot="1" x14ac:dyDescent="0.25">
      <c r="A205" s="328" t="s">
        <v>147</v>
      </c>
      <c r="B205" s="329"/>
      <c r="C205" s="330" t="s">
        <v>148</v>
      </c>
      <c r="D205" s="331" t="s">
        <v>146</v>
      </c>
      <c r="E205" s="332"/>
      <c r="F205" s="238"/>
      <c r="G205" s="238"/>
      <c r="H205" s="238"/>
    </row>
    <row r="206" spans="1:8" ht="50.1" customHeight="1" thickBot="1" x14ac:dyDescent="0.25">
      <c r="A206" s="328" t="s">
        <v>150</v>
      </c>
      <c r="B206" s="329"/>
      <c r="C206" s="544" t="s">
        <v>151</v>
      </c>
      <c r="D206" s="329" t="s">
        <v>146</v>
      </c>
      <c r="E206" s="545"/>
      <c r="F206" s="232"/>
      <c r="G206" s="232"/>
      <c r="H206" s="232"/>
    </row>
    <row r="207" spans="1:8" ht="50.1" customHeight="1" thickBot="1" x14ac:dyDescent="0.25">
      <c r="A207" s="328" t="s">
        <v>152</v>
      </c>
      <c r="B207" s="329"/>
      <c r="C207" s="330" t="s">
        <v>153</v>
      </c>
      <c r="D207" s="331" t="s">
        <v>146</v>
      </c>
      <c r="E207" s="332"/>
      <c r="F207" s="222"/>
      <c r="G207" s="223"/>
      <c r="H207" s="223"/>
    </row>
    <row r="208" spans="1:8" ht="50.1" customHeight="1" x14ac:dyDescent="0.2">
      <c r="A208" s="250" t="s">
        <v>154</v>
      </c>
      <c r="B208" s="250"/>
      <c r="C208" s="250"/>
      <c r="D208" s="250"/>
      <c r="E208" s="250"/>
      <c r="F208" s="250"/>
      <c r="G208" s="250"/>
      <c r="H208" s="250"/>
    </row>
    <row r="209" spans="1:8" ht="50.1" customHeight="1" x14ac:dyDescent="0.2">
      <c r="A209" s="250" t="s">
        <v>155</v>
      </c>
      <c r="B209" s="250"/>
      <c r="C209" s="250"/>
      <c r="D209" s="250"/>
      <c r="E209" s="250"/>
      <c r="F209" s="250"/>
      <c r="G209" s="250"/>
      <c r="H209" s="250"/>
    </row>
    <row r="210" spans="1:8" ht="99.95" customHeight="1" x14ac:dyDescent="0.2">
      <c r="A21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08"/>
      <c r="C210" s="308"/>
      <c r="D210" s="308"/>
      <c r="E210" s="308"/>
      <c r="F210" s="308"/>
      <c r="G210" s="308"/>
      <c r="H210" s="308"/>
    </row>
    <row r="211" spans="1:8" ht="75" customHeight="1" x14ac:dyDescent="0.2">
      <c r="A211" s="225" t="s">
        <v>157</v>
      </c>
      <c r="B211" s="225"/>
      <c r="C211" s="225"/>
      <c r="D211" s="225"/>
      <c r="E211" s="225"/>
      <c r="F211" s="225"/>
      <c r="G211" s="225"/>
      <c r="H211" s="225"/>
    </row>
    <row r="212" spans="1:8" ht="134.25" customHeight="1" x14ac:dyDescent="0.2">
      <c r="A212" s="250" t="s">
        <v>158</v>
      </c>
      <c r="B212" s="250"/>
      <c r="C212" s="250"/>
      <c r="D212" s="250"/>
      <c r="E212" s="250"/>
      <c r="F212" s="250"/>
      <c r="G212" s="250"/>
      <c r="H212" s="250"/>
    </row>
    <row r="213" spans="1:8" s="203" customFormat="1" ht="125.25" customHeight="1" x14ac:dyDescent="0.2">
      <c r="A213" s="486" t="s">
        <v>459</v>
      </c>
      <c r="B213" s="486"/>
      <c r="C213" s="486"/>
      <c r="D213" s="486"/>
      <c r="E213" s="486"/>
      <c r="F213" s="486"/>
      <c r="G213" s="486"/>
      <c r="H213" s="486"/>
    </row>
    <row r="214" spans="1:8" ht="25.5" x14ac:dyDescent="0.35">
      <c r="A214" s="487" t="s">
        <v>460</v>
      </c>
      <c r="B214" s="488"/>
      <c r="C214" s="489" t="s">
        <v>461</v>
      </c>
    </row>
    <row r="215" spans="1:8" ht="25.5" x14ac:dyDescent="0.35">
      <c r="A215" s="490" t="s">
        <v>462</v>
      </c>
      <c r="B215" s="491"/>
      <c r="C215" s="492">
        <v>1</v>
      </c>
    </row>
    <row r="216" spans="1:8" ht="25.5" x14ac:dyDescent="0.35">
      <c r="A216" s="490">
        <v>2</v>
      </c>
      <c r="B216" s="491"/>
      <c r="C216" s="492">
        <v>1.1000000000000001</v>
      </c>
    </row>
    <row r="217" spans="1:8" ht="25.5" x14ac:dyDescent="0.35">
      <c r="A217" s="490">
        <v>3</v>
      </c>
      <c r="B217" s="491"/>
      <c r="C217" s="492">
        <v>1.2</v>
      </c>
    </row>
    <row r="218" spans="1:8" ht="25.5" x14ac:dyDescent="0.35">
      <c r="A218" s="490" t="s">
        <v>463</v>
      </c>
      <c r="B218" s="491"/>
      <c r="C218" s="492">
        <v>1.25</v>
      </c>
    </row>
    <row r="219" spans="1:8" ht="25.5" x14ac:dyDescent="0.35">
      <c r="A219" s="490" t="s">
        <v>464</v>
      </c>
      <c r="B219" s="491"/>
      <c r="C219" s="492">
        <v>1.3</v>
      </c>
    </row>
    <row r="220" spans="1:8" ht="25.5" x14ac:dyDescent="0.35">
      <c r="A220" s="490" t="s">
        <v>465</v>
      </c>
      <c r="B220" s="491"/>
      <c r="C220" s="492">
        <v>1.35</v>
      </c>
    </row>
    <row r="221" spans="1:8" ht="25.5" x14ac:dyDescent="0.35">
      <c r="A221" s="490" t="s">
        <v>466</v>
      </c>
      <c r="B221" s="491"/>
      <c r="C221" s="492">
        <v>1.4</v>
      </c>
    </row>
    <row r="222" spans="1:8" ht="25.5" x14ac:dyDescent="0.35">
      <c r="A222" s="490" t="s">
        <v>467</v>
      </c>
      <c r="B222" s="491"/>
      <c r="C222" s="492">
        <v>1.45</v>
      </c>
    </row>
    <row r="223" spans="1:8" ht="25.5" x14ac:dyDescent="0.35">
      <c r="A223" s="490" t="s">
        <v>468</v>
      </c>
      <c r="B223" s="491"/>
      <c r="C223" s="492">
        <v>1.5</v>
      </c>
    </row>
    <row r="224" spans="1:8" ht="25.5" x14ac:dyDescent="0.35">
      <c r="A224" s="490" t="s">
        <v>469</v>
      </c>
      <c r="B224" s="491"/>
      <c r="C224" s="492">
        <v>2</v>
      </c>
    </row>
    <row r="225" spans="1:8" ht="23.25" x14ac:dyDescent="0.2">
      <c r="A225" s="250" t="s">
        <v>470</v>
      </c>
      <c r="B225" s="250"/>
      <c r="C225" s="250"/>
      <c r="D225" s="250"/>
      <c r="E225" s="250"/>
      <c r="F225" s="250"/>
      <c r="G225" s="250"/>
      <c r="H225" s="250"/>
    </row>
    <row r="228" spans="1:8" s="252" customFormat="1" ht="114.75" customHeight="1" x14ac:dyDescent="0.2">
      <c r="A228" s="225" t="s">
        <v>471</v>
      </c>
      <c r="B228" s="225"/>
      <c r="C228" s="225"/>
      <c r="D228" s="225"/>
      <c r="E228" s="225"/>
      <c r="F228" s="225"/>
      <c r="G228" s="225"/>
      <c r="H228" s="225"/>
    </row>
    <row r="234" spans="1:8" s="252" customFormat="1" ht="114.75" customHeight="1" x14ac:dyDescent="0.2">
      <c r="A234" s="202"/>
      <c r="B234" s="203"/>
      <c r="C234" s="204"/>
      <c r="D234" s="203"/>
      <c r="E234" s="203"/>
      <c r="F234" s="203"/>
      <c r="G234" s="203"/>
      <c r="H234" s="205"/>
    </row>
  </sheetData>
  <sheetProtection selectLockedCells="1" selectUnlockedCells="1"/>
  <mergeCells count="369">
    <mergeCell ref="A228:E228"/>
    <mergeCell ref="F228:H228"/>
    <mergeCell ref="A220:B220"/>
    <mergeCell ref="A221:B221"/>
    <mergeCell ref="A222:B222"/>
    <mergeCell ref="A223:B223"/>
    <mergeCell ref="A224:B224"/>
    <mergeCell ref="A225:H225"/>
    <mergeCell ref="A214:B214"/>
    <mergeCell ref="A215:B215"/>
    <mergeCell ref="A216:B216"/>
    <mergeCell ref="A217:B217"/>
    <mergeCell ref="A218:B218"/>
    <mergeCell ref="A219:B219"/>
    <mergeCell ref="A208:H208"/>
    <mergeCell ref="A209:H209"/>
    <mergeCell ref="A210:H210"/>
    <mergeCell ref="A211:H211"/>
    <mergeCell ref="A212:H212"/>
    <mergeCell ref="A213:H213"/>
    <mergeCell ref="A205:B205"/>
    <mergeCell ref="D205:E205"/>
    <mergeCell ref="A206:B206"/>
    <mergeCell ref="D206:E206"/>
    <mergeCell ref="A207:B207"/>
    <mergeCell ref="D207:E207"/>
    <mergeCell ref="D201:E201"/>
    <mergeCell ref="A202:B202"/>
    <mergeCell ref="D202:E202"/>
    <mergeCell ref="A203:B203"/>
    <mergeCell ref="D203:E203"/>
    <mergeCell ref="A204:B204"/>
    <mergeCell ref="D204:E204"/>
    <mergeCell ref="A196:E196"/>
    <mergeCell ref="A197:E197"/>
    <mergeCell ref="A198:B198"/>
    <mergeCell ref="D198:E198"/>
    <mergeCell ref="A199:B199"/>
    <mergeCell ref="C199:C202"/>
    <mergeCell ref="D199:E199"/>
    <mergeCell ref="A200:B200"/>
    <mergeCell ref="D200:E200"/>
    <mergeCell ref="A201:B201"/>
    <mergeCell ref="A189:C189"/>
    <mergeCell ref="A190:C190"/>
    <mergeCell ref="A192:H192"/>
    <mergeCell ref="A193:H193"/>
    <mergeCell ref="A194:H194"/>
    <mergeCell ref="A195:H195"/>
    <mergeCell ref="A184:C184"/>
    <mergeCell ref="G184:H184"/>
    <mergeCell ref="A185:C185"/>
    <mergeCell ref="A186:C186"/>
    <mergeCell ref="A187:C187"/>
    <mergeCell ref="A188:C188"/>
    <mergeCell ref="A178:B178"/>
    <mergeCell ref="D178:H178"/>
    <mergeCell ref="C180:D180"/>
    <mergeCell ref="C181:D181"/>
    <mergeCell ref="C182:D182"/>
    <mergeCell ref="C183:D183"/>
    <mergeCell ref="A175:B175"/>
    <mergeCell ref="D175:H175"/>
    <mergeCell ref="A176:B176"/>
    <mergeCell ref="D176:H176"/>
    <mergeCell ref="A177:B177"/>
    <mergeCell ref="D177:H177"/>
    <mergeCell ref="D171:H171"/>
    <mergeCell ref="A172:B172"/>
    <mergeCell ref="D172:H172"/>
    <mergeCell ref="A173:B173"/>
    <mergeCell ref="D173:H173"/>
    <mergeCell ref="A174:B174"/>
    <mergeCell ref="D174:H174"/>
    <mergeCell ref="A167:B167"/>
    <mergeCell ref="C167:C171"/>
    <mergeCell ref="D167:H167"/>
    <mergeCell ref="A168:B168"/>
    <mergeCell ref="D168:H168"/>
    <mergeCell ref="A169:B169"/>
    <mergeCell ref="D169:H169"/>
    <mergeCell ref="A170:B170"/>
    <mergeCell ref="D170:H170"/>
    <mergeCell ref="A171:B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4:B154"/>
    <mergeCell ref="D154:H154"/>
    <mergeCell ref="A155:B155"/>
    <mergeCell ref="D155:H155"/>
    <mergeCell ref="D156:H156"/>
    <mergeCell ref="A157:B157"/>
    <mergeCell ref="D157:H157"/>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D122:H122"/>
    <mergeCell ref="A123:B123"/>
    <mergeCell ref="D123:H123"/>
    <mergeCell ref="A124:B124"/>
    <mergeCell ref="C124:C132"/>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1:H111"/>
    <mergeCell ref="A112:B112"/>
    <mergeCell ref="C112:C120"/>
    <mergeCell ref="D112:H112"/>
    <mergeCell ref="A113:B113"/>
    <mergeCell ref="D113:H113"/>
    <mergeCell ref="A114:B114"/>
    <mergeCell ref="D114:H114"/>
    <mergeCell ref="A115:B115"/>
    <mergeCell ref="D115:H115"/>
    <mergeCell ref="A108:B108"/>
    <mergeCell ref="D108:H108"/>
    <mergeCell ref="A109:B109"/>
    <mergeCell ref="D109:H109"/>
    <mergeCell ref="A110:C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C88"/>
    <mergeCell ref="D88:H88"/>
    <mergeCell ref="A89:B89"/>
    <mergeCell ref="C89:C109"/>
    <mergeCell ref="D89:H89"/>
    <mergeCell ref="A90:B90"/>
    <mergeCell ref="D90:H90"/>
    <mergeCell ref="A91:B91"/>
    <mergeCell ref="D91:H91"/>
    <mergeCell ref="A92:B92"/>
    <mergeCell ref="D83:H83"/>
    <mergeCell ref="A84:A86"/>
    <mergeCell ref="B84:B85"/>
    <mergeCell ref="C84:C85"/>
    <mergeCell ref="D84:H86"/>
    <mergeCell ref="D87:H87"/>
    <mergeCell ref="H73:H76"/>
    <mergeCell ref="D77:H77"/>
    <mergeCell ref="A78:A82"/>
    <mergeCell ref="B78:B79"/>
    <mergeCell ref="C78:C79"/>
    <mergeCell ref="D78:D82"/>
    <mergeCell ref="E78:E82"/>
    <mergeCell ref="F78:F82"/>
    <mergeCell ref="G78:G82"/>
    <mergeCell ref="H78:H82"/>
    <mergeCell ref="A70:B70"/>
    <mergeCell ref="D70:H70"/>
    <mergeCell ref="D71:H71"/>
    <mergeCell ref="A73:A76"/>
    <mergeCell ref="B73:B74"/>
    <mergeCell ref="C73:C74"/>
    <mergeCell ref="D73:D76"/>
    <mergeCell ref="E73:E76"/>
    <mergeCell ref="F73:F76"/>
    <mergeCell ref="G73:G76"/>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70"/>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6"/>
  <sheetViews>
    <sheetView view="pageBreakPreview" zoomScale="40" zoomScaleNormal="60" zoomScaleSheetLayoutView="40" workbookViewId="0">
      <pane ySplit="3" topLeftCell="A11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646</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9" t="s">
        <v>6</v>
      </c>
      <c r="C4" s="649" t="s">
        <v>7</v>
      </c>
      <c r="D4" s="380"/>
      <c r="E4" s="380"/>
      <c r="F4" s="380"/>
      <c r="G4" s="380"/>
      <c r="H4" s="381"/>
    </row>
    <row r="5" spans="1:8" s="28" customFormat="1" ht="24.75" customHeight="1" thickBot="1" x14ac:dyDescent="0.25">
      <c r="A5" s="24" t="s">
        <v>9</v>
      </c>
      <c r="B5" s="25"/>
      <c r="C5" s="26"/>
      <c r="D5" s="26"/>
      <c r="E5" s="26"/>
      <c r="F5" s="26"/>
      <c r="G5" s="26"/>
      <c r="H5" s="27"/>
    </row>
    <row r="6" spans="1:8" s="16" customFormat="1" ht="32.25" customHeight="1" thickBot="1" x14ac:dyDescent="0.25">
      <c r="A6" s="636"/>
      <c r="B6" s="637"/>
      <c r="C6" s="637"/>
      <c r="D6" s="299" t="s">
        <v>290</v>
      </c>
      <c r="E6" s="299"/>
      <c r="F6" s="299"/>
      <c r="G6" s="299"/>
      <c r="H6" s="428"/>
    </row>
    <row r="7" spans="1:8" s="16" customFormat="1" ht="30.75" customHeight="1" thickBot="1" x14ac:dyDescent="0.25">
      <c r="A7" s="416"/>
      <c r="B7" s="417"/>
      <c r="C7" s="418"/>
      <c r="D7" s="444" t="s">
        <v>173</v>
      </c>
      <c r="E7" s="311" t="s">
        <v>174</v>
      </c>
      <c r="F7" s="445" t="s">
        <v>175</v>
      </c>
      <c r="G7" s="311" t="s">
        <v>176</v>
      </c>
      <c r="H7" s="446" t="s">
        <v>177</v>
      </c>
    </row>
    <row r="8" spans="1:8" s="16" customFormat="1" ht="48" customHeight="1" x14ac:dyDescent="0.2">
      <c r="A8" s="53" t="s">
        <v>10</v>
      </c>
      <c r="B8" s="87" t="s">
        <v>27</v>
      </c>
      <c r="C8"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402">
        <f>F8*1.2</f>
        <v>14263.199999999999</v>
      </c>
      <c r="E8" s="403">
        <f>F8*1.1</f>
        <v>13074.6</v>
      </c>
      <c r="F8" s="403">
        <v>11886</v>
      </c>
      <c r="G8" s="403">
        <f>F8*0.75</f>
        <v>8914.5</v>
      </c>
      <c r="H8" s="404">
        <f>F8*0.5</f>
        <v>5943</v>
      </c>
    </row>
    <row r="9" spans="1:8" s="16" customFormat="1" ht="47.25" customHeight="1" x14ac:dyDescent="0.2">
      <c r="A9" s="55"/>
      <c r="B9" s="650"/>
      <c r="C9" s="651"/>
      <c r="D9" s="405"/>
      <c r="E9" s="406"/>
      <c r="F9" s="406"/>
      <c r="G9" s="406"/>
      <c r="H9" s="407"/>
    </row>
    <row r="10" spans="1:8" s="16" customFormat="1" ht="57.75" customHeight="1" x14ac:dyDescent="0.2">
      <c r="A10" s="55"/>
      <c r="B10" s="650"/>
      <c r="C10" s="651"/>
      <c r="D10" s="405"/>
      <c r="E10" s="406"/>
      <c r="F10" s="406"/>
      <c r="G10" s="406"/>
      <c r="H10" s="407"/>
    </row>
    <row r="11" spans="1:8" s="16" customFormat="1" ht="63" customHeight="1" x14ac:dyDescent="0.2">
      <c r="A11" s="55"/>
      <c r="B11" s="92"/>
      <c r="C11" s="93"/>
      <c r="D11" s="405"/>
      <c r="E11" s="406"/>
      <c r="F11" s="406"/>
      <c r="G11" s="406"/>
      <c r="H11" s="407"/>
    </row>
    <row r="12" spans="1:8" s="16" customFormat="1" ht="55.5" customHeight="1" x14ac:dyDescent="0.2">
      <c r="A12" s="55"/>
      <c r="B12" s="652" t="s">
        <v>12</v>
      </c>
      <c r="C12" s="6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405"/>
      <c r="E12" s="406"/>
      <c r="F12" s="406"/>
      <c r="G12" s="406"/>
      <c r="H12" s="407"/>
    </row>
    <row r="13" spans="1:8" s="16" customFormat="1" ht="57.75" customHeight="1" x14ac:dyDescent="0.2">
      <c r="A13" s="55"/>
      <c r="B13" s="652"/>
      <c r="C13" s="653"/>
      <c r="D13" s="405"/>
      <c r="E13" s="406"/>
      <c r="F13" s="406"/>
      <c r="G13" s="406"/>
      <c r="H13" s="407"/>
    </row>
    <row r="14" spans="1:8" s="16" customFormat="1" ht="59.25" customHeight="1" x14ac:dyDescent="0.2">
      <c r="A14" s="55"/>
      <c r="B14" s="654" t="s">
        <v>13</v>
      </c>
      <c r="C14" s="6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405"/>
      <c r="E14" s="406"/>
      <c r="F14" s="406"/>
      <c r="G14" s="406"/>
      <c r="H14" s="407"/>
    </row>
    <row r="15" spans="1:8" s="16" customFormat="1" ht="100.5" customHeight="1" thickBot="1" x14ac:dyDescent="0.25">
      <c r="A15" s="59"/>
      <c r="B15" s="656"/>
      <c r="C15" s="657"/>
      <c r="D15" s="408"/>
      <c r="E15" s="409"/>
      <c r="F15" s="409"/>
      <c r="G15" s="409"/>
      <c r="H15" s="410"/>
    </row>
    <row r="16" spans="1:8" s="16" customFormat="1" ht="24.95" customHeight="1" thickBot="1" x14ac:dyDescent="0.25">
      <c r="A16" s="112"/>
      <c r="B16" s="658"/>
      <c r="C16" s="83"/>
      <c r="D16" s="159" t="s">
        <v>290</v>
      </c>
      <c r="E16" s="159"/>
      <c r="F16" s="159"/>
      <c r="G16" s="159"/>
      <c r="H16" s="688"/>
    </row>
    <row r="17" spans="1:8" s="16" customFormat="1" ht="48" customHeight="1" x14ac:dyDescent="0.2">
      <c r="A17" s="65" t="s">
        <v>14</v>
      </c>
      <c r="B17" s="87" t="s">
        <v>27</v>
      </c>
      <c r="C17" s="8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1">
        <f>F17*1.2</f>
        <v>16336.8</v>
      </c>
      <c r="E17" s="32">
        <f>F17*1.1</f>
        <v>14975.400000000001</v>
      </c>
      <c r="F17" s="32">
        <v>13614</v>
      </c>
      <c r="G17" s="32">
        <f>F17*0.75</f>
        <v>10210.5</v>
      </c>
      <c r="H17" s="33">
        <f>F17*0.5</f>
        <v>6807</v>
      </c>
    </row>
    <row r="18" spans="1:8" s="16" customFormat="1" ht="47.25" customHeight="1" x14ac:dyDescent="0.2">
      <c r="A18" s="71"/>
      <c r="B18" s="650"/>
      <c r="C18" s="651"/>
      <c r="D18" s="36"/>
      <c r="E18" s="37"/>
      <c r="F18" s="37"/>
      <c r="G18" s="37"/>
      <c r="H18" s="38"/>
    </row>
    <row r="19" spans="1:8" s="16" customFormat="1" ht="57.75" customHeight="1" x14ac:dyDescent="0.2">
      <c r="A19" s="71"/>
      <c r="B19" s="650"/>
      <c r="C19" s="651"/>
      <c r="D19" s="36"/>
      <c r="E19" s="37"/>
      <c r="F19" s="37"/>
      <c r="G19" s="37"/>
      <c r="H19" s="38"/>
    </row>
    <row r="20" spans="1:8" s="16" customFormat="1" ht="63" customHeight="1" x14ac:dyDescent="0.2">
      <c r="A20" s="71"/>
      <c r="B20" s="92"/>
      <c r="C20" s="93"/>
      <c r="D20" s="36"/>
      <c r="E20" s="37"/>
      <c r="F20" s="37"/>
      <c r="G20" s="37"/>
      <c r="H20" s="38"/>
    </row>
    <row r="21" spans="1:8" s="16" customFormat="1" ht="55.5" customHeight="1" x14ac:dyDescent="0.2">
      <c r="A21" s="71"/>
      <c r="B21" s="652" t="s">
        <v>12</v>
      </c>
      <c r="C21" s="65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6"/>
      <c r="E21" s="37"/>
      <c r="F21" s="37"/>
      <c r="G21" s="37"/>
      <c r="H21" s="38"/>
    </row>
    <row r="22" spans="1:8" s="16" customFormat="1" ht="57.75" customHeight="1" x14ac:dyDescent="0.2">
      <c r="A22" s="71"/>
      <c r="B22" s="652"/>
      <c r="C22" s="659"/>
      <c r="D22" s="36"/>
      <c r="E22" s="37"/>
      <c r="F22" s="37"/>
      <c r="G22" s="37"/>
      <c r="H22" s="38"/>
    </row>
    <row r="23" spans="1:8" s="16" customFormat="1" ht="87.75" customHeight="1" x14ac:dyDescent="0.2">
      <c r="A23" s="71"/>
      <c r="B23" s="660" t="s">
        <v>13</v>
      </c>
      <c r="C23" s="65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6"/>
      <c r="E23" s="37"/>
      <c r="F23" s="37"/>
      <c r="G23" s="37"/>
      <c r="H23" s="38"/>
    </row>
    <row r="24" spans="1:8" s="16" customFormat="1" ht="63" customHeight="1" x14ac:dyDescent="0.2">
      <c r="A24" s="71"/>
      <c r="B24" s="660"/>
      <c r="C24" s="659"/>
      <c r="D24" s="36"/>
      <c r="E24" s="37"/>
      <c r="F24" s="37"/>
      <c r="G24" s="37"/>
      <c r="H24" s="38"/>
    </row>
    <row r="25" spans="1:8" s="16" customFormat="1" ht="100.5" customHeight="1" thickBot="1" x14ac:dyDescent="0.25">
      <c r="A25" s="77"/>
      <c r="B25" s="107" t="s">
        <v>16</v>
      </c>
      <c r="C25" s="6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44"/>
      <c r="E25" s="45"/>
      <c r="F25" s="45"/>
      <c r="G25" s="45"/>
      <c r="H25" s="46"/>
    </row>
    <row r="26" spans="1:8" s="16" customFormat="1" ht="24.95" customHeight="1" thickBot="1" x14ac:dyDescent="0.25">
      <c r="A26" s="81"/>
      <c r="B26" s="466"/>
      <c r="C26" s="118"/>
      <c r="D26" s="689"/>
      <c r="E26" s="689"/>
      <c r="F26" s="689"/>
      <c r="G26" s="689"/>
      <c r="H26" s="690"/>
    </row>
    <row r="27" spans="1:8" s="16" customFormat="1" ht="112.5" customHeight="1" x14ac:dyDescent="0.2">
      <c r="A27" s="65" t="s">
        <v>17</v>
      </c>
      <c r="B27" s="66" t="s">
        <v>18</v>
      </c>
      <c r="C27" s="67"/>
      <c r="D27" s="68">
        <v>2490</v>
      </c>
      <c r="E27" s="69"/>
      <c r="F27" s="69"/>
      <c r="G27" s="69"/>
      <c r="H27" s="70"/>
    </row>
    <row r="28" spans="1:8" s="16" customFormat="1" ht="50.1" customHeight="1" x14ac:dyDescent="0.2">
      <c r="A28" s="71"/>
      <c r="B28" s="72" t="s">
        <v>19</v>
      </c>
      <c r="C28" s="73" t="str">
        <f>"Электронный справочник "&amp;$C$2&amp;" (версия для ПК)"</f>
        <v>Электронный справочник "2ГИС.САНКТ-ПЕТЕРБУРГ" (версия для ПК)</v>
      </c>
      <c r="D28" s="74"/>
      <c r="E28" s="75"/>
      <c r="F28" s="75"/>
      <c r="G28" s="75"/>
      <c r="H28" s="76"/>
    </row>
    <row r="29" spans="1:8" s="16" customFormat="1" ht="40.5" customHeight="1" x14ac:dyDescent="0.2">
      <c r="A29" s="71"/>
      <c r="B29" s="72" t="s">
        <v>20</v>
      </c>
      <c r="C29" s="35"/>
      <c r="D29" s="74"/>
      <c r="E29" s="75"/>
      <c r="F29" s="75"/>
      <c r="G29" s="75"/>
      <c r="H29" s="76"/>
    </row>
    <row r="30" spans="1:8" s="16" customFormat="1" ht="75" customHeight="1" thickBot="1" x14ac:dyDescent="0.25">
      <c r="A30" s="77"/>
      <c r="B30" s="72" t="s">
        <v>21</v>
      </c>
      <c r="C3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78"/>
      <c r="E30" s="79"/>
      <c r="F30" s="79"/>
      <c r="G30" s="79"/>
      <c r="H30" s="80"/>
    </row>
    <row r="31" spans="1:8" s="16" customFormat="1" ht="27" customHeight="1" thickBot="1" x14ac:dyDescent="0.25">
      <c r="A31" s="81"/>
      <c r="B31" s="82"/>
      <c r="C31" s="83"/>
      <c r="D31" s="299" t="s">
        <v>290</v>
      </c>
      <c r="E31" s="299"/>
      <c r="F31" s="299"/>
      <c r="G31" s="299"/>
      <c r="H31" s="428"/>
    </row>
    <row r="32" spans="1:8" s="16" customFormat="1" ht="50.1" customHeight="1" x14ac:dyDescent="0.2">
      <c r="A32" s="65" t="s">
        <v>22</v>
      </c>
      <c r="B32" s="87" t="s">
        <v>23</v>
      </c>
      <c r="C32"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90">
        <v>396</v>
      </c>
      <c r="E32" s="90"/>
      <c r="F32" s="90"/>
      <c r="G32" s="90"/>
      <c r="H32" s="91"/>
    </row>
    <row r="33" spans="1:8" s="16" customFormat="1" ht="94.5" customHeight="1" x14ac:dyDescent="0.2">
      <c r="A33" s="71"/>
      <c r="B33" s="92"/>
      <c r="C33" s="93"/>
      <c r="D33" s="95"/>
      <c r="E33" s="95"/>
      <c r="F33" s="95"/>
      <c r="G33" s="95"/>
      <c r="H33" s="96"/>
    </row>
    <row r="34" spans="1:8" s="16" customFormat="1" ht="163.5" customHeight="1" thickBot="1" x14ac:dyDescent="0.25">
      <c r="A34" s="77"/>
      <c r="B34" s="97" t="s">
        <v>13</v>
      </c>
      <c r="C34"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100"/>
      <c r="E34" s="100"/>
      <c r="F34" s="100"/>
      <c r="G34" s="100"/>
      <c r="H34" s="101"/>
    </row>
    <row r="35" spans="1:8" s="16" customFormat="1" ht="24.95" customHeight="1" thickBot="1" x14ac:dyDescent="0.25">
      <c r="A35" s="81"/>
      <c r="B35" s="48"/>
      <c r="C35" s="49"/>
      <c r="D35" s="299" t="s">
        <v>290</v>
      </c>
      <c r="E35" s="299"/>
      <c r="F35" s="299"/>
      <c r="G35" s="299"/>
      <c r="H35" s="428"/>
    </row>
    <row r="36" spans="1:8" s="16" customFormat="1" ht="50.1" customHeight="1" x14ac:dyDescent="0.2">
      <c r="A36" s="65" t="s">
        <v>618</v>
      </c>
      <c r="B36" s="30" t="s">
        <v>27</v>
      </c>
      <c r="C36" s="8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7">
        <f>F36*1.2</f>
        <v>35668.799999999996</v>
      </c>
      <c r="E36" s="37">
        <f>F36*1.1</f>
        <v>32696.400000000001</v>
      </c>
      <c r="F36" s="37">
        <v>29724</v>
      </c>
      <c r="G36" s="37">
        <f>F36*0.75</f>
        <v>22293</v>
      </c>
      <c r="H36" s="37">
        <f>F36*0.5</f>
        <v>14862</v>
      </c>
    </row>
    <row r="37" spans="1:8" s="16" customFormat="1" ht="99.95" customHeight="1" x14ac:dyDescent="0.2">
      <c r="A37" s="71"/>
      <c r="B37" s="35"/>
      <c r="C37" s="92"/>
      <c r="D37" s="37"/>
      <c r="E37" s="37"/>
      <c r="F37" s="37"/>
      <c r="G37" s="37"/>
      <c r="H37" s="37"/>
    </row>
    <row r="38" spans="1:8" s="16" customFormat="1" ht="99.95" customHeight="1" x14ac:dyDescent="0.2">
      <c r="A38" s="71"/>
      <c r="B38" s="105" t="s">
        <v>12</v>
      </c>
      <c r="C38"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7"/>
      <c r="E38" s="37"/>
      <c r="F38" s="37"/>
      <c r="G38" s="37"/>
      <c r="H38" s="37"/>
    </row>
    <row r="39" spans="1:8" s="16" customFormat="1" ht="156.75" customHeight="1" thickBot="1" x14ac:dyDescent="0.25">
      <c r="A39" s="77"/>
      <c r="B39" s="107" t="s">
        <v>13</v>
      </c>
      <c r="C39"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7"/>
      <c r="E39" s="37"/>
      <c r="F39" s="37"/>
      <c r="G39" s="37"/>
      <c r="H39" s="37"/>
    </row>
    <row r="40" spans="1:8" s="16" customFormat="1" ht="24.95" customHeight="1" thickBot="1" x14ac:dyDescent="0.25">
      <c r="A40" s="81"/>
      <c r="B40" s="48"/>
      <c r="C40" s="49"/>
      <c r="D40" s="299" t="s">
        <v>290</v>
      </c>
      <c r="E40" s="299"/>
      <c r="F40" s="299"/>
      <c r="G40" s="299"/>
      <c r="H40" s="428"/>
    </row>
    <row r="41" spans="1:8" s="16" customFormat="1" ht="50.1" customHeight="1" x14ac:dyDescent="0.2">
      <c r="A41" s="65" t="s">
        <v>619</v>
      </c>
      <c r="B41" s="30" t="s">
        <v>27</v>
      </c>
      <c r="C41"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7">
        <f>F41*1.2</f>
        <v>40852.799999999996</v>
      </c>
      <c r="E41" s="32">
        <f>F41*1.1</f>
        <v>37448.400000000001</v>
      </c>
      <c r="F41" s="32">
        <v>34044</v>
      </c>
      <c r="G41" s="32">
        <f>F41*0.75</f>
        <v>25533</v>
      </c>
      <c r="H41" s="33">
        <f>F41*0.5</f>
        <v>17022</v>
      </c>
    </row>
    <row r="42" spans="1:8" s="16" customFormat="1" ht="99.95" customHeight="1" x14ac:dyDescent="0.2">
      <c r="A42" s="71"/>
      <c r="B42" s="35"/>
      <c r="C42" s="35"/>
      <c r="D42" s="37"/>
      <c r="E42" s="37"/>
      <c r="F42" s="37"/>
      <c r="G42" s="37"/>
      <c r="H42" s="38"/>
    </row>
    <row r="43" spans="1:8" s="16" customFormat="1" ht="99.95" customHeight="1" x14ac:dyDescent="0.2">
      <c r="A43" s="71"/>
      <c r="B43" s="39" t="s">
        <v>12</v>
      </c>
      <c r="C43"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7"/>
      <c r="E43" s="37"/>
      <c r="F43" s="37"/>
      <c r="G43" s="37"/>
      <c r="H43" s="38"/>
    </row>
    <row r="44" spans="1:8" s="16" customFormat="1" ht="156.75" customHeight="1" x14ac:dyDescent="0.2">
      <c r="A44" s="71"/>
      <c r="B44" s="57" t="s">
        <v>13</v>
      </c>
      <c r="C44"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7"/>
      <c r="E44" s="37"/>
      <c r="F44" s="37"/>
      <c r="G44" s="37"/>
      <c r="H44" s="38"/>
    </row>
    <row r="45" spans="1:8" s="16" customFormat="1" ht="92.25" customHeight="1" thickBot="1" x14ac:dyDescent="0.25">
      <c r="A45" s="77"/>
      <c r="B45" s="42" t="s">
        <v>16</v>
      </c>
      <c r="C45"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7"/>
      <c r="E45" s="45"/>
      <c r="F45" s="45"/>
      <c r="G45" s="45"/>
      <c r="H45" s="46"/>
    </row>
    <row r="46" spans="1:8" s="16" customFormat="1" ht="24.95" customHeight="1" thickBot="1" x14ac:dyDescent="0.25">
      <c r="A46" s="112"/>
      <c r="B46" s="62"/>
      <c r="C46" s="49"/>
      <c r="D46" s="63"/>
      <c r="E46" s="63"/>
      <c r="F46" s="63"/>
      <c r="G46" s="63"/>
      <c r="H46" s="64"/>
    </row>
    <row r="47" spans="1:8" s="16" customFormat="1" ht="125.1" customHeight="1" x14ac:dyDescent="0.2">
      <c r="A47" s="65" t="s">
        <v>620</v>
      </c>
      <c r="B47" s="66" t="s">
        <v>29</v>
      </c>
      <c r="C47" s="67"/>
      <c r="D47" s="69">
        <v>6240</v>
      </c>
      <c r="E47" s="69"/>
      <c r="F47" s="69"/>
      <c r="G47" s="69"/>
      <c r="H47" s="70"/>
    </row>
    <row r="48" spans="1:8" s="16" customFormat="1" ht="50.1" customHeight="1" x14ac:dyDescent="0.2">
      <c r="A48" s="71"/>
      <c r="B48" s="72" t="s">
        <v>19</v>
      </c>
      <c r="C48" s="73" t="str">
        <f>"Электронный справочник "&amp;$C$2&amp;" (версия для ПК)"</f>
        <v>Электронный справочник "2ГИС.САНКТ-ПЕТЕРБУРГ" (версия для ПК)</v>
      </c>
      <c r="D48" s="75"/>
      <c r="E48" s="75"/>
      <c r="F48" s="75"/>
      <c r="G48" s="75"/>
      <c r="H48" s="76"/>
    </row>
    <row r="49" spans="1:8" s="16" customFormat="1" ht="50.1" customHeight="1" x14ac:dyDescent="0.2">
      <c r="A49" s="71"/>
      <c r="B49" s="72" t="s">
        <v>20</v>
      </c>
      <c r="C49" s="35"/>
      <c r="D49" s="75"/>
      <c r="E49" s="75"/>
      <c r="F49" s="75"/>
      <c r="G49" s="75"/>
      <c r="H49" s="76"/>
    </row>
    <row r="50" spans="1:8" s="16" customFormat="1" ht="75" customHeight="1" thickBot="1" x14ac:dyDescent="0.25">
      <c r="A50" s="77"/>
      <c r="B50" s="72" t="s">
        <v>21</v>
      </c>
      <c r="C50"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79"/>
      <c r="E50" s="79"/>
      <c r="F50" s="79"/>
      <c r="G50" s="79"/>
      <c r="H50" s="80"/>
    </row>
    <row r="51" spans="1:8" s="16" customFormat="1" ht="24.95" customHeight="1" thickBot="1" x14ac:dyDescent="0.25">
      <c r="A51" s="81"/>
      <c r="B51" s="82"/>
      <c r="C51" s="83"/>
      <c r="D51" s="299" t="s">
        <v>290</v>
      </c>
      <c r="E51" s="299"/>
      <c r="F51" s="299"/>
      <c r="G51" s="299"/>
      <c r="H51" s="428"/>
    </row>
    <row r="52" spans="1:8" s="16" customFormat="1" ht="50.1" customHeight="1" x14ac:dyDescent="0.2">
      <c r="A52" s="65" t="s">
        <v>621</v>
      </c>
      <c r="B52" s="87" t="s">
        <v>23</v>
      </c>
      <c r="C52"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90">
        <v>996</v>
      </c>
      <c r="E52" s="90"/>
      <c r="F52" s="90"/>
      <c r="G52" s="90"/>
      <c r="H52" s="91"/>
    </row>
    <row r="53" spans="1:8" s="16" customFormat="1" ht="69.75" customHeight="1" x14ac:dyDescent="0.2">
      <c r="A53" s="71"/>
      <c r="B53" s="92"/>
      <c r="C53" s="93"/>
      <c r="D53" s="95"/>
      <c r="E53" s="95"/>
      <c r="F53" s="95"/>
      <c r="G53" s="95"/>
      <c r="H53" s="96"/>
    </row>
    <row r="54" spans="1:8" s="16" customFormat="1" ht="155.25" customHeight="1" x14ac:dyDescent="0.2">
      <c r="A54" s="71"/>
      <c r="B54" s="105" t="s">
        <v>13</v>
      </c>
      <c r="C54"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95"/>
      <c r="E54" s="95"/>
      <c r="F54" s="95"/>
      <c r="G54" s="95"/>
      <c r="H54" s="96"/>
    </row>
    <row r="55" spans="1:8" s="16" customFormat="1" ht="168.75" customHeight="1" thickBot="1" x14ac:dyDescent="0.25">
      <c r="A55" s="77"/>
      <c r="B55" s="107" t="s">
        <v>13</v>
      </c>
      <c r="C5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100"/>
      <c r="E55" s="100"/>
      <c r="F55" s="100"/>
      <c r="G55" s="100"/>
      <c r="H55" s="101"/>
    </row>
    <row r="56" spans="1:8" s="16" customFormat="1" ht="58.5" customHeight="1" thickBot="1" x14ac:dyDescent="0.25">
      <c r="A56" s="497"/>
      <c r="B56" s="467"/>
      <c r="C56" s="467"/>
      <c r="D56" s="299" t="s">
        <v>290</v>
      </c>
      <c r="E56" s="299"/>
      <c r="F56" s="299"/>
      <c r="G56" s="299"/>
      <c r="H56" s="428"/>
    </row>
    <row r="57" spans="1:8" s="16" customFormat="1" ht="50.1" customHeight="1" thickBot="1" x14ac:dyDescent="0.25">
      <c r="A57" s="119" t="s">
        <v>31</v>
      </c>
      <c r="B57" s="120"/>
      <c r="C57" s="120"/>
      <c r="D57" s="121" t="str">
        <f>"от "&amp;MIN(D58:D84)&amp;" до "&amp;MAX(D60:D84)</f>
        <v>от 2706 до 140712</v>
      </c>
      <c r="E57" s="122"/>
      <c r="F57" s="122"/>
      <c r="G57" s="122"/>
      <c r="H57" s="123"/>
    </row>
    <row r="58" spans="1:8" s="16" customFormat="1" ht="37.5" customHeight="1" outlineLevel="1" x14ac:dyDescent="0.2">
      <c r="A58" s="124" t="s">
        <v>32</v>
      </c>
      <c r="B58" s="361"/>
      <c r="C58"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58" s="127">
        <v>2706</v>
      </c>
      <c r="E58" s="128"/>
      <c r="F58" s="128"/>
      <c r="G58" s="128"/>
      <c r="H58" s="129"/>
    </row>
    <row r="59" spans="1:8" s="16" customFormat="1" ht="37.5" customHeight="1" outlineLevel="1" x14ac:dyDescent="0.2">
      <c r="A59" s="130" t="s">
        <v>33</v>
      </c>
      <c r="B59" s="363"/>
      <c r="C59" s="364"/>
      <c r="D59" s="36">
        <v>5412</v>
      </c>
      <c r="E59" s="37"/>
      <c r="F59" s="37"/>
      <c r="G59" s="37"/>
      <c r="H59" s="38"/>
    </row>
    <row r="60" spans="1:8" s="16" customFormat="1" ht="37.5" customHeight="1" outlineLevel="1" x14ac:dyDescent="0.2">
      <c r="A60" s="130" t="s">
        <v>34</v>
      </c>
      <c r="B60" s="363"/>
      <c r="C60" s="364"/>
      <c r="D60" s="36">
        <v>10824</v>
      </c>
      <c r="E60" s="37"/>
      <c r="F60" s="37"/>
      <c r="G60" s="37"/>
      <c r="H60" s="38"/>
    </row>
    <row r="61" spans="1:8" s="16" customFormat="1" ht="37.5" customHeight="1" outlineLevel="1" x14ac:dyDescent="0.2">
      <c r="A61" s="130" t="s">
        <v>35</v>
      </c>
      <c r="B61" s="363"/>
      <c r="C61" s="364"/>
      <c r="D61" s="36">
        <v>16236</v>
      </c>
      <c r="E61" s="37"/>
      <c r="F61" s="37"/>
      <c r="G61" s="37"/>
      <c r="H61" s="38"/>
    </row>
    <row r="62" spans="1:8" s="16" customFormat="1" ht="37.5" customHeight="1" outlineLevel="1" x14ac:dyDescent="0.2">
      <c r="A62" s="130" t="s">
        <v>36</v>
      </c>
      <c r="B62" s="363"/>
      <c r="C62" s="364"/>
      <c r="D62" s="36">
        <v>21648</v>
      </c>
      <c r="E62" s="37"/>
      <c r="F62" s="37"/>
      <c r="G62" s="37"/>
      <c r="H62" s="38"/>
    </row>
    <row r="63" spans="1:8" s="16" customFormat="1" ht="37.5" customHeight="1" outlineLevel="1" x14ac:dyDescent="0.2">
      <c r="A63" s="130" t="s">
        <v>37</v>
      </c>
      <c r="B63" s="363"/>
      <c r="C63" s="364"/>
      <c r="D63" s="36">
        <v>27060</v>
      </c>
      <c r="E63" s="37"/>
      <c r="F63" s="37"/>
      <c r="G63" s="37"/>
      <c r="H63" s="38"/>
    </row>
    <row r="64" spans="1:8" s="16" customFormat="1" ht="37.5" customHeight="1" outlineLevel="1" x14ac:dyDescent="0.2">
      <c r="A64" s="130" t="s">
        <v>38</v>
      </c>
      <c r="B64" s="363"/>
      <c r="C64" s="364"/>
      <c r="D64" s="36">
        <v>32472</v>
      </c>
      <c r="E64" s="37"/>
      <c r="F64" s="37"/>
      <c r="G64" s="37"/>
      <c r="H64" s="38"/>
    </row>
    <row r="65" spans="1:8" s="16" customFormat="1" ht="37.5" customHeight="1" outlineLevel="1" x14ac:dyDescent="0.2">
      <c r="A65" s="130" t="s">
        <v>39</v>
      </c>
      <c r="B65" s="363"/>
      <c r="C65" s="364"/>
      <c r="D65" s="36">
        <v>37884</v>
      </c>
      <c r="E65" s="37"/>
      <c r="F65" s="37"/>
      <c r="G65" s="37"/>
      <c r="H65" s="38"/>
    </row>
    <row r="66" spans="1:8" s="16" customFormat="1" ht="37.5" customHeight="1" outlineLevel="1" x14ac:dyDescent="0.2">
      <c r="A66" s="130" t="s">
        <v>40</v>
      </c>
      <c r="B66" s="363"/>
      <c r="C66" s="364"/>
      <c r="D66" s="36">
        <v>43296</v>
      </c>
      <c r="E66" s="37"/>
      <c r="F66" s="37"/>
      <c r="G66" s="37"/>
      <c r="H66" s="38"/>
    </row>
    <row r="67" spans="1:8" s="16" customFormat="1" ht="37.5" customHeight="1" outlineLevel="1" x14ac:dyDescent="0.2">
      <c r="A67" s="130" t="s">
        <v>41</v>
      </c>
      <c r="B67" s="363"/>
      <c r="C67" s="364"/>
      <c r="D67" s="36">
        <v>48708</v>
      </c>
      <c r="E67" s="37"/>
      <c r="F67" s="37"/>
      <c r="G67" s="37"/>
      <c r="H67" s="38"/>
    </row>
    <row r="68" spans="1:8" s="16" customFormat="1" ht="37.5" customHeight="1" outlineLevel="1" x14ac:dyDescent="0.2">
      <c r="A68" s="130" t="s">
        <v>42</v>
      </c>
      <c r="B68" s="363"/>
      <c r="C68" s="364"/>
      <c r="D68" s="36">
        <v>54120</v>
      </c>
      <c r="E68" s="37"/>
      <c r="F68" s="37"/>
      <c r="G68" s="37"/>
      <c r="H68" s="38"/>
    </row>
    <row r="69" spans="1:8" s="16" customFormat="1" ht="37.5" customHeight="1" outlineLevel="1" x14ac:dyDescent="0.2">
      <c r="A69" s="130" t="s">
        <v>43</v>
      </c>
      <c r="B69" s="363"/>
      <c r="C69" s="364"/>
      <c r="D69" s="36">
        <v>59532</v>
      </c>
      <c r="E69" s="37"/>
      <c r="F69" s="37"/>
      <c r="G69" s="37"/>
      <c r="H69" s="38"/>
    </row>
    <row r="70" spans="1:8" s="16" customFormat="1" ht="37.5" customHeight="1" outlineLevel="1" x14ac:dyDescent="0.2">
      <c r="A70" s="130" t="s">
        <v>44</v>
      </c>
      <c r="B70" s="363"/>
      <c r="C70" s="364"/>
      <c r="D70" s="36">
        <v>64944</v>
      </c>
      <c r="E70" s="37"/>
      <c r="F70" s="37"/>
      <c r="G70" s="37"/>
      <c r="H70" s="38"/>
    </row>
    <row r="71" spans="1:8" s="16" customFormat="1" ht="37.5" customHeight="1" outlineLevel="1" x14ac:dyDescent="0.2">
      <c r="A71" s="130" t="s">
        <v>45</v>
      </c>
      <c r="B71" s="363"/>
      <c r="C71" s="364"/>
      <c r="D71" s="36">
        <v>70356</v>
      </c>
      <c r="E71" s="37"/>
      <c r="F71" s="37"/>
      <c r="G71" s="37"/>
      <c r="H71" s="38"/>
    </row>
    <row r="72" spans="1:8" s="16" customFormat="1" ht="37.5" customHeight="1" outlineLevel="1" x14ac:dyDescent="0.2">
      <c r="A72" s="130" t="s">
        <v>46</v>
      </c>
      <c r="B72" s="363"/>
      <c r="C72" s="364"/>
      <c r="D72" s="36">
        <v>75768</v>
      </c>
      <c r="E72" s="37"/>
      <c r="F72" s="37"/>
      <c r="G72" s="37"/>
      <c r="H72" s="38"/>
    </row>
    <row r="73" spans="1:8" s="16" customFormat="1" ht="37.5" customHeight="1" outlineLevel="1" x14ac:dyDescent="0.2">
      <c r="A73" s="130" t="s">
        <v>47</v>
      </c>
      <c r="B73" s="363"/>
      <c r="C73" s="364"/>
      <c r="D73" s="36">
        <v>81180</v>
      </c>
      <c r="E73" s="37"/>
      <c r="F73" s="37"/>
      <c r="G73" s="37"/>
      <c r="H73" s="38"/>
    </row>
    <row r="74" spans="1:8" s="16" customFormat="1" ht="37.5" customHeight="1" outlineLevel="1" x14ac:dyDescent="0.2">
      <c r="A74" s="130" t="s">
        <v>48</v>
      </c>
      <c r="B74" s="363"/>
      <c r="C74" s="364"/>
      <c r="D74" s="36">
        <v>86592</v>
      </c>
      <c r="E74" s="37"/>
      <c r="F74" s="37"/>
      <c r="G74" s="37"/>
      <c r="H74" s="38"/>
    </row>
    <row r="75" spans="1:8" s="16" customFormat="1" ht="37.5" customHeight="1" outlineLevel="1" x14ac:dyDescent="0.2">
      <c r="A75" s="130" t="s">
        <v>49</v>
      </c>
      <c r="B75" s="363"/>
      <c r="C75" s="364"/>
      <c r="D75" s="36">
        <v>92004</v>
      </c>
      <c r="E75" s="37"/>
      <c r="F75" s="37"/>
      <c r="G75" s="37"/>
      <c r="H75" s="38"/>
    </row>
    <row r="76" spans="1:8" s="16" customFormat="1" ht="37.5" customHeight="1" outlineLevel="1" x14ac:dyDescent="0.2">
      <c r="A76" s="130" t="s">
        <v>50</v>
      </c>
      <c r="B76" s="363"/>
      <c r="C76" s="364"/>
      <c r="D76" s="36">
        <v>97416</v>
      </c>
      <c r="E76" s="37"/>
      <c r="F76" s="37"/>
      <c r="G76" s="37"/>
      <c r="H76" s="38"/>
    </row>
    <row r="77" spans="1:8" s="16" customFormat="1" ht="37.5" customHeight="1" outlineLevel="1" x14ac:dyDescent="0.2">
      <c r="A77" s="130" t="s">
        <v>51</v>
      </c>
      <c r="B77" s="363"/>
      <c r="C77" s="364"/>
      <c r="D77" s="36">
        <v>102828</v>
      </c>
      <c r="E77" s="37"/>
      <c r="F77" s="37"/>
      <c r="G77" s="37"/>
      <c r="H77" s="38"/>
    </row>
    <row r="78" spans="1:8" s="16" customFormat="1" ht="37.5" customHeight="1" outlineLevel="1" x14ac:dyDescent="0.2">
      <c r="A78" s="130" t="s">
        <v>196</v>
      </c>
      <c r="B78" s="363"/>
      <c r="C78" s="364"/>
      <c r="D78" s="36">
        <v>108240</v>
      </c>
      <c r="E78" s="37"/>
      <c r="F78" s="37"/>
      <c r="G78" s="37"/>
      <c r="H78" s="38"/>
    </row>
    <row r="79" spans="1:8" s="16" customFormat="1" ht="37.5" customHeight="1" outlineLevel="1" x14ac:dyDescent="0.2">
      <c r="A79" s="130" t="s">
        <v>197</v>
      </c>
      <c r="B79" s="363"/>
      <c r="C79" s="364"/>
      <c r="D79" s="36">
        <v>113652</v>
      </c>
      <c r="E79" s="37"/>
      <c r="F79" s="37"/>
      <c r="G79" s="37"/>
      <c r="H79" s="38"/>
    </row>
    <row r="80" spans="1:8" s="16" customFormat="1" ht="37.5" customHeight="1" outlineLevel="1" x14ac:dyDescent="0.2">
      <c r="A80" s="130" t="s">
        <v>198</v>
      </c>
      <c r="B80" s="363"/>
      <c r="C80" s="364"/>
      <c r="D80" s="36">
        <v>119064</v>
      </c>
      <c r="E80" s="37"/>
      <c r="F80" s="37"/>
      <c r="G80" s="37"/>
      <c r="H80" s="38"/>
    </row>
    <row r="81" spans="1:8" s="16" customFormat="1" ht="37.5" customHeight="1" outlineLevel="1" x14ac:dyDescent="0.2">
      <c r="A81" s="130" t="s">
        <v>199</v>
      </c>
      <c r="B81" s="363"/>
      <c r="C81" s="364"/>
      <c r="D81" s="36">
        <v>124476</v>
      </c>
      <c r="E81" s="37"/>
      <c r="F81" s="37"/>
      <c r="G81" s="37"/>
      <c r="H81" s="38"/>
    </row>
    <row r="82" spans="1:8" s="16" customFormat="1" ht="37.5" customHeight="1" outlineLevel="1" x14ac:dyDescent="0.2">
      <c r="A82" s="130" t="s">
        <v>200</v>
      </c>
      <c r="B82" s="363"/>
      <c r="C82" s="364"/>
      <c r="D82" s="36">
        <v>129888</v>
      </c>
      <c r="E82" s="37"/>
      <c r="F82" s="37"/>
      <c r="G82" s="37"/>
      <c r="H82" s="38"/>
    </row>
    <row r="83" spans="1:8" s="16" customFormat="1" ht="37.5" customHeight="1" outlineLevel="1" x14ac:dyDescent="0.2">
      <c r="A83" s="130" t="s">
        <v>201</v>
      </c>
      <c r="B83" s="363"/>
      <c r="C83" s="364"/>
      <c r="D83" s="36">
        <v>135300</v>
      </c>
      <c r="E83" s="37"/>
      <c r="F83" s="37"/>
      <c r="G83" s="37"/>
      <c r="H83" s="38"/>
    </row>
    <row r="84" spans="1:8" s="16" customFormat="1" ht="37.5" customHeight="1" outlineLevel="1" x14ac:dyDescent="0.2">
      <c r="A84" s="130" t="s">
        <v>202</v>
      </c>
      <c r="B84" s="363"/>
      <c r="C84" s="364"/>
      <c r="D84" s="36">
        <v>140712</v>
      </c>
      <c r="E84" s="37"/>
      <c r="F84" s="37"/>
      <c r="G84" s="37"/>
      <c r="H84" s="38"/>
    </row>
    <row r="85" spans="1:8" s="16" customFormat="1" ht="37.5" customHeight="1" outlineLevel="1" x14ac:dyDescent="0.2">
      <c r="A85" s="130" t="s">
        <v>203</v>
      </c>
      <c r="B85" s="363"/>
      <c r="C85" s="364"/>
      <c r="D85" s="36">
        <v>146124</v>
      </c>
      <c r="E85" s="37"/>
      <c r="F85" s="37"/>
      <c r="G85" s="37"/>
      <c r="H85" s="38"/>
    </row>
    <row r="86" spans="1:8" s="16" customFormat="1" ht="37.5" customHeight="1" outlineLevel="1" x14ac:dyDescent="0.2">
      <c r="A86" s="130" t="s">
        <v>204</v>
      </c>
      <c r="B86" s="363"/>
      <c r="C86" s="364"/>
      <c r="D86" s="36">
        <v>151536</v>
      </c>
      <c r="E86" s="37"/>
      <c r="F86" s="37"/>
      <c r="G86" s="37"/>
      <c r="H86" s="38"/>
    </row>
    <row r="87" spans="1:8" s="16" customFormat="1" ht="37.5" customHeight="1" outlineLevel="1" x14ac:dyDescent="0.2">
      <c r="A87" s="130" t="s">
        <v>205</v>
      </c>
      <c r="B87" s="363"/>
      <c r="C87" s="364"/>
      <c r="D87" s="36">
        <v>156948</v>
      </c>
      <c r="E87" s="37"/>
      <c r="F87" s="37"/>
      <c r="G87" s="37"/>
      <c r="H87" s="38"/>
    </row>
    <row r="88" spans="1:8" s="16" customFormat="1" ht="37.5" customHeight="1" outlineLevel="1" x14ac:dyDescent="0.2">
      <c r="A88" s="130" t="s">
        <v>216</v>
      </c>
      <c r="B88" s="363"/>
      <c r="C88" s="364"/>
      <c r="D88" s="36">
        <v>162360</v>
      </c>
      <c r="E88" s="37"/>
      <c r="F88" s="37"/>
      <c r="G88" s="37"/>
      <c r="H88" s="38"/>
    </row>
    <row r="89" spans="1:8" s="16" customFormat="1" ht="37.5" customHeight="1" outlineLevel="1" x14ac:dyDescent="0.2">
      <c r="A89" s="130" t="s">
        <v>217</v>
      </c>
      <c r="B89" s="363"/>
      <c r="C89" s="364"/>
      <c r="D89" s="36">
        <v>167772</v>
      </c>
      <c r="E89" s="37"/>
      <c r="F89" s="37"/>
      <c r="G89" s="37"/>
      <c r="H89" s="38"/>
    </row>
    <row r="90" spans="1:8" s="16" customFormat="1" ht="37.5" customHeight="1" outlineLevel="1" x14ac:dyDescent="0.2">
      <c r="A90" s="130" t="s">
        <v>218</v>
      </c>
      <c r="B90" s="363"/>
      <c r="C90" s="364"/>
      <c r="D90" s="36">
        <v>173184</v>
      </c>
      <c r="E90" s="37"/>
      <c r="F90" s="37"/>
      <c r="G90" s="37"/>
      <c r="H90" s="38"/>
    </row>
    <row r="91" spans="1:8" s="16" customFormat="1" ht="37.5" customHeight="1" outlineLevel="1" x14ac:dyDescent="0.2">
      <c r="A91" s="130" t="s">
        <v>219</v>
      </c>
      <c r="B91" s="363"/>
      <c r="C91" s="364"/>
      <c r="D91" s="36">
        <v>178596</v>
      </c>
      <c r="E91" s="37"/>
      <c r="F91" s="37"/>
      <c r="G91" s="37"/>
      <c r="H91" s="38"/>
    </row>
    <row r="92" spans="1:8" s="16" customFormat="1" ht="37.5" customHeight="1" outlineLevel="1" x14ac:dyDescent="0.2">
      <c r="A92" s="130" t="s">
        <v>220</v>
      </c>
      <c r="B92" s="131"/>
      <c r="C92" s="364"/>
      <c r="D92" s="36">
        <v>184008</v>
      </c>
      <c r="E92" s="37"/>
      <c r="F92" s="37"/>
      <c r="G92" s="37"/>
      <c r="H92" s="38"/>
    </row>
    <row r="93" spans="1:8" s="16" customFormat="1" ht="37.5" customHeight="1" outlineLevel="1" x14ac:dyDescent="0.2">
      <c r="A93" s="130" t="s">
        <v>221</v>
      </c>
      <c r="B93" s="131"/>
      <c r="C93" s="364"/>
      <c r="D93" s="36">
        <v>189420</v>
      </c>
      <c r="E93" s="37"/>
      <c r="F93" s="37"/>
      <c r="G93" s="37"/>
      <c r="H93" s="38"/>
    </row>
    <row r="94" spans="1:8" s="16" customFormat="1" ht="37.5" customHeight="1" outlineLevel="1" x14ac:dyDescent="0.2">
      <c r="A94" s="130" t="s">
        <v>222</v>
      </c>
      <c r="B94" s="131"/>
      <c r="C94" s="364"/>
      <c r="D94" s="36">
        <v>194832</v>
      </c>
      <c r="E94" s="37"/>
      <c r="F94" s="37"/>
      <c r="G94" s="37"/>
      <c r="H94" s="38"/>
    </row>
    <row r="95" spans="1:8" s="16" customFormat="1" ht="37.5" customHeight="1" outlineLevel="1" x14ac:dyDescent="0.2">
      <c r="A95" s="130" t="s">
        <v>223</v>
      </c>
      <c r="B95" s="131"/>
      <c r="C95" s="364"/>
      <c r="D95" s="36">
        <v>200244</v>
      </c>
      <c r="E95" s="37"/>
      <c r="F95" s="37"/>
      <c r="G95" s="37"/>
      <c r="H95" s="38"/>
    </row>
    <row r="96" spans="1:8" s="16" customFormat="1" ht="37.5" customHeight="1" outlineLevel="1" x14ac:dyDescent="0.2">
      <c r="A96" s="130" t="s">
        <v>224</v>
      </c>
      <c r="B96" s="131"/>
      <c r="C96" s="364"/>
      <c r="D96" s="36">
        <v>205656</v>
      </c>
      <c r="E96" s="37"/>
      <c r="F96" s="37"/>
      <c r="G96" s="37"/>
      <c r="H96" s="38"/>
    </row>
    <row r="97" spans="1:8" s="16" customFormat="1" ht="37.5" customHeight="1" outlineLevel="1" x14ac:dyDescent="0.2">
      <c r="A97" s="130" t="s">
        <v>291</v>
      </c>
      <c r="B97" s="131"/>
      <c r="C97" s="364"/>
      <c r="D97" s="36">
        <v>211068</v>
      </c>
      <c r="E97" s="37"/>
      <c r="F97" s="37"/>
      <c r="G97" s="37"/>
      <c r="H97" s="38"/>
    </row>
    <row r="98" spans="1:8" s="16" customFormat="1" ht="37.5" customHeight="1" outlineLevel="1" x14ac:dyDescent="0.2">
      <c r="A98" s="130" t="s">
        <v>292</v>
      </c>
      <c r="B98" s="131"/>
      <c r="C98" s="364"/>
      <c r="D98" s="36">
        <v>216480</v>
      </c>
      <c r="E98" s="37"/>
      <c r="F98" s="37"/>
      <c r="G98" s="37"/>
      <c r="H98" s="38"/>
    </row>
    <row r="99" spans="1:8" s="16" customFormat="1" ht="37.5" customHeight="1" outlineLevel="1" x14ac:dyDescent="0.2">
      <c r="A99" s="130" t="s">
        <v>293</v>
      </c>
      <c r="B99" s="131"/>
      <c r="C99" s="364"/>
      <c r="D99" s="36">
        <v>221892</v>
      </c>
      <c r="E99" s="37"/>
      <c r="F99" s="37"/>
      <c r="G99" s="37"/>
      <c r="H99" s="38"/>
    </row>
    <row r="100" spans="1:8" s="16" customFormat="1" ht="37.5" customHeight="1" outlineLevel="1" x14ac:dyDescent="0.2">
      <c r="A100" s="130" t="s">
        <v>294</v>
      </c>
      <c r="B100" s="131"/>
      <c r="C100" s="364"/>
      <c r="D100" s="36">
        <v>227304</v>
      </c>
      <c r="E100" s="37"/>
      <c r="F100" s="37"/>
      <c r="G100" s="37"/>
      <c r="H100" s="38"/>
    </row>
    <row r="101" spans="1:8" s="16" customFormat="1" ht="37.5" customHeight="1" outlineLevel="1" x14ac:dyDescent="0.2">
      <c r="A101" s="130" t="s">
        <v>295</v>
      </c>
      <c r="B101" s="131"/>
      <c r="C101" s="364"/>
      <c r="D101" s="36">
        <v>232716</v>
      </c>
      <c r="E101" s="37"/>
      <c r="F101" s="37"/>
      <c r="G101" s="37"/>
      <c r="H101" s="38"/>
    </row>
    <row r="102" spans="1:8" s="16" customFormat="1" ht="37.5" customHeight="1" outlineLevel="1" x14ac:dyDescent="0.2">
      <c r="A102" s="130" t="s">
        <v>296</v>
      </c>
      <c r="B102" s="131"/>
      <c r="C102" s="364"/>
      <c r="D102" s="36">
        <v>238128</v>
      </c>
      <c r="E102" s="37"/>
      <c r="F102" s="37"/>
      <c r="G102" s="37"/>
      <c r="H102" s="38"/>
    </row>
    <row r="103" spans="1:8" s="16" customFormat="1" ht="37.5" customHeight="1" outlineLevel="1" x14ac:dyDescent="0.2">
      <c r="A103" s="130" t="s">
        <v>297</v>
      </c>
      <c r="B103" s="131"/>
      <c r="C103" s="364"/>
      <c r="D103" s="36">
        <v>243540</v>
      </c>
      <c r="E103" s="37"/>
      <c r="F103" s="37"/>
      <c r="G103" s="37"/>
      <c r="H103" s="38"/>
    </row>
    <row r="104" spans="1:8" s="16" customFormat="1" ht="37.5" customHeight="1" outlineLevel="1" x14ac:dyDescent="0.2">
      <c r="A104" s="130" t="s">
        <v>298</v>
      </c>
      <c r="B104" s="131"/>
      <c r="C104" s="364"/>
      <c r="D104" s="36">
        <v>248952</v>
      </c>
      <c r="E104" s="37"/>
      <c r="F104" s="37"/>
      <c r="G104" s="37"/>
      <c r="H104" s="38"/>
    </row>
    <row r="105" spans="1:8" s="16" customFormat="1" ht="37.5" customHeight="1" outlineLevel="1" x14ac:dyDescent="0.2">
      <c r="A105" s="130" t="s">
        <v>299</v>
      </c>
      <c r="B105" s="131"/>
      <c r="C105" s="364"/>
      <c r="D105" s="36">
        <v>254364</v>
      </c>
      <c r="E105" s="37"/>
      <c r="F105" s="37"/>
      <c r="G105" s="37"/>
      <c r="H105" s="38"/>
    </row>
    <row r="106" spans="1:8" s="16" customFormat="1" ht="37.5" customHeight="1" outlineLevel="1" x14ac:dyDescent="0.2">
      <c r="A106" s="130" t="s">
        <v>300</v>
      </c>
      <c r="B106" s="131"/>
      <c r="C106" s="364"/>
      <c r="D106" s="36">
        <v>259776</v>
      </c>
      <c r="E106" s="37"/>
      <c r="F106" s="37"/>
      <c r="G106" s="37"/>
      <c r="H106" s="38"/>
    </row>
    <row r="107" spans="1:8" s="16" customFormat="1" ht="37.5" customHeight="1" outlineLevel="1" x14ac:dyDescent="0.2">
      <c r="A107" s="130" t="s">
        <v>301</v>
      </c>
      <c r="B107" s="131"/>
      <c r="C107" s="364"/>
      <c r="D107" s="36">
        <v>265188</v>
      </c>
      <c r="E107" s="37"/>
      <c r="F107" s="37"/>
      <c r="G107" s="37"/>
      <c r="H107" s="38"/>
    </row>
    <row r="108" spans="1:8" s="16" customFormat="1" ht="37.5" customHeight="1" outlineLevel="1" x14ac:dyDescent="0.2">
      <c r="A108" s="130" t="s">
        <v>302</v>
      </c>
      <c r="B108" s="131"/>
      <c r="C108" s="364"/>
      <c r="D108" s="36">
        <v>270600</v>
      </c>
      <c r="E108" s="37"/>
      <c r="F108" s="37"/>
      <c r="G108" s="37"/>
      <c r="H108" s="38"/>
    </row>
    <row r="109" spans="1:8" s="16" customFormat="1" ht="37.5" customHeight="1" outlineLevel="1" x14ac:dyDescent="0.2">
      <c r="A109" s="130" t="s">
        <v>303</v>
      </c>
      <c r="B109" s="131"/>
      <c r="C109" s="364"/>
      <c r="D109" s="36">
        <v>276012</v>
      </c>
      <c r="E109" s="37"/>
      <c r="F109" s="37"/>
      <c r="G109" s="37"/>
      <c r="H109" s="38"/>
    </row>
    <row r="110" spans="1:8" s="16" customFormat="1" ht="37.5" customHeight="1" outlineLevel="1" x14ac:dyDescent="0.2">
      <c r="A110" s="130" t="s">
        <v>304</v>
      </c>
      <c r="B110" s="131"/>
      <c r="C110" s="364"/>
      <c r="D110" s="36">
        <v>281424</v>
      </c>
      <c r="E110" s="37"/>
      <c r="F110" s="37"/>
      <c r="G110" s="37"/>
      <c r="H110" s="38"/>
    </row>
    <row r="111" spans="1:8" s="16" customFormat="1" ht="37.5" customHeight="1" outlineLevel="1" x14ac:dyDescent="0.2">
      <c r="A111" s="130" t="s">
        <v>305</v>
      </c>
      <c r="B111" s="131"/>
      <c r="C111" s="364"/>
      <c r="D111" s="36">
        <v>286836</v>
      </c>
      <c r="E111" s="37"/>
      <c r="F111" s="37"/>
      <c r="G111" s="37"/>
      <c r="H111" s="38"/>
    </row>
    <row r="112" spans="1:8" s="16" customFormat="1" ht="37.5" customHeight="1" outlineLevel="1" x14ac:dyDescent="0.2">
      <c r="A112" s="130" t="s">
        <v>306</v>
      </c>
      <c r="B112" s="131"/>
      <c r="C112" s="364"/>
      <c r="D112" s="36">
        <v>292248</v>
      </c>
      <c r="E112" s="37"/>
      <c r="F112" s="37"/>
      <c r="G112" s="37"/>
      <c r="H112" s="38"/>
    </row>
    <row r="113" spans="1:8" s="16" customFormat="1" ht="37.5" customHeight="1" outlineLevel="1" x14ac:dyDescent="0.2">
      <c r="A113" s="130" t="s">
        <v>307</v>
      </c>
      <c r="B113" s="131"/>
      <c r="C113" s="364"/>
      <c r="D113" s="36">
        <v>297660</v>
      </c>
      <c r="E113" s="37"/>
      <c r="F113" s="37"/>
      <c r="G113" s="37"/>
      <c r="H113" s="38"/>
    </row>
    <row r="114" spans="1:8" s="16" customFormat="1" ht="37.5" customHeight="1" outlineLevel="1" x14ac:dyDescent="0.2">
      <c r="A114" s="130" t="s">
        <v>308</v>
      </c>
      <c r="B114" s="131"/>
      <c r="C114" s="364"/>
      <c r="D114" s="36">
        <v>303072</v>
      </c>
      <c r="E114" s="37"/>
      <c r="F114" s="37"/>
      <c r="G114" s="37"/>
      <c r="H114" s="38"/>
    </row>
    <row r="115" spans="1:8" s="16" customFormat="1" ht="37.5" customHeight="1" outlineLevel="1" x14ac:dyDescent="0.2">
      <c r="A115" s="130" t="s">
        <v>309</v>
      </c>
      <c r="B115" s="131"/>
      <c r="C115" s="364"/>
      <c r="D115" s="36">
        <v>308484</v>
      </c>
      <c r="E115" s="37"/>
      <c r="F115" s="37"/>
      <c r="G115" s="37"/>
      <c r="H115" s="38"/>
    </row>
    <row r="116" spans="1:8" s="16" customFormat="1" ht="37.5" customHeight="1" outlineLevel="1" x14ac:dyDescent="0.2">
      <c r="A116" s="130" t="s">
        <v>310</v>
      </c>
      <c r="B116" s="131"/>
      <c r="C116" s="364"/>
      <c r="D116" s="36">
        <v>313896</v>
      </c>
      <c r="E116" s="37"/>
      <c r="F116" s="37"/>
      <c r="G116" s="37"/>
      <c r="H116" s="38"/>
    </row>
    <row r="117" spans="1:8" s="16" customFormat="1" ht="37.5" customHeight="1" outlineLevel="1" x14ac:dyDescent="0.2">
      <c r="A117" s="130" t="s">
        <v>311</v>
      </c>
      <c r="B117" s="131"/>
      <c r="C117" s="364"/>
      <c r="D117" s="36">
        <v>319308</v>
      </c>
      <c r="E117" s="37"/>
      <c r="F117" s="37"/>
      <c r="G117" s="37"/>
      <c r="H117" s="38"/>
    </row>
    <row r="118" spans="1:8" s="16" customFormat="1" ht="37.5" customHeight="1" outlineLevel="1" x14ac:dyDescent="0.2">
      <c r="A118" s="130" t="s">
        <v>312</v>
      </c>
      <c r="B118" s="131"/>
      <c r="C118" s="364"/>
      <c r="D118" s="36">
        <v>324720</v>
      </c>
      <c r="E118" s="37"/>
      <c r="F118" s="37"/>
      <c r="G118" s="37"/>
      <c r="H118" s="38"/>
    </row>
    <row r="119" spans="1:8" s="16" customFormat="1" ht="37.5" customHeight="1" outlineLevel="1" x14ac:dyDescent="0.2">
      <c r="A119" s="130" t="s">
        <v>313</v>
      </c>
      <c r="B119" s="131"/>
      <c r="C119" s="364"/>
      <c r="D119" s="36">
        <v>330132</v>
      </c>
      <c r="E119" s="37"/>
      <c r="F119" s="37"/>
      <c r="G119" s="37"/>
      <c r="H119" s="38"/>
    </row>
    <row r="120" spans="1:8" s="16" customFormat="1" ht="37.5" customHeight="1" outlineLevel="1" x14ac:dyDescent="0.2">
      <c r="A120" s="130" t="s">
        <v>314</v>
      </c>
      <c r="B120" s="131"/>
      <c r="C120" s="364"/>
      <c r="D120" s="36">
        <v>335544</v>
      </c>
      <c r="E120" s="37"/>
      <c r="F120" s="37"/>
      <c r="G120" s="37"/>
      <c r="H120" s="38"/>
    </row>
    <row r="121" spans="1:8" s="16" customFormat="1" ht="37.5" customHeight="1" outlineLevel="1" x14ac:dyDescent="0.2">
      <c r="A121" s="130" t="s">
        <v>315</v>
      </c>
      <c r="B121" s="131"/>
      <c r="C121" s="364"/>
      <c r="D121" s="36">
        <v>340956</v>
      </c>
      <c r="E121" s="37"/>
      <c r="F121" s="37"/>
      <c r="G121" s="37"/>
      <c r="H121" s="38"/>
    </row>
    <row r="122" spans="1:8" s="16" customFormat="1" ht="37.5" customHeight="1" outlineLevel="1" x14ac:dyDescent="0.2">
      <c r="A122" s="130" t="s">
        <v>316</v>
      </c>
      <c r="B122" s="131"/>
      <c r="C122" s="364"/>
      <c r="D122" s="36">
        <v>346368</v>
      </c>
      <c r="E122" s="37"/>
      <c r="F122" s="37"/>
      <c r="G122" s="37"/>
      <c r="H122" s="38"/>
    </row>
    <row r="123" spans="1:8" s="16" customFormat="1" ht="37.5" customHeight="1" outlineLevel="1" x14ac:dyDescent="0.2">
      <c r="A123" s="130" t="s">
        <v>317</v>
      </c>
      <c r="B123" s="131"/>
      <c r="C123" s="364"/>
      <c r="D123" s="36">
        <v>351780</v>
      </c>
      <c r="E123" s="37"/>
      <c r="F123" s="37"/>
      <c r="G123" s="37"/>
      <c r="H123" s="38"/>
    </row>
    <row r="124" spans="1:8" s="16" customFormat="1" ht="37.5" customHeight="1" outlineLevel="1" x14ac:dyDescent="0.2">
      <c r="A124" s="130" t="s">
        <v>318</v>
      </c>
      <c r="B124" s="131"/>
      <c r="C124" s="364"/>
      <c r="D124" s="36">
        <v>357192</v>
      </c>
      <c r="E124" s="37"/>
      <c r="F124" s="37"/>
      <c r="G124" s="37"/>
      <c r="H124" s="38"/>
    </row>
    <row r="125" spans="1:8" s="16" customFormat="1" ht="37.5" customHeight="1" outlineLevel="1" x14ac:dyDescent="0.2">
      <c r="A125" s="130" t="s">
        <v>319</v>
      </c>
      <c r="B125" s="131"/>
      <c r="C125" s="364"/>
      <c r="D125" s="36">
        <v>362604</v>
      </c>
      <c r="E125" s="37"/>
      <c r="F125" s="37"/>
      <c r="G125" s="37"/>
      <c r="H125" s="38"/>
    </row>
    <row r="126" spans="1:8" s="16" customFormat="1" ht="37.5" customHeight="1" outlineLevel="1" thickBot="1" x14ac:dyDescent="0.25">
      <c r="A126" s="130" t="s">
        <v>320</v>
      </c>
      <c r="B126" s="131"/>
      <c r="C126" s="365"/>
      <c r="D126" s="36">
        <v>368016</v>
      </c>
      <c r="E126" s="37"/>
      <c r="F126" s="37"/>
      <c r="G126" s="37"/>
      <c r="H126" s="38"/>
    </row>
    <row r="127" spans="1:8" s="16" customFormat="1" ht="24.95" customHeight="1" thickBot="1" x14ac:dyDescent="0.25">
      <c r="A127" s="81"/>
      <c r="B127" s="466"/>
      <c r="C127" s="118"/>
      <c r="D127" s="467" t="s">
        <v>351</v>
      </c>
      <c r="E127" s="467"/>
      <c r="F127" s="467"/>
      <c r="G127" s="467"/>
      <c r="H127" s="468"/>
    </row>
    <row r="128" spans="1:8" s="16" customFormat="1" ht="24.95" customHeight="1" thickBot="1" x14ac:dyDescent="0.25">
      <c r="A128" s="469"/>
      <c r="B128" s="470"/>
      <c r="C128" s="180"/>
      <c r="D128" s="471" t="s">
        <v>173</v>
      </c>
      <c r="E128" s="472" t="s">
        <v>174</v>
      </c>
      <c r="F128" s="473" t="s">
        <v>175</v>
      </c>
      <c r="G128" s="472" t="s">
        <v>176</v>
      </c>
      <c r="H128" s="474" t="s">
        <v>177</v>
      </c>
    </row>
    <row r="129" spans="1:8" s="16" customFormat="1" ht="48" customHeight="1" x14ac:dyDescent="0.2">
      <c r="A129" s="53" t="s">
        <v>352</v>
      </c>
      <c r="B129" s="30" t="s">
        <v>27</v>
      </c>
      <c r="C129"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9" s="402">
        <f>F129*1.2</f>
        <v>14263.199999999999</v>
      </c>
      <c r="E129" s="403">
        <f>F129*1.1</f>
        <v>13074.6</v>
      </c>
      <c r="F129" s="403">
        <v>11886</v>
      </c>
      <c r="G129" s="403">
        <f>F129*0.75</f>
        <v>8914.5</v>
      </c>
      <c r="H129" s="404">
        <f>F129*0.5</f>
        <v>5943</v>
      </c>
    </row>
    <row r="130" spans="1:8" s="16" customFormat="1" ht="132" customHeight="1" x14ac:dyDescent="0.2">
      <c r="A130" s="55"/>
      <c r="B130" s="35"/>
      <c r="C130" s="35"/>
      <c r="D130" s="405"/>
      <c r="E130" s="406"/>
      <c r="F130" s="406"/>
      <c r="G130" s="406"/>
      <c r="H130" s="407"/>
    </row>
    <row r="131" spans="1:8" s="16" customFormat="1" ht="97.5" customHeight="1" x14ac:dyDescent="0.2">
      <c r="A131" s="55"/>
      <c r="B131" s="39" t="s">
        <v>12</v>
      </c>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1" s="405"/>
      <c r="E131" s="406"/>
      <c r="F131" s="406"/>
      <c r="G131" s="406"/>
      <c r="H131" s="407"/>
    </row>
    <row r="132" spans="1:8" s="16" customFormat="1" ht="166.5" customHeight="1" thickBot="1" x14ac:dyDescent="0.25">
      <c r="A132" s="59"/>
      <c r="B132" s="42" t="s">
        <v>13</v>
      </c>
      <c r="C13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2" s="408"/>
      <c r="E132" s="409"/>
      <c r="F132" s="409"/>
      <c r="G132" s="409"/>
      <c r="H132" s="410"/>
    </row>
    <row r="133" spans="1:8" s="16" customFormat="1" ht="24.95" customHeight="1" thickBot="1" x14ac:dyDescent="0.25">
      <c r="A133" s="47"/>
      <c r="B133" s="48"/>
      <c r="C133" s="49"/>
      <c r="D133" s="299"/>
      <c r="E133" s="299"/>
      <c r="F133" s="299"/>
      <c r="G133" s="299"/>
      <c r="H133" s="428"/>
    </row>
    <row r="134" spans="1:8" s="16" customFormat="1" ht="48" customHeight="1" x14ac:dyDescent="0.2">
      <c r="A134" s="53" t="s">
        <v>353</v>
      </c>
      <c r="B134" s="30" t="s">
        <v>27</v>
      </c>
      <c r="C134"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4" s="54">
        <f>F134*1.2</f>
        <v>16336.8</v>
      </c>
      <c r="E134" s="32">
        <f>F134*1.1</f>
        <v>14975.400000000001</v>
      </c>
      <c r="F134" s="32">
        <v>13614</v>
      </c>
      <c r="G134" s="32">
        <f>F134*0.75</f>
        <v>10210.5</v>
      </c>
      <c r="H134" s="33">
        <f>F134*0.5</f>
        <v>6807</v>
      </c>
    </row>
    <row r="135" spans="1:8" s="16" customFormat="1" ht="132" customHeight="1" x14ac:dyDescent="0.2">
      <c r="A135" s="55"/>
      <c r="B135" s="35"/>
      <c r="C135" s="35"/>
      <c r="D135" s="56"/>
      <c r="E135" s="37"/>
      <c r="F135" s="37"/>
      <c r="G135" s="37"/>
      <c r="H135" s="38"/>
    </row>
    <row r="136" spans="1:8" s="16" customFormat="1" ht="97.5" customHeight="1" x14ac:dyDescent="0.2">
      <c r="A136" s="55"/>
      <c r="B136" s="39" t="s">
        <v>12</v>
      </c>
      <c r="C136"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36" s="56"/>
      <c r="E136" s="37"/>
      <c r="F136" s="37"/>
      <c r="G136" s="37"/>
      <c r="H136" s="38"/>
    </row>
    <row r="137" spans="1:8" s="16" customFormat="1" ht="166.5" customHeight="1" x14ac:dyDescent="0.2">
      <c r="A137" s="55"/>
      <c r="B137" s="57" t="s">
        <v>13</v>
      </c>
      <c r="C13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7" s="56"/>
      <c r="E137" s="37"/>
      <c r="F137" s="37"/>
      <c r="G137" s="37"/>
      <c r="H137" s="38"/>
    </row>
    <row r="138" spans="1:8" s="16" customFormat="1" ht="92.25" customHeight="1" thickBot="1" x14ac:dyDescent="0.25">
      <c r="A138" s="59"/>
      <c r="B138" s="42" t="s">
        <v>16</v>
      </c>
      <c r="C138"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38" s="61"/>
      <c r="E138" s="45"/>
      <c r="F138" s="45"/>
      <c r="G138" s="45"/>
      <c r="H138" s="46"/>
    </row>
    <row r="139" spans="1:8" s="16" customFormat="1" ht="24.95" customHeight="1" thickBot="1" x14ac:dyDescent="0.25">
      <c r="A139" s="81"/>
      <c r="B139" s="82"/>
      <c r="C139" s="83"/>
      <c r="D139" s="299"/>
      <c r="E139" s="299"/>
      <c r="F139" s="299"/>
      <c r="G139" s="299"/>
      <c r="H139" s="428"/>
    </row>
    <row r="140" spans="1:8" s="16" customFormat="1" ht="50.1" customHeight="1" x14ac:dyDescent="0.2">
      <c r="A140" s="65" t="s">
        <v>354</v>
      </c>
      <c r="B140" s="87" t="s">
        <v>23</v>
      </c>
      <c r="C140"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0" s="262">
        <v>396</v>
      </c>
      <c r="E140" s="313"/>
      <c r="F140" s="313"/>
      <c r="G140" s="313"/>
      <c r="H140" s="314"/>
    </row>
    <row r="141" spans="1:8" s="16" customFormat="1" ht="94.5" customHeight="1" x14ac:dyDescent="0.2">
      <c r="A141" s="71"/>
      <c r="B141" s="92"/>
      <c r="C141" s="93"/>
      <c r="D141" s="94"/>
      <c r="E141" s="95"/>
      <c r="F141" s="95"/>
      <c r="G141" s="95"/>
      <c r="H141" s="315"/>
    </row>
    <row r="142" spans="1:8" s="16" customFormat="1" ht="163.5" customHeight="1" thickBot="1" x14ac:dyDescent="0.25">
      <c r="A142" s="77"/>
      <c r="B142" s="97" t="s">
        <v>13</v>
      </c>
      <c r="C142"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2" s="263"/>
      <c r="E142" s="316"/>
      <c r="F142" s="316"/>
      <c r="G142" s="316"/>
      <c r="H142" s="317"/>
    </row>
    <row r="143" spans="1:8" s="16" customFormat="1" ht="24.95" customHeight="1" thickBot="1" x14ac:dyDescent="0.25">
      <c r="A143" s="81"/>
      <c r="B143" s="117"/>
      <c r="C143" s="118"/>
      <c r="D143" s="467" t="s">
        <v>351</v>
      </c>
      <c r="E143" s="467"/>
      <c r="F143" s="467"/>
      <c r="G143" s="467"/>
      <c r="H143" s="468"/>
    </row>
    <row r="144" spans="1:8" s="16" customFormat="1" ht="50.1" customHeight="1" thickBot="1" x14ac:dyDescent="0.25">
      <c r="A144" s="119" t="s">
        <v>31</v>
      </c>
      <c r="B144" s="120"/>
      <c r="C144" s="120"/>
      <c r="D144" s="691" t="str">
        <f>"от "&amp;MIN(D145:D163)&amp;" до "&amp;MAX(D145:D163)</f>
        <v>от 2706 до 97416</v>
      </c>
      <c r="E144" s="692"/>
      <c r="F144" s="692"/>
      <c r="G144" s="692"/>
      <c r="H144" s="693"/>
    </row>
    <row r="145" spans="1:8" s="16" customFormat="1" ht="37.5" customHeight="1" outlineLevel="1" x14ac:dyDescent="0.2">
      <c r="A145" s="124" t="s">
        <v>355</v>
      </c>
      <c r="B145" s="361"/>
      <c r="C145" s="30"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45" s="54">
        <v>2706</v>
      </c>
      <c r="E145" s="32"/>
      <c r="F145" s="32"/>
      <c r="G145" s="32"/>
      <c r="H145" s="33"/>
    </row>
    <row r="146" spans="1:8" s="16" customFormat="1" ht="37.5" customHeight="1" outlineLevel="1" x14ac:dyDescent="0.2">
      <c r="A146" s="499" t="s">
        <v>356</v>
      </c>
      <c r="B146" s="511"/>
      <c r="C146" s="364"/>
      <c r="D146" s="56">
        <v>5412</v>
      </c>
      <c r="E146" s="37"/>
      <c r="F146" s="37"/>
      <c r="G146" s="37"/>
      <c r="H146" s="38"/>
    </row>
    <row r="147" spans="1:8" s="16" customFormat="1" ht="37.5" customHeight="1" outlineLevel="1" x14ac:dyDescent="0.2">
      <c r="A147" s="499" t="s">
        <v>357</v>
      </c>
      <c r="B147" s="511"/>
      <c r="C147" s="364"/>
      <c r="D147" s="56">
        <v>10824</v>
      </c>
      <c r="E147" s="37"/>
      <c r="F147" s="37"/>
      <c r="G147" s="37"/>
      <c r="H147" s="38"/>
    </row>
    <row r="148" spans="1:8" s="16" customFormat="1" ht="37.5" customHeight="1" outlineLevel="1" x14ac:dyDescent="0.2">
      <c r="A148" s="499" t="s">
        <v>358</v>
      </c>
      <c r="B148" s="511"/>
      <c r="C148" s="364"/>
      <c r="D148" s="56">
        <v>16236</v>
      </c>
      <c r="E148" s="37"/>
      <c r="F148" s="37"/>
      <c r="G148" s="37"/>
      <c r="H148" s="38"/>
    </row>
    <row r="149" spans="1:8" s="16" customFormat="1" ht="37.5" customHeight="1" outlineLevel="1" x14ac:dyDescent="0.2">
      <c r="A149" s="499" t="s">
        <v>359</v>
      </c>
      <c r="B149" s="511"/>
      <c r="C149" s="364"/>
      <c r="D149" s="56">
        <v>21648</v>
      </c>
      <c r="E149" s="37"/>
      <c r="F149" s="37"/>
      <c r="G149" s="37"/>
      <c r="H149" s="38"/>
    </row>
    <row r="150" spans="1:8" s="16" customFormat="1" ht="37.5" customHeight="1" outlineLevel="1" x14ac:dyDescent="0.2">
      <c r="A150" s="499" t="s">
        <v>360</v>
      </c>
      <c r="B150" s="511"/>
      <c r="C150" s="364"/>
      <c r="D150" s="56">
        <v>27060</v>
      </c>
      <c r="E150" s="37"/>
      <c r="F150" s="37"/>
      <c r="G150" s="37"/>
      <c r="H150" s="38"/>
    </row>
    <row r="151" spans="1:8" s="16" customFormat="1" ht="37.5" customHeight="1" outlineLevel="1" x14ac:dyDescent="0.2">
      <c r="A151" s="499" t="s">
        <v>361</v>
      </c>
      <c r="B151" s="511"/>
      <c r="C151" s="364"/>
      <c r="D151" s="56">
        <v>32472</v>
      </c>
      <c r="E151" s="37"/>
      <c r="F151" s="37"/>
      <c r="G151" s="37"/>
      <c r="H151" s="38"/>
    </row>
    <row r="152" spans="1:8" s="16" customFormat="1" ht="37.5" customHeight="1" outlineLevel="1" x14ac:dyDescent="0.2">
      <c r="A152" s="499" t="s">
        <v>362</v>
      </c>
      <c r="B152" s="511"/>
      <c r="C152" s="364"/>
      <c r="D152" s="56">
        <v>37884</v>
      </c>
      <c r="E152" s="37"/>
      <c r="F152" s="37"/>
      <c r="G152" s="37"/>
      <c r="H152" s="38"/>
    </row>
    <row r="153" spans="1:8" s="16" customFormat="1" ht="37.5" customHeight="1" outlineLevel="1" x14ac:dyDescent="0.2">
      <c r="A153" s="499" t="s">
        <v>363</v>
      </c>
      <c r="B153" s="511"/>
      <c r="C153" s="364"/>
      <c r="D153" s="56">
        <v>43296</v>
      </c>
      <c r="E153" s="37"/>
      <c r="F153" s="37"/>
      <c r="G153" s="37"/>
      <c r="H153" s="38"/>
    </row>
    <row r="154" spans="1:8" s="16" customFormat="1" ht="37.5" customHeight="1" outlineLevel="1" x14ac:dyDescent="0.2">
      <c r="A154" s="499" t="s">
        <v>364</v>
      </c>
      <c r="B154" s="511"/>
      <c r="C154" s="364"/>
      <c r="D154" s="56">
        <v>48708</v>
      </c>
      <c r="E154" s="37"/>
      <c r="F154" s="37"/>
      <c r="G154" s="37"/>
      <c r="H154" s="38"/>
    </row>
    <row r="155" spans="1:8" s="16" customFormat="1" ht="37.5" customHeight="1" outlineLevel="1" x14ac:dyDescent="0.2">
      <c r="A155" s="499" t="s">
        <v>365</v>
      </c>
      <c r="B155" s="511"/>
      <c r="C155" s="364"/>
      <c r="D155" s="56">
        <v>54120</v>
      </c>
      <c r="E155" s="37"/>
      <c r="F155" s="37"/>
      <c r="G155" s="37"/>
      <c r="H155" s="38"/>
    </row>
    <row r="156" spans="1:8" s="16" customFormat="1" ht="37.5" customHeight="1" outlineLevel="1" x14ac:dyDescent="0.2">
      <c r="A156" s="499" t="s">
        <v>366</v>
      </c>
      <c r="B156" s="511"/>
      <c r="C156" s="364"/>
      <c r="D156" s="56">
        <v>59532</v>
      </c>
      <c r="E156" s="37"/>
      <c r="F156" s="37"/>
      <c r="G156" s="37"/>
      <c r="H156" s="38"/>
    </row>
    <row r="157" spans="1:8" s="16" customFormat="1" ht="37.5" customHeight="1" outlineLevel="1" x14ac:dyDescent="0.2">
      <c r="A157" s="499" t="s">
        <v>367</v>
      </c>
      <c r="B157" s="511"/>
      <c r="C157" s="364"/>
      <c r="D157" s="56">
        <v>64944</v>
      </c>
      <c r="E157" s="37"/>
      <c r="F157" s="37"/>
      <c r="G157" s="37"/>
      <c r="H157" s="38"/>
    </row>
    <row r="158" spans="1:8" s="16" customFormat="1" ht="37.5" customHeight="1" outlineLevel="1" x14ac:dyDescent="0.2">
      <c r="A158" s="499" t="s">
        <v>368</v>
      </c>
      <c r="B158" s="511"/>
      <c r="C158" s="364"/>
      <c r="D158" s="56">
        <v>70356</v>
      </c>
      <c r="E158" s="37"/>
      <c r="F158" s="37"/>
      <c r="G158" s="37"/>
      <c r="H158" s="38"/>
    </row>
    <row r="159" spans="1:8" s="16" customFormat="1" ht="37.5" customHeight="1" outlineLevel="1" x14ac:dyDescent="0.2">
      <c r="A159" s="499" t="s">
        <v>369</v>
      </c>
      <c r="B159" s="511"/>
      <c r="C159" s="364"/>
      <c r="D159" s="56">
        <v>75768</v>
      </c>
      <c r="E159" s="37"/>
      <c r="F159" s="37"/>
      <c r="G159" s="37"/>
      <c r="H159" s="38"/>
    </row>
    <row r="160" spans="1:8" s="16" customFormat="1" ht="37.5" customHeight="1" outlineLevel="1" x14ac:dyDescent="0.2">
      <c r="A160" s="499" t="s">
        <v>370</v>
      </c>
      <c r="B160" s="511"/>
      <c r="C160" s="364"/>
      <c r="D160" s="56">
        <v>81180</v>
      </c>
      <c r="E160" s="37"/>
      <c r="F160" s="37"/>
      <c r="G160" s="37"/>
      <c r="H160" s="38"/>
    </row>
    <row r="161" spans="1:8" s="16" customFormat="1" ht="37.5" customHeight="1" outlineLevel="1" x14ac:dyDescent="0.2">
      <c r="A161" s="499" t="s">
        <v>371</v>
      </c>
      <c r="B161" s="511"/>
      <c r="C161" s="364"/>
      <c r="D161" s="56">
        <v>86592</v>
      </c>
      <c r="E161" s="37"/>
      <c r="F161" s="37"/>
      <c r="G161" s="37"/>
      <c r="H161" s="38"/>
    </row>
    <row r="162" spans="1:8" s="16" customFormat="1" ht="37.5" customHeight="1" outlineLevel="1" x14ac:dyDescent="0.2">
      <c r="A162" s="499" t="s">
        <v>372</v>
      </c>
      <c r="B162" s="511"/>
      <c r="C162" s="364"/>
      <c r="D162" s="56">
        <v>92004</v>
      </c>
      <c r="E162" s="37"/>
      <c r="F162" s="37"/>
      <c r="G162" s="37"/>
      <c r="H162" s="38"/>
    </row>
    <row r="163" spans="1:8" s="16" customFormat="1" ht="37.5" customHeight="1" outlineLevel="1" x14ac:dyDescent="0.2">
      <c r="A163" s="499" t="s">
        <v>373</v>
      </c>
      <c r="B163" s="511"/>
      <c r="C163" s="364"/>
      <c r="D163" s="56">
        <v>97416</v>
      </c>
      <c r="E163" s="37"/>
      <c r="F163" s="37"/>
      <c r="G163" s="37"/>
      <c r="H163" s="38"/>
    </row>
    <row r="164" spans="1:8" s="16" customFormat="1" ht="37.5" customHeight="1" outlineLevel="1" x14ac:dyDescent="0.2">
      <c r="A164" s="130" t="s">
        <v>374</v>
      </c>
      <c r="B164" s="363"/>
      <c r="C164" s="364"/>
      <c r="D164" s="56">
        <v>102828</v>
      </c>
      <c r="E164" s="37"/>
      <c r="F164" s="37"/>
      <c r="G164" s="37"/>
      <c r="H164" s="38"/>
    </row>
    <row r="165" spans="1:8" s="16" customFormat="1" ht="37.5" customHeight="1" outlineLevel="1" x14ac:dyDescent="0.2">
      <c r="A165" s="130" t="s">
        <v>375</v>
      </c>
      <c r="B165" s="363"/>
      <c r="C165" s="364"/>
      <c r="D165" s="56">
        <v>108240</v>
      </c>
      <c r="E165" s="37"/>
      <c r="F165" s="37"/>
      <c r="G165" s="37"/>
      <c r="H165" s="38"/>
    </row>
    <row r="166" spans="1:8" s="16" customFormat="1" ht="37.5" customHeight="1" outlineLevel="1" x14ac:dyDescent="0.2">
      <c r="A166" s="130" t="s">
        <v>376</v>
      </c>
      <c r="B166" s="363"/>
      <c r="C166" s="364"/>
      <c r="D166" s="56">
        <v>113652</v>
      </c>
      <c r="E166" s="37"/>
      <c r="F166" s="37"/>
      <c r="G166" s="37"/>
      <c r="H166" s="38"/>
    </row>
    <row r="167" spans="1:8" s="16" customFormat="1" ht="37.5" customHeight="1" outlineLevel="1" x14ac:dyDescent="0.2">
      <c r="A167" s="130" t="s">
        <v>377</v>
      </c>
      <c r="B167" s="363"/>
      <c r="C167" s="364"/>
      <c r="D167" s="56">
        <v>119064</v>
      </c>
      <c r="E167" s="37"/>
      <c r="F167" s="37"/>
      <c r="G167" s="37"/>
      <c r="H167" s="38"/>
    </row>
    <row r="168" spans="1:8" s="16" customFormat="1" ht="37.5" customHeight="1" outlineLevel="1" x14ac:dyDescent="0.2">
      <c r="A168" s="130" t="s">
        <v>378</v>
      </c>
      <c r="B168" s="363"/>
      <c r="C168" s="364"/>
      <c r="D168" s="56">
        <v>124476</v>
      </c>
      <c r="E168" s="37"/>
      <c r="F168" s="37"/>
      <c r="G168" s="37"/>
      <c r="H168" s="38"/>
    </row>
    <row r="169" spans="1:8" s="16" customFormat="1" ht="37.5" customHeight="1" outlineLevel="1" x14ac:dyDescent="0.2">
      <c r="A169" s="130" t="s">
        <v>379</v>
      </c>
      <c r="B169" s="363"/>
      <c r="C169" s="364"/>
      <c r="D169" s="56">
        <v>129888</v>
      </c>
      <c r="E169" s="37"/>
      <c r="F169" s="37"/>
      <c r="G169" s="37"/>
      <c r="H169" s="38"/>
    </row>
    <row r="170" spans="1:8" s="16" customFormat="1" ht="37.5" customHeight="1" outlineLevel="1" x14ac:dyDescent="0.2">
      <c r="A170" s="130" t="s">
        <v>380</v>
      </c>
      <c r="B170" s="363"/>
      <c r="C170" s="364"/>
      <c r="D170" s="56">
        <v>135300</v>
      </c>
      <c r="E170" s="37"/>
      <c r="F170" s="37"/>
      <c r="G170" s="37"/>
      <c r="H170" s="38"/>
    </row>
    <row r="171" spans="1:8" s="16" customFormat="1" ht="37.5" customHeight="1" outlineLevel="1" x14ac:dyDescent="0.2">
      <c r="A171" s="130" t="s">
        <v>381</v>
      </c>
      <c r="B171" s="363"/>
      <c r="C171" s="364"/>
      <c r="D171" s="56">
        <v>140712</v>
      </c>
      <c r="E171" s="37"/>
      <c r="F171" s="37"/>
      <c r="G171" s="37"/>
      <c r="H171" s="38"/>
    </row>
    <row r="172" spans="1:8" s="16" customFormat="1" ht="37.5" customHeight="1" outlineLevel="1" x14ac:dyDescent="0.2">
      <c r="A172" s="130" t="s">
        <v>382</v>
      </c>
      <c r="B172" s="363"/>
      <c r="C172" s="364"/>
      <c r="D172" s="56">
        <v>146124</v>
      </c>
      <c r="E172" s="37"/>
      <c r="F172" s="37"/>
      <c r="G172" s="37"/>
      <c r="H172" s="38"/>
    </row>
    <row r="173" spans="1:8" s="16" customFormat="1" ht="37.5" customHeight="1" outlineLevel="1" x14ac:dyDescent="0.2">
      <c r="A173" s="130" t="s">
        <v>383</v>
      </c>
      <c r="B173" s="363"/>
      <c r="C173" s="364"/>
      <c r="D173" s="56">
        <v>151536</v>
      </c>
      <c r="E173" s="37"/>
      <c r="F173" s="37"/>
      <c r="G173" s="37"/>
      <c r="H173" s="38"/>
    </row>
    <row r="174" spans="1:8" s="16" customFormat="1" ht="37.5" customHeight="1" outlineLevel="1" x14ac:dyDescent="0.2">
      <c r="A174" s="130" t="s">
        <v>384</v>
      </c>
      <c r="B174" s="363"/>
      <c r="C174" s="364"/>
      <c r="D174" s="56">
        <v>156948</v>
      </c>
      <c r="E174" s="37"/>
      <c r="F174" s="37"/>
      <c r="G174" s="37"/>
      <c r="H174" s="38"/>
    </row>
    <row r="175" spans="1:8" s="16" customFormat="1" ht="37.5" customHeight="1" outlineLevel="1" x14ac:dyDescent="0.2">
      <c r="A175" s="130" t="s">
        <v>385</v>
      </c>
      <c r="B175" s="363"/>
      <c r="C175" s="364"/>
      <c r="D175" s="56">
        <v>162360</v>
      </c>
      <c r="E175" s="37"/>
      <c r="F175" s="37"/>
      <c r="G175" s="37"/>
      <c r="H175" s="38"/>
    </row>
    <row r="176" spans="1:8" s="16" customFormat="1" ht="37.5" customHeight="1" outlineLevel="1" x14ac:dyDescent="0.2">
      <c r="A176" s="130" t="s">
        <v>386</v>
      </c>
      <c r="B176" s="363"/>
      <c r="C176" s="364"/>
      <c r="D176" s="56">
        <v>167772</v>
      </c>
      <c r="E176" s="37"/>
      <c r="F176" s="37"/>
      <c r="G176" s="37"/>
      <c r="H176" s="38"/>
    </row>
    <row r="177" spans="1:8" s="16" customFormat="1" ht="37.5" customHeight="1" outlineLevel="1" x14ac:dyDescent="0.2">
      <c r="A177" s="130" t="s">
        <v>387</v>
      </c>
      <c r="B177" s="363"/>
      <c r="C177" s="364"/>
      <c r="D177" s="56">
        <v>173184</v>
      </c>
      <c r="E177" s="37"/>
      <c r="F177" s="37"/>
      <c r="G177" s="37"/>
      <c r="H177" s="38"/>
    </row>
    <row r="178" spans="1:8" s="16" customFormat="1" ht="37.5" customHeight="1" outlineLevel="1" x14ac:dyDescent="0.2">
      <c r="A178" s="130" t="s">
        <v>388</v>
      </c>
      <c r="B178" s="363"/>
      <c r="C178" s="364"/>
      <c r="D178" s="56">
        <v>178596</v>
      </c>
      <c r="E178" s="37"/>
      <c r="F178" s="37"/>
      <c r="G178" s="37"/>
      <c r="H178" s="38"/>
    </row>
    <row r="179" spans="1:8" s="16" customFormat="1" ht="37.5" customHeight="1" outlineLevel="1" thickBot="1" x14ac:dyDescent="0.25">
      <c r="A179" s="130" t="s">
        <v>389</v>
      </c>
      <c r="B179" s="363"/>
      <c r="C179" s="365"/>
      <c r="D179" s="56">
        <v>184008</v>
      </c>
      <c r="E179" s="37"/>
      <c r="F179" s="37"/>
      <c r="G179" s="37"/>
      <c r="H179" s="38"/>
    </row>
    <row r="180" spans="1:8" s="16" customFormat="1" ht="50.1" customHeight="1" thickBot="1" x14ac:dyDescent="0.25">
      <c r="A180" s="119" t="s">
        <v>52</v>
      </c>
      <c r="B180" s="120"/>
      <c r="C180" s="120"/>
      <c r="D180" s="691" t="str">
        <f>"от "&amp;MIN(D181:D190)&amp;" до "&amp;MAX(D181:D190)</f>
        <v>от 390 до 20490</v>
      </c>
      <c r="E180" s="692"/>
      <c r="F180" s="692"/>
      <c r="G180" s="692"/>
      <c r="H180" s="693"/>
    </row>
    <row r="181" spans="1:8" s="16" customFormat="1" ht="159.75" customHeight="1" x14ac:dyDescent="0.2">
      <c r="A181" s="421" t="s">
        <v>271</v>
      </c>
      <c r="B181" s="133" t="s">
        <v>272</v>
      </c>
      <c r="C181" s="69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81" s="31">
        <v>1500</v>
      </c>
      <c r="E181" s="32"/>
      <c r="F181" s="32"/>
      <c r="G181" s="32"/>
      <c r="H181" s="33"/>
    </row>
    <row r="182" spans="1:8" s="16" customFormat="1" ht="37.5" customHeight="1" x14ac:dyDescent="0.2">
      <c r="A182" s="143" t="s">
        <v>54</v>
      </c>
      <c r="B182" s="144"/>
      <c r="C182" s="42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82" s="36">
        <v>1290</v>
      </c>
      <c r="E182" s="37"/>
      <c r="F182" s="37"/>
      <c r="G182" s="37"/>
      <c r="H182" s="38"/>
    </row>
    <row r="183" spans="1:8" s="16" customFormat="1" ht="37.5" customHeight="1" x14ac:dyDescent="0.2">
      <c r="A183" s="143" t="s">
        <v>55</v>
      </c>
      <c r="B183" s="144"/>
      <c r="C183" s="424"/>
      <c r="D183" s="36">
        <v>20490</v>
      </c>
      <c r="E183" s="37"/>
      <c r="F183" s="37"/>
      <c r="G183" s="37"/>
      <c r="H183" s="38"/>
    </row>
    <row r="184" spans="1:8" s="16" customFormat="1" ht="37.5" customHeight="1" x14ac:dyDescent="0.2">
      <c r="A184" s="143" t="s">
        <v>56</v>
      </c>
      <c r="B184" s="144"/>
      <c r="C184" s="424"/>
      <c r="D184" s="36">
        <v>4590</v>
      </c>
      <c r="E184" s="37"/>
      <c r="F184" s="37"/>
      <c r="G184" s="37"/>
      <c r="H184" s="38"/>
    </row>
    <row r="185" spans="1:8" s="16" customFormat="1" ht="37.5" customHeight="1" x14ac:dyDescent="0.2">
      <c r="A185" s="143" t="s">
        <v>57</v>
      </c>
      <c r="B185" s="144"/>
      <c r="C185" s="424"/>
      <c r="D185" s="36">
        <v>12390</v>
      </c>
      <c r="E185" s="37"/>
      <c r="F185" s="37"/>
      <c r="G185" s="37"/>
      <c r="H185" s="38"/>
    </row>
    <row r="186" spans="1:8" s="16" customFormat="1" ht="37.5" customHeight="1" x14ac:dyDescent="0.2">
      <c r="A186" s="143" t="s">
        <v>58</v>
      </c>
      <c r="B186" s="144"/>
      <c r="C186" s="424"/>
      <c r="D186" s="36">
        <v>390</v>
      </c>
      <c r="E186" s="37"/>
      <c r="F186" s="37"/>
      <c r="G186" s="37"/>
      <c r="H186" s="38"/>
    </row>
    <row r="187" spans="1:8" s="16" customFormat="1" ht="37.5" customHeight="1" x14ac:dyDescent="0.2">
      <c r="A187" s="143" t="s">
        <v>59</v>
      </c>
      <c r="B187" s="144"/>
      <c r="C187" s="424"/>
      <c r="D187" s="36">
        <v>390</v>
      </c>
      <c r="E187" s="37"/>
      <c r="F187" s="37"/>
      <c r="G187" s="37"/>
      <c r="H187" s="38"/>
    </row>
    <row r="188" spans="1:8" s="16" customFormat="1" ht="37.5" customHeight="1" x14ac:dyDescent="0.2">
      <c r="A188" s="143" t="s">
        <v>60</v>
      </c>
      <c r="B188" s="144"/>
      <c r="C188" s="424"/>
      <c r="D188" s="36">
        <v>780</v>
      </c>
      <c r="E188" s="37"/>
      <c r="F188" s="37"/>
      <c r="G188" s="37"/>
      <c r="H188" s="38"/>
    </row>
    <row r="189" spans="1:8" s="16" customFormat="1" ht="37.5" customHeight="1" x14ac:dyDescent="0.2">
      <c r="A189" s="143" t="s">
        <v>61</v>
      </c>
      <c r="B189" s="144"/>
      <c r="C189" s="424"/>
      <c r="D189" s="36">
        <v>1170</v>
      </c>
      <c r="E189" s="37"/>
      <c r="F189" s="37"/>
      <c r="G189" s="37"/>
      <c r="H189" s="38"/>
    </row>
    <row r="190" spans="1:8" s="16" customFormat="1" ht="37.5" customHeight="1" thickBot="1" x14ac:dyDescent="0.25">
      <c r="A190" s="192" t="s">
        <v>62</v>
      </c>
      <c r="B190" s="193"/>
      <c r="C190" s="426"/>
      <c r="D190" s="44">
        <v>10290</v>
      </c>
      <c r="E190" s="45"/>
      <c r="F190" s="45"/>
      <c r="G190" s="45"/>
      <c r="H190" s="46"/>
    </row>
    <row r="191" spans="1:8" s="16" customFormat="1" ht="117.75" customHeight="1" thickBot="1" x14ac:dyDescent="0.25">
      <c r="A191" s="319" t="s">
        <v>64</v>
      </c>
      <c r="B191" s="320"/>
      <c r="C191"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91" s="45">
        <v>30</v>
      </c>
      <c r="E191" s="45"/>
      <c r="F191" s="45"/>
      <c r="G191" s="45"/>
      <c r="H191" s="46"/>
    </row>
    <row r="192" spans="1:8" s="28" customFormat="1" ht="50.1" customHeight="1" thickBot="1" x14ac:dyDescent="0.25">
      <c r="A192" s="24" t="s">
        <v>65</v>
      </c>
      <c r="B192" s="25"/>
      <c r="C192" s="26"/>
      <c r="D192" s="351" t="str">
        <f>"от "&amp;MIN(D83,D194:D237)&amp;" до "&amp;MAX(D83,D193:D237)</f>
        <v>от 540 до 229920</v>
      </c>
      <c r="E192" s="351"/>
      <c r="F192" s="351"/>
      <c r="G192" s="351"/>
      <c r="H192" s="352"/>
    </row>
    <row r="193" spans="1:8" s="16" customFormat="1" ht="24.95" customHeight="1" thickBot="1" x14ac:dyDescent="0.25">
      <c r="A193" s="298"/>
      <c r="B193" s="299"/>
      <c r="C193" s="118"/>
      <c r="D193" s="160"/>
      <c r="E193" s="160"/>
      <c r="F193" s="160"/>
      <c r="G193" s="160"/>
      <c r="H193" s="161"/>
    </row>
    <row r="194" spans="1:8" s="16" customFormat="1" ht="72" customHeight="1" thickBot="1" x14ac:dyDescent="0.25">
      <c r="A194" s="162" t="s">
        <v>66</v>
      </c>
      <c r="B194" s="163"/>
      <c r="C194"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194" s="165">
        <v>13860</v>
      </c>
      <c r="E194" s="165"/>
      <c r="F194" s="165"/>
      <c r="G194" s="165"/>
      <c r="H194" s="166"/>
    </row>
    <row r="195" spans="1:8" s="16" customFormat="1" ht="72" customHeight="1" thickBot="1" x14ac:dyDescent="0.25">
      <c r="A195" s="167" t="s">
        <v>67</v>
      </c>
      <c r="B195" s="168"/>
      <c r="C195" s="169"/>
      <c r="D195" s="170" t="s">
        <v>68</v>
      </c>
      <c r="E195" s="171"/>
      <c r="F195" s="171"/>
      <c r="G195" s="171"/>
      <c r="H195" s="172"/>
    </row>
    <row r="196" spans="1:8" s="16" customFormat="1" ht="72" customHeight="1" x14ac:dyDescent="0.2">
      <c r="A196" s="173" t="s">
        <v>69</v>
      </c>
      <c r="B196" s="174"/>
      <c r="C196" s="169"/>
      <c r="D196" s="140">
        <f>D194/4</f>
        <v>3465</v>
      </c>
      <c r="E196" s="140"/>
      <c r="F196" s="140"/>
      <c r="G196" s="140"/>
      <c r="H196" s="141"/>
    </row>
    <row r="197" spans="1:8" s="16" customFormat="1" ht="72" customHeight="1" x14ac:dyDescent="0.2">
      <c r="A197" s="173" t="s">
        <v>70</v>
      </c>
      <c r="B197" s="174"/>
      <c r="C197" s="169"/>
      <c r="D197" s="140">
        <f>D194/5</f>
        <v>2772</v>
      </c>
      <c r="E197" s="140"/>
      <c r="F197" s="140"/>
      <c r="G197" s="140"/>
      <c r="H197" s="141"/>
    </row>
    <row r="198" spans="1:8" s="16" customFormat="1" ht="72" customHeight="1" x14ac:dyDescent="0.2">
      <c r="A198" s="173" t="s">
        <v>71</v>
      </c>
      <c r="B198" s="174"/>
      <c r="C198" s="169"/>
      <c r="D198" s="140">
        <f>D194/6</f>
        <v>2310</v>
      </c>
      <c r="E198" s="140"/>
      <c r="F198" s="140"/>
      <c r="G198" s="140"/>
      <c r="H198" s="141"/>
    </row>
    <row r="199" spans="1:8" s="16" customFormat="1" ht="72" customHeight="1" x14ac:dyDescent="0.2">
      <c r="A199" s="173" t="s">
        <v>72</v>
      </c>
      <c r="B199" s="174"/>
      <c r="C199" s="169"/>
      <c r="D199" s="140">
        <f>D194/7</f>
        <v>1980</v>
      </c>
      <c r="E199" s="140"/>
      <c r="F199" s="140"/>
      <c r="G199" s="140"/>
      <c r="H199" s="141"/>
    </row>
    <row r="200" spans="1:8" s="16" customFormat="1" ht="72" customHeight="1" x14ac:dyDescent="0.2">
      <c r="A200" s="173" t="s">
        <v>73</v>
      </c>
      <c r="B200" s="174"/>
      <c r="C200" s="169"/>
      <c r="D200" s="140">
        <f>D194/8</f>
        <v>1732.5</v>
      </c>
      <c r="E200" s="140"/>
      <c r="F200" s="140"/>
      <c r="G200" s="140"/>
      <c r="H200" s="141"/>
    </row>
    <row r="201" spans="1:8" s="16" customFormat="1" ht="72" customHeight="1" x14ac:dyDescent="0.2">
      <c r="A201" s="173" t="s">
        <v>74</v>
      </c>
      <c r="B201" s="174"/>
      <c r="C201" s="169"/>
      <c r="D201" s="140">
        <f>D194/9</f>
        <v>1540</v>
      </c>
      <c r="E201" s="140"/>
      <c r="F201" s="140"/>
      <c r="G201" s="140"/>
      <c r="H201" s="141"/>
    </row>
    <row r="202" spans="1:8" s="16" customFormat="1" ht="72" customHeight="1" thickBot="1" x14ac:dyDescent="0.25">
      <c r="A202" s="173" t="s">
        <v>75</v>
      </c>
      <c r="B202" s="174"/>
      <c r="C202" s="175"/>
      <c r="D202" s="140">
        <f>D194/10</f>
        <v>1386</v>
      </c>
      <c r="E202" s="140"/>
      <c r="F202" s="140"/>
      <c r="G202" s="140"/>
      <c r="H202" s="141"/>
    </row>
    <row r="203" spans="1:8" s="16" customFormat="1" ht="62.45" customHeight="1" thickBot="1" x14ac:dyDescent="0.25">
      <c r="A203" s="176" t="s">
        <v>76</v>
      </c>
      <c r="B203" s="177"/>
      <c r="C203"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03" s="44">
        <v>25002</v>
      </c>
      <c r="E203" s="45"/>
      <c r="F203" s="45"/>
      <c r="G203" s="45"/>
      <c r="H203" s="46"/>
    </row>
    <row r="204" spans="1:8" s="16" customFormat="1" ht="24.95" customHeight="1" thickBot="1" x14ac:dyDescent="0.25">
      <c r="A204" s="298"/>
      <c r="B204" s="299"/>
      <c r="C204" s="180"/>
      <c r="D204" s="181"/>
      <c r="E204" s="181"/>
      <c r="F204" s="181"/>
      <c r="G204" s="181"/>
      <c r="H204" s="182"/>
    </row>
    <row r="205" spans="1:8" s="16" customFormat="1" ht="50.1" customHeight="1" x14ac:dyDescent="0.2">
      <c r="A205" s="143" t="s">
        <v>77</v>
      </c>
      <c r="B205" s="144"/>
      <c r="C205" s="183" t="str">
        <f>"Интернет-площадка 2gis.ru на основе Cправочника организаций "&amp;$C$2&amp;""</f>
        <v>Интернет-площадка 2gis.ru на основе Cправочника организаций "2ГИС.САНКТ-ПЕТЕРБУРГ"</v>
      </c>
      <c r="D205" s="31">
        <v>14190</v>
      </c>
      <c r="E205" s="32"/>
      <c r="F205" s="32"/>
      <c r="G205" s="32"/>
      <c r="H205" s="33"/>
    </row>
    <row r="206" spans="1:8" s="16" customFormat="1" ht="50.1" customHeight="1" x14ac:dyDescent="0.2">
      <c r="A206" s="143" t="s">
        <v>647</v>
      </c>
      <c r="B206" s="144"/>
      <c r="C206" s="184" t="s">
        <v>87</v>
      </c>
      <c r="D206" s="36">
        <v>139290</v>
      </c>
      <c r="E206" s="37"/>
      <c r="F206" s="37"/>
      <c r="G206" s="37"/>
      <c r="H206" s="38"/>
    </row>
    <row r="207" spans="1:8" s="16" customFormat="1" ht="50.1" customHeight="1" x14ac:dyDescent="0.2">
      <c r="A207" s="143" t="s">
        <v>78</v>
      </c>
      <c r="B207" s="144"/>
      <c r="C207"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07" s="36">
        <v>10290</v>
      </c>
      <c r="E207" s="37"/>
      <c r="F207" s="37"/>
      <c r="G207" s="37"/>
      <c r="H207" s="38"/>
    </row>
    <row r="208" spans="1:8" s="16" customFormat="1" ht="50.1" customHeight="1" x14ac:dyDescent="0.2">
      <c r="A208" s="143" t="s">
        <v>79</v>
      </c>
      <c r="B208" s="144"/>
      <c r="C208"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08" s="36">
        <v>35490</v>
      </c>
      <c r="E208" s="37"/>
      <c r="F208" s="37"/>
      <c r="G208" s="37"/>
      <c r="H208" s="38"/>
    </row>
    <row r="209" spans="1:8" s="16" customFormat="1" ht="50.1" customHeight="1" x14ac:dyDescent="0.2">
      <c r="A209" s="143" t="s">
        <v>80</v>
      </c>
      <c r="B209" s="144"/>
      <c r="C209" s="184" t="str">
        <f>"Интернет-площадка 2gis.ru на основе Cправочника организаций "&amp;$C$2&amp;""</f>
        <v>Интернет-площадка 2gis.ru на основе Cправочника организаций "2ГИС.САНКТ-ПЕТЕРБУРГ"</v>
      </c>
      <c r="D209" s="36">
        <v>17790</v>
      </c>
      <c r="E209" s="37"/>
      <c r="F209" s="37"/>
      <c r="G209" s="37"/>
      <c r="H209" s="38"/>
    </row>
    <row r="210" spans="1:8" s="16" customFormat="1" ht="50.1" customHeight="1" x14ac:dyDescent="0.2">
      <c r="A210" s="143" t="s">
        <v>81</v>
      </c>
      <c r="B210" s="144"/>
      <c r="C210" s="184" t="str">
        <f>"Интернет-площадка 2gis.ru на основе Cправочника организаций "&amp;$C$2&amp;""</f>
        <v>Интернет-площадка 2gis.ru на основе Cправочника организаций "2ГИС.САНКТ-ПЕТЕРБУРГ"</v>
      </c>
      <c r="D210" s="36">
        <v>21348</v>
      </c>
      <c r="E210" s="37"/>
      <c r="F210" s="37"/>
      <c r="G210" s="37"/>
      <c r="H210" s="38"/>
    </row>
    <row r="211" spans="1:8" s="16" customFormat="1" ht="50.1" customHeight="1" x14ac:dyDescent="0.2">
      <c r="A211" s="143" t="s">
        <v>82</v>
      </c>
      <c r="B211" s="144"/>
      <c r="C211"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1" s="36">
        <v>7290</v>
      </c>
      <c r="E211" s="37"/>
      <c r="F211" s="37"/>
      <c r="G211" s="37"/>
      <c r="H211" s="38"/>
    </row>
    <row r="212" spans="1:8" s="16" customFormat="1" ht="50.1" customHeight="1" x14ac:dyDescent="0.2">
      <c r="A212" s="143" t="s">
        <v>83</v>
      </c>
      <c r="B212" s="144"/>
      <c r="C212"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2" s="36">
        <v>14790</v>
      </c>
      <c r="E212" s="37"/>
      <c r="F212" s="37"/>
      <c r="G212" s="37"/>
      <c r="H212" s="38"/>
    </row>
    <row r="213" spans="1:8" s="16" customFormat="1" ht="50.1" customHeight="1" x14ac:dyDescent="0.2">
      <c r="A213" s="143" t="s">
        <v>84</v>
      </c>
      <c r="B213" s="144"/>
      <c r="C213"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13" s="36">
        <v>42690</v>
      </c>
      <c r="E213" s="37"/>
      <c r="F213" s="37"/>
      <c r="G213" s="37"/>
      <c r="H213" s="38"/>
    </row>
    <row r="214" spans="1:8" s="16" customFormat="1" ht="50.1" customHeight="1" x14ac:dyDescent="0.2">
      <c r="A214" s="143" t="s">
        <v>85</v>
      </c>
      <c r="B214" s="144"/>
      <c r="C214" s="184" t="str">
        <f>C253</f>
        <v>электронный справочник на основе Справочника организаций "2ГИС.САНКТ-ПЕТЕРБУРГ" (мобильная версия 2ГИС 4.0 и выше)</v>
      </c>
      <c r="D214" s="36">
        <v>34680</v>
      </c>
      <c r="E214" s="37"/>
      <c r="F214" s="37"/>
      <c r="G214" s="37"/>
      <c r="H214" s="38"/>
    </row>
    <row r="215" spans="1:8" s="16" customFormat="1" ht="50.1" customHeight="1" x14ac:dyDescent="0.2">
      <c r="A215" s="143" t="s">
        <v>86</v>
      </c>
      <c r="B215" s="144"/>
      <c r="C215" s="184" t="s">
        <v>87</v>
      </c>
      <c r="D215" s="36">
        <v>540</v>
      </c>
      <c r="E215" s="37"/>
      <c r="F215" s="37"/>
      <c r="G215" s="37"/>
      <c r="H215" s="38"/>
    </row>
    <row r="216" spans="1:8" s="16" customFormat="1" ht="70.5" customHeight="1" x14ac:dyDescent="0.2">
      <c r="A216" s="143" t="s">
        <v>88</v>
      </c>
      <c r="B216" s="144"/>
      <c r="C21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16" s="36">
        <v>13290</v>
      </c>
      <c r="E216" s="37"/>
      <c r="F216" s="37"/>
      <c r="G216" s="37"/>
      <c r="H216" s="38"/>
    </row>
    <row r="217" spans="1:8" s="16" customFormat="1" ht="70.5" customHeight="1" x14ac:dyDescent="0.2">
      <c r="A217" s="143" t="s">
        <v>89</v>
      </c>
      <c r="B217" s="144"/>
      <c r="C217" s="184" t="str">
        <f t="shared" ref="C217:C2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17" s="36">
        <v>10632</v>
      </c>
      <c r="E217" s="37"/>
      <c r="F217" s="37"/>
      <c r="G217" s="37"/>
      <c r="H217" s="38"/>
    </row>
    <row r="218" spans="1:8" s="16" customFormat="1" ht="70.5" customHeight="1" x14ac:dyDescent="0.2">
      <c r="A218" s="143" t="s">
        <v>90</v>
      </c>
      <c r="B218" s="144"/>
      <c r="C218" s="184"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18" s="36">
        <v>11190</v>
      </c>
      <c r="E218" s="37"/>
      <c r="F218" s="37"/>
      <c r="G218" s="37"/>
      <c r="H218" s="38"/>
    </row>
    <row r="219" spans="1:8" s="16" customFormat="1" ht="70.5" customHeight="1" x14ac:dyDescent="0.2">
      <c r="A219" s="143" t="s">
        <v>91</v>
      </c>
      <c r="B219" s="144"/>
      <c r="C219" s="184"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19" s="36">
        <v>5316</v>
      </c>
      <c r="E219" s="37"/>
      <c r="F219" s="37"/>
      <c r="G219" s="37"/>
      <c r="H219" s="38"/>
    </row>
    <row r="220" spans="1:8" s="16" customFormat="1" ht="50.1" customHeight="1" thickBot="1" x14ac:dyDescent="0.25">
      <c r="A220" s="143" t="s">
        <v>94</v>
      </c>
      <c r="B220" s="144"/>
      <c r="C220" s="18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0" s="36">
        <v>31890</v>
      </c>
      <c r="E220" s="37"/>
      <c r="F220" s="37"/>
      <c r="G220" s="37"/>
      <c r="H220" s="38"/>
    </row>
    <row r="221" spans="1:8" s="16" customFormat="1" ht="102" customHeight="1" thickBot="1" x14ac:dyDescent="0.25">
      <c r="A221" s="143" t="s">
        <v>16</v>
      </c>
      <c r="B221" s="144"/>
      <c r="C221" s="69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1" s="36">
        <v>1500</v>
      </c>
      <c r="E221" s="37"/>
      <c r="F221" s="37"/>
      <c r="G221" s="37"/>
      <c r="H221" s="38"/>
    </row>
    <row r="222" spans="1:8" s="16" customFormat="1" ht="126" customHeight="1" x14ac:dyDescent="0.2">
      <c r="A222" s="143" t="s">
        <v>95</v>
      </c>
      <c r="B222" s="144"/>
      <c r="C222" s="42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22" s="127">
        <v>20025</v>
      </c>
      <c r="E222" s="128"/>
      <c r="F222" s="128"/>
      <c r="G222" s="128"/>
      <c r="H222" s="129"/>
    </row>
    <row r="223" spans="1:8" s="16" customFormat="1" ht="96" customHeight="1" x14ac:dyDescent="0.2">
      <c r="A223" s="137" t="s">
        <v>96</v>
      </c>
      <c r="B223" s="189"/>
      <c r="C223" s="429"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23" s="36">
        <v>10005</v>
      </c>
      <c r="E223" s="37"/>
      <c r="F223" s="37"/>
      <c r="G223" s="37"/>
      <c r="H223" s="38"/>
    </row>
    <row r="224" spans="1:8" s="16" customFormat="1" ht="96" customHeight="1" thickBot="1" x14ac:dyDescent="0.25">
      <c r="A224" s="137" t="s">
        <v>97</v>
      </c>
      <c r="B224" s="189"/>
      <c r="C2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24" s="36">
        <v>20004</v>
      </c>
      <c r="E224" s="37"/>
      <c r="F224" s="37"/>
      <c r="G224" s="37"/>
      <c r="H224" s="38"/>
    </row>
    <row r="225" spans="1:8" s="16" customFormat="1" ht="93" customHeight="1" thickBot="1" x14ac:dyDescent="0.25">
      <c r="A225" s="143" t="s">
        <v>92</v>
      </c>
      <c r="B225" s="144" t="s">
        <v>92</v>
      </c>
      <c r="C225" s="62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25" s="36">
        <v>20004</v>
      </c>
      <c r="E225" s="37"/>
      <c r="F225" s="37"/>
      <c r="G225" s="37"/>
      <c r="H225" s="38"/>
    </row>
    <row r="226" spans="1:8" s="16" customFormat="1" ht="93" customHeight="1" x14ac:dyDescent="0.2">
      <c r="A226" s="143" t="s">
        <v>93</v>
      </c>
      <c r="B226" s="144" t="s">
        <v>93</v>
      </c>
      <c r="C226" s="62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26" s="36">
        <v>15000</v>
      </c>
      <c r="E226" s="37"/>
      <c r="F226" s="37"/>
      <c r="G226" s="37"/>
      <c r="H226" s="38"/>
    </row>
    <row r="227" spans="1:8" s="16" customFormat="1" ht="50.1" customHeight="1" x14ac:dyDescent="0.2">
      <c r="A227" s="143" t="s">
        <v>98</v>
      </c>
      <c r="B227" s="144"/>
      <c r="C227" s="184" t="str">
        <f>"Интернет-площадка 2gis.ru на основе Cправочника организаций "&amp;$C$2&amp;""</f>
        <v>Интернет-площадка 2gis.ru на основе Cправочника организаций "2ГИС.САНКТ-ПЕТЕРБУРГ"</v>
      </c>
      <c r="D227" s="36">
        <v>35520</v>
      </c>
      <c r="E227" s="37"/>
      <c r="F227" s="37"/>
      <c r="G227" s="37"/>
      <c r="H227" s="38"/>
    </row>
    <row r="228" spans="1:8" s="16" customFormat="1" ht="50.1" customHeight="1" x14ac:dyDescent="0.2">
      <c r="A228" s="143" t="s">
        <v>648</v>
      </c>
      <c r="B228" s="144"/>
      <c r="C228" s="184" t="s">
        <v>87</v>
      </c>
      <c r="D228" s="36">
        <v>229920</v>
      </c>
      <c r="E228" s="37"/>
      <c r="F228" s="37"/>
      <c r="G228" s="37"/>
      <c r="H228" s="38"/>
    </row>
    <row r="229" spans="1:8" s="16" customFormat="1" ht="50.1" customHeight="1" x14ac:dyDescent="0.2">
      <c r="A229" s="137" t="s">
        <v>99</v>
      </c>
      <c r="B229" s="189"/>
      <c r="C229" s="184" t="str">
        <f t="shared" ref="C229:C237"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29" s="36">
        <v>25800</v>
      </c>
      <c r="E229" s="37"/>
      <c r="F229" s="37"/>
      <c r="G229" s="37"/>
      <c r="H229" s="38"/>
    </row>
    <row r="230" spans="1:8" s="16" customFormat="1" ht="50.1" customHeight="1" x14ac:dyDescent="0.2">
      <c r="A230" s="143" t="s">
        <v>100</v>
      </c>
      <c r="B230" s="144"/>
      <c r="C230" s="184" t="str">
        <f t="shared" si="1"/>
        <v>Электронный справочник на основе Справочника организаций "2ГИС.САНКТ-ПЕТЕРБУРГ" (версия для ПК)</v>
      </c>
      <c r="D230" s="36">
        <v>88800</v>
      </c>
      <c r="E230" s="37"/>
      <c r="F230" s="37"/>
      <c r="G230" s="37"/>
      <c r="H230" s="38"/>
    </row>
    <row r="231" spans="1:8" s="16" customFormat="1" ht="50.1" customHeight="1" x14ac:dyDescent="0.2">
      <c r="A231" s="143" t="s">
        <v>101</v>
      </c>
      <c r="B231" s="144"/>
      <c r="C231" s="184" t="str">
        <f>"Интернет-площадка 2gis.ru на основе Cправочника организаций "&amp;$C$2&amp;""</f>
        <v>Интернет-площадка 2gis.ru на основе Cправочника организаций "2ГИС.САНКТ-ПЕТЕРБУРГ"</v>
      </c>
      <c r="D231" s="36">
        <v>44520</v>
      </c>
      <c r="E231" s="37"/>
      <c r="F231" s="37"/>
      <c r="G231" s="37"/>
      <c r="H231" s="38"/>
    </row>
    <row r="232" spans="1:8" s="16" customFormat="1" ht="50.1" customHeight="1" x14ac:dyDescent="0.2">
      <c r="A232" s="143" t="s">
        <v>102</v>
      </c>
      <c r="B232" s="144"/>
      <c r="C232" s="184" t="str">
        <f>"Интернет-площадка 2gis.ru на основе Cправочника организаций "&amp;$C$2&amp;""</f>
        <v>Интернет-площадка 2gis.ru на основе Cправочника организаций "2ГИС.САНКТ-ПЕТЕРБУРГ"</v>
      </c>
      <c r="D232" s="36">
        <v>53424</v>
      </c>
      <c r="E232" s="37"/>
      <c r="F232" s="37"/>
      <c r="G232" s="37"/>
      <c r="H232" s="38"/>
    </row>
    <row r="233" spans="1:8" s="16" customFormat="1" ht="50.1" customHeight="1" x14ac:dyDescent="0.2">
      <c r="A233" s="143" t="s">
        <v>103</v>
      </c>
      <c r="B233" s="144"/>
      <c r="C233" s="184" t="str">
        <f t="shared" si="1"/>
        <v>Электронный справочник на основе Справочника организаций "2ГИС.САНКТ-ПЕТЕРБУРГ" (версия для ПК)</v>
      </c>
      <c r="D233" s="36">
        <v>18240</v>
      </c>
      <c r="E233" s="37"/>
      <c r="F233" s="37"/>
      <c r="G233" s="37"/>
      <c r="H233" s="38"/>
    </row>
    <row r="234" spans="1:8" s="16" customFormat="1" ht="50.1" customHeight="1" x14ac:dyDescent="0.2">
      <c r="A234" s="143" t="s">
        <v>104</v>
      </c>
      <c r="B234" s="144"/>
      <c r="C234" s="184" t="str">
        <f t="shared" si="1"/>
        <v>Электронный справочник на основе Справочника организаций "2ГИС.САНКТ-ПЕТЕРБУРГ" (версия для ПК)</v>
      </c>
      <c r="D234" s="36">
        <v>37080</v>
      </c>
      <c r="E234" s="37"/>
      <c r="F234" s="37"/>
      <c r="G234" s="37"/>
      <c r="H234" s="38"/>
    </row>
    <row r="235" spans="1:8" s="16" customFormat="1" ht="50.1" customHeight="1" x14ac:dyDescent="0.2">
      <c r="A235" s="143" t="s">
        <v>105</v>
      </c>
      <c r="B235" s="144"/>
      <c r="C235" s="184" t="str">
        <f t="shared" si="1"/>
        <v>Электронный справочник на основе Справочника организаций "2ГИС.САНКТ-ПЕТЕРБУРГ" (версия для ПК)</v>
      </c>
      <c r="D235" s="36">
        <v>106800</v>
      </c>
      <c r="E235" s="37"/>
      <c r="F235" s="37"/>
      <c r="G235" s="37"/>
      <c r="H235" s="38"/>
    </row>
    <row r="236" spans="1:8" s="16" customFormat="1" ht="50.1" customHeight="1" x14ac:dyDescent="0.2">
      <c r="A236" s="143" t="s">
        <v>273</v>
      </c>
      <c r="B236" s="144"/>
      <c r="C236" s="184" t="s">
        <v>87</v>
      </c>
      <c r="D236" s="36">
        <v>1440</v>
      </c>
      <c r="E236" s="37"/>
      <c r="F236" s="37"/>
      <c r="G236" s="37"/>
      <c r="H236" s="38"/>
    </row>
    <row r="237" spans="1:8" s="16" customFormat="1" ht="50.1" customHeight="1" thickBot="1" x14ac:dyDescent="0.25">
      <c r="A237" s="143" t="s">
        <v>108</v>
      </c>
      <c r="B237" s="144"/>
      <c r="C237" s="184" t="str">
        <f t="shared" si="1"/>
        <v>Электронный справочник на основе Справочника организаций "2ГИС.САНКТ-ПЕТЕРБУРГ" (версия для ПК)</v>
      </c>
      <c r="D237" s="44">
        <v>79800</v>
      </c>
      <c r="E237" s="45"/>
      <c r="F237" s="45"/>
      <c r="G237" s="45"/>
      <c r="H237" s="46"/>
    </row>
    <row r="238" spans="1:8" s="16" customFormat="1" ht="21.75" thickBot="1" x14ac:dyDescent="0.25">
      <c r="A238" s="298"/>
      <c r="B238" s="299"/>
      <c r="C238" s="118"/>
      <c r="D238" s="322"/>
      <c r="E238" s="322"/>
      <c r="F238" s="322"/>
      <c r="G238" s="322"/>
      <c r="H238" s="323"/>
    </row>
    <row r="239" spans="1:8" s="16" customFormat="1" ht="50.1" customHeight="1" thickBot="1" x14ac:dyDescent="0.25">
      <c r="A239" s="281" t="s">
        <v>5</v>
      </c>
      <c r="B239" s="696" t="s">
        <v>6</v>
      </c>
      <c r="C239" s="649" t="s">
        <v>7</v>
      </c>
      <c r="D239" s="697"/>
      <c r="E239" s="21"/>
      <c r="F239" s="21"/>
      <c r="G239" s="21"/>
      <c r="H239" s="22"/>
    </row>
    <row r="240" spans="1:8" s="16" customFormat="1" ht="50.1" customHeight="1" x14ac:dyDescent="0.2">
      <c r="A240" s="623" t="s">
        <v>585</v>
      </c>
      <c r="B240" s="624" t="s">
        <v>80</v>
      </c>
      <c r="C240" s="698" t="s">
        <v>586</v>
      </c>
      <c r="D240" s="31" t="e">
        <v>#REF!</v>
      </c>
      <c r="E240" s="32"/>
      <c r="F240" s="32"/>
      <c r="G240" s="32"/>
      <c r="H240" s="33"/>
    </row>
    <row r="241" spans="1:8" s="16" customFormat="1" ht="50.1" customHeight="1" x14ac:dyDescent="0.2">
      <c r="A241" s="626" t="s">
        <v>587</v>
      </c>
      <c r="B241" s="627"/>
      <c r="C241" s="698" t="s">
        <v>586</v>
      </c>
      <c r="D241" s="36" t="e">
        <v>#REF!</v>
      </c>
      <c r="E241" s="37"/>
      <c r="F241" s="37"/>
      <c r="G241" s="37"/>
      <c r="H241" s="38"/>
    </row>
    <row r="242" spans="1:8" s="16" customFormat="1" ht="50.1" customHeight="1" x14ac:dyDescent="0.2">
      <c r="A242" s="626" t="s">
        <v>588</v>
      </c>
      <c r="B242" s="627"/>
      <c r="C242" s="698" t="s">
        <v>586</v>
      </c>
      <c r="D242" s="36" t="e">
        <v>#REF!</v>
      </c>
      <c r="E242" s="37"/>
      <c r="F242" s="37"/>
      <c r="G242" s="37"/>
      <c r="H242" s="38"/>
    </row>
    <row r="243" spans="1:8" s="16" customFormat="1" ht="75" customHeight="1" x14ac:dyDescent="0.2">
      <c r="A243" s="626" t="s">
        <v>589</v>
      </c>
      <c r="B243" s="627"/>
      <c r="C243" s="698" t="s">
        <v>586</v>
      </c>
      <c r="D243" s="36" t="e">
        <v>#REF!</v>
      </c>
      <c r="E243" s="37"/>
      <c r="F243" s="37"/>
      <c r="G243" s="37"/>
      <c r="H243" s="38"/>
    </row>
    <row r="244" spans="1:8" s="16" customFormat="1" ht="75" customHeight="1" x14ac:dyDescent="0.2">
      <c r="A244" s="626" t="s">
        <v>590</v>
      </c>
      <c r="B244" s="627"/>
      <c r="C244" s="698" t="s">
        <v>586</v>
      </c>
      <c r="D244" s="36" t="e">
        <v>#REF!</v>
      </c>
      <c r="E244" s="37"/>
      <c r="F244" s="37"/>
      <c r="G244" s="37"/>
      <c r="H244" s="38"/>
    </row>
    <row r="245" spans="1:8" s="16" customFormat="1" ht="75" customHeight="1" thickBot="1" x14ac:dyDescent="0.25">
      <c r="A245" s="629" t="s">
        <v>591</v>
      </c>
      <c r="B245" s="630"/>
      <c r="C245" s="698" t="s">
        <v>586</v>
      </c>
      <c r="D245" s="36" t="e">
        <v>#REF!</v>
      </c>
      <c r="E245" s="37"/>
      <c r="F245" s="37"/>
      <c r="G245" s="37"/>
      <c r="H245" s="38"/>
    </row>
    <row r="246" spans="1:8" s="28" customFormat="1" ht="50.1" customHeight="1" thickBot="1" x14ac:dyDescent="0.25">
      <c r="A246" s="24" t="s">
        <v>109</v>
      </c>
      <c r="B246" s="25"/>
      <c r="C246" s="26"/>
      <c r="D246" s="156"/>
      <c r="E246" s="156"/>
      <c r="F246" s="156"/>
      <c r="G246" s="156"/>
      <c r="H246" s="157"/>
    </row>
    <row r="247" spans="1:8" s="16" customFormat="1" ht="50.1" customHeight="1" x14ac:dyDescent="0.2">
      <c r="A247" s="143" t="s">
        <v>110</v>
      </c>
      <c r="B247" s="144"/>
      <c r="C24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47" s="56">
        <v>15000</v>
      </c>
      <c r="E247" s="37"/>
      <c r="F247" s="37"/>
      <c r="G247" s="37"/>
      <c r="H247" s="38"/>
    </row>
    <row r="248" spans="1:8" s="16" customFormat="1" ht="50.1" customHeight="1" x14ac:dyDescent="0.2">
      <c r="A248" s="143" t="s">
        <v>111</v>
      </c>
      <c r="B248" s="144"/>
      <c r="C248" s="194"/>
      <c r="D248" s="56">
        <v>15000</v>
      </c>
      <c r="E248" s="37"/>
      <c r="F248" s="37"/>
      <c r="G248" s="37"/>
      <c r="H248" s="38"/>
    </row>
    <row r="249" spans="1:8" s="16" customFormat="1" ht="50.1" customHeight="1" x14ac:dyDescent="0.2">
      <c r="A249" s="192" t="s">
        <v>112</v>
      </c>
      <c r="B249" s="193"/>
      <c r="C249" s="194"/>
      <c r="D249" s="325">
        <v>3000</v>
      </c>
      <c r="E249" s="140"/>
      <c r="F249" s="140"/>
      <c r="G249" s="140"/>
      <c r="H249" s="140"/>
    </row>
    <row r="250" spans="1:8" s="16" customFormat="1" ht="50.1" customHeight="1" x14ac:dyDescent="0.2">
      <c r="A250" s="192" t="s">
        <v>113</v>
      </c>
      <c r="B250" s="193"/>
      <c r="C250" s="194"/>
      <c r="D250" s="325">
        <v>300</v>
      </c>
      <c r="E250" s="140"/>
      <c r="F250" s="140"/>
      <c r="G250" s="140"/>
      <c r="H250" s="140"/>
    </row>
    <row r="251" spans="1:8" s="16" customFormat="1" ht="50.1" customHeight="1" thickBot="1" x14ac:dyDescent="0.25">
      <c r="A251" s="192" t="s">
        <v>114</v>
      </c>
      <c r="B251" s="193"/>
      <c r="C251" s="196"/>
      <c r="D251" s="78">
        <v>1050</v>
      </c>
      <c r="E251" s="79"/>
      <c r="F251" s="79"/>
      <c r="G251" s="79"/>
      <c r="H251" s="79"/>
    </row>
    <row r="252" spans="1:8" s="16" customFormat="1" ht="50.1" customHeight="1" thickBot="1" x14ac:dyDescent="0.25">
      <c r="A252" s="24" t="s">
        <v>115</v>
      </c>
      <c r="B252" s="25"/>
      <c r="C252" s="26"/>
      <c r="D252" s="351"/>
      <c r="E252" s="351"/>
      <c r="F252" s="351"/>
      <c r="G252" s="351"/>
      <c r="H252" s="352"/>
    </row>
    <row r="253" spans="1:8" s="16" customFormat="1" ht="50.1" customHeight="1" x14ac:dyDescent="0.2">
      <c r="A253" s="137" t="s">
        <v>161</v>
      </c>
      <c r="B253" s="189"/>
      <c r="C2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3" s="56">
        <v>10890</v>
      </c>
      <c r="E253" s="37"/>
      <c r="F253" s="37"/>
      <c r="G253" s="37"/>
      <c r="H253" s="38"/>
    </row>
    <row r="254" spans="1:8" s="16" customFormat="1" ht="50.1" customHeight="1" x14ac:dyDescent="0.2">
      <c r="A254" s="143" t="s">
        <v>117</v>
      </c>
      <c r="B254" s="144"/>
      <c r="C254" s="188" t="str">
        <f>"Интернет-площадка 2gis.ru на основе Cправочника организаций "&amp;$C$2&amp;""</f>
        <v>Интернет-площадка 2gis.ru на основе Cправочника организаций "2ГИС.САНКТ-ПЕТЕРБУРГ"</v>
      </c>
      <c r="D254" s="56">
        <v>10890</v>
      </c>
      <c r="E254" s="37"/>
      <c r="F254" s="37"/>
      <c r="G254" s="37"/>
      <c r="H254" s="38"/>
    </row>
    <row r="255" spans="1:8" s="16" customFormat="1" ht="50.1" customHeight="1" x14ac:dyDescent="0.2">
      <c r="A255" s="143" t="s">
        <v>118</v>
      </c>
      <c r="B255" s="144"/>
      <c r="C255" s="18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56">
        <v>9990</v>
      </c>
      <c r="E255" s="37"/>
      <c r="F255" s="37"/>
      <c r="G255" s="37"/>
      <c r="H255" s="38"/>
    </row>
    <row r="256" spans="1:8" s="16" customFormat="1" ht="50.1" customHeight="1" x14ac:dyDescent="0.2">
      <c r="A256" s="137" t="s">
        <v>162</v>
      </c>
      <c r="B256" s="189"/>
      <c r="C25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6" s="56">
        <v>27240</v>
      </c>
      <c r="E256" s="37"/>
      <c r="F256" s="37"/>
      <c r="G256" s="37"/>
      <c r="H256" s="38"/>
    </row>
    <row r="257" spans="1:8" s="16" customFormat="1" ht="50.1" customHeight="1" x14ac:dyDescent="0.2">
      <c r="A257" s="143" t="s">
        <v>163</v>
      </c>
      <c r="B257" s="144"/>
      <c r="C257" s="188" t="str">
        <f>"Интернет-площадка 2gis.ru на основе Cправочника организаций "&amp;$C$2&amp;""</f>
        <v>Интернет-площадка 2gis.ru на основе Cправочника организаций "2ГИС.САНКТ-ПЕТЕРБУРГ"</v>
      </c>
      <c r="D257" s="140">
        <v>27240</v>
      </c>
      <c r="E257" s="140"/>
      <c r="F257" s="140"/>
      <c r="G257" s="140"/>
      <c r="H257" s="141"/>
    </row>
    <row r="258" spans="1:8" s="16" customFormat="1" ht="50.1" customHeight="1" x14ac:dyDescent="0.2">
      <c r="A258" s="143" t="s">
        <v>121</v>
      </c>
      <c r="B258" s="144"/>
      <c r="C258" s="188"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8" s="56">
        <v>25080</v>
      </c>
      <c r="E258" s="37"/>
      <c r="F258" s="37"/>
      <c r="G258" s="37"/>
      <c r="H258" s="38"/>
    </row>
    <row r="259" spans="1:8" s="16" customFormat="1" ht="126" customHeight="1" thickBot="1" x14ac:dyDescent="0.25">
      <c r="A259" s="143" t="s">
        <v>122</v>
      </c>
      <c r="B259" s="144"/>
      <c r="C259" s="297" t="str">
        <f>C254</f>
        <v>Интернет-площадка 2gis.ru на основе Cправочника организаций "2ГИС.САНКТ-ПЕТЕРБУРГ"</v>
      </c>
      <c r="D259" s="56">
        <v>10890</v>
      </c>
      <c r="E259" s="37"/>
      <c r="F259" s="37"/>
      <c r="G259" s="37"/>
      <c r="H259" s="38"/>
    </row>
    <row r="260" spans="1:8" s="28" customFormat="1" ht="50.1" customHeight="1" thickBot="1" x14ac:dyDescent="0.25">
      <c r="A260" s="298"/>
      <c r="B260" s="299"/>
      <c r="C260" s="180"/>
      <c r="D260" s="322"/>
      <c r="E260" s="322"/>
      <c r="F260" s="322"/>
      <c r="G260" s="322"/>
      <c r="H260" s="323"/>
    </row>
    <row r="261" spans="1:8" s="23" customFormat="1" ht="26.25" x14ac:dyDescent="0.2">
      <c r="A261" s="202"/>
      <c r="B261" s="203"/>
      <c r="C261" s="204"/>
      <c r="D261" s="203"/>
      <c r="E261" s="203"/>
      <c r="F261" s="203"/>
      <c r="G261" s="203"/>
      <c r="H261" s="205"/>
    </row>
    <row r="262" spans="1:8" s="16" customFormat="1" ht="21" x14ac:dyDescent="0.2">
      <c r="A262" s="206"/>
      <c r="B262" s="207" t="s">
        <v>123</v>
      </c>
      <c r="C262" s="208" t="s">
        <v>178</v>
      </c>
      <c r="D262" s="208"/>
      <c r="E262" s="209"/>
      <c r="F262" s="209"/>
      <c r="G262" s="209"/>
      <c r="H262" s="209"/>
    </row>
    <row r="263" spans="1:8" s="16" customFormat="1" ht="21" x14ac:dyDescent="0.2">
      <c r="A263" s="206"/>
      <c r="B263" s="209"/>
      <c r="C263" s="210" t="s">
        <v>179</v>
      </c>
      <c r="D263" s="210"/>
      <c r="E263" s="209"/>
      <c r="F263" s="209"/>
      <c r="G263" s="209"/>
      <c r="H263" s="209"/>
    </row>
    <row r="264" spans="1:8" s="16" customFormat="1" ht="21" x14ac:dyDescent="0.2">
      <c r="A264" s="206"/>
      <c r="B264" s="209"/>
      <c r="C264" s="208" t="s">
        <v>180</v>
      </c>
      <c r="D264" s="210"/>
      <c r="E264" s="209"/>
      <c r="F264" s="209"/>
      <c r="G264" s="209"/>
      <c r="H264" s="209"/>
    </row>
    <row r="265" spans="1:8" s="16" customFormat="1" ht="21" x14ac:dyDescent="0.2">
      <c r="A265" s="202"/>
      <c r="B265" s="203"/>
      <c r="C265" s="210"/>
      <c r="D265" s="210"/>
      <c r="E265" s="209"/>
      <c r="F265" s="209"/>
      <c r="G265" s="209"/>
      <c r="H265" s="203"/>
    </row>
    <row r="266" spans="1:8" s="16" customFormat="1" ht="26.25" x14ac:dyDescent="0.2">
      <c r="A266" s="213" t="str">
        <f>Абакан_юр!A147</f>
        <v>По соглашению сторон в качестве валюты платежа могут выступать украинские гривны, в этом случае курс следующий: 1 руб. = 0,3909 гривен</v>
      </c>
      <c r="B266" s="213"/>
      <c r="C266" s="213"/>
      <c r="D266" s="214"/>
      <c r="E266" s="214"/>
      <c r="F266" s="215"/>
      <c r="G266" s="216"/>
      <c r="H266" s="216"/>
    </row>
    <row r="267" spans="1:8" s="16" customFormat="1" ht="26.25" x14ac:dyDescent="0.2">
      <c r="A267" s="213" t="str">
        <f>Абакан_юр!A148</f>
        <v>По соглашению сторон в качестве валюты платежа могут выступать дирхамы ОАЭ, в этом случае курс следующий: 1 руб. = 0,0394 дирхам</v>
      </c>
      <c r="B267" s="213"/>
      <c r="C267" s="213"/>
      <c r="D267" s="214"/>
      <c r="E267" s="214"/>
      <c r="F267" s="215"/>
      <c r="G267" s="218"/>
      <c r="H267" s="218"/>
    </row>
    <row r="268" spans="1:8" ht="12.6" customHeight="1" x14ac:dyDescent="0.2">
      <c r="A268" s="213" t="str">
        <f>Абакан_юр!A149</f>
        <v>По соглашению сторон в качестве валюты платежа могут выступать доллары США, в этом случае курс следующий: 1 руб. = 0,0107 доллара</v>
      </c>
      <c r="B268" s="213"/>
      <c r="C268" s="213"/>
      <c r="D268" s="214"/>
      <c r="E268" s="214"/>
      <c r="F268" s="215"/>
      <c r="G268" s="218"/>
      <c r="H268" s="218"/>
    </row>
    <row r="269" spans="1:8" s="209" customFormat="1" ht="24.95" customHeight="1" x14ac:dyDescent="0.2">
      <c r="A269" s="213" t="str">
        <f>Абакан_юр!A150</f>
        <v>По соглашению сторон в качестве валюты платежа могут выступать евро, в этом случае курс следующий: 1 руб. = 0,0101 евро</v>
      </c>
      <c r="B269" s="213"/>
      <c r="C269" s="213"/>
      <c r="D269" s="214"/>
      <c r="E269" s="215"/>
      <c r="F269" s="215"/>
      <c r="G269" s="218"/>
      <c r="H269" s="218"/>
    </row>
    <row r="270" spans="1:8" s="209" customFormat="1" ht="24.95" customHeight="1" x14ac:dyDescent="0.2">
      <c r="A270" s="213" t="str">
        <f>Абакан_юр!A151</f>
        <v>По соглашению сторон в качестве валюты платежа могут выступать чешские кроны, в этом случае курс следующий: 1 руб. = 0,2496 крона</v>
      </c>
      <c r="B270" s="213"/>
      <c r="C270" s="213"/>
      <c r="D270" s="214"/>
      <c r="E270" s="215"/>
      <c r="F270" s="215"/>
      <c r="G270" s="218"/>
      <c r="H270" s="218"/>
    </row>
    <row r="271" spans="1:8" s="209" customFormat="1" ht="24.95" customHeight="1" x14ac:dyDescent="0.2">
      <c r="A271" s="213" t="str">
        <f>Абакан_юр!A152</f>
        <v>По соглашению сторон в качестве валюты платежа могут выступать киргизские сомы, в этом случае курс следующий: 1 руб. = 0,9546 сом</v>
      </c>
      <c r="B271" s="213"/>
      <c r="C271" s="213"/>
      <c r="D271" s="214"/>
      <c r="E271" s="214"/>
      <c r="F271" s="215"/>
      <c r="G271" s="218"/>
      <c r="H271" s="218"/>
    </row>
    <row r="272" spans="1:8" s="203" customFormat="1" ht="12.6" customHeight="1" x14ac:dyDescent="0.2">
      <c r="A272" s="213" t="str">
        <f>Абакан_юр!A153</f>
        <v>По соглашению сторон в качестве валюты платежа могут выступать казахстанские тенге, в этом случае курс следующий: 1 руб. = 5,1087 тенге</v>
      </c>
      <c r="B272" s="213"/>
      <c r="C272" s="213"/>
      <c r="D272" s="214"/>
      <c r="E272" s="214"/>
      <c r="F272" s="215"/>
      <c r="G272" s="218"/>
      <c r="H272" s="218"/>
    </row>
    <row r="273" spans="1:8" s="217" customFormat="1" ht="24.95" customHeight="1" x14ac:dyDescent="0.2">
      <c r="A273" s="219"/>
      <c r="B273" s="219"/>
      <c r="C273" s="220"/>
      <c r="D273" s="221"/>
      <c r="E273" s="221"/>
      <c r="F273" s="222"/>
      <c r="G273" s="223"/>
      <c r="H273" s="223"/>
    </row>
    <row r="274" spans="1:8" s="217" customFormat="1" ht="24.95" customHeight="1" x14ac:dyDescent="0.2">
      <c r="A274" s="225" t="s">
        <v>134</v>
      </c>
      <c r="B274" s="225"/>
      <c r="C274" s="225"/>
      <c r="D274" s="225"/>
      <c r="E274" s="225"/>
      <c r="F274" s="225"/>
      <c r="G274" s="225"/>
      <c r="H274" s="225"/>
    </row>
    <row r="275" spans="1:8" s="217" customFormat="1" ht="24.95" customHeight="1" x14ac:dyDescent="0.2">
      <c r="A275" s="225" t="s">
        <v>135</v>
      </c>
      <c r="B275" s="225"/>
      <c r="C275" s="225"/>
      <c r="D275" s="225"/>
      <c r="E275" s="225"/>
      <c r="F275" s="225"/>
      <c r="G275" s="225"/>
      <c r="H275" s="225"/>
    </row>
    <row r="276" spans="1:8" s="217" customFormat="1" ht="24.95" customHeight="1" x14ac:dyDescent="0.2">
      <c r="A276" s="213" t="s">
        <v>458</v>
      </c>
      <c r="B276" s="213"/>
      <c r="C276" s="213"/>
      <c r="D276" s="213"/>
      <c r="E276" s="213"/>
      <c r="F276" s="213"/>
      <c r="G276" s="213"/>
      <c r="H276" s="213"/>
    </row>
    <row r="277" spans="1:8" s="217" customFormat="1" ht="24.95" customHeight="1" thickBot="1" x14ac:dyDescent="0.25">
      <c r="A277" s="226" t="s">
        <v>136</v>
      </c>
      <c r="B277" s="226"/>
      <c r="C277" s="226"/>
      <c r="D277" s="226"/>
      <c r="E277" s="226"/>
      <c r="F277" s="227"/>
      <c r="H277" s="228"/>
    </row>
    <row r="278" spans="1:8" s="217" customFormat="1" ht="24.95" customHeight="1" thickBot="1" x14ac:dyDescent="0.25">
      <c r="A278" s="229" t="s">
        <v>137</v>
      </c>
      <c r="B278" s="230"/>
      <c r="C278" s="230"/>
      <c r="D278" s="230"/>
      <c r="E278" s="231"/>
      <c r="F278" s="232"/>
      <c r="G278" s="203"/>
      <c r="H278" s="233"/>
    </row>
    <row r="279" spans="1:8" s="217" customFormat="1" ht="24.95" customHeight="1" thickBot="1" x14ac:dyDescent="0.25">
      <c r="A279" s="302" t="s">
        <v>138</v>
      </c>
      <c r="B279" s="303"/>
      <c r="C279" s="236" t="s">
        <v>139</v>
      </c>
      <c r="D279" s="326" t="s">
        <v>140</v>
      </c>
      <c r="E279" s="667"/>
      <c r="F279" s="327"/>
      <c r="G279" s="238"/>
      <c r="H279" s="238"/>
    </row>
    <row r="280" spans="1:8" s="224" customFormat="1" ht="12" customHeight="1" x14ac:dyDescent="0.2">
      <c r="A280" s="239" t="s">
        <v>167</v>
      </c>
      <c r="B280" s="240"/>
      <c r="C280" s="242" t="s">
        <v>168</v>
      </c>
      <c r="D280" s="668">
        <v>1500</v>
      </c>
      <c r="E280" s="669"/>
      <c r="F280" s="670"/>
      <c r="G280" s="238"/>
      <c r="H280" s="238"/>
    </row>
    <row r="281" spans="1:8" ht="24.95" customHeight="1" x14ac:dyDescent="0.2">
      <c r="A281" s="244" t="s">
        <v>169</v>
      </c>
      <c r="B281" s="245"/>
      <c r="C281" s="247"/>
      <c r="D281" s="671">
        <v>1380</v>
      </c>
      <c r="E281" s="672"/>
      <c r="F281" s="673"/>
      <c r="G281" s="238"/>
      <c r="H281" s="238"/>
    </row>
    <row r="282" spans="1:8" ht="24.95" customHeight="1" x14ac:dyDescent="0.2">
      <c r="A282" s="244" t="s">
        <v>170</v>
      </c>
      <c r="B282" s="245"/>
      <c r="C282" s="247"/>
      <c r="D282" s="671">
        <v>1290</v>
      </c>
      <c r="E282" s="672"/>
      <c r="F282" s="673"/>
      <c r="G282" s="238"/>
      <c r="H282" s="238"/>
    </row>
    <row r="283" spans="1:8" s="203" customFormat="1" ht="38.25" customHeight="1" x14ac:dyDescent="0.2">
      <c r="A283" s="244" t="s">
        <v>171</v>
      </c>
      <c r="B283" s="245"/>
      <c r="C283" s="247"/>
      <c r="D283" s="671">
        <v>1170</v>
      </c>
      <c r="E283" s="672"/>
      <c r="F283" s="673"/>
      <c r="G283" s="238"/>
      <c r="H283" s="238"/>
    </row>
    <row r="284" spans="1:8" s="228" customFormat="1" ht="50.1" customHeight="1" x14ac:dyDescent="0.2">
      <c r="A284" s="244" t="s">
        <v>141</v>
      </c>
      <c r="B284" s="245"/>
      <c r="C284" s="246" t="s">
        <v>142</v>
      </c>
      <c r="D284" s="377" t="s">
        <v>143</v>
      </c>
      <c r="E284" s="674"/>
      <c r="F284" s="378"/>
      <c r="G284" s="238"/>
      <c r="H284" s="238"/>
    </row>
    <row r="285" spans="1:8" s="233" customFormat="1" ht="50.1" customHeight="1" x14ac:dyDescent="0.2">
      <c r="A285" s="244" t="s">
        <v>144</v>
      </c>
      <c r="B285" s="245"/>
      <c r="C285" s="246" t="s">
        <v>145</v>
      </c>
      <c r="D285" s="377" t="s">
        <v>146</v>
      </c>
      <c r="E285" s="674"/>
      <c r="F285" s="378"/>
      <c r="G285" s="238"/>
      <c r="H285" s="238"/>
    </row>
    <row r="286" spans="1:8" ht="102" customHeight="1" thickBot="1" x14ac:dyDescent="0.25">
      <c r="A286" s="328" t="s">
        <v>147</v>
      </c>
      <c r="B286" s="329"/>
      <c r="C286" s="330" t="s">
        <v>148</v>
      </c>
      <c r="D286" s="337" t="s">
        <v>146</v>
      </c>
      <c r="E286" s="675"/>
      <c r="F286" s="338"/>
      <c r="G286" s="238"/>
      <c r="H286" s="238"/>
    </row>
    <row r="287" spans="1:8" ht="50.1" customHeight="1" thickBot="1" x14ac:dyDescent="0.25">
      <c r="A287" s="328" t="s">
        <v>150</v>
      </c>
      <c r="B287" s="329"/>
      <c r="C287" s="544" t="s">
        <v>151</v>
      </c>
      <c r="D287" s="676" t="s">
        <v>146</v>
      </c>
      <c r="E287" s="677"/>
      <c r="F287" s="678"/>
      <c r="G287" s="232"/>
      <c r="H287" s="232"/>
    </row>
    <row r="288" spans="1:8" ht="50.1" customHeight="1" thickBot="1" x14ac:dyDescent="0.25">
      <c r="A288" s="328" t="s">
        <v>152</v>
      </c>
      <c r="B288" s="329"/>
      <c r="C288" s="330" t="s">
        <v>153</v>
      </c>
      <c r="D288" s="676" t="s">
        <v>146</v>
      </c>
      <c r="E288" s="677"/>
      <c r="F288" s="678"/>
      <c r="G288" s="223"/>
      <c r="H288" s="223"/>
    </row>
    <row r="289" spans="1:8" ht="50.1" customHeight="1" x14ac:dyDescent="0.2">
      <c r="A289" s="250" t="s">
        <v>154</v>
      </c>
      <c r="B289" s="250"/>
      <c r="C289" s="250"/>
      <c r="D289" s="250"/>
      <c r="E289" s="250"/>
      <c r="F289" s="250"/>
      <c r="G289" s="250"/>
      <c r="H289" s="250"/>
    </row>
    <row r="290" spans="1:8" ht="50.1" customHeight="1" x14ac:dyDescent="0.2">
      <c r="A290" s="250" t="s">
        <v>155</v>
      </c>
      <c r="B290" s="250"/>
      <c r="C290" s="250"/>
      <c r="D290" s="250"/>
      <c r="E290" s="250"/>
      <c r="F290" s="250"/>
      <c r="G290" s="250"/>
      <c r="H290" s="250"/>
    </row>
    <row r="291" spans="1:8" ht="99.95" customHeight="1" x14ac:dyDescent="0.2">
      <c r="A29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1" s="308"/>
      <c r="C291" s="308"/>
      <c r="D291" s="308"/>
      <c r="E291" s="308"/>
      <c r="F291" s="308"/>
      <c r="G291" s="308"/>
      <c r="H291" s="308"/>
    </row>
    <row r="292" spans="1:8" ht="75" customHeight="1" x14ac:dyDescent="0.2">
      <c r="A292" s="225" t="s">
        <v>157</v>
      </c>
      <c r="B292" s="225"/>
      <c r="C292" s="225"/>
      <c r="D292" s="225"/>
      <c r="E292" s="225"/>
      <c r="F292" s="225"/>
      <c r="G292" s="225"/>
      <c r="H292" s="225"/>
    </row>
    <row r="293" spans="1:8" ht="122.25" customHeight="1" x14ac:dyDescent="0.2">
      <c r="A293" s="250" t="s">
        <v>158</v>
      </c>
      <c r="B293" s="250"/>
      <c r="C293" s="250"/>
      <c r="D293" s="250"/>
      <c r="E293" s="250"/>
      <c r="F293" s="250"/>
      <c r="G293" s="250"/>
      <c r="H293" s="250"/>
    </row>
    <row r="294" spans="1:8" s="203" customFormat="1" ht="102.75" customHeight="1" x14ac:dyDescent="0.2">
      <c r="A294" s="202"/>
      <c r="C294" s="204"/>
      <c r="H294" s="205"/>
    </row>
    <row r="295" spans="1:8" s="203" customFormat="1" ht="125.25" customHeight="1" x14ac:dyDescent="0.2">
      <c r="A295" s="486" t="s">
        <v>459</v>
      </c>
      <c r="B295" s="486"/>
      <c r="C295" s="486"/>
      <c r="D295" s="486"/>
      <c r="E295" s="486"/>
      <c r="F295" s="486"/>
      <c r="G295" s="486"/>
      <c r="H295" s="486"/>
    </row>
    <row r="296" spans="1:8" ht="25.5" x14ac:dyDescent="0.35">
      <c r="A296" s="487" t="s">
        <v>460</v>
      </c>
      <c r="B296" s="488"/>
      <c r="C296" s="489" t="s">
        <v>461</v>
      </c>
    </row>
    <row r="297" spans="1:8" ht="25.5" x14ac:dyDescent="0.35">
      <c r="A297" s="490" t="s">
        <v>462</v>
      </c>
      <c r="B297" s="491"/>
      <c r="C297" s="492">
        <v>1</v>
      </c>
    </row>
    <row r="298" spans="1:8" ht="25.5" x14ac:dyDescent="0.35">
      <c r="A298" s="490">
        <v>2</v>
      </c>
      <c r="B298" s="491"/>
      <c r="C298" s="492">
        <v>1.1000000000000001</v>
      </c>
    </row>
    <row r="299" spans="1:8" ht="25.5" x14ac:dyDescent="0.35">
      <c r="A299" s="490">
        <v>3</v>
      </c>
      <c r="B299" s="491"/>
      <c r="C299" s="492">
        <v>1.2</v>
      </c>
    </row>
    <row r="300" spans="1:8" ht="25.5" x14ac:dyDescent="0.35">
      <c r="A300" s="490" t="s">
        <v>463</v>
      </c>
      <c r="B300" s="491"/>
      <c r="C300" s="492">
        <v>1.25</v>
      </c>
    </row>
    <row r="301" spans="1:8" ht="25.5" x14ac:dyDescent="0.35">
      <c r="A301" s="490" t="s">
        <v>464</v>
      </c>
      <c r="B301" s="491"/>
      <c r="C301" s="492">
        <v>1.3</v>
      </c>
    </row>
    <row r="302" spans="1:8" ht="25.5" x14ac:dyDescent="0.35">
      <c r="A302" s="490" t="s">
        <v>465</v>
      </c>
      <c r="B302" s="491"/>
      <c r="C302" s="492">
        <v>1.35</v>
      </c>
    </row>
    <row r="303" spans="1:8" ht="25.5" x14ac:dyDescent="0.35">
      <c r="A303" s="490" t="s">
        <v>466</v>
      </c>
      <c r="B303" s="491"/>
      <c r="C303" s="492">
        <v>1.4</v>
      </c>
    </row>
    <row r="304" spans="1:8" ht="25.5" x14ac:dyDescent="0.35">
      <c r="A304" s="490" t="s">
        <v>467</v>
      </c>
      <c r="B304" s="491"/>
      <c r="C304" s="492">
        <v>1.45</v>
      </c>
    </row>
    <row r="305" spans="1:8" ht="25.5" x14ac:dyDescent="0.35">
      <c r="A305" s="490" t="s">
        <v>468</v>
      </c>
      <c r="B305" s="491"/>
      <c r="C305" s="492">
        <v>1.5</v>
      </c>
    </row>
    <row r="306" spans="1:8" ht="25.5" x14ac:dyDescent="0.35">
      <c r="A306" s="490" t="s">
        <v>469</v>
      </c>
      <c r="B306" s="491"/>
      <c r="C306" s="492">
        <v>2</v>
      </c>
    </row>
    <row r="307" spans="1:8" ht="23.25" x14ac:dyDescent="0.2">
      <c r="A307" s="250" t="s">
        <v>470</v>
      </c>
      <c r="B307" s="250"/>
      <c r="C307" s="250"/>
      <c r="D307" s="250"/>
      <c r="E307" s="250"/>
      <c r="F307" s="250"/>
      <c r="G307" s="250"/>
      <c r="H307" s="250"/>
    </row>
    <row r="310" spans="1:8" s="252" customFormat="1" ht="114.75" customHeight="1" x14ac:dyDescent="0.2">
      <c r="A310" s="225" t="s">
        <v>471</v>
      </c>
      <c r="B310" s="225"/>
      <c r="C310" s="225"/>
      <c r="D310" s="225"/>
      <c r="E310" s="225"/>
      <c r="F310" s="225"/>
      <c r="G310" s="225"/>
      <c r="H310" s="225"/>
    </row>
    <row r="316" spans="1:8" s="252" customFormat="1" ht="114.75" customHeight="1" x14ac:dyDescent="0.2">
      <c r="A316" s="202"/>
      <c r="B316" s="203"/>
      <c r="C316" s="204"/>
      <c r="D316" s="203"/>
      <c r="E316" s="203"/>
      <c r="F316" s="203"/>
      <c r="G316" s="203"/>
      <c r="H316" s="205"/>
    </row>
  </sheetData>
  <sheetProtection selectLockedCells="1" selectUnlockedCells="1"/>
  <mergeCells count="521">
    <mergeCell ref="A304:B304"/>
    <mergeCell ref="A305:B305"/>
    <mergeCell ref="A306:B306"/>
    <mergeCell ref="A307:H307"/>
    <mergeCell ref="A310:E310"/>
    <mergeCell ref="F310:H310"/>
    <mergeCell ref="A298:B298"/>
    <mergeCell ref="A299:B299"/>
    <mergeCell ref="A300:B300"/>
    <mergeCell ref="A301:B301"/>
    <mergeCell ref="A302:B302"/>
    <mergeCell ref="A303:B303"/>
    <mergeCell ref="A291:H291"/>
    <mergeCell ref="A292:H292"/>
    <mergeCell ref="A293:H293"/>
    <mergeCell ref="A295:H295"/>
    <mergeCell ref="A296:B296"/>
    <mergeCell ref="A297:B297"/>
    <mergeCell ref="A287:B287"/>
    <mergeCell ref="D287:F287"/>
    <mergeCell ref="A288:B288"/>
    <mergeCell ref="D288:F288"/>
    <mergeCell ref="A289:H289"/>
    <mergeCell ref="A290:H290"/>
    <mergeCell ref="A284:B284"/>
    <mergeCell ref="D284:F284"/>
    <mergeCell ref="A285:B285"/>
    <mergeCell ref="D285:F285"/>
    <mergeCell ref="A286:B286"/>
    <mergeCell ref="D286:F286"/>
    <mergeCell ref="A280:B280"/>
    <mergeCell ref="C280:C283"/>
    <mergeCell ref="D280:F280"/>
    <mergeCell ref="A281:B281"/>
    <mergeCell ref="D281:F281"/>
    <mergeCell ref="A282:B282"/>
    <mergeCell ref="D282:F282"/>
    <mergeCell ref="A283:B283"/>
    <mergeCell ref="D283:F283"/>
    <mergeCell ref="A274:H274"/>
    <mergeCell ref="A275:H275"/>
    <mergeCell ref="A276:H276"/>
    <mergeCell ref="A277:E277"/>
    <mergeCell ref="A278:E278"/>
    <mergeCell ref="A279:B279"/>
    <mergeCell ref="D279:F279"/>
    <mergeCell ref="A267:C267"/>
    <mergeCell ref="A268:C268"/>
    <mergeCell ref="A269:C269"/>
    <mergeCell ref="A270:C270"/>
    <mergeCell ref="A271:C271"/>
    <mergeCell ref="A272:C272"/>
    <mergeCell ref="C262:D262"/>
    <mergeCell ref="C263:D263"/>
    <mergeCell ref="C264:D264"/>
    <mergeCell ref="C265:D265"/>
    <mergeCell ref="A266:C266"/>
    <mergeCell ref="G266:H266"/>
    <mergeCell ref="A258:B258"/>
    <mergeCell ref="D258:H258"/>
    <mergeCell ref="A259:B259"/>
    <mergeCell ref="D259:H259"/>
    <mergeCell ref="A260:B260"/>
    <mergeCell ref="D260:H260"/>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49:B249"/>
    <mergeCell ref="D249:H249"/>
    <mergeCell ref="A250:B250"/>
    <mergeCell ref="D250:H250"/>
    <mergeCell ref="A251:B251"/>
    <mergeCell ref="D251:H251"/>
    <mergeCell ref="D243:H243"/>
    <mergeCell ref="D244:H244"/>
    <mergeCell ref="D245:H245"/>
    <mergeCell ref="A246:B246"/>
    <mergeCell ref="D246:H246"/>
    <mergeCell ref="A247:B247"/>
    <mergeCell ref="C247:C251"/>
    <mergeCell ref="D247:H247"/>
    <mergeCell ref="A248:B248"/>
    <mergeCell ref="D248:H248"/>
    <mergeCell ref="A237:B237"/>
    <mergeCell ref="D237:H237"/>
    <mergeCell ref="A238:B238"/>
    <mergeCell ref="D238:H238"/>
    <mergeCell ref="D239:H239"/>
    <mergeCell ref="B240:B245"/>
    <mergeCell ref="C240:C245"/>
    <mergeCell ref="D240:H240"/>
    <mergeCell ref="D241:H241"/>
    <mergeCell ref="D242:H242"/>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D197:H197"/>
    <mergeCell ref="A198:B198"/>
    <mergeCell ref="D198:H198"/>
    <mergeCell ref="A199:B199"/>
    <mergeCell ref="D199:H199"/>
    <mergeCell ref="A200:B200"/>
    <mergeCell ref="D200:H200"/>
    <mergeCell ref="A193:B193"/>
    <mergeCell ref="D193:H193"/>
    <mergeCell ref="A194:B194"/>
    <mergeCell ref="C194:C202"/>
    <mergeCell ref="D194:H194"/>
    <mergeCell ref="A195:B195"/>
    <mergeCell ref="D195:H195"/>
    <mergeCell ref="A196:B196"/>
    <mergeCell ref="D196:H196"/>
    <mergeCell ref="A197:B197"/>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79:B179"/>
    <mergeCell ref="D179:H179"/>
    <mergeCell ref="A180:C180"/>
    <mergeCell ref="D180:H180"/>
    <mergeCell ref="D181:H181"/>
    <mergeCell ref="A182:B182"/>
    <mergeCell ref="C182:C190"/>
    <mergeCell ref="D182:H182"/>
    <mergeCell ref="A183:B183"/>
    <mergeCell ref="D183:H183"/>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D148:H148"/>
    <mergeCell ref="A149:B149"/>
    <mergeCell ref="D149:H149"/>
    <mergeCell ref="A150:B150"/>
    <mergeCell ref="D150:H150"/>
    <mergeCell ref="A151:B151"/>
    <mergeCell ref="D151:H151"/>
    <mergeCell ref="A144:C144"/>
    <mergeCell ref="D144:H144"/>
    <mergeCell ref="A145:B145"/>
    <mergeCell ref="C145:C179"/>
    <mergeCell ref="D145:H145"/>
    <mergeCell ref="A146:B146"/>
    <mergeCell ref="D146:H146"/>
    <mergeCell ref="A147:B147"/>
    <mergeCell ref="D147:H147"/>
    <mergeCell ref="A148:B148"/>
    <mergeCell ref="D139:H139"/>
    <mergeCell ref="A140:A142"/>
    <mergeCell ref="B140:B141"/>
    <mergeCell ref="C140:C141"/>
    <mergeCell ref="D140:H142"/>
    <mergeCell ref="D143:H143"/>
    <mergeCell ref="D133:H133"/>
    <mergeCell ref="A134:A138"/>
    <mergeCell ref="B134:B135"/>
    <mergeCell ref="C134:C135"/>
    <mergeCell ref="D134:D138"/>
    <mergeCell ref="E134:E138"/>
    <mergeCell ref="F134:F138"/>
    <mergeCell ref="G134:G138"/>
    <mergeCell ref="H134:H138"/>
    <mergeCell ref="D127:H127"/>
    <mergeCell ref="A129:A132"/>
    <mergeCell ref="B129:B130"/>
    <mergeCell ref="C129:C130"/>
    <mergeCell ref="D129:D132"/>
    <mergeCell ref="E129:E132"/>
    <mergeCell ref="F129:F132"/>
    <mergeCell ref="G129:G132"/>
    <mergeCell ref="H129:H132"/>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C56"/>
    <mergeCell ref="D56:H56"/>
    <mergeCell ref="A57:C57"/>
    <mergeCell ref="D57:H57"/>
    <mergeCell ref="A58:B58"/>
    <mergeCell ref="C58:C126"/>
    <mergeCell ref="D58:H58"/>
    <mergeCell ref="A59:B59"/>
    <mergeCell ref="D59:H59"/>
    <mergeCell ref="A60:B60"/>
    <mergeCell ref="H41:H45"/>
    <mergeCell ref="A47:A50"/>
    <mergeCell ref="D47:H50"/>
    <mergeCell ref="C48:C49"/>
    <mergeCell ref="D51:H51"/>
    <mergeCell ref="A52:A55"/>
    <mergeCell ref="B52:B53"/>
    <mergeCell ref="C52:C53"/>
    <mergeCell ref="D52:H55"/>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D31:H31"/>
    <mergeCell ref="A32:A34"/>
    <mergeCell ref="B32:B33"/>
    <mergeCell ref="C32:C33"/>
    <mergeCell ref="D32:H34"/>
    <mergeCell ref="D35:H35"/>
    <mergeCell ref="C21:C22"/>
    <mergeCell ref="B23:B24"/>
    <mergeCell ref="C23:C24"/>
    <mergeCell ref="A27:A30"/>
    <mergeCell ref="D27:H30"/>
    <mergeCell ref="C28:C29"/>
    <mergeCell ref="D16:H16"/>
    <mergeCell ref="A17:A25"/>
    <mergeCell ref="B17:B20"/>
    <mergeCell ref="C17:C20"/>
    <mergeCell ref="D17:D25"/>
    <mergeCell ref="E17:E25"/>
    <mergeCell ref="F17:F25"/>
    <mergeCell ref="G17:G25"/>
    <mergeCell ref="H17:H25"/>
    <mergeCell ref="B21:B22"/>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s>
  <hyperlinks>
    <hyperlink ref="C265"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7"/>
  <sheetViews>
    <sheetView view="pageBreakPreview" zoomScale="50" zoomScaleNormal="60" zoomScaleSheetLayoutView="50" workbookViewId="0">
      <pane ySplit="4" topLeftCell="A9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59" customFormat="1" ht="24.9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1">
        <f>F7*1.2</f>
        <v>9079.1999999999989</v>
      </c>
      <c r="E7" s="32">
        <f>F7*1.1</f>
        <v>8322.6</v>
      </c>
      <c r="F7" s="32">
        <v>7566</v>
      </c>
      <c r="G7" s="32">
        <f>F7*0.75</f>
        <v>5674.5</v>
      </c>
      <c r="H7" s="33">
        <f>F7*0.5</f>
        <v>3783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54">
        <f>F12*1.2</f>
        <v>10324.799999999999</v>
      </c>
      <c r="E12" s="32">
        <f>F12*1.1</f>
        <v>9464.4000000000015</v>
      </c>
      <c r="F12" s="32">
        <v>8604</v>
      </c>
      <c r="G12" s="32">
        <f>F12*0.75</f>
        <v>6453</v>
      </c>
      <c r="H12" s="33">
        <f>F12*0.5</f>
        <v>4302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2160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"2ГИС.БЕЛГОРОД"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262">
        <v>102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1">
        <f>F27*1.2</f>
        <v>14990.4</v>
      </c>
      <c r="E27" s="32">
        <f>F27*1.1</f>
        <v>13741.2</v>
      </c>
      <c r="F27" s="32">
        <v>12492</v>
      </c>
      <c r="G27" s="32">
        <f>F27*0.75</f>
        <v>9369</v>
      </c>
      <c r="H27" s="33">
        <f>F27*0.5</f>
        <v>6246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54">
        <f>F32*1.2</f>
        <v>17049.599999999999</v>
      </c>
      <c r="E32" s="32">
        <f>F32*1.1</f>
        <v>15628.800000000001</v>
      </c>
      <c r="F32" s="32">
        <v>14208</v>
      </c>
      <c r="G32" s="32">
        <f>F32*0.75</f>
        <v>10656</v>
      </c>
      <c r="H32" s="33">
        <f>F32*0.5</f>
        <v>7104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"2ГИС.БЕЛГОРОД"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1860 до 55800</v>
      </c>
      <c r="E48" s="122"/>
      <c r="F48" s="122"/>
      <c r="G48" s="122"/>
      <c r="H48" s="123"/>
    </row>
    <row r="49" spans="1:8" s="16" customFormat="1" ht="37.5" customHeight="1" outlineLevel="1" x14ac:dyDescent="0.2">
      <c r="A49" s="124" t="s">
        <v>32</v>
      </c>
      <c r="B49" s="125"/>
      <c r="C49" s="36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49" s="127">
        <v>1860</v>
      </c>
      <c r="E49" s="128"/>
      <c r="F49" s="128"/>
      <c r="G49" s="128"/>
      <c r="H49" s="129"/>
    </row>
    <row r="50" spans="1:8" s="16" customFormat="1" ht="37.5" customHeight="1" outlineLevel="1" x14ac:dyDescent="0.2">
      <c r="A50" s="130" t="s">
        <v>33</v>
      </c>
      <c r="B50" s="131"/>
      <c r="C50" s="126"/>
      <c r="D50" s="36">
        <v>3720</v>
      </c>
      <c r="E50" s="37"/>
      <c r="F50" s="37"/>
      <c r="G50" s="37"/>
      <c r="H50" s="38"/>
    </row>
    <row r="51" spans="1:8" s="16" customFormat="1" ht="37.5" customHeight="1" outlineLevel="1" x14ac:dyDescent="0.2">
      <c r="A51" s="130" t="s">
        <v>34</v>
      </c>
      <c r="B51" s="131"/>
      <c r="C51" s="126"/>
      <c r="D51" s="36">
        <v>5580</v>
      </c>
      <c r="E51" s="37"/>
      <c r="F51" s="37"/>
      <c r="G51" s="37"/>
      <c r="H51" s="38"/>
    </row>
    <row r="52" spans="1:8" s="16" customFormat="1" ht="37.5" customHeight="1" outlineLevel="1" x14ac:dyDescent="0.2">
      <c r="A52" s="130" t="s">
        <v>35</v>
      </c>
      <c r="B52" s="131"/>
      <c r="C52" s="126"/>
      <c r="D52" s="36">
        <v>7440</v>
      </c>
      <c r="E52" s="37"/>
      <c r="F52" s="37"/>
      <c r="G52" s="37"/>
      <c r="H52" s="38"/>
    </row>
    <row r="53" spans="1:8" s="16" customFormat="1" ht="37.5" customHeight="1" outlineLevel="1" x14ac:dyDescent="0.2">
      <c r="A53" s="130" t="s">
        <v>36</v>
      </c>
      <c r="B53" s="131"/>
      <c r="C53" s="126"/>
      <c r="D53" s="36">
        <v>9300</v>
      </c>
      <c r="E53" s="37"/>
      <c r="F53" s="37"/>
      <c r="G53" s="37"/>
      <c r="H53" s="38"/>
    </row>
    <row r="54" spans="1:8" s="16" customFormat="1" ht="37.5" customHeight="1" outlineLevel="1" x14ac:dyDescent="0.2">
      <c r="A54" s="130" t="s">
        <v>37</v>
      </c>
      <c r="B54" s="131"/>
      <c r="C54" s="126"/>
      <c r="D54" s="36">
        <v>11160</v>
      </c>
      <c r="E54" s="37"/>
      <c r="F54" s="37"/>
      <c r="G54" s="37"/>
      <c r="H54" s="38"/>
    </row>
    <row r="55" spans="1:8" s="16" customFormat="1" ht="37.5" customHeight="1" outlineLevel="1" x14ac:dyDescent="0.2">
      <c r="A55" s="130" t="s">
        <v>38</v>
      </c>
      <c r="B55" s="131"/>
      <c r="C55" s="126"/>
      <c r="D55" s="36">
        <v>13020</v>
      </c>
      <c r="E55" s="37"/>
      <c r="F55" s="37"/>
      <c r="G55" s="37"/>
      <c r="H55" s="38"/>
    </row>
    <row r="56" spans="1:8" s="16" customFormat="1" ht="37.5" customHeight="1" outlineLevel="1" x14ac:dyDescent="0.2">
      <c r="A56" s="130" t="s">
        <v>39</v>
      </c>
      <c r="B56" s="131"/>
      <c r="C56" s="126"/>
      <c r="D56" s="36">
        <v>14880</v>
      </c>
      <c r="E56" s="37"/>
      <c r="F56" s="37"/>
      <c r="G56" s="37"/>
      <c r="H56" s="38"/>
    </row>
    <row r="57" spans="1:8" s="16" customFormat="1" ht="37.5" customHeight="1" outlineLevel="1" x14ac:dyDescent="0.2">
      <c r="A57" s="130" t="s">
        <v>40</v>
      </c>
      <c r="B57" s="131"/>
      <c r="C57" s="126"/>
      <c r="D57" s="36">
        <v>16740</v>
      </c>
      <c r="E57" s="37"/>
      <c r="F57" s="37"/>
      <c r="G57" s="37"/>
      <c r="H57" s="38"/>
    </row>
    <row r="58" spans="1:8" s="16" customFormat="1" ht="37.5" customHeight="1" outlineLevel="1" x14ac:dyDescent="0.2">
      <c r="A58" s="130" t="s">
        <v>41</v>
      </c>
      <c r="B58" s="131"/>
      <c r="C58" s="126"/>
      <c r="D58" s="36">
        <v>18600</v>
      </c>
      <c r="E58" s="37"/>
      <c r="F58" s="37"/>
      <c r="G58" s="37"/>
      <c r="H58" s="38"/>
    </row>
    <row r="59" spans="1:8" s="16" customFormat="1" ht="37.5" customHeight="1" outlineLevel="1" x14ac:dyDescent="0.2">
      <c r="A59" s="130" t="s">
        <v>42</v>
      </c>
      <c r="B59" s="131"/>
      <c r="C59" s="126"/>
      <c r="D59" s="36">
        <v>20460</v>
      </c>
      <c r="E59" s="37"/>
      <c r="F59" s="37"/>
      <c r="G59" s="37"/>
      <c r="H59" s="38"/>
    </row>
    <row r="60" spans="1:8" s="16" customFormat="1" ht="37.5" customHeight="1" outlineLevel="1" x14ac:dyDescent="0.2">
      <c r="A60" s="130" t="s">
        <v>43</v>
      </c>
      <c r="B60" s="131"/>
      <c r="C60" s="126"/>
      <c r="D60" s="36">
        <v>22320</v>
      </c>
      <c r="E60" s="37"/>
      <c r="F60" s="37"/>
      <c r="G60" s="37"/>
      <c r="H60" s="38"/>
    </row>
    <row r="61" spans="1:8" s="16" customFormat="1" ht="37.5" customHeight="1" outlineLevel="1" x14ac:dyDescent="0.2">
      <c r="A61" s="130" t="s">
        <v>44</v>
      </c>
      <c r="B61" s="131"/>
      <c r="C61" s="126"/>
      <c r="D61" s="36">
        <v>24180</v>
      </c>
      <c r="E61" s="37"/>
      <c r="F61" s="37"/>
      <c r="G61" s="37"/>
      <c r="H61" s="38"/>
    </row>
    <row r="62" spans="1:8" s="16" customFormat="1" ht="37.5" customHeight="1" outlineLevel="1" x14ac:dyDescent="0.2">
      <c r="A62" s="130" t="s">
        <v>45</v>
      </c>
      <c r="B62" s="131"/>
      <c r="C62" s="126"/>
      <c r="D62" s="36">
        <v>26040</v>
      </c>
      <c r="E62" s="37"/>
      <c r="F62" s="37"/>
      <c r="G62" s="37"/>
      <c r="H62" s="38"/>
    </row>
    <row r="63" spans="1:8" s="16" customFormat="1" ht="37.5" customHeight="1" outlineLevel="1" x14ac:dyDescent="0.2">
      <c r="A63" s="130" t="s">
        <v>46</v>
      </c>
      <c r="B63" s="131"/>
      <c r="C63" s="126"/>
      <c r="D63" s="36">
        <v>27900</v>
      </c>
      <c r="E63" s="37"/>
      <c r="F63" s="37"/>
      <c r="G63" s="37"/>
      <c r="H63" s="38"/>
    </row>
    <row r="64" spans="1:8" s="16" customFormat="1" ht="37.5" customHeight="1" outlineLevel="1" x14ac:dyDescent="0.2">
      <c r="A64" s="130" t="s">
        <v>47</v>
      </c>
      <c r="B64" s="131"/>
      <c r="C64" s="126"/>
      <c r="D64" s="36">
        <v>29760</v>
      </c>
      <c r="E64" s="37"/>
      <c r="F64" s="37"/>
      <c r="G64" s="37"/>
      <c r="H64" s="38"/>
    </row>
    <row r="65" spans="1:8" s="16" customFormat="1" ht="37.5" customHeight="1" outlineLevel="1" x14ac:dyDescent="0.2">
      <c r="A65" s="130" t="s">
        <v>48</v>
      </c>
      <c r="B65" s="131"/>
      <c r="C65" s="126"/>
      <c r="D65" s="36">
        <v>31620</v>
      </c>
      <c r="E65" s="37"/>
      <c r="F65" s="37"/>
      <c r="G65" s="37"/>
      <c r="H65" s="38"/>
    </row>
    <row r="66" spans="1:8" s="16" customFormat="1" ht="37.5" customHeight="1" outlineLevel="1" x14ac:dyDescent="0.2">
      <c r="A66" s="130" t="s">
        <v>49</v>
      </c>
      <c r="B66" s="131"/>
      <c r="C66" s="126"/>
      <c r="D66" s="36">
        <v>33480</v>
      </c>
      <c r="E66" s="37"/>
      <c r="F66" s="37"/>
      <c r="G66" s="37"/>
      <c r="H66" s="38"/>
    </row>
    <row r="67" spans="1:8" s="16" customFormat="1" ht="37.5" customHeight="1" outlineLevel="1" x14ac:dyDescent="0.2">
      <c r="A67" s="130" t="s">
        <v>50</v>
      </c>
      <c r="B67" s="131"/>
      <c r="C67" s="126"/>
      <c r="D67" s="36">
        <v>35340</v>
      </c>
      <c r="E67" s="37"/>
      <c r="F67" s="37"/>
      <c r="G67" s="37"/>
      <c r="H67" s="38"/>
    </row>
    <row r="68" spans="1:8" s="16" customFormat="1" ht="37.5" customHeight="1" outlineLevel="1" x14ac:dyDescent="0.2">
      <c r="A68" s="130" t="s">
        <v>51</v>
      </c>
      <c r="B68" s="131"/>
      <c r="C68" s="126"/>
      <c r="D68" s="36">
        <v>37200</v>
      </c>
      <c r="E68" s="37"/>
      <c r="F68" s="37"/>
      <c r="G68" s="37"/>
      <c r="H68" s="38"/>
    </row>
    <row r="69" spans="1:8" s="16" customFormat="1" ht="37.5" customHeight="1" outlineLevel="1" x14ac:dyDescent="0.2">
      <c r="A69" s="130" t="s">
        <v>196</v>
      </c>
      <c r="B69" s="131"/>
      <c r="C69" s="126"/>
      <c r="D69" s="36">
        <v>39060</v>
      </c>
      <c r="E69" s="37"/>
      <c r="F69" s="37"/>
      <c r="G69" s="37"/>
      <c r="H69" s="38"/>
    </row>
    <row r="70" spans="1:8" s="16" customFormat="1" ht="37.5" customHeight="1" outlineLevel="1" x14ac:dyDescent="0.2">
      <c r="A70" s="130" t="s">
        <v>197</v>
      </c>
      <c r="B70" s="131"/>
      <c r="C70" s="126"/>
      <c r="D70" s="36">
        <v>40920</v>
      </c>
      <c r="E70" s="37"/>
      <c r="F70" s="37"/>
      <c r="G70" s="37"/>
      <c r="H70" s="38"/>
    </row>
    <row r="71" spans="1:8" s="16" customFormat="1" ht="37.5" customHeight="1" outlineLevel="1" x14ac:dyDescent="0.2">
      <c r="A71" s="130" t="s">
        <v>198</v>
      </c>
      <c r="B71" s="131"/>
      <c r="C71" s="126"/>
      <c r="D71" s="36">
        <v>42780</v>
      </c>
      <c r="E71" s="37"/>
      <c r="F71" s="37"/>
      <c r="G71" s="37"/>
      <c r="H71" s="38"/>
    </row>
    <row r="72" spans="1:8" s="16" customFormat="1" ht="37.5" customHeight="1" outlineLevel="1" x14ac:dyDescent="0.2">
      <c r="A72" s="130" t="s">
        <v>199</v>
      </c>
      <c r="B72" s="131"/>
      <c r="C72" s="126"/>
      <c r="D72" s="36">
        <v>44640</v>
      </c>
      <c r="E72" s="37"/>
      <c r="F72" s="37"/>
      <c r="G72" s="37"/>
      <c r="H72" s="38"/>
    </row>
    <row r="73" spans="1:8" s="16" customFormat="1" ht="37.5" customHeight="1" outlineLevel="1" x14ac:dyDescent="0.2">
      <c r="A73" s="130" t="s">
        <v>200</v>
      </c>
      <c r="B73" s="131"/>
      <c r="C73" s="126"/>
      <c r="D73" s="36">
        <v>46500</v>
      </c>
      <c r="E73" s="37"/>
      <c r="F73" s="37"/>
      <c r="G73" s="37"/>
      <c r="H73" s="38"/>
    </row>
    <row r="74" spans="1:8" s="16" customFormat="1" ht="37.5" customHeight="1" outlineLevel="1" x14ac:dyDescent="0.2">
      <c r="A74" s="130" t="s">
        <v>201</v>
      </c>
      <c r="B74" s="131"/>
      <c r="C74" s="126"/>
      <c r="D74" s="36">
        <v>48360</v>
      </c>
      <c r="E74" s="37"/>
      <c r="F74" s="37"/>
      <c r="G74" s="37"/>
      <c r="H74" s="38"/>
    </row>
    <row r="75" spans="1:8" s="16" customFormat="1" ht="37.5" customHeight="1" outlineLevel="1" x14ac:dyDescent="0.2">
      <c r="A75" s="130" t="s">
        <v>202</v>
      </c>
      <c r="B75" s="131"/>
      <c r="C75" s="126"/>
      <c r="D75" s="36">
        <v>50220</v>
      </c>
      <c r="E75" s="37"/>
      <c r="F75" s="37"/>
      <c r="G75" s="37"/>
      <c r="H75" s="38"/>
    </row>
    <row r="76" spans="1:8" s="16" customFormat="1" ht="37.5" customHeight="1" outlineLevel="1" x14ac:dyDescent="0.2">
      <c r="A76" s="130" t="s">
        <v>203</v>
      </c>
      <c r="B76" s="131"/>
      <c r="C76" s="126"/>
      <c r="D76" s="36">
        <v>52080</v>
      </c>
      <c r="E76" s="37"/>
      <c r="F76" s="37"/>
      <c r="G76" s="37"/>
      <c r="H76" s="38"/>
    </row>
    <row r="77" spans="1:8" s="16" customFormat="1" ht="37.5" customHeight="1" outlineLevel="1" x14ac:dyDescent="0.2">
      <c r="A77" s="130" t="s">
        <v>204</v>
      </c>
      <c r="B77" s="131"/>
      <c r="C77" s="126"/>
      <c r="D77" s="36">
        <v>53940</v>
      </c>
      <c r="E77" s="37"/>
      <c r="F77" s="37"/>
      <c r="G77" s="37"/>
      <c r="H77" s="38"/>
    </row>
    <row r="78" spans="1:8" s="16" customFormat="1" ht="37.5" customHeight="1" outlineLevel="1" thickBot="1" x14ac:dyDescent="0.25">
      <c r="A78" s="130" t="s">
        <v>205</v>
      </c>
      <c r="B78" s="131"/>
      <c r="C78" s="126"/>
      <c r="D78" s="36">
        <v>55800</v>
      </c>
      <c r="E78" s="37"/>
      <c r="F78" s="37"/>
      <c r="G78" s="37"/>
      <c r="H78" s="38"/>
    </row>
    <row r="79" spans="1:8" s="16" customFormat="1" ht="50.1" customHeight="1" thickBot="1" x14ac:dyDescent="0.25">
      <c r="A79" s="119" t="s">
        <v>52</v>
      </c>
      <c r="B79" s="120"/>
      <c r="C79" s="120"/>
      <c r="D79" s="121" t="str">
        <f>"от "&amp;MIN(D80:D89)&amp;" до "&amp;MAX(D80:D89)</f>
        <v>от 210 до 7002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80" s="135">
        <v>1038</v>
      </c>
      <c r="E80" s="135"/>
      <c r="F80" s="135"/>
      <c r="G80" s="135"/>
      <c r="H80" s="136"/>
    </row>
    <row r="81" spans="1:8" s="16" customFormat="1"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81" s="140">
        <v>210</v>
      </c>
      <c r="E81" s="140"/>
      <c r="F81" s="140"/>
      <c r="G81" s="140"/>
      <c r="H81" s="141"/>
    </row>
    <row r="82" spans="1:8" s="16" customFormat="1" ht="37.5" customHeight="1" x14ac:dyDescent="0.2">
      <c r="A82" s="137" t="s">
        <v>55</v>
      </c>
      <c r="B82" s="138"/>
      <c r="C82" s="142"/>
      <c r="D82" s="140">
        <v>2160</v>
      </c>
      <c r="E82" s="140"/>
      <c r="F82" s="140"/>
      <c r="G82" s="140"/>
      <c r="H82" s="141"/>
    </row>
    <row r="83" spans="1:8" s="16" customFormat="1" ht="37.5" customHeight="1" x14ac:dyDescent="0.2">
      <c r="A83" s="137" t="s">
        <v>56</v>
      </c>
      <c r="B83" s="138"/>
      <c r="C83" s="142"/>
      <c r="D83" s="36">
        <v>1038</v>
      </c>
      <c r="E83" s="37"/>
      <c r="F83" s="37"/>
      <c r="G83" s="37"/>
      <c r="H83" s="38"/>
    </row>
    <row r="84" spans="1:8" s="16" customFormat="1" ht="37.5" customHeight="1" x14ac:dyDescent="0.2">
      <c r="A84" s="143" t="s">
        <v>57</v>
      </c>
      <c r="B84" s="144"/>
      <c r="C84" s="142"/>
      <c r="D84" s="36">
        <v>1428</v>
      </c>
      <c r="E84" s="37"/>
      <c r="F84" s="37"/>
      <c r="G84" s="37"/>
      <c r="H84" s="38"/>
    </row>
    <row r="85" spans="1:8" s="16" customFormat="1" ht="37.5" customHeight="1" x14ac:dyDescent="0.2">
      <c r="A85" s="137" t="s">
        <v>58</v>
      </c>
      <c r="B85" s="138"/>
      <c r="C85" s="142"/>
      <c r="D85" s="140">
        <v>414</v>
      </c>
      <c r="E85" s="140"/>
      <c r="F85" s="140"/>
      <c r="G85" s="140"/>
      <c r="H85" s="141"/>
    </row>
    <row r="86" spans="1:8" s="16" customFormat="1" ht="37.5" customHeight="1" x14ac:dyDescent="0.2">
      <c r="A86" s="137" t="s">
        <v>59</v>
      </c>
      <c r="B86" s="138"/>
      <c r="C86" s="142"/>
      <c r="D86" s="140">
        <v>414</v>
      </c>
      <c r="E86" s="140"/>
      <c r="F86" s="140"/>
      <c r="G86" s="140"/>
      <c r="H86" s="141"/>
    </row>
    <row r="87" spans="1:8" s="16" customFormat="1" ht="37.5" customHeight="1" x14ac:dyDescent="0.2">
      <c r="A87" s="137" t="s">
        <v>60</v>
      </c>
      <c r="B87" s="138"/>
      <c r="C87" s="142"/>
      <c r="D87" s="140">
        <v>828</v>
      </c>
      <c r="E87" s="140"/>
      <c r="F87" s="140"/>
      <c r="G87" s="140"/>
      <c r="H87" s="141"/>
    </row>
    <row r="88" spans="1:8" s="16" customFormat="1" ht="37.5" customHeight="1" x14ac:dyDescent="0.2">
      <c r="A88" s="137" t="s">
        <v>61</v>
      </c>
      <c r="B88" s="138"/>
      <c r="C88" s="142"/>
      <c r="D88" s="140">
        <v>1248</v>
      </c>
      <c r="E88" s="140"/>
      <c r="F88" s="140"/>
      <c r="G88" s="140"/>
      <c r="H88" s="141"/>
    </row>
    <row r="89" spans="1:8" s="16" customFormat="1" ht="37.5" customHeight="1" thickBot="1" x14ac:dyDescent="0.25">
      <c r="A89" s="145" t="s">
        <v>62</v>
      </c>
      <c r="B89" s="146"/>
      <c r="C89" s="147"/>
      <c r="D89" s="148">
        <v>7002</v>
      </c>
      <c r="E89" s="148"/>
      <c r="F89" s="148"/>
      <c r="G89" s="148"/>
      <c r="H89" s="149"/>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0" s="45">
        <v>30</v>
      </c>
      <c r="E90" s="45"/>
      <c r="F90" s="45"/>
      <c r="G90" s="45"/>
      <c r="H90" s="46"/>
    </row>
    <row r="91" spans="1:8" s="28" customFormat="1" ht="50.1" customHeight="1" thickBot="1" x14ac:dyDescent="0.25">
      <c r="A91" s="24" t="s">
        <v>65</v>
      </c>
      <c r="B91" s="25"/>
      <c r="C91" s="26"/>
      <c r="D91" s="156" t="str">
        <f>"от "&amp;MIN(D93,D104:H105,F143,D106:H120)&amp;" до "&amp;MAX(D93,D104:H105,F143,D106:H120)</f>
        <v>от 906 до 9384</v>
      </c>
      <c r="E91" s="156"/>
      <c r="F91" s="156"/>
      <c r="G91" s="156"/>
      <c r="H91" s="157"/>
    </row>
    <row r="92" spans="1:8" s="16" customFormat="1" ht="24.95" customHeight="1" thickBot="1" x14ac:dyDescent="0.25">
      <c r="A92" s="158"/>
      <c r="B92" s="159"/>
      <c r="C92" s="83"/>
      <c r="D92" s="160"/>
      <c r="E92" s="160"/>
      <c r="F92" s="160"/>
      <c r="G92" s="160"/>
      <c r="H92" s="161"/>
    </row>
    <row r="93" spans="1:8" s="16" customFormat="1" ht="60.75"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93" s="165">
        <v>3720</v>
      </c>
      <c r="E93" s="165"/>
      <c r="F93" s="165"/>
      <c r="G93" s="165"/>
      <c r="H93" s="166"/>
    </row>
    <row r="94" spans="1:8" s="16" customFormat="1" ht="60.75" customHeight="1" thickBot="1" x14ac:dyDescent="0.25">
      <c r="A94" s="167" t="s">
        <v>67</v>
      </c>
      <c r="B94" s="168"/>
      <c r="C94" s="169"/>
      <c r="D94" s="170" t="s">
        <v>68</v>
      </c>
      <c r="E94" s="171"/>
      <c r="F94" s="171"/>
      <c r="G94" s="171"/>
      <c r="H94" s="172"/>
    </row>
    <row r="95" spans="1:8" s="16" customFormat="1" ht="60.75" customHeight="1" x14ac:dyDescent="0.2">
      <c r="A95" s="173" t="s">
        <v>69</v>
      </c>
      <c r="B95" s="174"/>
      <c r="C95" s="169"/>
      <c r="D95" s="140">
        <f>D93/4</f>
        <v>930</v>
      </c>
      <c r="E95" s="140"/>
      <c r="F95" s="140"/>
      <c r="G95" s="140"/>
      <c r="H95" s="141"/>
    </row>
    <row r="96" spans="1:8" s="16" customFormat="1" ht="60.75" customHeight="1" x14ac:dyDescent="0.2">
      <c r="A96" s="173" t="s">
        <v>70</v>
      </c>
      <c r="B96" s="174"/>
      <c r="C96" s="169"/>
      <c r="D96" s="140">
        <f>D93/5</f>
        <v>744</v>
      </c>
      <c r="E96" s="140"/>
      <c r="F96" s="140"/>
      <c r="G96" s="140"/>
      <c r="H96" s="141"/>
    </row>
    <row r="97" spans="1:8" s="16" customFormat="1" ht="60.75" customHeight="1" x14ac:dyDescent="0.2">
      <c r="A97" s="173" t="s">
        <v>71</v>
      </c>
      <c r="B97" s="174"/>
      <c r="C97" s="169"/>
      <c r="D97" s="140">
        <f>D93/6</f>
        <v>620</v>
      </c>
      <c r="E97" s="140"/>
      <c r="F97" s="140"/>
      <c r="G97" s="140"/>
      <c r="H97" s="141"/>
    </row>
    <row r="98" spans="1:8" s="16" customFormat="1" ht="60.75" customHeight="1" x14ac:dyDescent="0.2">
      <c r="A98" s="173" t="s">
        <v>72</v>
      </c>
      <c r="B98" s="174"/>
      <c r="C98" s="169"/>
      <c r="D98" s="140">
        <f>D93/7</f>
        <v>531.42857142857144</v>
      </c>
      <c r="E98" s="140"/>
      <c r="F98" s="140"/>
      <c r="G98" s="140"/>
      <c r="H98" s="141"/>
    </row>
    <row r="99" spans="1:8" s="16" customFormat="1" ht="60.75" customHeight="1" x14ac:dyDescent="0.2">
      <c r="A99" s="173" t="s">
        <v>73</v>
      </c>
      <c r="B99" s="174"/>
      <c r="C99" s="169"/>
      <c r="D99" s="140">
        <f>D93/8</f>
        <v>465</v>
      </c>
      <c r="E99" s="140"/>
      <c r="F99" s="140"/>
      <c r="G99" s="140"/>
      <c r="H99" s="141"/>
    </row>
    <row r="100" spans="1:8" s="16" customFormat="1" ht="60.75" customHeight="1" x14ac:dyDescent="0.2">
      <c r="A100" s="173" t="s">
        <v>74</v>
      </c>
      <c r="B100" s="174"/>
      <c r="C100" s="169"/>
      <c r="D100" s="140">
        <f>D93/9</f>
        <v>413.33333333333331</v>
      </c>
      <c r="E100" s="140"/>
      <c r="F100" s="140"/>
      <c r="G100" s="140"/>
      <c r="H100" s="141"/>
    </row>
    <row r="101" spans="1:8" s="16" customFormat="1" ht="60.75" customHeight="1" thickBot="1" x14ac:dyDescent="0.25">
      <c r="A101" s="173" t="s">
        <v>75</v>
      </c>
      <c r="B101" s="174"/>
      <c r="C101" s="175"/>
      <c r="D101" s="140">
        <f>D93/10</f>
        <v>372</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2" s="44">
        <v>12012</v>
      </c>
      <c r="E102" s="45"/>
      <c r="F102" s="45"/>
      <c r="G102" s="45"/>
      <c r="H102" s="46"/>
    </row>
    <row r="103" spans="1:8" s="16" customFormat="1" ht="24.75" customHeight="1" thickBot="1" x14ac:dyDescent="0.25">
      <c r="A103" s="298"/>
      <c r="B103" s="299"/>
      <c r="C103" s="180"/>
      <c r="D103" s="322"/>
      <c r="E103" s="322"/>
      <c r="F103" s="322"/>
      <c r="G103" s="322"/>
      <c r="H103" s="323"/>
    </row>
    <row r="104" spans="1:8" s="16" customFormat="1" ht="50.1" customHeight="1" x14ac:dyDescent="0.2">
      <c r="A104" s="143" t="s">
        <v>77</v>
      </c>
      <c r="B104" s="144"/>
      <c r="C104" s="291" t="str">
        <f>"Интернет-площадка 2gis.ru на основе Cправочника организаций "&amp;$C$2&amp;""</f>
        <v>Интернет-площадка 2gis.ru на основе Cправочника организаций "2ГИС.БЕЛГОРОД"</v>
      </c>
      <c r="D104" s="56">
        <v>4536</v>
      </c>
      <c r="E104" s="37"/>
      <c r="F104" s="37"/>
      <c r="G104" s="37"/>
      <c r="H104" s="38"/>
    </row>
    <row r="105" spans="1:8" s="16" customFormat="1" ht="50.1" customHeight="1" x14ac:dyDescent="0.2">
      <c r="A105" s="143" t="s">
        <v>78</v>
      </c>
      <c r="B105" s="144"/>
      <c r="C105"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05" s="56">
        <v>2634</v>
      </c>
      <c r="E105" s="37"/>
      <c r="F105" s="37"/>
      <c r="G105" s="37"/>
      <c r="H105" s="38"/>
    </row>
    <row r="106" spans="1:8" s="16" customFormat="1" ht="50.1" customHeight="1" x14ac:dyDescent="0.2">
      <c r="A106" s="143" t="s">
        <v>79</v>
      </c>
      <c r="B106" s="144"/>
      <c r="C106"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06" s="56">
        <v>2982</v>
      </c>
      <c r="E106" s="37"/>
      <c r="F106" s="37"/>
      <c r="G106" s="37"/>
      <c r="H106" s="38"/>
    </row>
    <row r="107" spans="1:8" s="16" customFormat="1" ht="50.1" customHeight="1" x14ac:dyDescent="0.2">
      <c r="A107" s="143" t="s">
        <v>80</v>
      </c>
      <c r="B107" s="144"/>
      <c r="C107" s="188" t="str">
        <f>"Интернет-площадка 2gis.ru на основе Cправочника организаций "&amp;$C$2&amp;""</f>
        <v>Интернет-площадка 2gis.ru на основе Cправочника организаций "2ГИС.БЕЛГОРОД"</v>
      </c>
      <c r="D107" s="56">
        <v>6534</v>
      </c>
      <c r="E107" s="37"/>
      <c r="F107" s="37"/>
      <c r="G107" s="37"/>
      <c r="H107" s="38"/>
    </row>
    <row r="108" spans="1:8" s="16" customFormat="1" ht="50.1" customHeight="1" x14ac:dyDescent="0.2">
      <c r="A108" s="143" t="s">
        <v>81</v>
      </c>
      <c r="B108" s="144"/>
      <c r="C108" s="188" t="str">
        <f>"Интернет-площадка 2gis.ru на основе Cправочника организаций "&amp;$C$2&amp;""</f>
        <v>Интернет-площадка 2gis.ru на основе Cправочника организаций "2ГИС.БЕЛГОРОД"</v>
      </c>
      <c r="D108" s="56">
        <v>7842</v>
      </c>
      <c r="E108" s="37"/>
      <c r="F108" s="37"/>
      <c r="G108" s="37"/>
      <c r="H108" s="38"/>
    </row>
    <row r="109" spans="1:8" s="16" customFormat="1" ht="50.1" customHeight="1" x14ac:dyDescent="0.2">
      <c r="A109" s="143" t="s">
        <v>82</v>
      </c>
      <c r="B109" s="144"/>
      <c r="C109"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09" s="56">
        <v>2982</v>
      </c>
      <c r="E109" s="37"/>
      <c r="F109" s="37"/>
      <c r="G109" s="37"/>
      <c r="H109" s="38"/>
    </row>
    <row r="110" spans="1:8" s="16" customFormat="1" ht="50.1" customHeight="1" x14ac:dyDescent="0.2">
      <c r="A110" s="143" t="s">
        <v>83</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0" s="56">
        <v>2550</v>
      </c>
      <c r="E110" s="37"/>
      <c r="F110" s="37"/>
      <c r="G110" s="37"/>
      <c r="H110" s="38"/>
    </row>
    <row r="111" spans="1:8" s="16" customFormat="1" ht="50.1" customHeight="1" x14ac:dyDescent="0.2">
      <c r="A111" s="143" t="s">
        <v>84</v>
      </c>
      <c r="B111" s="144"/>
      <c r="C111"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11" s="56">
        <v>3846</v>
      </c>
      <c r="E111" s="37"/>
      <c r="F111" s="37"/>
      <c r="G111" s="37"/>
      <c r="H111" s="38"/>
    </row>
    <row r="112" spans="1:8" s="16" customFormat="1" ht="50.1" customHeight="1" x14ac:dyDescent="0.2">
      <c r="A112" s="143" t="s">
        <v>85</v>
      </c>
      <c r="B112" s="144"/>
      <c r="C1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12" s="56">
        <v>4896</v>
      </c>
      <c r="E112" s="37"/>
      <c r="F112" s="37"/>
      <c r="G112" s="37"/>
      <c r="H112" s="38"/>
    </row>
    <row r="113" spans="1:8" s="16" customFormat="1" ht="50.1" customHeight="1" x14ac:dyDescent="0.2">
      <c r="A113" s="143" t="s">
        <v>86</v>
      </c>
      <c r="B113" s="144"/>
      <c r="C113" s="188" t="s">
        <v>87</v>
      </c>
      <c r="D113" s="56">
        <v>906</v>
      </c>
      <c r="E113" s="37"/>
      <c r="F113" s="37"/>
      <c r="G113" s="37"/>
      <c r="H113" s="38"/>
    </row>
    <row r="114" spans="1:8" s="16" customFormat="1" ht="75" customHeight="1" x14ac:dyDescent="0.2">
      <c r="A114" s="143" t="s">
        <v>88</v>
      </c>
      <c r="B114" s="144"/>
      <c r="C11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4" s="56">
        <v>3060</v>
      </c>
      <c r="E114" s="37"/>
      <c r="F114" s="37"/>
      <c r="G114" s="37"/>
      <c r="H114" s="38"/>
    </row>
    <row r="115" spans="1:8" s="16" customFormat="1" ht="75" customHeight="1" x14ac:dyDescent="0.2">
      <c r="A115" s="143" t="s">
        <v>89</v>
      </c>
      <c r="B115" s="144"/>
      <c r="C115" s="188"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5" s="56">
        <v>2040</v>
      </c>
      <c r="E115" s="37"/>
      <c r="F115" s="37"/>
      <c r="G115" s="37"/>
      <c r="H115" s="38"/>
    </row>
    <row r="116" spans="1:8" s="16" customFormat="1" ht="75" customHeight="1" x14ac:dyDescent="0.2">
      <c r="A116" s="143" t="s">
        <v>90</v>
      </c>
      <c r="B116" s="144"/>
      <c r="C116" s="18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6" s="56">
        <v>2118</v>
      </c>
      <c r="E116" s="37"/>
      <c r="F116" s="37"/>
      <c r="G116" s="37"/>
      <c r="H116" s="38"/>
    </row>
    <row r="117" spans="1:8" s="16" customFormat="1" ht="75" customHeight="1" x14ac:dyDescent="0.2">
      <c r="A117" s="143" t="s">
        <v>91</v>
      </c>
      <c r="B117" s="144"/>
      <c r="C117" s="188"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7" s="56">
        <v>1020</v>
      </c>
      <c r="E117" s="37"/>
      <c r="F117" s="37"/>
      <c r="G117" s="37"/>
      <c r="H117" s="38"/>
    </row>
    <row r="118" spans="1:8" s="16" customFormat="1" ht="75" customHeight="1" x14ac:dyDescent="0.2">
      <c r="A118" s="143" t="s">
        <v>92</v>
      </c>
      <c r="B118" s="144" t="s">
        <v>92</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8" s="56">
        <v>9384</v>
      </c>
      <c r="E118" s="37"/>
      <c r="F118" s="37"/>
      <c r="G118" s="37"/>
      <c r="H118" s="38"/>
    </row>
    <row r="119" spans="1:8" s="16" customFormat="1" ht="75" customHeight="1" x14ac:dyDescent="0.2">
      <c r="A119" s="143" t="s">
        <v>93</v>
      </c>
      <c r="B119" s="144" t="s">
        <v>93</v>
      </c>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19" s="56">
        <v>3000</v>
      </c>
      <c r="E119" s="37"/>
      <c r="F119" s="37"/>
      <c r="G119" s="37"/>
      <c r="H119" s="38"/>
    </row>
    <row r="120" spans="1:8" s="16" customFormat="1" ht="50.1" customHeight="1" x14ac:dyDescent="0.2">
      <c r="A120" s="143" t="s">
        <v>94</v>
      </c>
      <c r="B120" s="144"/>
      <c r="C120"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0" s="56">
        <v>2682</v>
      </c>
      <c r="E120" s="37"/>
      <c r="F120" s="37"/>
      <c r="G120" s="37"/>
      <c r="H120" s="38"/>
    </row>
    <row r="121" spans="1:8" s="16" customFormat="1" ht="102" customHeight="1" x14ac:dyDescent="0.2">
      <c r="A121" s="143" t="s">
        <v>16</v>
      </c>
      <c r="B121" s="144"/>
      <c r="C12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1" s="56">
        <v>1038</v>
      </c>
      <c r="E121" s="37"/>
      <c r="F121" s="37"/>
      <c r="G121" s="37"/>
      <c r="H121" s="38"/>
    </row>
    <row r="122" spans="1:8" s="16" customFormat="1" ht="126" customHeight="1" x14ac:dyDescent="0.2">
      <c r="A122" s="143" t="s">
        <v>95</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2" s="56">
        <v>7218</v>
      </c>
      <c r="E122" s="37"/>
      <c r="F122" s="37"/>
      <c r="G122" s="37"/>
      <c r="H122" s="38"/>
    </row>
    <row r="123" spans="1:8" s="16" customFormat="1" ht="126" customHeight="1" x14ac:dyDescent="0.2">
      <c r="A123" s="143" t="s">
        <v>96</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3" s="56">
        <v>7218</v>
      </c>
      <c r="E123" s="37"/>
      <c r="F123" s="37"/>
      <c r="G123" s="37"/>
      <c r="H123" s="38"/>
    </row>
    <row r="124" spans="1:8" s="16" customFormat="1" ht="12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24" s="56">
        <v>6012</v>
      </c>
      <c r="E124" s="37"/>
      <c r="F124" s="37"/>
      <c r="G124" s="37"/>
      <c r="H124" s="38"/>
    </row>
    <row r="125" spans="1:8" s="16" customFormat="1" ht="50.1" customHeight="1" x14ac:dyDescent="0.2">
      <c r="A125" s="143" t="s">
        <v>98</v>
      </c>
      <c r="B125" s="144"/>
      <c r="C125" s="188" t="str">
        <f>"Интернет-площадка 2gis.ru на основе Cправочника организаций "&amp;$C$2&amp;""</f>
        <v>Интернет-площадка 2gis.ru на основе Cправочника организаций "2ГИС.БЕЛГОРОД"</v>
      </c>
      <c r="D125" s="56">
        <v>7560</v>
      </c>
      <c r="E125" s="37"/>
      <c r="F125" s="37"/>
      <c r="G125" s="37"/>
      <c r="H125" s="38"/>
    </row>
    <row r="126" spans="1:8" s="16" customFormat="1" ht="50.1" customHeight="1" x14ac:dyDescent="0.2">
      <c r="A126" s="143" t="s">
        <v>99</v>
      </c>
      <c r="B126" s="144"/>
      <c r="C126" s="188"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26" s="56">
        <v>4440</v>
      </c>
      <c r="E126" s="37"/>
      <c r="F126" s="37"/>
      <c r="G126" s="37"/>
      <c r="H126" s="38"/>
    </row>
    <row r="127" spans="1:8" s="16" customFormat="1" ht="50.1" customHeight="1" x14ac:dyDescent="0.2">
      <c r="A127" s="143" t="s">
        <v>100</v>
      </c>
      <c r="B127" s="144"/>
      <c r="C127" s="188" t="str">
        <f t="shared" si="2"/>
        <v>Электронный справочник на основе Справочника организаций "2ГИС.БЕЛГОРОД" (версия для ПК)</v>
      </c>
      <c r="D127" s="56">
        <v>5040</v>
      </c>
      <c r="E127" s="37"/>
      <c r="F127" s="37"/>
      <c r="G127" s="37"/>
      <c r="H127" s="38"/>
    </row>
    <row r="128" spans="1:8" s="16" customFormat="1" ht="50.1" customHeight="1" x14ac:dyDescent="0.2">
      <c r="A128" s="143" t="s">
        <v>101</v>
      </c>
      <c r="B128" s="144"/>
      <c r="C128" s="188" t="str">
        <f>"Интернет-площадка 2gis.ru на основе Cправочника организаций "&amp;$C$2&amp;""</f>
        <v>Интернет-площадка 2gis.ru на основе Cправочника организаций "2ГИС.БЕЛГОРОД"</v>
      </c>
      <c r="D128" s="56">
        <v>10800</v>
      </c>
      <c r="E128" s="37"/>
      <c r="F128" s="37"/>
      <c r="G128" s="37"/>
      <c r="H128" s="38"/>
    </row>
    <row r="129" spans="1:8" s="16" customFormat="1" ht="50.1" customHeight="1" x14ac:dyDescent="0.2">
      <c r="A129" s="143" t="s">
        <v>102</v>
      </c>
      <c r="B129" s="144"/>
      <c r="C129" s="188" t="str">
        <f>"Интернет-площадка 2gis.ru на основе Cправочника организаций "&amp;$C$2&amp;""</f>
        <v>Интернет-площадка 2gis.ru на основе Cправочника организаций "2ГИС.БЕЛГОРОД"</v>
      </c>
      <c r="D129" s="56">
        <v>12960</v>
      </c>
      <c r="E129" s="37"/>
      <c r="F129" s="37"/>
      <c r="G129" s="37"/>
      <c r="H129" s="38"/>
    </row>
    <row r="130" spans="1:8" s="16" customFormat="1" ht="50.1" customHeight="1" x14ac:dyDescent="0.2">
      <c r="A130" s="143" t="s">
        <v>103</v>
      </c>
      <c r="B130" s="144"/>
      <c r="C130" s="188" t="str">
        <f t="shared" si="2"/>
        <v>Электронный справочник на основе Справочника организаций "2ГИС.БЕЛГОРОД" (версия для ПК)</v>
      </c>
      <c r="D130" s="56">
        <v>5040</v>
      </c>
      <c r="E130" s="37"/>
      <c r="F130" s="37"/>
      <c r="G130" s="37"/>
      <c r="H130" s="38"/>
    </row>
    <row r="131" spans="1:8" s="16" customFormat="1" ht="50.1" customHeight="1" x14ac:dyDescent="0.2">
      <c r="A131" s="143" t="s">
        <v>104</v>
      </c>
      <c r="B131" s="144"/>
      <c r="C131" s="188" t="str">
        <f t="shared" si="2"/>
        <v>Электронный справочник на основе Справочника организаций "2ГИС.БЕЛГОРОД" (версия для ПК)</v>
      </c>
      <c r="D131" s="56">
        <v>4320</v>
      </c>
      <c r="E131" s="37"/>
      <c r="F131" s="37"/>
      <c r="G131" s="37"/>
      <c r="H131" s="38"/>
    </row>
    <row r="132" spans="1:8" s="16" customFormat="1" ht="50.1" customHeight="1" x14ac:dyDescent="0.2">
      <c r="A132" s="143" t="s">
        <v>105</v>
      </c>
      <c r="B132" s="144"/>
      <c r="C132" s="188" t="str">
        <f t="shared" si="2"/>
        <v>Электронный справочник на основе Справочника организаций "2ГИС.БЕЛГОРОД" (версия для ПК)</v>
      </c>
      <c r="D132" s="56">
        <v>6360</v>
      </c>
      <c r="E132" s="37"/>
      <c r="F132" s="37"/>
      <c r="G132" s="37"/>
      <c r="H132" s="38"/>
    </row>
    <row r="133" spans="1:8" s="16" customFormat="1" ht="50.1" customHeight="1" x14ac:dyDescent="0.2">
      <c r="A133" s="143" t="s">
        <v>106</v>
      </c>
      <c r="B133" s="144"/>
      <c r="C133" s="188" t="s">
        <v>87</v>
      </c>
      <c r="D133" s="56">
        <v>1560</v>
      </c>
      <c r="E133" s="37"/>
      <c r="F133" s="37"/>
      <c r="G133" s="37"/>
      <c r="H133" s="38"/>
    </row>
    <row r="134" spans="1:8" s="16" customFormat="1" ht="75" customHeight="1" x14ac:dyDescent="0.2">
      <c r="A134" s="143" t="s">
        <v>107</v>
      </c>
      <c r="B134" s="144"/>
      <c r="C13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4" s="56">
        <v>15600</v>
      </c>
      <c r="E134" s="37"/>
      <c r="F134" s="37"/>
      <c r="G134" s="37"/>
      <c r="H134" s="38"/>
    </row>
    <row r="135" spans="1:8" s="16" customFormat="1" ht="50.1" customHeight="1" thickBot="1" x14ac:dyDescent="0.25">
      <c r="A135" s="143" t="s">
        <v>108</v>
      </c>
      <c r="B135" s="144"/>
      <c r="C135" s="188" t="str">
        <f t="shared" si="2"/>
        <v>Электронный справочник на основе Справочника организаций "2ГИС.БЕЛГОРОД" (версия для ПК)</v>
      </c>
      <c r="D135" s="56">
        <v>4440</v>
      </c>
      <c r="E135" s="37"/>
      <c r="F135" s="37"/>
      <c r="G135" s="37"/>
      <c r="H135" s="38"/>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37" s="36">
        <v>3600</v>
      </c>
      <c r="E137" s="37"/>
      <c r="F137" s="37"/>
      <c r="G137" s="37"/>
      <c r="H137" s="38"/>
    </row>
    <row r="138" spans="1:8" s="16" customFormat="1" ht="50.1" customHeight="1" x14ac:dyDescent="0.2">
      <c r="A138" s="143" t="s">
        <v>111</v>
      </c>
      <c r="B138" s="144"/>
      <c r="C138" s="194"/>
      <c r="D138" s="36">
        <v>3600</v>
      </c>
      <c r="E138" s="37"/>
      <c r="F138" s="37"/>
      <c r="G138" s="37"/>
      <c r="H138" s="38"/>
    </row>
    <row r="139" spans="1:8" s="16" customFormat="1" ht="50.1" customHeight="1" x14ac:dyDescent="0.2">
      <c r="A139" s="192" t="s">
        <v>112</v>
      </c>
      <c r="B139" s="193"/>
      <c r="C139" s="194"/>
      <c r="D139" s="325">
        <v>1800</v>
      </c>
      <c r="E139" s="140"/>
      <c r="F139" s="140"/>
      <c r="G139" s="140"/>
      <c r="H139" s="140"/>
    </row>
    <row r="140" spans="1:8" s="16" customFormat="1" ht="50.1" customHeight="1" x14ac:dyDescent="0.2">
      <c r="A140" s="192" t="s">
        <v>113</v>
      </c>
      <c r="B140" s="193"/>
      <c r="C140" s="194"/>
      <c r="D140" s="325">
        <v>180</v>
      </c>
      <c r="E140" s="140"/>
      <c r="F140" s="140"/>
      <c r="G140" s="140"/>
      <c r="H140" s="140"/>
    </row>
    <row r="141" spans="1:8" s="16" customFormat="1" ht="50.1" customHeight="1" thickBot="1" x14ac:dyDescent="0.25">
      <c r="A141" s="192" t="s">
        <v>114</v>
      </c>
      <c r="B141" s="193"/>
      <c r="C141" s="196"/>
      <c r="D141" s="78">
        <v>612</v>
      </c>
      <c r="E141" s="79"/>
      <c r="F141" s="79"/>
      <c r="G141" s="79"/>
      <c r="H141" s="79"/>
    </row>
    <row r="142" spans="1:8" s="16" customFormat="1" ht="50.1" customHeight="1" thickBot="1" x14ac:dyDescent="0.25">
      <c r="A142" s="24" t="s">
        <v>115</v>
      </c>
      <c r="B142" s="25"/>
      <c r="C142" s="26"/>
      <c r="D142" s="156"/>
      <c r="E142" s="156"/>
      <c r="F142" s="156"/>
      <c r="G142" s="156"/>
      <c r="H142" s="157"/>
    </row>
    <row r="143" spans="1:8" s="16" customFormat="1" ht="50.1" customHeight="1" x14ac:dyDescent="0.2">
      <c r="A143" s="137" t="s">
        <v>116</v>
      </c>
      <c r="B143" s="189"/>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3" s="198">
        <f>F143*1.2</f>
        <v>6480</v>
      </c>
      <c r="E143" s="199">
        <f>F143*1.1</f>
        <v>5940.0000000000009</v>
      </c>
      <c r="F143" s="199">
        <v>5400</v>
      </c>
      <c r="G143" s="199">
        <f>F143*0.75</f>
        <v>4050</v>
      </c>
      <c r="H143" s="200">
        <f>F143*0.5</f>
        <v>2700</v>
      </c>
    </row>
    <row r="144" spans="1:8" s="16" customFormat="1" ht="50.1" customHeight="1" x14ac:dyDescent="0.2">
      <c r="A144" s="143" t="s">
        <v>117</v>
      </c>
      <c r="B144" s="144"/>
      <c r="C144" s="188" t="str">
        <f>"Интернет-площадка 2gis.ru на основе Cправочника организаций "&amp;$C$2&amp;""</f>
        <v>Интернет-площадка 2gis.ru на основе Cправочника организаций "2ГИС.БЕЛГОРОД"</v>
      </c>
      <c r="D144" s="36">
        <v>4536</v>
      </c>
      <c r="E144" s="37"/>
      <c r="F144" s="37"/>
      <c r="G144" s="37"/>
      <c r="H144" s="38"/>
    </row>
    <row r="145" spans="1:8" s="16" customFormat="1" ht="50.1" customHeight="1" x14ac:dyDescent="0.2">
      <c r="A145" s="143" t="s">
        <v>118</v>
      </c>
      <c r="B145" s="144"/>
      <c r="C145"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56">
        <v>1296</v>
      </c>
      <c r="E145" s="37"/>
      <c r="F145" s="37"/>
      <c r="G145" s="37"/>
      <c r="H145" s="38"/>
    </row>
    <row r="146" spans="1:8" s="16" customFormat="1" ht="50.1" customHeight="1" x14ac:dyDescent="0.2">
      <c r="A146" s="143" t="s">
        <v>162</v>
      </c>
      <c r="B146" s="144"/>
      <c r="C14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46" s="198">
        <f>F146*1.2</f>
        <v>10800</v>
      </c>
      <c r="E146" s="199">
        <f>F146*1.1</f>
        <v>9900</v>
      </c>
      <c r="F146" s="199">
        <v>9000</v>
      </c>
      <c r="G146" s="199">
        <f>F146*0.75</f>
        <v>6750</v>
      </c>
      <c r="H146" s="200">
        <f>F146*0.5</f>
        <v>4500</v>
      </c>
    </row>
    <row r="147" spans="1:8" s="16" customFormat="1" ht="50.1" customHeight="1" x14ac:dyDescent="0.2">
      <c r="A147" s="143" t="s">
        <v>163</v>
      </c>
      <c r="B147" s="144"/>
      <c r="C147" s="188" t="str">
        <f>"Интернет-площадка 2gis.ru на основе Cправочника организаций "&amp;$C$2&amp;""</f>
        <v>Интернет-площадка 2gis.ru на основе Cправочника организаций "2ГИС.БЕЛГОРОД"</v>
      </c>
      <c r="D147" s="36">
        <v>7560</v>
      </c>
      <c r="E147" s="37"/>
      <c r="F147" s="37"/>
      <c r="G147" s="37"/>
      <c r="H147" s="38"/>
    </row>
    <row r="148" spans="1:8" s="16" customFormat="1" ht="50.1" customHeight="1" x14ac:dyDescent="0.2">
      <c r="A148" s="143" t="s">
        <v>121</v>
      </c>
      <c r="B148" s="144"/>
      <c r="C148" s="188"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8" s="36">
        <v>2160</v>
      </c>
      <c r="E148" s="37"/>
      <c r="F148" s="37"/>
      <c r="G148" s="37"/>
      <c r="H148" s="38"/>
    </row>
    <row r="149" spans="1:8" s="16" customFormat="1" ht="126" customHeight="1" thickBot="1" x14ac:dyDescent="0.25">
      <c r="A149" s="143" t="s">
        <v>122</v>
      </c>
      <c r="B149" s="144"/>
      <c r="C149" s="297" t="str">
        <f>C144</f>
        <v>Интернет-площадка 2gis.ru на основе Cправочника организаций "2ГИС.БЕЛГОРОД"</v>
      </c>
      <c r="D149" s="56">
        <v>5400</v>
      </c>
      <c r="E149" s="37"/>
      <c r="F149" s="37"/>
      <c r="G149" s="37"/>
      <c r="H149" s="38"/>
    </row>
    <row r="150" spans="1:8" ht="50.1" customHeight="1" thickBot="1" x14ac:dyDescent="0.25">
      <c r="A150" s="24" t="s">
        <v>182</v>
      </c>
      <c r="B150" s="25"/>
      <c r="C150" s="26"/>
      <c r="D150" s="156"/>
      <c r="E150" s="156"/>
      <c r="F150" s="156"/>
      <c r="G150" s="156"/>
      <c r="H150" s="157"/>
    </row>
    <row r="151" spans="1:8" s="23" customFormat="1" ht="30" customHeight="1" thickBot="1" x14ac:dyDescent="0.25">
      <c r="A151" s="353"/>
      <c r="B151" s="353"/>
      <c r="C151" s="354"/>
      <c r="D151" s="353"/>
      <c r="E151" s="353"/>
      <c r="F151" s="353"/>
      <c r="G151" s="353"/>
      <c r="H151" s="355"/>
    </row>
    <row r="152" spans="1:8" s="16" customFormat="1" ht="83.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2" s="31">
        <v>7170</v>
      </c>
      <c r="E152" s="32"/>
      <c r="F152" s="32"/>
      <c r="G152" s="32"/>
      <c r="H152" s="33"/>
    </row>
    <row r="153" spans="1:8" s="16" customFormat="1" ht="83.25" customHeight="1" x14ac:dyDescent="0.2">
      <c r="A153" s="143" t="s">
        <v>184</v>
      </c>
      <c r="B153" s="144"/>
      <c r="C153" s="194"/>
      <c r="D153" s="36">
        <v>14340</v>
      </c>
      <c r="E153" s="37"/>
      <c r="F153" s="37"/>
      <c r="G153" s="37"/>
      <c r="H153" s="38"/>
    </row>
    <row r="154" spans="1:8" s="16" customFormat="1" ht="83.25" customHeight="1" x14ac:dyDescent="0.2">
      <c r="A154" s="143" t="s">
        <v>185</v>
      </c>
      <c r="B154" s="144"/>
      <c r="C154" s="194"/>
      <c r="D154" s="36">
        <v>7170</v>
      </c>
      <c r="E154" s="37"/>
      <c r="F154" s="37"/>
      <c r="G154" s="37"/>
      <c r="H154" s="38"/>
    </row>
    <row r="155" spans="1:8" s="16" customFormat="1" ht="83.25" customHeight="1" thickBot="1" x14ac:dyDescent="0.25">
      <c r="A155" s="143" t="s">
        <v>186</v>
      </c>
      <c r="B155" s="144"/>
      <c r="C155" s="194"/>
      <c r="D155" s="36">
        <v>14340</v>
      </c>
      <c r="E155" s="37"/>
      <c r="F155" s="37"/>
      <c r="G155" s="37"/>
      <c r="H155" s="38"/>
    </row>
    <row r="156" spans="1:8" s="16" customFormat="1" ht="21.75" thickBot="1" x14ac:dyDescent="0.25">
      <c r="A156" s="298"/>
      <c r="B156" s="299"/>
      <c r="C156" s="180"/>
      <c r="D156" s="322"/>
      <c r="E156" s="322"/>
      <c r="F156" s="322"/>
      <c r="G156" s="322"/>
      <c r="H156" s="323"/>
    </row>
    <row r="157" spans="1:8" ht="12.6" customHeight="1" x14ac:dyDescent="0.2"/>
    <row r="158" spans="1:8" s="209" customFormat="1" ht="24.95" customHeight="1" x14ac:dyDescent="0.2">
      <c r="A158" s="206"/>
      <c r="B158" s="207" t="s">
        <v>123</v>
      </c>
      <c r="C158" s="208" t="s">
        <v>229</v>
      </c>
      <c r="D158" s="208"/>
    </row>
    <row r="159" spans="1:8" s="209" customFormat="1" ht="24.95" customHeight="1" x14ac:dyDescent="0.2">
      <c r="A159" s="206"/>
      <c r="C159" s="210" t="s">
        <v>230</v>
      </c>
      <c r="D159" s="210"/>
    </row>
    <row r="160" spans="1:8" s="209" customFormat="1" ht="24.95" customHeight="1" x14ac:dyDescent="0.2">
      <c r="A160" s="206"/>
      <c r="C160" s="210" t="s">
        <v>231</v>
      </c>
      <c r="D160" s="210"/>
    </row>
    <row r="161" spans="1:8" s="203" customFormat="1" ht="12" customHeight="1" x14ac:dyDescent="0.2">
      <c r="A161" s="202"/>
      <c r="C161" s="210"/>
      <c r="D161" s="210"/>
      <c r="E161" s="209"/>
      <c r="F161" s="209"/>
      <c r="G161" s="209"/>
    </row>
    <row r="162" spans="1:8" s="217" customFormat="1" ht="24.95" customHeight="1" x14ac:dyDescent="0.2">
      <c r="A162" s="213" t="str">
        <f>Абакан_юр!A147</f>
        <v>По соглашению сторон в качестве валюты платежа могут выступать украинские гривны, в этом случае курс следующий: 1 руб. = 0,3909 гривен</v>
      </c>
      <c r="B162" s="213"/>
      <c r="C162" s="213"/>
      <c r="D162" s="214"/>
      <c r="E162" s="214"/>
      <c r="F162" s="215"/>
      <c r="G162" s="216"/>
      <c r="H162" s="216"/>
    </row>
    <row r="163" spans="1:8" s="217" customFormat="1" ht="24.95" customHeight="1" x14ac:dyDescent="0.2">
      <c r="A163" s="213" t="str">
        <f>Абакан_юр!A148</f>
        <v>По соглашению сторон в качестве валюты платежа могут выступать дирхамы ОАЭ, в этом случае курс следующий: 1 руб. = 0,0394 дирхам</v>
      </c>
      <c r="B163" s="213"/>
      <c r="C163" s="213"/>
      <c r="D163" s="214"/>
      <c r="E163" s="214"/>
      <c r="F163" s="215"/>
      <c r="G163" s="218"/>
      <c r="H163" s="218"/>
    </row>
    <row r="164" spans="1:8" s="217" customFormat="1" ht="24.95" customHeight="1" x14ac:dyDescent="0.2">
      <c r="A164" s="213" t="str">
        <f>Абакан_юр!A149</f>
        <v>По соглашению сторон в качестве валюты платежа могут выступать доллары США, в этом случае курс следующий: 1 руб. = 0,0107 доллара</v>
      </c>
      <c r="B164" s="213"/>
      <c r="C164" s="213"/>
      <c r="D164" s="214"/>
      <c r="E164" s="214"/>
      <c r="F164" s="215"/>
      <c r="G164" s="218"/>
      <c r="H164" s="218"/>
    </row>
    <row r="165" spans="1:8" s="217" customFormat="1" ht="24.95" customHeight="1" x14ac:dyDescent="0.2">
      <c r="A165" s="213" t="str">
        <f>Абакан_юр!A150</f>
        <v>По соглашению сторон в качестве валюты платежа могут выступать евро, в этом случае курс следующий: 1 руб. = 0,0101 евро</v>
      </c>
      <c r="B165" s="213"/>
      <c r="C165" s="213"/>
      <c r="D165" s="214"/>
      <c r="E165" s="215"/>
      <c r="F165" s="215"/>
      <c r="G165" s="218"/>
      <c r="H165" s="218"/>
    </row>
    <row r="166" spans="1:8" s="217" customFormat="1" ht="24.95" customHeight="1" x14ac:dyDescent="0.2">
      <c r="A166" s="213" t="str">
        <f>Абакан_юр!A151</f>
        <v>По соглашению сторон в качестве валюты платежа могут выступать чешские кроны, в этом случае курс следующий: 1 руб. = 0,2496 крона</v>
      </c>
      <c r="B166" s="213"/>
      <c r="C166" s="213"/>
      <c r="D166" s="214"/>
      <c r="E166" s="215"/>
      <c r="F166" s="215"/>
      <c r="G166" s="218"/>
      <c r="H166" s="218"/>
    </row>
    <row r="167" spans="1:8" s="217" customFormat="1" ht="24.95" customHeight="1" x14ac:dyDescent="0.2">
      <c r="A167" s="213" t="str">
        <f>Абакан_юр!A152</f>
        <v>По соглашению сторон в качестве валюты платежа могут выступать киргизские сомы, в этом случае курс следующий: 1 руб. = 0,9546 сом</v>
      </c>
      <c r="B167" s="213"/>
      <c r="C167" s="213"/>
      <c r="D167" s="214"/>
      <c r="E167" s="214"/>
      <c r="F167" s="215"/>
      <c r="G167" s="218"/>
      <c r="H167" s="218"/>
    </row>
    <row r="168" spans="1:8" s="217" customFormat="1" ht="24.95" customHeight="1" x14ac:dyDescent="0.2">
      <c r="A16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8" s="213"/>
      <c r="C168" s="213"/>
      <c r="D168" s="214"/>
      <c r="E168" s="214"/>
      <c r="F168" s="215"/>
      <c r="G168" s="218"/>
      <c r="H168" s="218"/>
    </row>
    <row r="169" spans="1:8" s="224" customFormat="1" ht="12.6" customHeight="1" x14ac:dyDescent="0.2">
      <c r="A169" s="219"/>
      <c r="B169" s="219"/>
      <c r="C169" s="220"/>
      <c r="D169" s="221"/>
      <c r="E169" s="221"/>
      <c r="F169" s="222"/>
      <c r="G169" s="223"/>
      <c r="H169" s="223"/>
    </row>
    <row r="170" spans="1:8" ht="24.95" customHeight="1" x14ac:dyDescent="0.2">
      <c r="A170" s="225" t="s">
        <v>134</v>
      </c>
      <c r="B170" s="225"/>
      <c r="C170" s="225"/>
      <c r="D170" s="225"/>
      <c r="E170" s="225"/>
      <c r="F170" s="225"/>
      <c r="G170" s="225"/>
      <c r="H170" s="225"/>
    </row>
    <row r="171" spans="1:8" ht="24.95" customHeight="1" x14ac:dyDescent="0.2">
      <c r="A171" s="225" t="s">
        <v>135</v>
      </c>
      <c r="B171" s="225"/>
      <c r="C171" s="225"/>
      <c r="D171" s="225"/>
      <c r="E171" s="225"/>
      <c r="F171" s="225"/>
      <c r="G171" s="225"/>
      <c r="H171" s="225"/>
    </row>
    <row r="172" spans="1:8" s="224" customFormat="1" ht="12" customHeight="1" x14ac:dyDescent="0.2">
      <c r="A172" s="219"/>
      <c r="B172" s="219"/>
      <c r="C172" s="220"/>
      <c r="D172" s="221"/>
      <c r="E172" s="221"/>
      <c r="F172" s="222"/>
      <c r="G172" s="223"/>
      <c r="H172" s="223"/>
    </row>
    <row r="173" spans="1:8" s="228" customFormat="1" ht="50.1" customHeight="1" thickBot="1" x14ac:dyDescent="0.25">
      <c r="A173" s="226" t="s">
        <v>136</v>
      </c>
      <c r="B173" s="226"/>
      <c r="C173" s="226"/>
      <c r="D173" s="226"/>
      <c r="E173" s="226"/>
      <c r="F173" s="227"/>
      <c r="G173" s="217"/>
    </row>
    <row r="174" spans="1:8" s="233" customFormat="1" ht="50.1" customHeight="1" thickBot="1" x14ac:dyDescent="0.25">
      <c r="A174" s="229" t="s">
        <v>137</v>
      </c>
      <c r="B174" s="230"/>
      <c r="C174" s="230"/>
      <c r="D174" s="230"/>
      <c r="E174" s="231"/>
      <c r="F174" s="232"/>
      <c r="G174" s="203"/>
    </row>
    <row r="175" spans="1:8" ht="84" customHeight="1" thickBot="1" x14ac:dyDescent="0.25">
      <c r="A175" s="234" t="s">
        <v>138</v>
      </c>
      <c r="B175" s="235"/>
      <c r="C175" s="236" t="s">
        <v>139</v>
      </c>
      <c r="D175" s="235" t="s">
        <v>140</v>
      </c>
      <c r="E175" s="237"/>
      <c r="F175" s="238"/>
      <c r="G175" s="238"/>
      <c r="H175" s="238"/>
    </row>
    <row r="176" spans="1:8" ht="99.95" customHeight="1" x14ac:dyDescent="0.2">
      <c r="A176" s="239" t="s">
        <v>141</v>
      </c>
      <c r="B176" s="240"/>
      <c r="C176" s="241" t="s">
        <v>142</v>
      </c>
      <c r="D176" s="242" t="s">
        <v>143</v>
      </c>
      <c r="E176" s="243"/>
      <c r="F176" s="238"/>
      <c r="G176" s="238"/>
      <c r="H176" s="238"/>
    </row>
    <row r="177" spans="1:8" ht="75" customHeight="1" x14ac:dyDescent="0.2">
      <c r="A177" s="370" t="s">
        <v>144</v>
      </c>
      <c r="B177" s="371"/>
      <c r="C177" s="372" t="s">
        <v>145</v>
      </c>
      <c r="D177" s="373" t="s">
        <v>146</v>
      </c>
      <c r="E177" s="374"/>
      <c r="F177" s="238"/>
      <c r="G177" s="238"/>
      <c r="H177" s="238"/>
    </row>
    <row r="178" spans="1:8" ht="119.25" customHeight="1" thickBot="1" x14ac:dyDescent="0.25">
      <c r="A178" s="328" t="s">
        <v>147</v>
      </c>
      <c r="B178" s="329"/>
      <c r="C178" s="330" t="s">
        <v>148</v>
      </c>
      <c r="D178" s="331" t="s">
        <v>146</v>
      </c>
      <c r="E178" s="332"/>
      <c r="F178" s="238"/>
      <c r="G178" s="238"/>
      <c r="H178" s="238"/>
    </row>
    <row r="179" spans="1:8" s="203" customFormat="1" ht="125.25" customHeight="1" x14ac:dyDescent="0.2">
      <c r="A179" s="244" t="s">
        <v>150</v>
      </c>
      <c r="B179" s="245"/>
      <c r="C179" s="333" t="s">
        <v>151</v>
      </c>
      <c r="D179" s="245" t="s">
        <v>146</v>
      </c>
      <c r="E179" s="334"/>
      <c r="F179" s="232"/>
      <c r="G179" s="232"/>
      <c r="H179" s="232"/>
    </row>
    <row r="180" spans="1:8" s="224" customFormat="1" ht="222.75" customHeight="1" x14ac:dyDescent="0.2">
      <c r="A180" s="375" t="s">
        <v>152</v>
      </c>
      <c r="B180" s="376"/>
      <c r="C180" s="246" t="s">
        <v>153</v>
      </c>
      <c r="D180" s="377" t="s">
        <v>146</v>
      </c>
      <c r="E180" s="378"/>
      <c r="F180" s="222"/>
      <c r="G180" s="223"/>
      <c r="H180" s="223"/>
    </row>
    <row r="181" spans="1:8" ht="24.95" customHeight="1" x14ac:dyDescent="0.2">
      <c r="A181" s="250" t="s">
        <v>154</v>
      </c>
      <c r="B181" s="250"/>
      <c r="C181" s="250"/>
      <c r="D181" s="250"/>
      <c r="E181" s="250"/>
      <c r="F181" s="250"/>
      <c r="G181" s="250"/>
      <c r="H181" s="250"/>
    </row>
    <row r="182" spans="1:8" ht="35.25" customHeight="1" x14ac:dyDescent="0.2">
      <c r="A182" s="250" t="s">
        <v>155</v>
      </c>
      <c r="B182" s="250"/>
      <c r="C182" s="250"/>
      <c r="D182" s="250"/>
      <c r="E182" s="250"/>
      <c r="F182" s="250"/>
      <c r="G182" s="250"/>
      <c r="H182" s="250"/>
    </row>
    <row r="183" spans="1:8" ht="184.5" customHeight="1" x14ac:dyDescent="0.2">
      <c r="A18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308"/>
      <c r="C183" s="308"/>
      <c r="D183" s="308"/>
      <c r="E183" s="308"/>
      <c r="F183" s="308"/>
      <c r="G183" s="308"/>
      <c r="H183" s="308"/>
    </row>
    <row r="184" spans="1:8" s="16" customFormat="1" ht="81" customHeight="1" x14ac:dyDescent="0.2">
      <c r="A184" s="225" t="s">
        <v>157</v>
      </c>
      <c r="B184" s="225"/>
      <c r="C184" s="225"/>
      <c r="D184" s="225"/>
      <c r="E184" s="225"/>
      <c r="F184" s="225"/>
      <c r="G184" s="225"/>
      <c r="H184" s="225"/>
    </row>
    <row r="185" spans="1:8" ht="24.95" customHeight="1" x14ac:dyDescent="0.2">
      <c r="A185" s="250" t="s">
        <v>158</v>
      </c>
      <c r="B185" s="250"/>
      <c r="C185" s="250"/>
      <c r="D185" s="250"/>
      <c r="E185" s="250"/>
      <c r="F185" s="250"/>
      <c r="G185" s="250"/>
      <c r="H185" s="250"/>
    </row>
    <row r="186" spans="1:8" ht="12" customHeight="1" x14ac:dyDescent="0.2"/>
    <row r="187" spans="1:8" s="252" customFormat="1" ht="128.25" customHeight="1" x14ac:dyDescent="0.2">
      <c r="A187" s="225" t="s">
        <v>159</v>
      </c>
      <c r="B187" s="225"/>
      <c r="C187" s="225"/>
      <c r="D187" s="225"/>
      <c r="E187" s="225"/>
      <c r="F187" s="225"/>
      <c r="G187" s="225"/>
      <c r="H187" s="225"/>
    </row>
  </sheetData>
  <sheetProtection selectLockedCells="1" selectUnlockedCells="1"/>
  <mergeCells count="309">
    <mergeCell ref="A181:H181"/>
    <mergeCell ref="A182:H182"/>
    <mergeCell ref="A183:H183"/>
    <mergeCell ref="A184:H184"/>
    <mergeCell ref="A185:H185"/>
    <mergeCell ref="A187:E187"/>
    <mergeCell ref="F187:H187"/>
    <mergeCell ref="A178:B178"/>
    <mergeCell ref="D178:E178"/>
    <mergeCell ref="A179:B179"/>
    <mergeCell ref="D179:E179"/>
    <mergeCell ref="A180:B180"/>
    <mergeCell ref="D180:E180"/>
    <mergeCell ref="A175:B175"/>
    <mergeCell ref="D175:E175"/>
    <mergeCell ref="A176:B176"/>
    <mergeCell ref="D176:E176"/>
    <mergeCell ref="A177:B177"/>
    <mergeCell ref="D177:E177"/>
    <mergeCell ref="A167:C167"/>
    <mergeCell ref="A168:C168"/>
    <mergeCell ref="A170:H170"/>
    <mergeCell ref="A171:H171"/>
    <mergeCell ref="A173:E173"/>
    <mergeCell ref="A174:E174"/>
    <mergeCell ref="A162:C162"/>
    <mergeCell ref="G162:H162"/>
    <mergeCell ref="A163:C163"/>
    <mergeCell ref="A164:C164"/>
    <mergeCell ref="A165:C165"/>
    <mergeCell ref="A166:C166"/>
    <mergeCell ref="A156:B156"/>
    <mergeCell ref="D156:H156"/>
    <mergeCell ref="C158:D158"/>
    <mergeCell ref="C159:D159"/>
    <mergeCell ref="C160:D160"/>
    <mergeCell ref="C161:D161"/>
    <mergeCell ref="A152:B152"/>
    <mergeCell ref="C152:C155"/>
    <mergeCell ref="D152:H152"/>
    <mergeCell ref="A153:B153"/>
    <mergeCell ref="D153:H153"/>
    <mergeCell ref="A154:B154"/>
    <mergeCell ref="D154:H154"/>
    <mergeCell ref="A155:B155"/>
    <mergeCell ref="D155:H155"/>
    <mergeCell ref="A149:B149"/>
    <mergeCell ref="D149:H149"/>
    <mergeCell ref="A150:B150"/>
    <mergeCell ref="D150:H150"/>
    <mergeCell ref="A151:C151"/>
    <mergeCell ref="D151:H151"/>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8"/>
  <sheetViews>
    <sheetView view="pageBreakPreview" zoomScale="40" zoomScaleNormal="60" zoomScaleSheetLayoutView="40" workbookViewId="0">
      <pane ySplit="4" topLeftCell="A76"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649</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1">
        <f>F7*1.2</f>
        <v>5112</v>
      </c>
      <c r="E7" s="32">
        <f>F7*1.1</f>
        <v>4686</v>
      </c>
      <c r="F7" s="32">
        <v>4260</v>
      </c>
      <c r="G7" s="32">
        <f>F7*0.75</f>
        <v>3195</v>
      </c>
      <c r="H7" s="33">
        <f>F7*0.5</f>
        <v>2130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54">
        <f>F12*1.2</f>
        <v>5940</v>
      </c>
      <c r="E12" s="32">
        <f>F12*1.1</f>
        <v>5445</v>
      </c>
      <c r="F12" s="32">
        <v>4950</v>
      </c>
      <c r="G12" s="32">
        <f>F12*0.75</f>
        <v>3712.5</v>
      </c>
      <c r="H12" s="33">
        <f>F12*0.5</f>
        <v>2475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1212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"2ГИС.САРАНСК"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1">
        <f>F27*1.2</f>
        <v>7156.8</v>
      </c>
      <c r="E27" s="32">
        <f>F27*1.1</f>
        <v>6560.4000000000005</v>
      </c>
      <c r="F27" s="32">
        <v>5964</v>
      </c>
      <c r="G27" s="32">
        <f>F27*0.75</f>
        <v>4473</v>
      </c>
      <c r="H27" s="33">
        <f>F27*0.5</f>
        <v>2982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54">
        <f>F32*1.2</f>
        <v>8323.1999999999989</v>
      </c>
      <c r="E32" s="32">
        <f>F32*1.1</f>
        <v>7629.6</v>
      </c>
      <c r="F32" s="32">
        <v>6936</v>
      </c>
      <c r="G32" s="32">
        <f>F32*0.75</f>
        <v>5202</v>
      </c>
      <c r="H32" s="33">
        <f>F32*0.5</f>
        <v>3468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1800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"2ГИС.САРАНСК"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37.5" customHeight="1" outlineLevel="1" x14ac:dyDescent="0.2">
      <c r="A48" s="124" t="s">
        <v>32</v>
      </c>
      <c r="B48" s="361"/>
      <c r="C48" s="30"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48" s="36">
        <v>498</v>
      </c>
      <c r="E48" s="37"/>
      <c r="F48" s="37"/>
      <c r="G48" s="37"/>
      <c r="H48" s="38"/>
    </row>
    <row r="49" spans="1:8" s="16" customFormat="1" ht="37.5" customHeight="1" outlineLevel="1" x14ac:dyDescent="0.2">
      <c r="A49" s="130" t="s">
        <v>33</v>
      </c>
      <c r="B49" s="363"/>
      <c r="C49" s="364"/>
      <c r="D49" s="36">
        <v>996</v>
      </c>
      <c r="E49" s="37"/>
      <c r="F49" s="37"/>
      <c r="G49" s="37"/>
      <c r="H49" s="38"/>
    </row>
    <row r="50" spans="1:8" s="16" customFormat="1" ht="37.5" customHeight="1" outlineLevel="1" x14ac:dyDescent="0.2">
      <c r="A50" s="130" t="s">
        <v>34</v>
      </c>
      <c r="B50" s="363"/>
      <c r="C50" s="364"/>
      <c r="D50" s="36">
        <v>1494</v>
      </c>
      <c r="E50" s="37"/>
      <c r="F50" s="37"/>
      <c r="G50" s="37"/>
      <c r="H50" s="38"/>
    </row>
    <row r="51" spans="1:8" s="16" customFormat="1" ht="37.5" customHeight="1" outlineLevel="1" x14ac:dyDescent="0.2">
      <c r="A51" s="130" t="s">
        <v>35</v>
      </c>
      <c r="B51" s="363"/>
      <c r="C51" s="364"/>
      <c r="D51" s="36">
        <v>1992</v>
      </c>
      <c r="E51" s="37"/>
      <c r="F51" s="37"/>
      <c r="G51" s="37"/>
      <c r="H51" s="38"/>
    </row>
    <row r="52" spans="1:8" s="16" customFormat="1" ht="37.5" customHeight="1" outlineLevel="1" x14ac:dyDescent="0.2">
      <c r="A52" s="130" t="s">
        <v>36</v>
      </c>
      <c r="B52" s="363"/>
      <c r="C52" s="364"/>
      <c r="D52" s="36">
        <v>2490</v>
      </c>
      <c r="E52" s="37"/>
      <c r="F52" s="37"/>
      <c r="G52" s="37"/>
      <c r="H52" s="38"/>
    </row>
    <row r="53" spans="1:8" s="16" customFormat="1" ht="37.5" customHeight="1" outlineLevel="1" x14ac:dyDescent="0.2">
      <c r="A53" s="130" t="s">
        <v>37</v>
      </c>
      <c r="B53" s="363"/>
      <c r="C53" s="364"/>
      <c r="D53" s="36">
        <v>2988</v>
      </c>
      <c r="E53" s="37"/>
      <c r="F53" s="37"/>
      <c r="G53" s="37"/>
      <c r="H53" s="38"/>
    </row>
    <row r="54" spans="1:8" s="16" customFormat="1" ht="37.5" customHeight="1" outlineLevel="1" x14ac:dyDescent="0.2">
      <c r="A54" s="130" t="s">
        <v>38</v>
      </c>
      <c r="B54" s="363"/>
      <c r="C54" s="364"/>
      <c r="D54" s="36">
        <v>3486</v>
      </c>
      <c r="E54" s="37"/>
      <c r="F54" s="37"/>
      <c r="G54" s="37"/>
      <c r="H54" s="38"/>
    </row>
    <row r="55" spans="1:8" s="16" customFormat="1" ht="37.5" customHeight="1" outlineLevel="1" x14ac:dyDescent="0.2">
      <c r="A55" s="130" t="s">
        <v>39</v>
      </c>
      <c r="B55" s="363"/>
      <c r="C55" s="364"/>
      <c r="D55" s="36">
        <v>3984</v>
      </c>
      <c r="E55" s="37"/>
      <c r="F55" s="37"/>
      <c r="G55" s="37"/>
      <c r="H55" s="38"/>
    </row>
    <row r="56" spans="1:8" s="16" customFormat="1" ht="37.5" customHeight="1" outlineLevel="1" x14ac:dyDescent="0.2">
      <c r="A56" s="130" t="s">
        <v>40</v>
      </c>
      <c r="B56" s="363"/>
      <c r="C56" s="364"/>
      <c r="D56" s="36">
        <v>4482</v>
      </c>
      <c r="E56" s="37"/>
      <c r="F56" s="37"/>
      <c r="G56" s="37"/>
      <c r="H56" s="38"/>
    </row>
    <row r="57" spans="1:8" s="16" customFormat="1" ht="37.5" customHeight="1" outlineLevel="1" x14ac:dyDescent="0.2">
      <c r="A57" s="130" t="s">
        <v>41</v>
      </c>
      <c r="B57" s="363"/>
      <c r="C57" s="364"/>
      <c r="D57" s="36">
        <v>4980</v>
      </c>
      <c r="E57" s="37"/>
      <c r="F57" s="37"/>
      <c r="G57" s="37"/>
      <c r="H57" s="38"/>
    </row>
    <row r="58" spans="1:8" s="16" customFormat="1" ht="37.5" customHeight="1" outlineLevel="1" x14ac:dyDescent="0.2">
      <c r="A58" s="130" t="s">
        <v>42</v>
      </c>
      <c r="B58" s="363"/>
      <c r="C58" s="364"/>
      <c r="D58" s="36">
        <v>5478</v>
      </c>
      <c r="E58" s="37"/>
      <c r="F58" s="37"/>
      <c r="G58" s="37"/>
      <c r="H58" s="38"/>
    </row>
    <row r="59" spans="1:8" s="16" customFormat="1" ht="37.5" customHeight="1" outlineLevel="1" x14ac:dyDescent="0.2">
      <c r="A59" s="130" t="s">
        <v>43</v>
      </c>
      <c r="B59" s="363"/>
      <c r="C59" s="364"/>
      <c r="D59" s="36">
        <v>5976</v>
      </c>
      <c r="E59" s="37"/>
      <c r="F59" s="37"/>
      <c r="G59" s="37"/>
      <c r="H59" s="38"/>
    </row>
    <row r="60" spans="1:8" s="16" customFormat="1" ht="37.5" customHeight="1" outlineLevel="1" x14ac:dyDescent="0.2">
      <c r="A60" s="130" t="s">
        <v>44</v>
      </c>
      <c r="B60" s="363"/>
      <c r="C60" s="364"/>
      <c r="D60" s="36">
        <v>6474</v>
      </c>
      <c r="E60" s="37"/>
      <c r="F60" s="37"/>
      <c r="G60" s="37"/>
      <c r="H60" s="38"/>
    </row>
    <row r="61" spans="1:8" s="16" customFormat="1" ht="37.5" customHeight="1" outlineLevel="1" x14ac:dyDescent="0.2">
      <c r="A61" s="130" t="s">
        <v>45</v>
      </c>
      <c r="B61" s="363"/>
      <c r="C61" s="364"/>
      <c r="D61" s="36">
        <v>6972</v>
      </c>
      <c r="E61" s="37"/>
      <c r="F61" s="37"/>
      <c r="G61" s="37"/>
      <c r="H61" s="38"/>
    </row>
    <row r="62" spans="1:8" s="16" customFormat="1" ht="37.5" customHeight="1" outlineLevel="1" x14ac:dyDescent="0.2">
      <c r="A62" s="130" t="s">
        <v>46</v>
      </c>
      <c r="B62" s="363"/>
      <c r="C62" s="364"/>
      <c r="D62" s="36">
        <v>7470</v>
      </c>
      <c r="E62" s="37"/>
      <c r="F62" s="37"/>
      <c r="G62" s="37"/>
      <c r="H62" s="38"/>
    </row>
    <row r="63" spans="1:8" s="16" customFormat="1" ht="37.5" customHeight="1" outlineLevel="1" x14ac:dyDescent="0.2">
      <c r="A63" s="130" t="s">
        <v>47</v>
      </c>
      <c r="B63" s="363"/>
      <c r="C63" s="364"/>
      <c r="D63" s="36">
        <v>7968</v>
      </c>
      <c r="E63" s="37"/>
      <c r="F63" s="37"/>
      <c r="G63" s="37"/>
      <c r="H63" s="38"/>
    </row>
    <row r="64" spans="1:8" s="16" customFormat="1" ht="37.5" customHeight="1" outlineLevel="1" x14ac:dyDescent="0.2">
      <c r="A64" s="130" t="s">
        <v>48</v>
      </c>
      <c r="B64" s="363"/>
      <c r="C64" s="364"/>
      <c r="D64" s="36">
        <v>8466</v>
      </c>
      <c r="E64" s="37"/>
      <c r="F64" s="37"/>
      <c r="G64" s="37"/>
      <c r="H64" s="38"/>
    </row>
    <row r="65" spans="1:8" s="16" customFormat="1" ht="37.5" customHeight="1" outlineLevel="1" x14ac:dyDescent="0.2">
      <c r="A65" s="130" t="s">
        <v>49</v>
      </c>
      <c r="B65" s="363"/>
      <c r="C65" s="364"/>
      <c r="D65" s="36">
        <v>8964</v>
      </c>
      <c r="E65" s="37"/>
      <c r="F65" s="37"/>
      <c r="G65" s="37"/>
      <c r="H65" s="38"/>
    </row>
    <row r="66" spans="1:8" s="16" customFormat="1" ht="37.5" customHeight="1" outlineLevel="1" x14ac:dyDescent="0.2">
      <c r="A66" s="130" t="s">
        <v>50</v>
      </c>
      <c r="B66" s="363"/>
      <c r="C66" s="364"/>
      <c r="D66" s="36">
        <v>9462</v>
      </c>
      <c r="E66" s="37"/>
      <c r="F66" s="37"/>
      <c r="G66" s="37"/>
      <c r="H66" s="38"/>
    </row>
    <row r="67" spans="1:8" s="16" customFormat="1" ht="37.5" customHeight="1" outlineLevel="1" thickBot="1" x14ac:dyDescent="0.25">
      <c r="A67" s="130" t="s">
        <v>51</v>
      </c>
      <c r="B67" s="363"/>
      <c r="C67" s="365"/>
      <c r="D67" s="36">
        <v>9960</v>
      </c>
      <c r="E67" s="37"/>
      <c r="F67" s="37"/>
      <c r="G67" s="37"/>
      <c r="H67" s="38"/>
    </row>
    <row r="68" spans="1:8" s="16" customFormat="1" ht="50.1" customHeight="1" thickBot="1" x14ac:dyDescent="0.25">
      <c r="A68" s="119" t="s">
        <v>52</v>
      </c>
      <c r="B68" s="120"/>
      <c r="C68" s="120"/>
      <c r="D68" s="121" t="str">
        <f>"от "&amp;MIN(D69:D78)&amp;" до "&amp;MAX(D69:D78)</f>
        <v>от 186 до 3990</v>
      </c>
      <c r="E68" s="122"/>
      <c r="F68" s="122"/>
      <c r="G68" s="122"/>
      <c r="H68" s="123"/>
    </row>
    <row r="69" spans="1:8" s="16" customFormat="1" ht="150" customHeight="1" x14ac:dyDescent="0.2">
      <c r="A69" s="132" t="s">
        <v>53</v>
      </c>
      <c r="B69" s="133" t="s">
        <v>13</v>
      </c>
      <c r="C69" s="134" t="str">
        <f t="shared" ref="C69"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9" s="127">
        <v>690</v>
      </c>
      <c r="E69" s="128"/>
      <c r="F69" s="128"/>
      <c r="G69" s="128"/>
      <c r="H69" s="129"/>
    </row>
    <row r="70" spans="1:8" s="16" customFormat="1" ht="37.5" customHeight="1" x14ac:dyDescent="0.2">
      <c r="A70" s="143" t="s">
        <v>54</v>
      </c>
      <c r="B70" s="144"/>
      <c r="C70" s="139"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70" s="56">
        <v>372</v>
      </c>
      <c r="E70" s="37"/>
      <c r="F70" s="37"/>
      <c r="G70" s="37"/>
      <c r="H70" s="38"/>
    </row>
    <row r="71" spans="1:8" s="16" customFormat="1" ht="37.5" customHeight="1" x14ac:dyDescent="0.2">
      <c r="A71" s="143" t="s">
        <v>55</v>
      </c>
      <c r="B71" s="144"/>
      <c r="C71" s="142"/>
      <c r="D71" s="56">
        <v>3990</v>
      </c>
      <c r="E71" s="37"/>
      <c r="F71" s="37"/>
      <c r="G71" s="37"/>
      <c r="H71" s="38"/>
    </row>
    <row r="72" spans="1:8" s="16" customFormat="1" ht="37.5" customHeight="1" x14ac:dyDescent="0.2">
      <c r="A72" s="143" t="s">
        <v>56</v>
      </c>
      <c r="B72" s="457"/>
      <c r="C72" s="142"/>
      <c r="D72" s="56">
        <v>840</v>
      </c>
      <c r="E72" s="37"/>
      <c r="F72" s="37"/>
      <c r="G72" s="37"/>
      <c r="H72" s="38"/>
    </row>
    <row r="73" spans="1:8" s="16" customFormat="1" ht="37.5" customHeight="1" x14ac:dyDescent="0.2">
      <c r="A73" s="143" t="s">
        <v>57</v>
      </c>
      <c r="B73" s="144"/>
      <c r="C73" s="142"/>
      <c r="D73" s="56">
        <v>2400</v>
      </c>
      <c r="E73" s="37"/>
      <c r="F73" s="37"/>
      <c r="G73" s="37"/>
      <c r="H73" s="38"/>
    </row>
    <row r="74" spans="1:8" s="16" customFormat="1" ht="37.5" customHeight="1" x14ac:dyDescent="0.2">
      <c r="A74" s="143" t="s">
        <v>58</v>
      </c>
      <c r="B74" s="457"/>
      <c r="C74" s="142"/>
      <c r="D74" s="36">
        <v>186</v>
      </c>
      <c r="E74" s="37"/>
      <c r="F74" s="37"/>
      <c r="G74" s="37"/>
      <c r="H74" s="38"/>
    </row>
    <row r="75" spans="1:8" s="16" customFormat="1" ht="37.5" customHeight="1" x14ac:dyDescent="0.2">
      <c r="A75" s="143" t="s">
        <v>59</v>
      </c>
      <c r="B75" s="457"/>
      <c r="C75" s="142"/>
      <c r="D75" s="36">
        <v>186</v>
      </c>
      <c r="E75" s="37"/>
      <c r="F75" s="37"/>
      <c r="G75" s="37"/>
      <c r="H75" s="38"/>
    </row>
    <row r="76" spans="1:8" s="16" customFormat="1" ht="37.5" customHeight="1" x14ac:dyDescent="0.2">
      <c r="A76" s="143" t="s">
        <v>60</v>
      </c>
      <c r="B76" s="457"/>
      <c r="C76" s="142"/>
      <c r="D76" s="36">
        <v>372</v>
      </c>
      <c r="E76" s="37"/>
      <c r="F76" s="37"/>
      <c r="G76" s="37"/>
      <c r="H76" s="38"/>
    </row>
    <row r="77" spans="1:8" s="16" customFormat="1" ht="37.5" customHeight="1" x14ac:dyDescent="0.2">
      <c r="A77" s="143" t="s">
        <v>61</v>
      </c>
      <c r="B77" s="457"/>
      <c r="C77" s="142"/>
      <c r="D77" s="36">
        <v>558</v>
      </c>
      <c r="E77" s="37"/>
      <c r="F77" s="37"/>
      <c r="G77" s="37"/>
      <c r="H77" s="38"/>
    </row>
    <row r="78" spans="1:8" s="16" customFormat="1" ht="37.5" customHeight="1" thickBot="1" x14ac:dyDescent="0.25">
      <c r="A78" s="192" t="s">
        <v>62</v>
      </c>
      <c r="B78" s="458"/>
      <c r="C78" s="147"/>
      <c r="D78" s="36">
        <v>2910</v>
      </c>
      <c r="E78" s="37"/>
      <c r="F78" s="37"/>
      <c r="G78" s="37"/>
      <c r="H78" s="38"/>
    </row>
    <row r="79" spans="1:8" s="16" customFormat="1" ht="117.75" customHeight="1" thickBot="1" x14ac:dyDescent="0.25">
      <c r="A79" s="319" t="s">
        <v>64</v>
      </c>
      <c r="B79" s="320"/>
      <c r="C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9" s="45">
        <v>30</v>
      </c>
      <c r="E79" s="45"/>
      <c r="F79" s="45"/>
      <c r="G79" s="45"/>
      <c r="H79" s="46"/>
    </row>
    <row r="80" spans="1:8" s="28" customFormat="1" ht="49.5" customHeight="1" thickBot="1" x14ac:dyDescent="0.25">
      <c r="A80" s="24" t="s">
        <v>65</v>
      </c>
      <c r="B80" s="25"/>
      <c r="C80" s="26"/>
      <c r="D80" s="156" t="str">
        <f>"от "&amp;MIN(D82,D93:H94,F132,D95:H109)&amp;" до "&amp;MAX(D82,D93:H94,F132,D95:H109)</f>
        <v>от 540 до 6177,6</v>
      </c>
      <c r="E80" s="156"/>
      <c r="F80" s="156"/>
      <c r="G80" s="156"/>
      <c r="H80" s="157"/>
    </row>
    <row r="81" spans="1:8" s="16" customFormat="1" ht="24.95" customHeight="1" thickBot="1" x14ac:dyDescent="0.25">
      <c r="A81" s="298"/>
      <c r="B81" s="299"/>
      <c r="C81" s="118"/>
      <c r="D81" s="322"/>
      <c r="E81" s="322"/>
      <c r="F81" s="322"/>
      <c r="G81" s="322"/>
      <c r="H81" s="323"/>
    </row>
    <row r="82" spans="1:8" s="16" customFormat="1" ht="66" customHeight="1" thickBot="1" x14ac:dyDescent="0.25">
      <c r="A82" s="162" t="s">
        <v>66</v>
      </c>
      <c r="B82" s="163"/>
      <c r="C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82" s="165">
        <v>2232</v>
      </c>
      <c r="E82" s="165"/>
      <c r="F82" s="165"/>
      <c r="G82" s="165"/>
      <c r="H82" s="166"/>
    </row>
    <row r="83" spans="1:8" s="16" customFormat="1" ht="66" customHeight="1" thickBot="1" x14ac:dyDescent="0.25">
      <c r="A83" s="167" t="s">
        <v>67</v>
      </c>
      <c r="B83" s="168"/>
      <c r="C83" s="169"/>
      <c r="D83" s="170" t="s">
        <v>68</v>
      </c>
      <c r="E83" s="171"/>
      <c r="F83" s="171"/>
      <c r="G83" s="171"/>
      <c r="H83" s="172"/>
    </row>
    <row r="84" spans="1:8" s="16" customFormat="1" ht="66" customHeight="1" x14ac:dyDescent="0.2">
      <c r="A84" s="173" t="s">
        <v>69</v>
      </c>
      <c r="B84" s="174"/>
      <c r="C84" s="169"/>
      <c r="D84" s="140">
        <f>D82/4</f>
        <v>558</v>
      </c>
      <c r="E84" s="140"/>
      <c r="F84" s="140"/>
      <c r="G84" s="140"/>
      <c r="H84" s="141"/>
    </row>
    <row r="85" spans="1:8" s="16" customFormat="1" ht="66" customHeight="1" x14ac:dyDescent="0.2">
      <c r="A85" s="173" t="s">
        <v>70</v>
      </c>
      <c r="B85" s="174"/>
      <c r="C85" s="169"/>
      <c r="D85" s="140">
        <f>D82/5</f>
        <v>446.4</v>
      </c>
      <c r="E85" s="140"/>
      <c r="F85" s="140"/>
      <c r="G85" s="140"/>
      <c r="H85" s="141"/>
    </row>
    <row r="86" spans="1:8" s="16" customFormat="1" ht="66" customHeight="1" x14ac:dyDescent="0.2">
      <c r="A86" s="173" t="s">
        <v>71</v>
      </c>
      <c r="B86" s="174"/>
      <c r="C86" s="169"/>
      <c r="D86" s="140">
        <f>D82/6</f>
        <v>372</v>
      </c>
      <c r="E86" s="140"/>
      <c r="F86" s="140"/>
      <c r="G86" s="140"/>
      <c r="H86" s="141"/>
    </row>
    <row r="87" spans="1:8" s="16" customFormat="1" ht="66" customHeight="1" x14ac:dyDescent="0.2">
      <c r="A87" s="173" t="s">
        <v>72</v>
      </c>
      <c r="B87" s="174"/>
      <c r="C87" s="169"/>
      <c r="D87" s="140">
        <f>D82/7</f>
        <v>318.85714285714283</v>
      </c>
      <c r="E87" s="140"/>
      <c r="F87" s="140"/>
      <c r="G87" s="140"/>
      <c r="H87" s="141"/>
    </row>
    <row r="88" spans="1:8" s="16" customFormat="1" ht="66" customHeight="1" x14ac:dyDescent="0.2">
      <c r="A88" s="173" t="s">
        <v>73</v>
      </c>
      <c r="B88" s="174"/>
      <c r="C88" s="169"/>
      <c r="D88" s="140">
        <f>D82/8</f>
        <v>279</v>
      </c>
      <c r="E88" s="140"/>
      <c r="F88" s="140"/>
      <c r="G88" s="140"/>
      <c r="H88" s="141"/>
    </row>
    <row r="89" spans="1:8" s="16" customFormat="1" ht="66" customHeight="1" x14ac:dyDescent="0.2">
      <c r="A89" s="173" t="s">
        <v>74</v>
      </c>
      <c r="B89" s="174"/>
      <c r="C89" s="169"/>
      <c r="D89" s="140">
        <f>D82/9</f>
        <v>248</v>
      </c>
      <c r="E89" s="140"/>
      <c r="F89" s="140"/>
      <c r="G89" s="140"/>
      <c r="H89" s="141"/>
    </row>
    <row r="90" spans="1:8" s="16" customFormat="1" ht="66" customHeight="1" thickBot="1" x14ac:dyDescent="0.25">
      <c r="A90" s="173" t="s">
        <v>75</v>
      </c>
      <c r="B90" s="174"/>
      <c r="C90" s="175"/>
      <c r="D90" s="140">
        <f>D82/10</f>
        <v>223.2</v>
      </c>
      <c r="E90" s="140"/>
      <c r="F90" s="140"/>
      <c r="G90" s="140"/>
      <c r="H90" s="141"/>
    </row>
    <row r="91" spans="1:8" s="16" customFormat="1" ht="62.45" customHeight="1" thickBot="1" x14ac:dyDescent="0.25">
      <c r="A91" s="176" t="s">
        <v>76</v>
      </c>
      <c r="B91" s="177"/>
      <c r="C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91" s="44">
        <v>5004</v>
      </c>
      <c r="E91" s="45"/>
      <c r="F91" s="45"/>
      <c r="G91" s="45"/>
      <c r="H91" s="46"/>
    </row>
    <row r="92" spans="1:8" s="16" customFormat="1" ht="24.75" customHeight="1" thickBot="1" x14ac:dyDescent="0.25">
      <c r="A92" s="298"/>
      <c r="B92" s="299"/>
      <c r="C92" s="180"/>
      <c r="D92" s="322"/>
      <c r="E92" s="322"/>
      <c r="F92" s="322"/>
      <c r="G92" s="322"/>
      <c r="H92" s="323"/>
    </row>
    <row r="93" spans="1:8" s="16" customFormat="1" ht="50.1" customHeight="1" x14ac:dyDescent="0.2">
      <c r="A93" s="143" t="s">
        <v>77</v>
      </c>
      <c r="B93" s="144"/>
      <c r="C93" s="291" t="str">
        <f>"Интернет-площадка 2gis.ru на основе Cправочника организаций "&amp;$C$2&amp;""</f>
        <v>Интернет-площадка 2gis.ru на основе Cправочника организаций "2ГИС.САРАНСК"</v>
      </c>
      <c r="D93" s="56">
        <v>1680</v>
      </c>
      <c r="E93" s="37"/>
      <c r="F93" s="37"/>
      <c r="G93" s="37"/>
      <c r="H93" s="38"/>
    </row>
    <row r="94" spans="1:8" s="16" customFormat="1" ht="50.1" customHeight="1" x14ac:dyDescent="0.2">
      <c r="A94" s="143" t="s">
        <v>78</v>
      </c>
      <c r="B94" s="144"/>
      <c r="C9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94" s="56">
        <v>2220</v>
      </c>
      <c r="E94" s="37"/>
      <c r="F94" s="37"/>
      <c r="G94" s="37"/>
      <c r="H94" s="38"/>
    </row>
    <row r="95" spans="1:8" s="16" customFormat="1" ht="50.1" customHeight="1" x14ac:dyDescent="0.2">
      <c r="A95" s="143" t="s">
        <v>79</v>
      </c>
      <c r="B95" s="144"/>
      <c r="C95" s="188" t="str">
        <f t="shared" ref="C95:C109"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95" s="56">
        <v>5298</v>
      </c>
      <c r="E95" s="37"/>
      <c r="F95" s="37"/>
      <c r="G95" s="37"/>
      <c r="H95" s="38"/>
    </row>
    <row r="96" spans="1:8" s="16" customFormat="1" ht="50.1" customHeight="1" x14ac:dyDescent="0.2">
      <c r="A96" s="143" t="s">
        <v>80</v>
      </c>
      <c r="B96" s="144"/>
      <c r="C96" s="188" t="str">
        <f>"Интернет-площадка 2gis.ru на основе Cправочника организаций "&amp;$C$2&amp;""</f>
        <v>Интернет-площадка 2gis.ru на основе Cправочника организаций "2ГИС.САРАНСК"</v>
      </c>
      <c r="D96" s="56">
        <v>5148</v>
      </c>
      <c r="E96" s="37"/>
      <c r="F96" s="37"/>
      <c r="G96" s="37"/>
      <c r="H96" s="38"/>
    </row>
    <row r="97" spans="1:8" s="16" customFormat="1" ht="50.1" customHeight="1" x14ac:dyDescent="0.2">
      <c r="A97" s="143" t="s">
        <v>81</v>
      </c>
      <c r="B97" s="144"/>
      <c r="C97" s="188" t="str">
        <f>"Интернет-площадка 2gis.ru на основе Cправочника организаций "&amp;$C$2&amp;""</f>
        <v>Интернет-площадка 2gis.ru на основе Cправочника организаций "2ГИС.САРАНСК"</v>
      </c>
      <c r="D97" s="56">
        <v>6177.5999999999995</v>
      </c>
      <c r="E97" s="37"/>
      <c r="F97" s="37"/>
      <c r="G97" s="37"/>
      <c r="H97" s="38"/>
    </row>
    <row r="98" spans="1:8" s="16" customFormat="1" ht="50.1" customHeight="1" x14ac:dyDescent="0.2">
      <c r="A98" s="143" t="s">
        <v>82</v>
      </c>
      <c r="B98" s="144"/>
      <c r="C98" s="188" t="str">
        <f t="shared" si="1"/>
        <v>Электронный справочник на основе Справочника организаций "2ГИС.САРАНСК" (версия для ПК)</v>
      </c>
      <c r="D98" s="56">
        <v>3570</v>
      </c>
      <c r="E98" s="37"/>
      <c r="F98" s="37"/>
      <c r="G98" s="37"/>
      <c r="H98" s="38"/>
    </row>
    <row r="99" spans="1:8" s="16" customFormat="1" ht="50.1" customHeight="1" x14ac:dyDescent="0.2">
      <c r="A99" s="143" t="s">
        <v>83</v>
      </c>
      <c r="B99" s="144"/>
      <c r="C99" s="188" t="str">
        <f t="shared" si="1"/>
        <v>Электронный справочник на основе Справочника организаций "2ГИС.САРАНСК" (версия для ПК)</v>
      </c>
      <c r="D99" s="56">
        <v>3570</v>
      </c>
      <c r="E99" s="37"/>
      <c r="F99" s="37"/>
      <c r="G99" s="37"/>
      <c r="H99" s="38"/>
    </row>
    <row r="100" spans="1:8" s="16" customFormat="1" ht="50.1" customHeight="1" x14ac:dyDescent="0.2">
      <c r="A100" s="143" t="s">
        <v>84</v>
      </c>
      <c r="B100" s="144"/>
      <c r="C100" s="188" t="str">
        <f t="shared" si="1"/>
        <v>Электронный справочник на основе Справочника организаций "2ГИС.САРАНСК" (версия для ПК)</v>
      </c>
      <c r="D100" s="56">
        <v>2880</v>
      </c>
      <c r="E100" s="37"/>
      <c r="F100" s="37"/>
      <c r="G100" s="37"/>
      <c r="H100" s="38"/>
    </row>
    <row r="101" spans="1:8" s="16" customFormat="1" ht="50.1" customHeight="1" x14ac:dyDescent="0.2">
      <c r="A101" s="143" t="s">
        <v>85</v>
      </c>
      <c r="B101" s="144"/>
      <c r="C101" s="188" t="str">
        <f>C132</f>
        <v>электронный справочник на основе Справочника организаций "2ГИС.САРАНСК" (мобильная версия 2ГИС 4.0 и выше)</v>
      </c>
      <c r="D101" s="56">
        <v>1002</v>
      </c>
      <c r="E101" s="37"/>
      <c r="F101" s="37"/>
      <c r="G101" s="37"/>
      <c r="H101" s="38"/>
    </row>
    <row r="102" spans="1:8" s="16" customFormat="1" ht="50.1" customHeight="1" x14ac:dyDescent="0.2">
      <c r="A102" s="143" t="s">
        <v>86</v>
      </c>
      <c r="B102" s="144"/>
      <c r="C102" s="188" t="s">
        <v>87</v>
      </c>
      <c r="D102" s="56">
        <v>540</v>
      </c>
      <c r="E102" s="37"/>
      <c r="F102" s="37"/>
      <c r="G102" s="37"/>
      <c r="H102" s="38"/>
    </row>
    <row r="103" spans="1:8" s="16" customFormat="1" ht="83.25" customHeight="1" x14ac:dyDescent="0.2">
      <c r="A103" s="143" t="s">
        <v>88</v>
      </c>
      <c r="B103" s="144"/>
      <c r="C1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3" s="56">
        <v>1344</v>
      </c>
      <c r="E103" s="37"/>
      <c r="F103" s="37"/>
      <c r="G103" s="37"/>
      <c r="H103" s="38"/>
    </row>
    <row r="104" spans="1:8" s="16" customFormat="1" ht="83.25" customHeight="1" x14ac:dyDescent="0.2">
      <c r="A104" s="143" t="s">
        <v>89</v>
      </c>
      <c r="B104" s="144"/>
      <c r="C104" s="188" t="str">
        <f t="shared" ref="C104:C106"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4" s="56">
        <v>1074</v>
      </c>
      <c r="E104" s="37"/>
      <c r="F104" s="37"/>
      <c r="G104" s="37"/>
      <c r="H104" s="38"/>
    </row>
    <row r="105" spans="1:8" s="16" customFormat="1" ht="83.25" customHeight="1" x14ac:dyDescent="0.2">
      <c r="A105" s="143" t="s">
        <v>90</v>
      </c>
      <c r="B105" s="144"/>
      <c r="C105" s="18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5" s="56">
        <v>1098</v>
      </c>
      <c r="E105" s="37"/>
      <c r="F105" s="37"/>
      <c r="G105" s="37"/>
      <c r="H105" s="38"/>
    </row>
    <row r="106" spans="1:8" s="16" customFormat="1" ht="83.25" customHeight="1" x14ac:dyDescent="0.2">
      <c r="A106" s="143" t="s">
        <v>91</v>
      </c>
      <c r="B106" s="144"/>
      <c r="C106" s="188"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6" s="56">
        <v>540</v>
      </c>
      <c r="E106" s="37"/>
      <c r="F106" s="37"/>
      <c r="G106" s="37"/>
      <c r="H106" s="38"/>
    </row>
    <row r="107" spans="1:8" s="16" customFormat="1" ht="83.25" customHeight="1" x14ac:dyDescent="0.2">
      <c r="A107" s="143" t="s">
        <v>92</v>
      </c>
      <c r="B107" s="144" t="s">
        <v>92</v>
      </c>
      <c r="C107"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7" s="56">
        <v>5916</v>
      </c>
      <c r="E107" s="37"/>
      <c r="F107" s="37"/>
      <c r="G107" s="37"/>
      <c r="H107" s="38"/>
    </row>
    <row r="108" spans="1:8" s="16" customFormat="1" ht="83.25" customHeight="1" x14ac:dyDescent="0.2">
      <c r="A108" s="143" t="s">
        <v>93</v>
      </c>
      <c r="B108" s="144" t="s">
        <v>93</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08" s="56">
        <v>2004</v>
      </c>
      <c r="E108" s="37"/>
      <c r="F108" s="37"/>
      <c r="G108" s="37"/>
      <c r="H108" s="38"/>
    </row>
    <row r="109" spans="1:8" s="16" customFormat="1" ht="50.1" customHeight="1" thickBot="1" x14ac:dyDescent="0.25">
      <c r="A109" s="143" t="s">
        <v>94</v>
      </c>
      <c r="B109" s="144"/>
      <c r="C109" s="188" t="str">
        <f t="shared" si="1"/>
        <v>Электронный справочник на основе Справочника организаций "2ГИС.САРАНСК" (версия для ПК)</v>
      </c>
      <c r="D109" s="56">
        <v>2334</v>
      </c>
      <c r="E109" s="37"/>
      <c r="F109" s="37"/>
      <c r="G109" s="37"/>
      <c r="H109" s="38"/>
    </row>
    <row r="110" spans="1:8" s="16" customFormat="1" ht="102" customHeight="1" thickBot="1" x14ac:dyDescent="0.25">
      <c r="A110" s="143" t="s">
        <v>16</v>
      </c>
      <c r="B110" s="144"/>
      <c r="C11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0" s="56">
        <v>690</v>
      </c>
      <c r="E110" s="37"/>
      <c r="F110" s="37"/>
      <c r="G110" s="37"/>
      <c r="H110" s="38"/>
    </row>
    <row r="111" spans="1:8" s="16" customFormat="1" ht="126" customHeight="1" x14ac:dyDescent="0.2">
      <c r="A111" s="143" t="s">
        <v>95</v>
      </c>
      <c r="B111" s="144"/>
      <c r="C11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11" s="56">
        <v>2715</v>
      </c>
      <c r="E111" s="37"/>
      <c r="F111" s="37"/>
      <c r="G111" s="37"/>
      <c r="H111" s="38"/>
    </row>
    <row r="112" spans="1:8" s="16" customFormat="1" ht="96" customHeight="1" x14ac:dyDescent="0.2">
      <c r="A112" s="137" t="s">
        <v>96</v>
      </c>
      <c r="B112" s="189"/>
      <c r="C11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12" s="56">
        <v>3000</v>
      </c>
      <c r="E112" s="37"/>
      <c r="F112" s="37"/>
      <c r="G112" s="37"/>
      <c r="H112" s="38"/>
    </row>
    <row r="113" spans="1:8" s="16" customFormat="1" ht="96" customHeight="1" x14ac:dyDescent="0.2">
      <c r="A113" s="137" t="s">
        <v>97</v>
      </c>
      <c r="B113" s="189"/>
      <c r="C1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3" s="56">
        <v>2004</v>
      </c>
      <c r="E113" s="37"/>
      <c r="F113" s="37"/>
      <c r="G113" s="37"/>
      <c r="H113" s="38"/>
    </row>
    <row r="114" spans="1:8" s="16" customFormat="1" ht="50.1" customHeight="1" x14ac:dyDescent="0.2">
      <c r="A114" s="143" t="s">
        <v>98</v>
      </c>
      <c r="B114" s="144"/>
      <c r="C114" s="188" t="str">
        <f>"Интернет-площадка 2gis.ru на основе Cправочника организаций "&amp;$C$2&amp;""</f>
        <v>Интернет-площадка 2gis.ru на основе Cправочника организаций "2ГИС.САРАНСК"</v>
      </c>
      <c r="D114" s="56">
        <v>2400</v>
      </c>
      <c r="E114" s="37"/>
      <c r="F114" s="37"/>
      <c r="G114" s="37"/>
      <c r="H114" s="38"/>
    </row>
    <row r="115" spans="1:8" s="16" customFormat="1" ht="50.1" customHeight="1" x14ac:dyDescent="0.2">
      <c r="A115" s="137" t="s">
        <v>99</v>
      </c>
      <c r="B115" s="189"/>
      <c r="C115" s="188" t="str">
        <f t="shared" ref="C115:C124"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15" s="56">
        <v>3120</v>
      </c>
      <c r="E115" s="37"/>
      <c r="F115" s="37"/>
      <c r="G115" s="37"/>
      <c r="H115" s="38"/>
    </row>
    <row r="116" spans="1:8" s="16" customFormat="1" ht="50.1" customHeight="1" x14ac:dyDescent="0.2">
      <c r="A116" s="143" t="s">
        <v>100</v>
      </c>
      <c r="B116" s="144"/>
      <c r="C116" s="188" t="str">
        <f t="shared" si="3"/>
        <v>Электронный справочник на основе Справочника организаций "2ГИС.САРАНСК" (версия для ПК)</v>
      </c>
      <c r="D116" s="56">
        <v>7440</v>
      </c>
      <c r="E116" s="37"/>
      <c r="F116" s="37"/>
      <c r="G116" s="37"/>
      <c r="H116" s="38"/>
    </row>
    <row r="117" spans="1:8" s="16" customFormat="1" ht="50.1" customHeight="1" x14ac:dyDescent="0.2">
      <c r="A117" s="143" t="s">
        <v>101</v>
      </c>
      <c r="B117" s="144"/>
      <c r="C117" s="188" t="str">
        <f>"Интернет-площадка 2gis.ru на основе Cправочника организаций "&amp;$C$2&amp;""</f>
        <v>Интернет-площадка 2gis.ru на основе Cправочника организаций "2ГИС.САРАНСК"</v>
      </c>
      <c r="D117" s="56">
        <v>7320</v>
      </c>
      <c r="E117" s="37"/>
      <c r="F117" s="37"/>
      <c r="G117" s="37"/>
      <c r="H117" s="38"/>
    </row>
    <row r="118" spans="1:8" s="16" customFormat="1" ht="50.1" customHeight="1" x14ac:dyDescent="0.2">
      <c r="A118" s="143" t="s">
        <v>102</v>
      </c>
      <c r="B118" s="144"/>
      <c r="C118" s="188" t="str">
        <f>"Интернет-площадка 2gis.ru на основе Cправочника организаций "&amp;$C$2&amp;""</f>
        <v>Интернет-площадка 2gis.ru на основе Cправочника организаций "2ГИС.САРАНСК"</v>
      </c>
      <c r="D118" s="56">
        <v>8784</v>
      </c>
      <c r="E118" s="37"/>
      <c r="F118" s="37"/>
      <c r="G118" s="37"/>
      <c r="H118" s="38"/>
    </row>
    <row r="119" spans="1:8" s="16" customFormat="1" ht="50.1" customHeight="1" x14ac:dyDescent="0.2">
      <c r="A119" s="143" t="s">
        <v>103</v>
      </c>
      <c r="B119" s="144"/>
      <c r="C119" s="188" t="str">
        <f t="shared" si="3"/>
        <v>Электронный справочник на основе Справочника организаций "2ГИС.САРАНСК" (версия для ПК)</v>
      </c>
      <c r="D119" s="56">
        <v>5040</v>
      </c>
      <c r="E119" s="37"/>
      <c r="F119" s="37"/>
      <c r="G119" s="37"/>
      <c r="H119" s="38"/>
    </row>
    <row r="120" spans="1:8" s="16" customFormat="1" ht="50.1" customHeight="1" x14ac:dyDescent="0.2">
      <c r="A120" s="143" t="s">
        <v>104</v>
      </c>
      <c r="B120" s="144"/>
      <c r="C120" s="188" t="str">
        <f t="shared" si="3"/>
        <v>Электронный справочник на основе Справочника организаций "2ГИС.САРАНСК" (версия для ПК)</v>
      </c>
      <c r="D120" s="56">
        <v>5040</v>
      </c>
      <c r="E120" s="37"/>
      <c r="F120" s="37"/>
      <c r="G120" s="37"/>
      <c r="H120" s="38"/>
    </row>
    <row r="121" spans="1:8" s="16" customFormat="1" ht="50.1" customHeight="1" x14ac:dyDescent="0.2">
      <c r="A121" s="143" t="s">
        <v>105</v>
      </c>
      <c r="B121" s="144"/>
      <c r="C121" s="188" t="str">
        <f t="shared" si="3"/>
        <v>Электронный справочник на основе Справочника организаций "2ГИС.САРАНСК" (версия для ПК)</v>
      </c>
      <c r="D121" s="56">
        <v>4080</v>
      </c>
      <c r="E121" s="37"/>
      <c r="F121" s="37"/>
      <c r="G121" s="37"/>
      <c r="H121" s="38"/>
    </row>
    <row r="122" spans="1:8" s="16" customFormat="1" ht="50.1" customHeight="1" x14ac:dyDescent="0.2">
      <c r="A122" s="143" t="s">
        <v>106</v>
      </c>
      <c r="B122" s="144"/>
      <c r="C122" s="188" t="s">
        <v>87</v>
      </c>
      <c r="D122" s="56">
        <v>840</v>
      </c>
      <c r="E122" s="37"/>
      <c r="F122" s="37"/>
      <c r="G122" s="37"/>
      <c r="H122" s="38"/>
    </row>
    <row r="123" spans="1:8" s="16" customFormat="1" ht="77.25" customHeight="1" x14ac:dyDescent="0.2">
      <c r="A123" s="143" t="s">
        <v>107</v>
      </c>
      <c r="B123" s="144"/>
      <c r="C12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3" s="56">
        <v>8400</v>
      </c>
      <c r="E123" s="37"/>
      <c r="F123" s="37"/>
      <c r="G123" s="37"/>
      <c r="H123" s="38"/>
    </row>
    <row r="124" spans="1:8" s="16" customFormat="1" ht="50.1" customHeight="1" thickBot="1" x14ac:dyDescent="0.25">
      <c r="A124" s="143" t="s">
        <v>108</v>
      </c>
      <c r="B124" s="144"/>
      <c r="C124" s="188" t="str">
        <f t="shared" si="3"/>
        <v>Электронный справочник на основе Справочника организаций "2ГИС.САРАНСК" (версия для ПК)</v>
      </c>
      <c r="D124" s="56">
        <v>3360</v>
      </c>
      <c r="E124" s="37"/>
      <c r="F124" s="37"/>
      <c r="G124" s="37"/>
      <c r="H124" s="38"/>
    </row>
    <row r="125" spans="1:8" s="28" customFormat="1" ht="50.1" customHeight="1" thickBot="1" x14ac:dyDescent="0.25">
      <c r="A125" s="24" t="s">
        <v>109</v>
      </c>
      <c r="B125" s="25"/>
      <c r="C125" s="26"/>
      <c r="D125" s="156"/>
      <c r="E125" s="156"/>
      <c r="F125" s="156"/>
      <c r="G125" s="156"/>
      <c r="H125" s="157"/>
    </row>
    <row r="126" spans="1:8" s="16" customFormat="1" ht="50.1" customHeight="1" x14ac:dyDescent="0.2">
      <c r="A126" s="143" t="s">
        <v>110</v>
      </c>
      <c r="B126" s="144"/>
      <c r="C126"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26" s="56">
        <v>2004</v>
      </c>
      <c r="E126" s="37"/>
      <c r="F126" s="37"/>
      <c r="G126" s="37"/>
      <c r="H126" s="38"/>
    </row>
    <row r="127" spans="1:8" s="16" customFormat="1" ht="50.1" customHeight="1" x14ac:dyDescent="0.2">
      <c r="A127" s="143" t="s">
        <v>111</v>
      </c>
      <c r="B127" s="144"/>
      <c r="C127" s="194"/>
      <c r="D127" s="56">
        <v>2004</v>
      </c>
      <c r="E127" s="37"/>
      <c r="F127" s="37"/>
      <c r="G127" s="37"/>
      <c r="H127" s="38"/>
    </row>
    <row r="128" spans="1:8" s="16" customFormat="1" ht="50.1" customHeight="1" x14ac:dyDescent="0.2">
      <c r="A128" s="192" t="s">
        <v>112</v>
      </c>
      <c r="B128" s="193"/>
      <c r="C128" s="194"/>
      <c r="D128" s="325">
        <v>1500</v>
      </c>
      <c r="E128" s="140"/>
      <c r="F128" s="140"/>
      <c r="G128" s="140"/>
      <c r="H128" s="140"/>
    </row>
    <row r="129" spans="1:8" s="16" customFormat="1" ht="50.1" customHeight="1" x14ac:dyDescent="0.2">
      <c r="A129" s="192" t="s">
        <v>113</v>
      </c>
      <c r="B129" s="193"/>
      <c r="C129" s="194"/>
      <c r="D129" s="325">
        <v>150</v>
      </c>
      <c r="E129" s="140"/>
      <c r="F129" s="140"/>
      <c r="G129" s="140"/>
      <c r="H129" s="140"/>
    </row>
    <row r="130" spans="1:8" s="16" customFormat="1" ht="50.1" customHeight="1" thickBot="1" x14ac:dyDescent="0.25">
      <c r="A130" s="192" t="s">
        <v>114</v>
      </c>
      <c r="B130" s="193"/>
      <c r="C130" s="196"/>
      <c r="D130" s="78">
        <v>510</v>
      </c>
      <c r="E130" s="79"/>
      <c r="F130" s="79"/>
      <c r="G130" s="79"/>
      <c r="H130" s="79"/>
    </row>
    <row r="131" spans="1:8" s="16" customFormat="1" ht="50.1" customHeight="1" thickBot="1" x14ac:dyDescent="0.25">
      <c r="A131" s="24" t="s">
        <v>115</v>
      </c>
      <c r="B131" s="25"/>
      <c r="C131" s="26"/>
      <c r="D131" s="156"/>
      <c r="E131" s="156"/>
      <c r="F131" s="156"/>
      <c r="G131" s="156"/>
      <c r="H131" s="157"/>
    </row>
    <row r="132" spans="1:8" s="16" customFormat="1" ht="50.1" customHeight="1" x14ac:dyDescent="0.2">
      <c r="A132" s="143" t="s">
        <v>116</v>
      </c>
      <c r="B132" s="144"/>
      <c r="C13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2" s="198">
        <f>F132*1.2</f>
        <v>2556</v>
      </c>
      <c r="E132" s="199">
        <f>F132*1.1</f>
        <v>2343</v>
      </c>
      <c r="F132" s="199">
        <v>2130</v>
      </c>
      <c r="G132" s="199">
        <f>F132*0.75</f>
        <v>1597.5</v>
      </c>
      <c r="H132" s="200">
        <f>F132*0.5</f>
        <v>1065</v>
      </c>
    </row>
    <row r="133" spans="1:8" s="16" customFormat="1" ht="50.1" customHeight="1" x14ac:dyDescent="0.2">
      <c r="A133" s="143" t="s">
        <v>117</v>
      </c>
      <c r="B133" s="144"/>
      <c r="C133" s="188" t="str">
        <f>"Интернет-площадка 2gis.ru на основе Cправочника организаций "&amp;$C$2&amp;""</f>
        <v>Интернет-площадка 2gis.ru на основе Cправочника организаций "2ГИС.САРАНСК"</v>
      </c>
      <c r="D133" s="56">
        <v>1860</v>
      </c>
      <c r="E133" s="37"/>
      <c r="F133" s="37"/>
      <c r="G133" s="37"/>
      <c r="H133" s="38"/>
    </row>
    <row r="134" spans="1:8" s="16" customFormat="1" ht="50.1" customHeight="1" x14ac:dyDescent="0.2">
      <c r="A134" s="143" t="s">
        <v>118</v>
      </c>
      <c r="B134" s="144"/>
      <c r="C134" s="18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34" s="56">
        <v>1068</v>
      </c>
      <c r="E134" s="37"/>
      <c r="F134" s="37"/>
      <c r="G134" s="37"/>
      <c r="H134" s="38"/>
    </row>
    <row r="135" spans="1:8" s="16" customFormat="1" ht="50.1" customHeight="1" x14ac:dyDescent="0.2">
      <c r="A135" s="137" t="s">
        <v>286</v>
      </c>
      <c r="B135" s="189"/>
      <c r="C13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5" s="198">
        <f>F135*1.2</f>
        <v>3600</v>
      </c>
      <c r="E135" s="199">
        <f>F135*1.1</f>
        <v>3300.0000000000005</v>
      </c>
      <c r="F135" s="199">
        <v>3000</v>
      </c>
      <c r="G135" s="199">
        <f>F135*0.75</f>
        <v>2250</v>
      </c>
      <c r="H135" s="200">
        <f>F135*0.5</f>
        <v>1500</v>
      </c>
    </row>
    <row r="136" spans="1:8" s="16" customFormat="1" ht="50.1" customHeight="1" x14ac:dyDescent="0.2">
      <c r="A136" s="143" t="s">
        <v>163</v>
      </c>
      <c r="B136" s="144"/>
      <c r="C136" s="188" t="str">
        <f>"Интернет-площадка 2gis.ru на основе Cправочника организаций "&amp;$C$2&amp;""</f>
        <v>Интернет-площадка 2gis.ru на основе Cправочника организаций "2ГИС.САРАНСК"</v>
      </c>
      <c r="D136" s="36">
        <v>2640</v>
      </c>
      <c r="E136" s="37"/>
      <c r="F136" s="37"/>
      <c r="G136" s="37"/>
      <c r="H136" s="38"/>
    </row>
    <row r="137" spans="1:8" s="16" customFormat="1" ht="50.1" customHeight="1" x14ac:dyDescent="0.2">
      <c r="A137" s="143" t="s">
        <v>121</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37" s="36">
        <v>1560</v>
      </c>
      <c r="E137" s="37"/>
      <c r="F137" s="37"/>
      <c r="G137" s="37"/>
      <c r="H137" s="38"/>
    </row>
    <row r="138" spans="1:8" s="16" customFormat="1" ht="126" customHeight="1" thickBot="1" x14ac:dyDescent="0.25">
      <c r="A138" s="143" t="s">
        <v>122</v>
      </c>
      <c r="B138" s="144"/>
      <c r="C138" s="297" t="str">
        <f>C133</f>
        <v>Интернет-площадка 2gis.ru на основе Cправочника организаций "2ГИС.САРАНСК"</v>
      </c>
      <c r="D138" s="56">
        <v>1860</v>
      </c>
      <c r="E138" s="37"/>
      <c r="F138" s="37"/>
      <c r="G138" s="37"/>
      <c r="H138" s="38"/>
    </row>
    <row r="139" spans="1:8" s="28" customFormat="1" ht="50.1" customHeight="1" thickBot="1" x14ac:dyDescent="0.25">
      <c r="A139" s="24" t="s">
        <v>182</v>
      </c>
      <c r="B139" s="25"/>
      <c r="C139" s="26"/>
      <c r="D139" s="156"/>
      <c r="E139" s="156"/>
      <c r="F139" s="156"/>
      <c r="G139" s="156"/>
      <c r="H139" s="157"/>
    </row>
    <row r="140" spans="1:8" s="23" customFormat="1" ht="30" customHeight="1" thickBot="1" x14ac:dyDescent="0.25">
      <c r="A140" s="532"/>
      <c r="B140" s="353"/>
      <c r="C140" s="354"/>
      <c r="D140" s="353"/>
      <c r="E140" s="353"/>
      <c r="F140" s="353"/>
      <c r="G140" s="353"/>
      <c r="H140" s="355"/>
    </row>
    <row r="141" spans="1:8" s="16" customFormat="1" ht="185.25" customHeight="1" x14ac:dyDescent="0.2">
      <c r="A141" s="143" t="s">
        <v>183</v>
      </c>
      <c r="B141" s="144"/>
      <c r="C141"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41" s="31">
        <v>4950</v>
      </c>
      <c r="E141" s="32"/>
      <c r="F141" s="32"/>
      <c r="G141" s="32"/>
      <c r="H141" s="33"/>
    </row>
    <row r="142" spans="1:8" s="16" customFormat="1" ht="83.25" customHeight="1" x14ac:dyDescent="0.2">
      <c r="A142" s="143" t="s">
        <v>184</v>
      </c>
      <c r="B142" s="144"/>
      <c r="C142" s="194"/>
      <c r="D142" s="36">
        <v>9900</v>
      </c>
      <c r="E142" s="37"/>
      <c r="F142" s="37"/>
      <c r="G142" s="37"/>
      <c r="H142" s="38"/>
    </row>
    <row r="143" spans="1:8" s="16" customFormat="1" ht="83.25" customHeight="1" x14ac:dyDescent="0.2">
      <c r="A143" s="143" t="s">
        <v>185</v>
      </c>
      <c r="B143" s="144"/>
      <c r="C143" s="194"/>
      <c r="D143" s="36">
        <v>4950</v>
      </c>
      <c r="E143" s="37"/>
      <c r="F143" s="37"/>
      <c r="G143" s="37"/>
      <c r="H143" s="38"/>
    </row>
    <row r="144" spans="1:8" s="16" customFormat="1" ht="83.25" customHeight="1" thickBot="1" x14ac:dyDescent="0.25">
      <c r="A144" s="143" t="s">
        <v>186</v>
      </c>
      <c r="B144" s="144"/>
      <c r="C144" s="194"/>
      <c r="D144" s="36">
        <v>9900</v>
      </c>
      <c r="E144" s="37"/>
      <c r="F144" s="37"/>
      <c r="G144" s="37"/>
      <c r="H144" s="38"/>
    </row>
    <row r="145" spans="1:8" s="16" customFormat="1" ht="21.75" thickBot="1" x14ac:dyDescent="0.25">
      <c r="A145" s="298"/>
      <c r="B145" s="299"/>
      <c r="C145" s="180"/>
      <c r="D145" s="322"/>
      <c r="E145" s="322"/>
      <c r="F145" s="322"/>
      <c r="G145" s="322"/>
      <c r="H145" s="323"/>
    </row>
    <row r="146" spans="1:8" ht="12.6" customHeight="1" x14ac:dyDescent="0.2">
      <c r="E146" s="209"/>
      <c r="F146" s="209"/>
    </row>
    <row r="147" spans="1:8" s="209" customFormat="1" ht="24.95" customHeight="1" x14ac:dyDescent="0.2">
      <c r="A147" s="206"/>
      <c r="B147" s="207" t="s">
        <v>123</v>
      </c>
      <c r="C147" s="699" t="s">
        <v>650</v>
      </c>
      <c r="D147" s="699"/>
    </row>
    <row r="148" spans="1:8" s="209" customFormat="1" ht="24.95" customHeight="1" x14ac:dyDescent="0.2">
      <c r="A148" s="206"/>
      <c r="C148" s="210" t="s">
        <v>651</v>
      </c>
      <c r="D148" s="210"/>
    </row>
    <row r="149" spans="1:8" s="209" customFormat="1" ht="24.95" customHeight="1" x14ac:dyDescent="0.2">
      <c r="A149" s="206"/>
      <c r="C149" s="208" t="s">
        <v>652</v>
      </c>
      <c r="D149" s="210"/>
    </row>
    <row r="150" spans="1:8" s="203" customFormat="1" ht="12.6" customHeight="1" x14ac:dyDescent="0.2">
      <c r="A150" s="202"/>
      <c r="C150" s="210"/>
      <c r="D150" s="210"/>
      <c r="E150" s="209"/>
      <c r="F150" s="209"/>
      <c r="G150" s="209"/>
    </row>
    <row r="151" spans="1:8" s="217" customFormat="1" ht="24.95" customHeight="1" x14ac:dyDescent="0.2">
      <c r="A151" s="213" t="str">
        <f>Абакан_юр!A147</f>
        <v>По соглашению сторон в качестве валюты платежа могут выступать украинские гривны, в этом случае курс следующий: 1 руб. = 0,3909 гривен</v>
      </c>
      <c r="B151" s="213"/>
      <c r="C151" s="213"/>
      <c r="D151" s="214"/>
      <c r="E151" s="214"/>
      <c r="F151" s="215"/>
      <c r="G151" s="216"/>
      <c r="H151" s="216"/>
    </row>
    <row r="152" spans="1:8" s="217" customFormat="1" ht="24.95" customHeight="1" x14ac:dyDescent="0.2">
      <c r="A152" s="213" t="str">
        <f>Абакан_юр!A148</f>
        <v>По соглашению сторон в качестве валюты платежа могут выступать дирхамы ОАЭ, в этом случае курс следующий: 1 руб. = 0,0394 дирхам</v>
      </c>
      <c r="B152" s="213"/>
      <c r="C152" s="213"/>
      <c r="D152" s="214"/>
      <c r="E152" s="214"/>
      <c r="F152" s="215"/>
      <c r="G152" s="218"/>
      <c r="H152" s="218"/>
    </row>
    <row r="153" spans="1:8" s="217" customFormat="1" ht="24.95" customHeight="1" x14ac:dyDescent="0.2">
      <c r="A153" s="213" t="str">
        <f>Абакан_юр!A149</f>
        <v>По соглашению сторон в качестве валюты платежа могут выступать доллары США, в этом случае курс следующий: 1 руб. = 0,0107 доллара</v>
      </c>
      <c r="B153" s="213"/>
      <c r="C153" s="213"/>
      <c r="D153" s="214"/>
      <c r="E153" s="214"/>
      <c r="F153" s="215"/>
      <c r="G153" s="218"/>
      <c r="H153" s="218"/>
    </row>
    <row r="154" spans="1:8" s="217" customFormat="1" ht="24.95" customHeight="1" x14ac:dyDescent="0.2">
      <c r="A154" s="213" t="str">
        <f>Абакан_юр!A150</f>
        <v>По соглашению сторон в качестве валюты платежа могут выступать евро, в этом случае курс следующий: 1 руб. = 0,0101 евро</v>
      </c>
      <c r="B154" s="213"/>
      <c r="C154" s="213"/>
      <c r="D154" s="214"/>
      <c r="E154" s="215"/>
      <c r="F154" s="215"/>
      <c r="G154" s="218"/>
      <c r="H154" s="218"/>
    </row>
    <row r="155" spans="1:8" s="217" customFormat="1" ht="24.95" customHeight="1" x14ac:dyDescent="0.2">
      <c r="A155" s="213" t="str">
        <f>Абакан_юр!A151</f>
        <v>По соглашению сторон в качестве валюты платежа могут выступать чешские кроны, в этом случае курс следующий: 1 руб. = 0,2496 крона</v>
      </c>
      <c r="B155" s="213"/>
      <c r="C155" s="213"/>
      <c r="D155" s="214"/>
      <c r="E155" s="215"/>
      <c r="F155" s="215"/>
      <c r="G155" s="218"/>
      <c r="H155" s="218"/>
    </row>
    <row r="156" spans="1:8" s="217" customFormat="1" ht="24.95" customHeight="1" x14ac:dyDescent="0.2">
      <c r="A156" s="213" t="str">
        <f>Абакан_юр!A152</f>
        <v>По соглашению сторон в качестве валюты платежа могут выступать киргизские сомы, в этом случае курс следующий: 1 руб. = 0,9546 сом</v>
      </c>
      <c r="B156" s="213"/>
      <c r="C156" s="213"/>
      <c r="D156" s="214"/>
      <c r="E156" s="214"/>
      <c r="F156" s="215"/>
      <c r="G156" s="218"/>
      <c r="H156" s="218"/>
    </row>
    <row r="157" spans="1:8" s="217" customFormat="1" ht="24.95" customHeight="1" x14ac:dyDescent="0.2">
      <c r="A15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7" s="213"/>
      <c r="C157" s="213"/>
      <c r="D157" s="214"/>
      <c r="E157" s="214"/>
      <c r="F157" s="215"/>
      <c r="G157" s="218"/>
      <c r="H157" s="218"/>
    </row>
    <row r="158" spans="1:8" s="224" customFormat="1" ht="12" customHeight="1" x14ac:dyDescent="0.2">
      <c r="A158" s="219"/>
      <c r="B158" s="219"/>
      <c r="C158" s="220"/>
      <c r="D158" s="221"/>
      <c r="E158" s="221"/>
      <c r="F158" s="222"/>
      <c r="G158" s="223"/>
      <c r="H158" s="223"/>
    </row>
    <row r="159" spans="1:8" ht="24.95" customHeight="1" x14ac:dyDescent="0.2">
      <c r="A159" s="225" t="s">
        <v>134</v>
      </c>
      <c r="B159" s="225"/>
      <c r="C159" s="225"/>
      <c r="D159" s="225"/>
      <c r="E159" s="225"/>
      <c r="F159" s="225"/>
      <c r="G159" s="225"/>
      <c r="H159" s="225"/>
    </row>
    <row r="160" spans="1:8" ht="24.95" customHeight="1" x14ac:dyDescent="0.2">
      <c r="A160" s="225" t="s">
        <v>135</v>
      </c>
      <c r="B160" s="225"/>
      <c r="C160" s="225"/>
      <c r="D160" s="225"/>
      <c r="E160" s="225"/>
      <c r="F160" s="225"/>
      <c r="G160" s="225"/>
      <c r="H160" s="225"/>
    </row>
    <row r="161" spans="1:8" s="224" customFormat="1" ht="12.6" customHeight="1" x14ac:dyDescent="0.2">
      <c r="A161" s="219"/>
      <c r="B161" s="219"/>
      <c r="C161" s="220"/>
      <c r="D161" s="221"/>
      <c r="E161" s="221"/>
      <c r="F161" s="222"/>
      <c r="G161" s="223"/>
      <c r="H161" s="223"/>
    </row>
    <row r="162" spans="1:8" s="228" customFormat="1" ht="50.1" customHeight="1" thickBot="1" x14ac:dyDescent="0.25">
      <c r="A162" s="226" t="s">
        <v>136</v>
      </c>
      <c r="B162" s="226"/>
      <c r="C162" s="226"/>
      <c r="D162" s="226"/>
      <c r="E162" s="226"/>
      <c r="F162" s="227"/>
      <c r="G162" s="217"/>
    </row>
    <row r="163" spans="1:8" s="233" customFormat="1" ht="50.1" customHeight="1" thickBot="1" x14ac:dyDescent="0.25">
      <c r="A163" s="538" t="s">
        <v>137</v>
      </c>
      <c r="B163" s="539"/>
      <c r="C163" s="539"/>
      <c r="D163" s="539"/>
      <c r="E163" s="540"/>
      <c r="F163" s="232"/>
      <c r="G163" s="203"/>
    </row>
    <row r="164" spans="1:8" ht="106.5" customHeight="1" thickBot="1" x14ac:dyDescent="0.25">
      <c r="A164" s="302" t="s">
        <v>138</v>
      </c>
      <c r="B164" s="303"/>
      <c r="C164" s="236" t="s">
        <v>139</v>
      </c>
      <c r="D164" s="326" t="s">
        <v>140</v>
      </c>
      <c r="E164" s="327"/>
      <c r="F164" s="238"/>
      <c r="G164" s="238"/>
      <c r="H164" s="238"/>
    </row>
    <row r="165" spans="1:8" ht="99.95" customHeight="1" x14ac:dyDescent="0.2">
      <c r="A165" s="244" t="s">
        <v>141</v>
      </c>
      <c r="B165" s="245"/>
      <c r="C165" s="246" t="s">
        <v>142</v>
      </c>
      <c r="D165" s="247" t="s">
        <v>143</v>
      </c>
      <c r="E165" s="248"/>
      <c r="F165" s="238"/>
      <c r="G165" s="238"/>
      <c r="H165" s="238"/>
    </row>
    <row r="166" spans="1:8" ht="75" customHeight="1" x14ac:dyDescent="0.2">
      <c r="A166" s="244" t="s">
        <v>144</v>
      </c>
      <c r="B166" s="245"/>
      <c r="C166" s="246" t="s">
        <v>145</v>
      </c>
      <c r="D166" s="247" t="s">
        <v>146</v>
      </c>
      <c r="E166" s="248"/>
      <c r="F166" s="238"/>
      <c r="G166" s="238"/>
      <c r="H166" s="238"/>
    </row>
    <row r="167" spans="1:8" ht="114.75" customHeight="1" thickBot="1" x14ac:dyDescent="0.25">
      <c r="A167" s="328" t="s">
        <v>147</v>
      </c>
      <c r="B167" s="329"/>
      <c r="C167" s="330" t="s">
        <v>148</v>
      </c>
      <c r="D167" s="331" t="s">
        <v>146</v>
      </c>
      <c r="E167" s="332"/>
      <c r="F167" s="238"/>
      <c r="G167" s="238"/>
      <c r="H167" s="238"/>
    </row>
    <row r="168" spans="1:8" s="203" customFormat="1" ht="102.75" customHeight="1" thickBot="1" x14ac:dyDescent="0.25">
      <c r="A168" s="328" t="s">
        <v>150</v>
      </c>
      <c r="B168" s="329"/>
      <c r="C168" s="544" t="s">
        <v>151</v>
      </c>
      <c r="D168" s="329" t="s">
        <v>146</v>
      </c>
      <c r="E168" s="545"/>
      <c r="F168" s="232"/>
      <c r="G168" s="232"/>
      <c r="H168" s="232"/>
    </row>
    <row r="169" spans="1:8" s="224" customFormat="1" ht="222.75" customHeight="1" thickBot="1" x14ac:dyDescent="0.25">
      <c r="A169" s="328" t="s">
        <v>152</v>
      </c>
      <c r="B169" s="329"/>
      <c r="C169" s="330" t="s">
        <v>153</v>
      </c>
      <c r="D169" s="331" t="s">
        <v>146</v>
      </c>
      <c r="E169" s="332"/>
      <c r="F169" s="222"/>
      <c r="G169" s="223"/>
      <c r="H169" s="223"/>
    </row>
    <row r="170" spans="1:8" s="461" customFormat="1" ht="75" customHeight="1" x14ac:dyDescent="0.2">
      <c r="A170" s="459" t="s">
        <v>653</v>
      </c>
      <c r="B170" s="459"/>
      <c r="C170" s="459"/>
      <c r="D170" s="459"/>
      <c r="E170" s="459"/>
      <c r="F170" s="459"/>
      <c r="G170" s="459"/>
      <c r="H170" s="459"/>
    </row>
    <row r="171" spans="1:8" s="461" customFormat="1" ht="24.75" customHeight="1" x14ac:dyDescent="0.2">
      <c r="A171" s="460" t="s">
        <v>654</v>
      </c>
      <c r="B171" s="460"/>
      <c r="C171" s="460"/>
      <c r="D171" s="460"/>
      <c r="E171" s="460"/>
      <c r="F171" s="460"/>
      <c r="G171" s="460"/>
      <c r="H171" s="460"/>
    </row>
    <row r="172" spans="1:8" s="224" customFormat="1" ht="12" customHeight="1" x14ac:dyDescent="0.2">
      <c r="A172" s="219"/>
      <c r="B172" s="219"/>
      <c r="C172" s="220"/>
      <c r="D172" s="221"/>
      <c r="E172" s="221"/>
      <c r="F172" s="222"/>
      <c r="G172" s="223"/>
      <c r="H172" s="223"/>
    </row>
    <row r="173" spans="1:8" ht="44.25" customHeight="1" x14ac:dyDescent="0.2">
      <c r="A173" s="250" t="s">
        <v>154</v>
      </c>
      <c r="B173" s="250"/>
      <c r="C173" s="250"/>
      <c r="D173" s="250"/>
      <c r="E173" s="250"/>
      <c r="F173" s="250"/>
      <c r="G173" s="250"/>
      <c r="H173" s="250"/>
    </row>
    <row r="174" spans="1:8" ht="39.75" customHeight="1" x14ac:dyDescent="0.2">
      <c r="A174" s="250" t="s">
        <v>155</v>
      </c>
      <c r="B174" s="250"/>
      <c r="C174" s="250"/>
      <c r="D174" s="250"/>
      <c r="E174" s="250"/>
      <c r="F174" s="250"/>
      <c r="G174" s="250"/>
      <c r="H174" s="250"/>
    </row>
    <row r="175" spans="1:8" ht="183" customHeight="1" x14ac:dyDescent="0.2">
      <c r="A175"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5" s="308"/>
      <c r="C175" s="308"/>
      <c r="D175" s="308"/>
      <c r="E175" s="308"/>
      <c r="F175" s="308"/>
      <c r="G175" s="308"/>
      <c r="H175" s="308"/>
    </row>
    <row r="176" spans="1:8" s="16" customFormat="1" ht="67.5" customHeight="1" x14ac:dyDescent="0.2">
      <c r="A176" s="225" t="s">
        <v>157</v>
      </c>
      <c r="B176" s="225"/>
      <c r="C176" s="225"/>
      <c r="D176" s="225"/>
      <c r="E176" s="225"/>
      <c r="F176" s="225"/>
      <c r="G176" s="225"/>
      <c r="H176" s="225"/>
    </row>
    <row r="177" spans="1:8" ht="23.25" x14ac:dyDescent="0.2">
      <c r="A177" s="250" t="s">
        <v>158</v>
      </c>
      <c r="B177" s="250"/>
      <c r="C177" s="250"/>
      <c r="D177" s="250"/>
      <c r="E177" s="250"/>
      <c r="F177" s="250"/>
      <c r="G177" s="250"/>
      <c r="H177" s="250"/>
    </row>
    <row r="178" spans="1:8" s="252" customFormat="1" ht="114.75" customHeight="1" x14ac:dyDescent="0.2">
      <c r="A178" s="225" t="s">
        <v>159</v>
      </c>
      <c r="B178" s="225"/>
      <c r="C178" s="225"/>
      <c r="D178" s="225"/>
      <c r="E178" s="225"/>
      <c r="F178" s="225"/>
      <c r="G178" s="225"/>
      <c r="H178" s="225"/>
    </row>
  </sheetData>
  <sheetProtection selectLockedCells="1" selectUnlockedCells="1"/>
  <mergeCells count="291">
    <mergeCell ref="A177:H177"/>
    <mergeCell ref="A178:E178"/>
    <mergeCell ref="F178:H178"/>
    <mergeCell ref="A170:H170"/>
    <mergeCell ref="A171:H171"/>
    <mergeCell ref="A173:H173"/>
    <mergeCell ref="A174:H174"/>
    <mergeCell ref="A175:H175"/>
    <mergeCell ref="A176:H176"/>
    <mergeCell ref="A167:B167"/>
    <mergeCell ref="D167:E167"/>
    <mergeCell ref="A168:B168"/>
    <mergeCell ref="D168:E168"/>
    <mergeCell ref="A169:B169"/>
    <mergeCell ref="D169:E169"/>
    <mergeCell ref="A163:E163"/>
    <mergeCell ref="A164:B164"/>
    <mergeCell ref="D164:E164"/>
    <mergeCell ref="A165:B165"/>
    <mergeCell ref="D165:E165"/>
    <mergeCell ref="A166:B166"/>
    <mergeCell ref="D166:E166"/>
    <mergeCell ref="A155:C155"/>
    <mergeCell ref="A156:C156"/>
    <mergeCell ref="A157:C157"/>
    <mergeCell ref="A159:H159"/>
    <mergeCell ref="A160:H160"/>
    <mergeCell ref="A162:E162"/>
    <mergeCell ref="C150:D150"/>
    <mergeCell ref="A151:C151"/>
    <mergeCell ref="G151:H151"/>
    <mergeCell ref="A152:C152"/>
    <mergeCell ref="A153:C153"/>
    <mergeCell ref="A154:C154"/>
    <mergeCell ref="D144:H144"/>
    <mergeCell ref="A145:B145"/>
    <mergeCell ref="D145:H145"/>
    <mergeCell ref="C147:D147"/>
    <mergeCell ref="C148:D148"/>
    <mergeCell ref="C149:D149"/>
    <mergeCell ref="A140:C140"/>
    <mergeCell ref="D140:H140"/>
    <mergeCell ref="A141:B141"/>
    <mergeCell ref="C141:C144"/>
    <mergeCell ref="D141:H141"/>
    <mergeCell ref="A142:B142"/>
    <mergeCell ref="D142:H142"/>
    <mergeCell ref="A143:B143"/>
    <mergeCell ref="D143:H143"/>
    <mergeCell ref="A144:B144"/>
    <mergeCell ref="A137:B137"/>
    <mergeCell ref="D137:H137"/>
    <mergeCell ref="A138:B138"/>
    <mergeCell ref="D138:H138"/>
    <mergeCell ref="A139:B139"/>
    <mergeCell ref="D139:H139"/>
    <mergeCell ref="A133:B133"/>
    <mergeCell ref="D133:H133"/>
    <mergeCell ref="A134:B134"/>
    <mergeCell ref="D134:H134"/>
    <mergeCell ref="A135:B135"/>
    <mergeCell ref="A136:B136"/>
    <mergeCell ref="D136:H136"/>
    <mergeCell ref="D129:H129"/>
    <mergeCell ref="A130:B130"/>
    <mergeCell ref="D130:H130"/>
    <mergeCell ref="A131:B131"/>
    <mergeCell ref="D131:H131"/>
    <mergeCell ref="A132:B132"/>
    <mergeCell ref="A125:B125"/>
    <mergeCell ref="D125:H125"/>
    <mergeCell ref="A126:B126"/>
    <mergeCell ref="C126:C130"/>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C82:C90"/>
    <mergeCell ref="D82:H82"/>
    <mergeCell ref="A83:B83"/>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A72:B72"/>
    <mergeCell ref="D72:H72"/>
    <mergeCell ref="A73:B73"/>
    <mergeCell ref="D73:H73"/>
    <mergeCell ref="A74:B74"/>
    <mergeCell ref="D74:H74"/>
    <mergeCell ref="A67:B67"/>
    <mergeCell ref="D67:H67"/>
    <mergeCell ref="A68:C68"/>
    <mergeCell ref="D68:H68"/>
    <mergeCell ref="D69:H69"/>
    <mergeCell ref="A70:B70"/>
    <mergeCell ref="C70:C78"/>
    <mergeCell ref="D70:H70"/>
    <mergeCell ref="A71:B71"/>
    <mergeCell ref="D71:H71"/>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B48"/>
    <mergeCell ref="C48:C67"/>
    <mergeCell ref="D48:H48"/>
    <mergeCell ref="A49:B49"/>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0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358">
        <f>F7*1.2</f>
        <v>9828</v>
      </c>
      <c r="E7" s="358">
        <f>F7*1.1</f>
        <v>9009</v>
      </c>
      <c r="F7" s="358">
        <v>8190</v>
      </c>
      <c r="G7" s="358">
        <f>F7*0.75</f>
        <v>6142.5</v>
      </c>
      <c r="H7" s="358">
        <f>F7*0.5</f>
        <v>4095</v>
      </c>
    </row>
    <row r="8" spans="1:8" ht="12.75" customHeight="1" x14ac:dyDescent="0.2">
      <c r="A8" s="34"/>
      <c r="B8" s="35"/>
      <c r="C8" s="35"/>
      <c r="D8" s="359"/>
      <c r="E8" s="359"/>
      <c r="F8" s="359"/>
      <c r="G8" s="359"/>
      <c r="H8" s="359"/>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359"/>
      <c r="E9" s="359"/>
      <c r="F9" s="359"/>
      <c r="G9" s="359"/>
      <c r="H9" s="359"/>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359"/>
      <c r="E10" s="359"/>
      <c r="F10" s="359"/>
      <c r="G10" s="359"/>
      <c r="H10" s="359"/>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358">
        <f>F12*1.2</f>
        <v>10512</v>
      </c>
      <c r="E12" s="358">
        <f>F12*1.1</f>
        <v>9636</v>
      </c>
      <c r="F12" s="358">
        <v>8760</v>
      </c>
      <c r="G12" s="358">
        <f>F12*0.75</f>
        <v>6570</v>
      </c>
      <c r="H12" s="358">
        <f>F12*0.5</f>
        <v>4380</v>
      </c>
    </row>
    <row r="13" spans="1:8" ht="147" customHeight="1" x14ac:dyDescent="0.2">
      <c r="A13" s="55"/>
      <c r="B13" s="35"/>
      <c r="C13" s="35"/>
      <c r="D13" s="359"/>
      <c r="E13" s="359"/>
      <c r="F13" s="359"/>
      <c r="G13" s="359"/>
      <c r="H13" s="359"/>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359"/>
      <c r="E14" s="359"/>
      <c r="F14" s="359"/>
      <c r="G14" s="359"/>
      <c r="H14" s="359"/>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359"/>
      <c r="E15" s="359"/>
      <c r="F15" s="359"/>
      <c r="G15" s="359"/>
      <c r="H15" s="359"/>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401"/>
      <c r="E16" s="401"/>
      <c r="F16" s="401"/>
      <c r="G16" s="401"/>
      <c r="H16" s="401"/>
    </row>
    <row r="17" spans="1:8" ht="21.75" thickBot="1" x14ac:dyDescent="0.25">
      <c r="A17" s="47"/>
      <c r="B17" s="62"/>
      <c r="C17" s="49"/>
      <c r="D17" s="113"/>
      <c r="E17" s="114"/>
      <c r="F17" s="114"/>
      <c r="G17" s="114"/>
      <c r="H17" s="115"/>
    </row>
    <row r="18" spans="1:8" ht="105" x14ac:dyDescent="0.2">
      <c r="A18" s="65" t="s">
        <v>17</v>
      </c>
      <c r="B18" s="66" t="s">
        <v>18</v>
      </c>
      <c r="C18" s="67"/>
      <c r="D18" s="89">
        <v>1470</v>
      </c>
      <c r="E18" s="90"/>
      <c r="F18" s="90"/>
      <c r="G18" s="90"/>
      <c r="H18" s="91"/>
    </row>
    <row r="19" spans="1:8" ht="21" x14ac:dyDescent="0.2">
      <c r="A19" s="71"/>
      <c r="B19" s="72" t="s">
        <v>19</v>
      </c>
      <c r="C19" s="73" t="str">
        <f>"Электронный справочник "&amp;$C$2&amp;" (версия для ПК)"</f>
        <v>Электронный справочник "2ГИС.САРАТОВ"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99"/>
      <c r="E21" s="100"/>
      <c r="F21" s="100"/>
      <c r="G21" s="100"/>
      <c r="H21" s="101"/>
    </row>
    <row r="22" spans="1:8" ht="21.75" thickBot="1" x14ac:dyDescent="0.25">
      <c r="A22" s="81"/>
      <c r="B22" s="82"/>
      <c r="C22" s="83"/>
      <c r="D22" s="612"/>
      <c r="E22" s="612"/>
      <c r="F22" s="612"/>
      <c r="G22" s="612"/>
      <c r="H22" s="700"/>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68">
        <v>330</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358">
        <f>F27*1.2</f>
        <v>13766.4</v>
      </c>
      <c r="E27" s="358">
        <f>F27*1.1</f>
        <v>12619.2</v>
      </c>
      <c r="F27" s="358">
        <v>11472</v>
      </c>
      <c r="G27" s="358">
        <f>F27*0.75</f>
        <v>8604</v>
      </c>
      <c r="H27" s="358">
        <f>F27*0.5</f>
        <v>5736</v>
      </c>
    </row>
    <row r="28" spans="1:8" ht="105" customHeight="1" x14ac:dyDescent="0.2">
      <c r="A28" s="71"/>
      <c r="B28" s="35"/>
      <c r="C28" s="35"/>
      <c r="D28" s="359"/>
      <c r="E28" s="359"/>
      <c r="F28" s="359"/>
      <c r="G28" s="359"/>
      <c r="H28" s="359"/>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359"/>
      <c r="E29" s="359"/>
      <c r="F29" s="359"/>
      <c r="G29" s="359"/>
      <c r="H29" s="359"/>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359"/>
      <c r="E30" s="359"/>
      <c r="F30" s="359"/>
      <c r="G30" s="359"/>
      <c r="H30" s="359"/>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358">
        <f>F32*1.2</f>
        <v>14716.8</v>
      </c>
      <c r="E32" s="358">
        <f>F32*1.1</f>
        <v>13490.400000000001</v>
      </c>
      <c r="F32" s="358">
        <v>12264</v>
      </c>
      <c r="G32" s="358">
        <f>F32*0.75</f>
        <v>9198</v>
      </c>
      <c r="H32" s="358">
        <f>F32*0.5</f>
        <v>6132</v>
      </c>
    </row>
    <row r="33" spans="1:8" ht="105.75" customHeight="1" x14ac:dyDescent="0.2">
      <c r="A33" s="71"/>
      <c r="B33" s="35"/>
      <c r="C33" s="35"/>
      <c r="D33" s="359"/>
      <c r="E33" s="359"/>
      <c r="F33" s="359"/>
      <c r="G33" s="359"/>
      <c r="H33" s="359"/>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359"/>
      <c r="E34" s="359"/>
      <c r="F34" s="359"/>
      <c r="G34" s="359"/>
      <c r="H34" s="359"/>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359"/>
      <c r="E35" s="359"/>
      <c r="F35" s="359"/>
      <c r="G35" s="359"/>
      <c r="H35" s="359"/>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359"/>
      <c r="E36" s="359"/>
      <c r="F36" s="359"/>
      <c r="G36" s="359"/>
      <c r="H36" s="359"/>
    </row>
    <row r="37" spans="1:8" ht="21.75" thickBot="1" x14ac:dyDescent="0.25">
      <c r="A37" s="112"/>
      <c r="B37" s="62"/>
      <c r="C37" s="49"/>
      <c r="D37" s="118"/>
      <c r="E37" s="118"/>
      <c r="F37" s="118"/>
      <c r="G37" s="118"/>
      <c r="H37" s="411"/>
    </row>
    <row r="38" spans="1:8" ht="105" x14ac:dyDescent="0.2">
      <c r="A38" s="65" t="s">
        <v>28</v>
      </c>
      <c r="B38" s="66" t="s">
        <v>29</v>
      </c>
      <c r="C38" s="67"/>
      <c r="D38" s="89">
        <v>2160</v>
      </c>
      <c r="E38" s="90"/>
      <c r="F38" s="90"/>
      <c r="G38" s="90"/>
      <c r="H38" s="91"/>
    </row>
    <row r="39" spans="1:8" ht="21" x14ac:dyDescent="0.2">
      <c r="A39" s="71"/>
      <c r="B39" s="72" t="s">
        <v>19</v>
      </c>
      <c r="C39" s="73" t="str">
        <f>"Электронный справочник "&amp;$C$2&amp;" (версия для ПК)"</f>
        <v>Электронный справочник "2ГИС.САРАТОВ"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89">
        <v>468</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99"/>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358">
        <f>F48*1.2</f>
        <v>4896</v>
      </c>
      <c r="E48" s="358">
        <f>F48*1.1</f>
        <v>4488</v>
      </c>
      <c r="F48" s="358">
        <v>4080</v>
      </c>
      <c r="G48" s="358">
        <f>F48*0.75</f>
        <v>3060</v>
      </c>
      <c r="H48" s="358">
        <f>F48*0.5</f>
        <v>2040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656</v>
      </c>
      <c r="B55" s="120"/>
      <c r="C55" s="120"/>
      <c r="D55" s="121" t="str">
        <f>"от "&amp;MIN(D56:D75)&amp;" до "&amp;MAX(D56:D75)</f>
        <v>от 1650 до 33000</v>
      </c>
      <c r="E55" s="122"/>
      <c r="F55" s="122"/>
      <c r="G55" s="122"/>
      <c r="H55" s="123"/>
    </row>
    <row r="56" spans="1:8" s="16" customFormat="1" ht="37.5" customHeight="1" outlineLevel="1" x14ac:dyDescent="0.2">
      <c r="A56" s="124" t="s">
        <v>32</v>
      </c>
      <c r="B56" s="361"/>
      <c r="C56" s="30"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56" s="362">
        <v>1650</v>
      </c>
      <c r="E56" s="128"/>
      <c r="F56" s="128"/>
      <c r="G56" s="128"/>
      <c r="H56" s="129"/>
    </row>
    <row r="57" spans="1:8" s="16" customFormat="1" ht="37.5" customHeight="1" outlineLevel="1" x14ac:dyDescent="0.2">
      <c r="A57" s="130" t="s">
        <v>33</v>
      </c>
      <c r="B57" s="363"/>
      <c r="C57" s="364"/>
      <c r="D57" s="56">
        <v>3300</v>
      </c>
      <c r="E57" s="37"/>
      <c r="F57" s="37"/>
      <c r="G57" s="37"/>
      <c r="H57" s="38"/>
    </row>
    <row r="58" spans="1:8" s="16" customFormat="1" ht="37.5" customHeight="1" outlineLevel="1" x14ac:dyDescent="0.2">
      <c r="A58" s="130" t="s">
        <v>34</v>
      </c>
      <c r="B58" s="363"/>
      <c r="C58" s="364"/>
      <c r="D58" s="56">
        <v>4950</v>
      </c>
      <c r="E58" s="37"/>
      <c r="F58" s="37"/>
      <c r="G58" s="37"/>
      <c r="H58" s="38"/>
    </row>
    <row r="59" spans="1:8" s="16" customFormat="1" ht="37.5" customHeight="1" outlineLevel="1" x14ac:dyDescent="0.2">
      <c r="A59" s="130" t="s">
        <v>35</v>
      </c>
      <c r="B59" s="363"/>
      <c r="C59" s="364"/>
      <c r="D59" s="56">
        <v>6600</v>
      </c>
      <c r="E59" s="37"/>
      <c r="F59" s="37"/>
      <c r="G59" s="37"/>
      <c r="H59" s="38"/>
    </row>
    <row r="60" spans="1:8" s="16" customFormat="1" ht="37.5" customHeight="1" outlineLevel="1" x14ac:dyDescent="0.2">
      <c r="A60" s="130" t="s">
        <v>36</v>
      </c>
      <c r="B60" s="363"/>
      <c r="C60" s="364"/>
      <c r="D60" s="56">
        <v>8250</v>
      </c>
      <c r="E60" s="37"/>
      <c r="F60" s="37"/>
      <c r="G60" s="37"/>
      <c r="H60" s="38"/>
    </row>
    <row r="61" spans="1:8" s="16" customFormat="1" ht="37.5" customHeight="1" outlineLevel="1" x14ac:dyDescent="0.2">
      <c r="A61" s="130" t="s">
        <v>37</v>
      </c>
      <c r="B61" s="363"/>
      <c r="C61" s="364"/>
      <c r="D61" s="56">
        <v>9900</v>
      </c>
      <c r="E61" s="37"/>
      <c r="F61" s="37"/>
      <c r="G61" s="37"/>
      <c r="H61" s="38"/>
    </row>
    <row r="62" spans="1:8" s="16" customFormat="1" ht="37.5" customHeight="1" outlineLevel="1" x14ac:dyDescent="0.2">
      <c r="A62" s="130" t="s">
        <v>38</v>
      </c>
      <c r="B62" s="363"/>
      <c r="C62" s="364"/>
      <c r="D62" s="56">
        <v>11550</v>
      </c>
      <c r="E62" s="37"/>
      <c r="F62" s="37"/>
      <c r="G62" s="37"/>
      <c r="H62" s="38"/>
    </row>
    <row r="63" spans="1:8" s="16" customFormat="1" ht="37.5" customHeight="1" outlineLevel="1" x14ac:dyDescent="0.2">
      <c r="A63" s="130" t="s">
        <v>39</v>
      </c>
      <c r="B63" s="363"/>
      <c r="C63" s="364"/>
      <c r="D63" s="56">
        <v>13200</v>
      </c>
      <c r="E63" s="37"/>
      <c r="F63" s="37"/>
      <c r="G63" s="37"/>
      <c r="H63" s="38"/>
    </row>
    <row r="64" spans="1:8" s="16" customFormat="1" ht="37.5" customHeight="1" outlineLevel="1" x14ac:dyDescent="0.2">
      <c r="A64" s="130" t="s">
        <v>40</v>
      </c>
      <c r="B64" s="363"/>
      <c r="C64" s="364"/>
      <c r="D64" s="56">
        <v>14850</v>
      </c>
      <c r="E64" s="37"/>
      <c r="F64" s="37"/>
      <c r="G64" s="37"/>
      <c r="H64" s="38"/>
    </row>
    <row r="65" spans="1:8" s="16" customFormat="1" ht="37.5" customHeight="1" outlineLevel="1" x14ac:dyDescent="0.2">
      <c r="A65" s="130" t="s">
        <v>41</v>
      </c>
      <c r="B65" s="363"/>
      <c r="C65" s="364"/>
      <c r="D65" s="56">
        <v>16500</v>
      </c>
      <c r="E65" s="37"/>
      <c r="F65" s="37"/>
      <c r="G65" s="37"/>
      <c r="H65" s="38"/>
    </row>
    <row r="66" spans="1:8" s="16" customFormat="1" ht="37.5" customHeight="1" outlineLevel="1" x14ac:dyDescent="0.2">
      <c r="A66" s="130" t="s">
        <v>42</v>
      </c>
      <c r="B66" s="363"/>
      <c r="C66" s="364"/>
      <c r="D66" s="56">
        <v>18150</v>
      </c>
      <c r="E66" s="37"/>
      <c r="F66" s="37"/>
      <c r="G66" s="37"/>
      <c r="H66" s="38"/>
    </row>
    <row r="67" spans="1:8" s="16" customFormat="1" ht="37.5" customHeight="1" outlineLevel="1" x14ac:dyDescent="0.2">
      <c r="A67" s="130" t="s">
        <v>43</v>
      </c>
      <c r="B67" s="363"/>
      <c r="C67" s="364"/>
      <c r="D67" s="56">
        <v>19800</v>
      </c>
      <c r="E67" s="37"/>
      <c r="F67" s="37"/>
      <c r="G67" s="37"/>
      <c r="H67" s="38"/>
    </row>
    <row r="68" spans="1:8" s="16" customFormat="1" ht="37.5" customHeight="1" outlineLevel="1" x14ac:dyDescent="0.2">
      <c r="A68" s="130" t="s">
        <v>44</v>
      </c>
      <c r="B68" s="363"/>
      <c r="C68" s="364"/>
      <c r="D68" s="56">
        <v>21450</v>
      </c>
      <c r="E68" s="37"/>
      <c r="F68" s="37"/>
      <c r="G68" s="37"/>
      <c r="H68" s="38"/>
    </row>
    <row r="69" spans="1:8" s="16" customFormat="1" ht="37.5" customHeight="1" outlineLevel="1" x14ac:dyDescent="0.2">
      <c r="A69" s="130" t="s">
        <v>45</v>
      </c>
      <c r="B69" s="363"/>
      <c r="C69" s="364"/>
      <c r="D69" s="56">
        <v>23100</v>
      </c>
      <c r="E69" s="37"/>
      <c r="F69" s="37"/>
      <c r="G69" s="37"/>
      <c r="H69" s="38"/>
    </row>
    <row r="70" spans="1:8" s="16" customFormat="1" ht="37.5" customHeight="1" outlineLevel="1" x14ac:dyDescent="0.2">
      <c r="A70" s="130" t="s">
        <v>46</v>
      </c>
      <c r="B70" s="363"/>
      <c r="C70" s="364"/>
      <c r="D70" s="56">
        <v>24750</v>
      </c>
      <c r="E70" s="37"/>
      <c r="F70" s="37"/>
      <c r="G70" s="37"/>
      <c r="H70" s="38"/>
    </row>
    <row r="71" spans="1:8" s="16" customFormat="1" ht="37.5" customHeight="1" outlineLevel="1" x14ac:dyDescent="0.2">
      <c r="A71" s="130" t="s">
        <v>47</v>
      </c>
      <c r="B71" s="363"/>
      <c r="C71" s="364"/>
      <c r="D71" s="56">
        <v>26400</v>
      </c>
      <c r="E71" s="37"/>
      <c r="F71" s="37"/>
      <c r="G71" s="37"/>
      <c r="H71" s="38"/>
    </row>
    <row r="72" spans="1:8" s="16" customFormat="1" ht="37.5" customHeight="1" outlineLevel="1" x14ac:dyDescent="0.2">
      <c r="A72" s="130" t="s">
        <v>48</v>
      </c>
      <c r="B72" s="363"/>
      <c r="C72" s="364"/>
      <c r="D72" s="56">
        <v>28050</v>
      </c>
      <c r="E72" s="37"/>
      <c r="F72" s="37"/>
      <c r="G72" s="37"/>
      <c r="H72" s="38"/>
    </row>
    <row r="73" spans="1:8" s="16" customFormat="1" ht="37.5" customHeight="1" outlineLevel="1" x14ac:dyDescent="0.2">
      <c r="A73" s="130" t="s">
        <v>49</v>
      </c>
      <c r="B73" s="363"/>
      <c r="C73" s="364"/>
      <c r="D73" s="56">
        <v>29700</v>
      </c>
      <c r="E73" s="37"/>
      <c r="F73" s="37"/>
      <c r="G73" s="37"/>
      <c r="H73" s="38"/>
    </row>
    <row r="74" spans="1:8" s="16" customFormat="1" ht="37.5" customHeight="1" outlineLevel="1" x14ac:dyDescent="0.2">
      <c r="A74" s="130" t="s">
        <v>50</v>
      </c>
      <c r="B74" s="363"/>
      <c r="C74" s="364"/>
      <c r="D74" s="56">
        <v>31350</v>
      </c>
      <c r="E74" s="37"/>
      <c r="F74" s="37"/>
      <c r="G74" s="37"/>
      <c r="H74" s="38"/>
    </row>
    <row r="75" spans="1:8" s="16" customFormat="1" ht="37.5" customHeight="1" outlineLevel="1" x14ac:dyDescent="0.2">
      <c r="A75" s="130" t="s">
        <v>51</v>
      </c>
      <c r="B75" s="363"/>
      <c r="C75" s="364"/>
      <c r="D75" s="56">
        <v>33000</v>
      </c>
      <c r="E75" s="37"/>
      <c r="F75" s="37"/>
      <c r="G75" s="37"/>
      <c r="H75" s="38"/>
    </row>
    <row r="76" spans="1:8" s="16" customFormat="1" ht="37.5" customHeight="1" outlineLevel="1" x14ac:dyDescent="0.2">
      <c r="A76" s="130" t="s">
        <v>196</v>
      </c>
      <c r="B76" s="131"/>
      <c r="C76" s="364"/>
      <c r="D76" s="56">
        <v>34650</v>
      </c>
      <c r="E76" s="37"/>
      <c r="F76" s="37"/>
      <c r="G76" s="37"/>
      <c r="H76" s="38"/>
    </row>
    <row r="77" spans="1:8" s="16" customFormat="1" ht="37.5" customHeight="1" outlineLevel="1" x14ac:dyDescent="0.2">
      <c r="A77" s="130" t="s">
        <v>197</v>
      </c>
      <c r="B77" s="131"/>
      <c r="C77" s="364"/>
      <c r="D77" s="56">
        <v>36300</v>
      </c>
      <c r="E77" s="37"/>
      <c r="F77" s="37"/>
      <c r="G77" s="37"/>
      <c r="H77" s="38"/>
    </row>
    <row r="78" spans="1:8" s="16" customFormat="1" ht="37.5" customHeight="1" outlineLevel="1" x14ac:dyDescent="0.2">
      <c r="A78" s="130" t="s">
        <v>198</v>
      </c>
      <c r="B78" s="131"/>
      <c r="C78" s="364"/>
      <c r="D78" s="56">
        <v>37950</v>
      </c>
      <c r="E78" s="37"/>
      <c r="F78" s="37"/>
      <c r="G78" s="37"/>
      <c r="H78" s="38"/>
    </row>
    <row r="79" spans="1:8" s="16" customFormat="1" ht="37.5" customHeight="1" outlineLevel="1" x14ac:dyDescent="0.2">
      <c r="A79" s="130" t="s">
        <v>199</v>
      </c>
      <c r="B79" s="131"/>
      <c r="C79" s="364"/>
      <c r="D79" s="56">
        <v>39600</v>
      </c>
      <c r="E79" s="37"/>
      <c r="F79" s="37"/>
      <c r="G79" s="37"/>
      <c r="H79" s="38"/>
    </row>
    <row r="80" spans="1:8" s="16" customFormat="1" ht="37.5" customHeight="1" outlineLevel="1" x14ac:dyDescent="0.2">
      <c r="A80" s="130" t="s">
        <v>200</v>
      </c>
      <c r="B80" s="131"/>
      <c r="C80" s="364"/>
      <c r="D80" s="56">
        <v>41250</v>
      </c>
      <c r="E80" s="37"/>
      <c r="F80" s="37"/>
      <c r="G80" s="37"/>
      <c r="H80" s="38"/>
    </row>
    <row r="81" spans="1:8" s="16" customFormat="1" ht="37.5" customHeight="1" outlineLevel="1" x14ac:dyDescent="0.2">
      <c r="A81" s="130" t="s">
        <v>201</v>
      </c>
      <c r="B81" s="131"/>
      <c r="C81" s="364"/>
      <c r="D81" s="56">
        <v>42900</v>
      </c>
      <c r="E81" s="37"/>
      <c r="F81" s="37"/>
      <c r="G81" s="37"/>
      <c r="H81" s="38"/>
    </row>
    <row r="82" spans="1:8" s="16" customFormat="1" ht="37.5" customHeight="1" outlineLevel="1" x14ac:dyDescent="0.2">
      <c r="A82" s="130" t="s">
        <v>202</v>
      </c>
      <c r="B82" s="131"/>
      <c r="C82" s="364"/>
      <c r="D82" s="56">
        <v>44550</v>
      </c>
      <c r="E82" s="37"/>
      <c r="F82" s="37"/>
      <c r="G82" s="37"/>
      <c r="H82" s="38"/>
    </row>
    <row r="83" spans="1:8" s="16" customFormat="1" ht="37.5" customHeight="1" outlineLevel="1" x14ac:dyDescent="0.2">
      <c r="A83" s="130" t="s">
        <v>203</v>
      </c>
      <c r="B83" s="131"/>
      <c r="C83" s="364"/>
      <c r="D83" s="56">
        <v>46200</v>
      </c>
      <c r="E83" s="37"/>
      <c r="F83" s="37"/>
      <c r="G83" s="37"/>
      <c r="H83" s="38"/>
    </row>
    <row r="84" spans="1:8" s="16" customFormat="1" ht="37.5" customHeight="1" outlineLevel="1" x14ac:dyDescent="0.2">
      <c r="A84" s="130" t="s">
        <v>204</v>
      </c>
      <c r="B84" s="131"/>
      <c r="C84" s="364"/>
      <c r="D84" s="56">
        <v>47850</v>
      </c>
      <c r="E84" s="37"/>
      <c r="F84" s="37"/>
      <c r="G84" s="37"/>
      <c r="H84" s="38"/>
    </row>
    <row r="85" spans="1:8" s="16" customFormat="1" ht="37.5" customHeight="1" outlineLevel="1" x14ac:dyDescent="0.2">
      <c r="A85" s="130" t="s">
        <v>205</v>
      </c>
      <c r="B85" s="131"/>
      <c r="C85" s="364"/>
      <c r="D85" s="56">
        <v>49500</v>
      </c>
      <c r="E85" s="37"/>
      <c r="F85" s="37"/>
      <c r="G85" s="37"/>
      <c r="H85" s="38"/>
    </row>
    <row r="86" spans="1:8" s="16" customFormat="1" ht="37.5" customHeight="1" outlineLevel="1" x14ac:dyDescent="0.2">
      <c r="A86" s="130" t="s">
        <v>215</v>
      </c>
      <c r="B86" s="131"/>
      <c r="C86" s="364"/>
      <c r="D86" s="56">
        <v>51150</v>
      </c>
      <c r="E86" s="37"/>
      <c r="F86" s="37"/>
      <c r="G86" s="37"/>
      <c r="H86" s="38"/>
    </row>
    <row r="87" spans="1:8" s="16" customFormat="1" ht="37.5" customHeight="1" outlineLevel="1" x14ac:dyDescent="0.2">
      <c r="A87" s="130" t="s">
        <v>216</v>
      </c>
      <c r="B87" s="131"/>
      <c r="C87" s="364"/>
      <c r="D87" s="56">
        <v>52800</v>
      </c>
      <c r="E87" s="37"/>
      <c r="F87" s="37"/>
      <c r="G87" s="37"/>
      <c r="H87" s="38"/>
    </row>
    <row r="88" spans="1:8" s="16" customFormat="1" ht="37.5" customHeight="1" outlineLevel="1" x14ac:dyDescent="0.2">
      <c r="A88" s="130" t="s">
        <v>217</v>
      </c>
      <c r="B88" s="131"/>
      <c r="C88" s="364"/>
      <c r="D88" s="56">
        <v>54450</v>
      </c>
      <c r="E88" s="37"/>
      <c r="F88" s="37"/>
      <c r="G88" s="37"/>
      <c r="H88" s="38"/>
    </row>
    <row r="89" spans="1:8" s="16" customFormat="1" ht="37.5" customHeight="1" outlineLevel="1" x14ac:dyDescent="0.2">
      <c r="A89" s="130" t="s">
        <v>218</v>
      </c>
      <c r="B89" s="131"/>
      <c r="C89" s="364"/>
      <c r="D89" s="56">
        <v>56100</v>
      </c>
      <c r="E89" s="37"/>
      <c r="F89" s="37"/>
      <c r="G89" s="37"/>
      <c r="H89" s="38"/>
    </row>
    <row r="90" spans="1:8" s="16" customFormat="1" ht="37.5" customHeight="1" outlineLevel="1" x14ac:dyDescent="0.2">
      <c r="A90" s="130" t="s">
        <v>219</v>
      </c>
      <c r="B90" s="131"/>
      <c r="C90" s="364"/>
      <c r="D90" s="56">
        <v>57750</v>
      </c>
      <c r="E90" s="37"/>
      <c r="F90" s="37"/>
      <c r="G90" s="37"/>
      <c r="H90" s="38"/>
    </row>
    <row r="91" spans="1:8" s="16" customFormat="1" ht="37.5" customHeight="1" outlineLevel="1" x14ac:dyDescent="0.2">
      <c r="A91" s="130" t="s">
        <v>220</v>
      </c>
      <c r="B91" s="131"/>
      <c r="C91" s="364"/>
      <c r="D91" s="56">
        <v>59400</v>
      </c>
      <c r="E91" s="37"/>
      <c r="F91" s="37"/>
      <c r="G91" s="37"/>
      <c r="H91" s="38"/>
    </row>
    <row r="92" spans="1:8" s="16" customFormat="1" ht="37.5" customHeight="1" outlineLevel="1" x14ac:dyDescent="0.2">
      <c r="A92" s="130" t="s">
        <v>221</v>
      </c>
      <c r="B92" s="131"/>
      <c r="C92" s="364"/>
      <c r="D92" s="56">
        <v>61050</v>
      </c>
      <c r="E92" s="37"/>
      <c r="F92" s="37"/>
      <c r="G92" s="37"/>
      <c r="H92" s="38"/>
    </row>
    <row r="93" spans="1:8" s="16" customFormat="1" ht="37.5" customHeight="1" outlineLevel="1" x14ac:dyDescent="0.2">
      <c r="A93" s="130" t="s">
        <v>222</v>
      </c>
      <c r="B93" s="131"/>
      <c r="C93" s="364"/>
      <c r="D93" s="56">
        <v>62700</v>
      </c>
      <c r="E93" s="37"/>
      <c r="F93" s="37"/>
      <c r="G93" s="37"/>
      <c r="H93" s="38"/>
    </row>
    <row r="94" spans="1:8" s="16" customFormat="1" ht="37.5" customHeight="1" outlineLevel="1" x14ac:dyDescent="0.2">
      <c r="A94" s="130" t="s">
        <v>223</v>
      </c>
      <c r="B94" s="131"/>
      <c r="C94" s="364"/>
      <c r="D94" s="56">
        <v>64350</v>
      </c>
      <c r="E94" s="37"/>
      <c r="F94" s="37"/>
      <c r="G94" s="37"/>
      <c r="H94" s="38"/>
    </row>
    <row r="95" spans="1:8" s="16" customFormat="1" ht="37.5" customHeight="1" outlineLevel="1" thickBot="1" x14ac:dyDescent="0.25">
      <c r="A95" s="130" t="s">
        <v>224</v>
      </c>
      <c r="B95" s="131"/>
      <c r="C95" s="364"/>
      <c r="D95" s="56">
        <v>66000</v>
      </c>
      <c r="E95" s="37"/>
      <c r="F95" s="37"/>
      <c r="G95" s="37"/>
      <c r="H95" s="38"/>
    </row>
    <row r="96" spans="1:8" s="16" customFormat="1" ht="50.1" customHeight="1" thickBot="1" x14ac:dyDescent="0.25">
      <c r="A96" s="119" t="s">
        <v>52</v>
      </c>
      <c r="B96" s="120"/>
      <c r="C96" s="120"/>
      <c r="D96" s="121" t="str">
        <f>"от "&amp;MIN(D97:D106)&amp;" до "&amp;MAX(D97:D106)</f>
        <v>от 66 до 5550</v>
      </c>
      <c r="E96" s="122"/>
      <c r="F96" s="122"/>
      <c r="G96" s="122"/>
      <c r="H96" s="123"/>
    </row>
    <row r="97" spans="1:8" s="16" customFormat="1" ht="159.75" customHeight="1" x14ac:dyDescent="0.2">
      <c r="A97" s="132" t="s">
        <v>53</v>
      </c>
      <c r="B97" s="133" t="s">
        <v>13</v>
      </c>
      <c r="C97" s="318"/>
      <c r="D97" s="127">
        <v>1200</v>
      </c>
      <c r="E97" s="128"/>
      <c r="F97" s="128"/>
      <c r="G97" s="128"/>
      <c r="H97" s="129"/>
    </row>
    <row r="98" spans="1:8" s="16" customFormat="1" ht="37.5" customHeight="1" x14ac:dyDescent="0.2">
      <c r="A98" s="143" t="s">
        <v>54</v>
      </c>
      <c r="B98" s="457"/>
      <c r="C98" s="139"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98" s="36">
        <v>66</v>
      </c>
      <c r="E98" s="37"/>
      <c r="F98" s="37"/>
      <c r="G98" s="37"/>
      <c r="H98" s="38"/>
    </row>
    <row r="99" spans="1:8" s="16" customFormat="1" ht="37.5" customHeight="1" x14ac:dyDescent="0.2">
      <c r="A99" s="143" t="s">
        <v>55</v>
      </c>
      <c r="B99" s="457"/>
      <c r="C99" s="142"/>
      <c r="D99" s="36">
        <v>4230</v>
      </c>
      <c r="E99" s="37"/>
      <c r="F99" s="37"/>
      <c r="G99" s="37"/>
      <c r="H99" s="38"/>
    </row>
    <row r="100" spans="1:8" s="16" customFormat="1" ht="37.5" customHeight="1" x14ac:dyDescent="0.2">
      <c r="A100" s="143" t="s">
        <v>56</v>
      </c>
      <c r="B100" s="457"/>
      <c r="C100" s="142"/>
      <c r="D100" s="36">
        <v>870</v>
      </c>
      <c r="E100" s="37"/>
      <c r="F100" s="37"/>
      <c r="G100" s="37"/>
      <c r="H100" s="38"/>
    </row>
    <row r="101" spans="1:8" s="16" customFormat="1" ht="37.5" customHeight="1" x14ac:dyDescent="0.2">
      <c r="A101" s="143" t="s">
        <v>57</v>
      </c>
      <c r="B101" s="144"/>
      <c r="C101" s="142"/>
      <c r="D101" s="36">
        <v>3630</v>
      </c>
      <c r="E101" s="37"/>
      <c r="F101" s="37"/>
      <c r="G101" s="37"/>
      <c r="H101" s="38"/>
    </row>
    <row r="102" spans="1:8" s="16" customFormat="1" ht="37.5" customHeight="1" x14ac:dyDescent="0.2">
      <c r="A102" s="143" t="s">
        <v>58</v>
      </c>
      <c r="B102" s="457"/>
      <c r="C102" s="142"/>
      <c r="D102" s="36">
        <v>270</v>
      </c>
      <c r="E102" s="37"/>
      <c r="F102" s="37"/>
      <c r="G102" s="37"/>
      <c r="H102" s="38"/>
    </row>
    <row r="103" spans="1:8" s="16" customFormat="1" ht="37.5" customHeight="1" x14ac:dyDescent="0.2">
      <c r="A103" s="143" t="s">
        <v>59</v>
      </c>
      <c r="B103" s="457"/>
      <c r="C103" s="142"/>
      <c r="D103" s="36">
        <v>270</v>
      </c>
      <c r="E103" s="37"/>
      <c r="F103" s="37"/>
      <c r="G103" s="37"/>
      <c r="H103" s="38"/>
    </row>
    <row r="104" spans="1:8" s="16" customFormat="1" ht="37.5" customHeight="1" x14ac:dyDescent="0.2">
      <c r="A104" s="143" t="s">
        <v>60</v>
      </c>
      <c r="B104" s="457"/>
      <c r="C104" s="142"/>
      <c r="D104" s="36">
        <v>540</v>
      </c>
      <c r="E104" s="37"/>
      <c r="F104" s="37"/>
      <c r="G104" s="37"/>
      <c r="H104" s="38"/>
    </row>
    <row r="105" spans="1:8" s="16" customFormat="1" ht="37.5" customHeight="1" x14ac:dyDescent="0.2">
      <c r="A105" s="143" t="s">
        <v>61</v>
      </c>
      <c r="B105" s="457"/>
      <c r="C105" s="142"/>
      <c r="D105" s="36">
        <v>780</v>
      </c>
      <c r="E105" s="37"/>
      <c r="F105" s="37"/>
      <c r="G105" s="37"/>
      <c r="H105" s="38"/>
    </row>
    <row r="106" spans="1:8" s="16" customFormat="1" ht="37.5" customHeight="1" thickBot="1" x14ac:dyDescent="0.25">
      <c r="A106" s="192" t="s">
        <v>62</v>
      </c>
      <c r="B106" s="458"/>
      <c r="C106" s="147"/>
      <c r="D106" s="36">
        <v>5550</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07" s="45">
        <v>30</v>
      </c>
      <c r="E107" s="45"/>
      <c r="F107" s="45"/>
      <c r="G107" s="45"/>
      <c r="H107" s="46"/>
    </row>
    <row r="108" spans="1:8" s="28" customFormat="1" ht="49.5" customHeight="1" thickBot="1" x14ac:dyDescent="0.25">
      <c r="A108" s="24" t="s">
        <v>65</v>
      </c>
      <c r="B108" s="25"/>
      <c r="C108" s="26"/>
      <c r="D108" s="156" t="str">
        <f>"от "&amp;MIN(D110,D121:H122,F160,D123:H137)&amp;" до "&amp;MAX(D110,D121:H122,F160,D123:H137)</f>
        <v>от 630 до 19740</v>
      </c>
      <c r="E108" s="156"/>
      <c r="F108" s="156"/>
      <c r="G108" s="156"/>
      <c r="H108" s="157"/>
    </row>
    <row r="109" spans="1:8" s="16" customFormat="1" ht="24.95" customHeight="1" thickBot="1" x14ac:dyDescent="0.25">
      <c r="A109" s="298"/>
      <c r="B109" s="299"/>
      <c r="C109" s="118"/>
      <c r="D109" s="322"/>
      <c r="E109" s="322"/>
      <c r="F109" s="322"/>
      <c r="G109" s="322"/>
      <c r="H109" s="323"/>
    </row>
    <row r="110" spans="1:8" s="16" customFormat="1" ht="54.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10" s="165">
        <v>6480</v>
      </c>
      <c r="E110" s="165"/>
      <c r="F110" s="165"/>
      <c r="G110" s="165"/>
      <c r="H110" s="166"/>
    </row>
    <row r="111" spans="1:8" s="16" customFormat="1" ht="54.75" customHeight="1" thickBot="1" x14ac:dyDescent="0.25">
      <c r="A111" s="167" t="s">
        <v>67</v>
      </c>
      <c r="B111" s="168"/>
      <c r="C111" s="169"/>
      <c r="D111" s="170" t="s">
        <v>68</v>
      </c>
      <c r="E111" s="171"/>
      <c r="F111" s="171"/>
      <c r="G111" s="171"/>
      <c r="H111" s="172"/>
    </row>
    <row r="112" spans="1:8" s="16" customFormat="1" ht="54.75" customHeight="1" x14ac:dyDescent="0.2">
      <c r="A112" s="173" t="s">
        <v>69</v>
      </c>
      <c r="B112" s="174"/>
      <c r="C112" s="169"/>
      <c r="D112" s="140">
        <f>D110/4</f>
        <v>1620</v>
      </c>
      <c r="E112" s="140"/>
      <c r="F112" s="140"/>
      <c r="G112" s="140"/>
      <c r="H112" s="141"/>
    </row>
    <row r="113" spans="1:8" s="16" customFormat="1" ht="54.75" customHeight="1" x14ac:dyDescent="0.2">
      <c r="A113" s="173" t="s">
        <v>70</v>
      </c>
      <c r="B113" s="174"/>
      <c r="C113" s="169"/>
      <c r="D113" s="140">
        <f>D110/5</f>
        <v>1296</v>
      </c>
      <c r="E113" s="140"/>
      <c r="F113" s="140"/>
      <c r="G113" s="140"/>
      <c r="H113" s="141"/>
    </row>
    <row r="114" spans="1:8" s="16" customFormat="1" ht="54.75" customHeight="1" x14ac:dyDescent="0.2">
      <c r="A114" s="173" t="s">
        <v>71</v>
      </c>
      <c r="B114" s="174"/>
      <c r="C114" s="169"/>
      <c r="D114" s="140">
        <f>D110/6</f>
        <v>1080</v>
      </c>
      <c r="E114" s="140"/>
      <c r="F114" s="140"/>
      <c r="G114" s="140"/>
      <c r="H114" s="141"/>
    </row>
    <row r="115" spans="1:8" s="16" customFormat="1" ht="54.75" customHeight="1" x14ac:dyDescent="0.2">
      <c r="A115" s="173" t="s">
        <v>72</v>
      </c>
      <c r="B115" s="174"/>
      <c r="C115" s="169"/>
      <c r="D115" s="140">
        <f>D110/7</f>
        <v>925.71428571428567</v>
      </c>
      <c r="E115" s="140"/>
      <c r="F115" s="140"/>
      <c r="G115" s="140"/>
      <c r="H115" s="141"/>
    </row>
    <row r="116" spans="1:8" s="16" customFormat="1" ht="54.75" customHeight="1" x14ac:dyDescent="0.2">
      <c r="A116" s="173" t="s">
        <v>73</v>
      </c>
      <c r="B116" s="174"/>
      <c r="C116" s="169"/>
      <c r="D116" s="140">
        <f>D110/8</f>
        <v>810</v>
      </c>
      <c r="E116" s="140"/>
      <c r="F116" s="140"/>
      <c r="G116" s="140"/>
      <c r="H116" s="141"/>
    </row>
    <row r="117" spans="1:8" s="16" customFormat="1" ht="54.75" customHeight="1" x14ac:dyDescent="0.2">
      <c r="A117" s="173" t="s">
        <v>74</v>
      </c>
      <c r="B117" s="174"/>
      <c r="C117" s="169"/>
      <c r="D117" s="140">
        <f>D110/9</f>
        <v>720</v>
      </c>
      <c r="E117" s="140"/>
      <c r="F117" s="140"/>
      <c r="G117" s="140"/>
      <c r="H117" s="141"/>
    </row>
    <row r="118" spans="1:8" s="16" customFormat="1" ht="54.75" customHeight="1" thickBot="1" x14ac:dyDescent="0.25">
      <c r="A118" s="173" t="s">
        <v>75</v>
      </c>
      <c r="B118" s="174"/>
      <c r="C118" s="175"/>
      <c r="D118" s="140">
        <f>D110/10</f>
        <v>648</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19" s="44">
        <v>13200</v>
      </c>
      <c r="E119" s="45"/>
      <c r="F119" s="45"/>
      <c r="G119" s="45"/>
      <c r="H119" s="46"/>
    </row>
    <row r="120" spans="1:8" s="16" customFormat="1" ht="24.95" customHeight="1" thickBot="1" x14ac:dyDescent="0.25">
      <c r="A120" s="298"/>
      <c r="B120" s="299"/>
      <c r="C120" s="180"/>
      <c r="D120" s="322"/>
      <c r="E120" s="322"/>
      <c r="F120" s="322"/>
      <c r="G120" s="322"/>
      <c r="H120" s="323"/>
    </row>
    <row r="121" spans="1:8" s="16" customFormat="1"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"2ГИС.САРАТОВ"</v>
      </c>
      <c r="D121" s="56">
        <v>7050</v>
      </c>
      <c r="E121" s="37"/>
      <c r="F121" s="37"/>
      <c r="G121" s="37"/>
      <c r="H121" s="38"/>
    </row>
    <row r="122" spans="1:8" s="16" customFormat="1" ht="50.1" customHeight="1" x14ac:dyDescent="0.2">
      <c r="A122" s="143" t="s">
        <v>78</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22" s="56">
        <v>7050</v>
      </c>
      <c r="E122" s="37"/>
      <c r="F122" s="37"/>
      <c r="G122" s="37"/>
      <c r="H122" s="38"/>
    </row>
    <row r="123" spans="1:8" s="16" customFormat="1" ht="50.1" customHeight="1" x14ac:dyDescent="0.2">
      <c r="A123" s="143" t="s">
        <v>79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23" s="56">
        <v>12240</v>
      </c>
      <c r="E123" s="37"/>
      <c r="F123" s="37"/>
      <c r="G123" s="37"/>
      <c r="H123" s="38"/>
    </row>
    <row r="124" spans="1:8" s="16" customFormat="1" ht="50.1" customHeight="1" x14ac:dyDescent="0.2">
      <c r="A124" s="143" t="s">
        <v>80</v>
      </c>
      <c r="B124" s="144"/>
      <c r="C124" s="188" t="str">
        <f>"Интернет-площадка 2gis.ru на основе Cправочника организаций "&amp;$C$2&amp;""</f>
        <v>Интернет-площадка 2gis.ru на основе Cправочника организаций "2ГИС.САРАТОВ"</v>
      </c>
      <c r="D124" s="56">
        <v>7050</v>
      </c>
      <c r="E124" s="37"/>
      <c r="F124" s="37"/>
      <c r="G124" s="37"/>
      <c r="H124" s="38"/>
    </row>
    <row r="125" spans="1:8" s="16" customFormat="1"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"2ГИС.САРАТОВ"</v>
      </c>
      <c r="D125" s="56">
        <v>8460</v>
      </c>
      <c r="E125" s="37"/>
      <c r="F125" s="37"/>
      <c r="G125" s="37"/>
      <c r="H125" s="38"/>
    </row>
    <row r="126" spans="1:8" s="16" customFormat="1" ht="50.1" customHeight="1" x14ac:dyDescent="0.2">
      <c r="A126" s="143" t="s">
        <v>82</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26" s="56">
        <v>4620</v>
      </c>
      <c r="E126" s="37"/>
      <c r="F126" s="37"/>
      <c r="G126" s="37"/>
      <c r="H126" s="38"/>
    </row>
    <row r="127" spans="1:8" s="16" customFormat="1" ht="50.1" customHeight="1" x14ac:dyDescent="0.2">
      <c r="A127" s="143" t="s">
        <v>83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27" s="56">
        <v>4620</v>
      </c>
      <c r="E127" s="37"/>
      <c r="F127" s="37"/>
      <c r="G127" s="37"/>
      <c r="H127" s="38"/>
    </row>
    <row r="128" spans="1:8" s="16" customFormat="1" ht="50.1" customHeight="1" x14ac:dyDescent="0.2">
      <c r="A128" s="143" t="s">
        <v>84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28" s="56">
        <v>13530</v>
      </c>
      <c r="E128" s="37"/>
      <c r="F128" s="37"/>
      <c r="G128" s="37"/>
      <c r="H128" s="38"/>
    </row>
    <row r="129" spans="1:8" s="16" customFormat="1" ht="50.1" customHeight="1" x14ac:dyDescent="0.2">
      <c r="A129" s="143" t="s">
        <v>85</v>
      </c>
      <c r="B129" s="144"/>
      <c r="C129" s="188" t="str">
        <f>C160</f>
        <v>электронный справочник на основе Справочника организаций "2ГИС.САРАТОВ" (мобильная версия 2ГИС 4.0 и выше)</v>
      </c>
      <c r="D129" s="56">
        <v>16800</v>
      </c>
      <c r="E129" s="37"/>
      <c r="F129" s="37"/>
      <c r="G129" s="37"/>
      <c r="H129" s="38"/>
    </row>
    <row r="130" spans="1:8" s="16" customFormat="1" ht="50.1" customHeight="1" x14ac:dyDescent="0.2">
      <c r="A130" s="143" t="s">
        <v>86</v>
      </c>
      <c r="B130" s="144"/>
      <c r="C130" s="188" t="s">
        <v>87</v>
      </c>
      <c r="D130" s="56">
        <v>630</v>
      </c>
      <c r="E130" s="37"/>
      <c r="F130" s="37"/>
      <c r="G130" s="37"/>
      <c r="H130" s="38"/>
    </row>
    <row r="131" spans="1:8" s="16" customFormat="1" ht="66.75"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1" s="56">
        <v>3180</v>
      </c>
      <c r="E131" s="37"/>
      <c r="F131" s="37"/>
      <c r="G131" s="37"/>
      <c r="H131" s="38"/>
    </row>
    <row r="132" spans="1:8" s="16" customFormat="1" ht="66.75"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2" s="56">
        <v>2112</v>
      </c>
      <c r="E132" s="37"/>
      <c r="F132" s="37"/>
      <c r="G132" s="37"/>
      <c r="H132" s="38"/>
    </row>
    <row r="133" spans="1:8" s="16" customFormat="1" ht="66.75" customHeight="1" x14ac:dyDescent="0.2">
      <c r="A133" s="143" t="s">
        <v>90</v>
      </c>
      <c r="B133" s="144"/>
      <c r="C133" s="18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3" s="56">
        <v>2730</v>
      </c>
      <c r="E133" s="37"/>
      <c r="F133" s="37"/>
      <c r="G133" s="37"/>
      <c r="H133" s="38"/>
    </row>
    <row r="134" spans="1:8" s="16" customFormat="1" ht="66.75" customHeight="1" x14ac:dyDescent="0.2">
      <c r="A134" s="143" t="s">
        <v>91</v>
      </c>
      <c r="B134" s="144"/>
      <c r="C134" s="188"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4" s="56">
        <v>1056</v>
      </c>
      <c r="E134" s="37"/>
      <c r="F134" s="37"/>
      <c r="G134" s="37"/>
      <c r="H134" s="38"/>
    </row>
    <row r="135" spans="1:8" s="16" customFormat="1" ht="75"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5" s="56">
        <v>19740</v>
      </c>
      <c r="E135" s="37"/>
      <c r="F135" s="37"/>
      <c r="G135" s="37"/>
      <c r="H135" s="38"/>
    </row>
    <row r="136" spans="1:8" s="16" customFormat="1" ht="75"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36" s="56">
        <v>4308</v>
      </c>
      <c r="E136" s="37"/>
      <c r="F136" s="37"/>
      <c r="G136" s="37"/>
      <c r="H136" s="38"/>
    </row>
    <row r="137" spans="1:8" s="16" customFormat="1" ht="50.1" customHeight="1" thickBot="1" x14ac:dyDescent="0.25">
      <c r="A137" s="143" t="s">
        <v>94</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37" s="56">
        <v>8850</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38" s="56">
        <v>1440</v>
      </c>
      <c r="E138" s="37"/>
      <c r="F138" s="37"/>
      <c r="G138" s="37"/>
      <c r="H138" s="38"/>
    </row>
    <row r="139" spans="1:8" s="16" customFormat="1" ht="126" customHeight="1" x14ac:dyDescent="0.2">
      <c r="A139" s="137" t="s">
        <v>95</v>
      </c>
      <c r="B139" s="189"/>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39" s="56">
        <v>7200</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0" s="56">
        <v>7200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41" s="56">
        <v>6030</v>
      </c>
      <c r="E141" s="37"/>
      <c r="F141" s="37"/>
      <c r="G141" s="37"/>
      <c r="H141" s="38"/>
    </row>
    <row r="142" spans="1:8" s="16" customFormat="1"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"2ГИС.САРАТОВ"</v>
      </c>
      <c r="D142" s="56">
        <v>9960</v>
      </c>
      <c r="E142" s="37"/>
      <c r="F142" s="37"/>
      <c r="G142" s="37"/>
      <c r="H142" s="38"/>
    </row>
    <row r="143" spans="1:8" s="16" customFormat="1" ht="50.1" customHeight="1" x14ac:dyDescent="0.2">
      <c r="A143" s="137" t="s">
        <v>99</v>
      </c>
      <c r="B143" s="189"/>
      <c r="C143"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3" s="56">
        <v>9960</v>
      </c>
      <c r="E143" s="37"/>
      <c r="F143" s="37"/>
      <c r="G143" s="37"/>
      <c r="H143" s="38"/>
    </row>
    <row r="144" spans="1:8" s="16" customFormat="1" ht="50.1" customHeight="1" x14ac:dyDescent="0.2">
      <c r="A144" s="143" t="s">
        <v>100</v>
      </c>
      <c r="B144" s="144"/>
      <c r="C144"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4" s="56">
        <v>17160</v>
      </c>
      <c r="E144" s="37"/>
      <c r="F144" s="37"/>
      <c r="G144" s="37"/>
      <c r="H144" s="38"/>
    </row>
    <row r="145" spans="1:8" s="16" customFormat="1" ht="50.1" customHeight="1" x14ac:dyDescent="0.2">
      <c r="A145" s="143" t="s">
        <v>101</v>
      </c>
      <c r="B145" s="144"/>
      <c r="C145" s="188" t="str">
        <f>"Интернет-площадка 2gis.ru на основе Cправочника организаций "&amp;$C$2&amp;""</f>
        <v>Интернет-площадка 2gis.ru на основе Cправочника организаций "2ГИС.САРАТОВ"</v>
      </c>
      <c r="D145" s="56">
        <v>9960</v>
      </c>
      <c r="E145" s="37"/>
      <c r="F145" s="37"/>
      <c r="G145" s="37"/>
      <c r="H145" s="38"/>
    </row>
    <row r="146" spans="1:8" s="16" customFormat="1" ht="50.1" customHeight="1" x14ac:dyDescent="0.2">
      <c r="A146" s="143" t="s">
        <v>102</v>
      </c>
      <c r="B146" s="144"/>
      <c r="C146" s="188" t="str">
        <f>"Интернет-площадка 2gis.ru на основе Cправочника организаций "&amp;$C$2&amp;""</f>
        <v>Интернет-площадка 2gis.ru на основе Cправочника организаций "2ГИС.САРАТОВ"</v>
      </c>
      <c r="D146" s="56">
        <v>11952</v>
      </c>
      <c r="E146" s="37"/>
      <c r="F146" s="37"/>
      <c r="G146" s="37"/>
      <c r="H146" s="38"/>
    </row>
    <row r="147" spans="1:8" s="16" customFormat="1" ht="50.1" customHeight="1" x14ac:dyDescent="0.2">
      <c r="A147" s="143" t="s">
        <v>103</v>
      </c>
      <c r="B147" s="144"/>
      <c r="C147"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56">
        <v>6480</v>
      </c>
      <c r="E147" s="37"/>
      <c r="F147" s="37"/>
      <c r="G147" s="37"/>
      <c r="H147" s="38"/>
    </row>
    <row r="148" spans="1:8" s="16" customFormat="1" ht="50.1" customHeight="1" x14ac:dyDescent="0.2">
      <c r="A148" s="143" t="s">
        <v>104</v>
      </c>
      <c r="B148" s="144"/>
      <c r="C148"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56">
        <v>6480</v>
      </c>
      <c r="E148" s="37"/>
      <c r="F148" s="37"/>
      <c r="G148" s="37"/>
      <c r="H148" s="38"/>
    </row>
    <row r="149" spans="1:8" s="16" customFormat="1" ht="50.1" customHeight="1" x14ac:dyDescent="0.2">
      <c r="A149" s="143" t="s">
        <v>105</v>
      </c>
      <c r="B149" s="144"/>
      <c r="C149"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9" s="56">
        <v>18960</v>
      </c>
      <c r="E149" s="37"/>
      <c r="F149" s="37"/>
      <c r="G149" s="37"/>
      <c r="H149" s="38"/>
    </row>
    <row r="150" spans="1:8" s="16" customFormat="1" ht="50.1" customHeight="1" x14ac:dyDescent="0.2">
      <c r="A150" s="143" t="s">
        <v>106</v>
      </c>
      <c r="B150" s="144"/>
      <c r="C150" s="188" t="s">
        <v>87</v>
      </c>
      <c r="D150" s="56">
        <v>960</v>
      </c>
      <c r="E150" s="37"/>
      <c r="F150" s="37"/>
      <c r="G150" s="37"/>
      <c r="H150" s="38"/>
    </row>
    <row r="151" spans="1:8" s="16" customFormat="1" ht="7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1" s="56">
        <v>27720</v>
      </c>
      <c r="E151" s="37"/>
      <c r="F151" s="37"/>
      <c r="G151" s="37"/>
      <c r="H151" s="38"/>
    </row>
    <row r="152" spans="1:8" s="16" customFormat="1" ht="50.1" customHeight="1" thickBot="1" x14ac:dyDescent="0.25">
      <c r="A152" s="143" t="s">
        <v>108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56">
        <v>12480</v>
      </c>
      <c r="E152" s="37"/>
      <c r="F152" s="37"/>
      <c r="G152" s="37"/>
      <c r="H152" s="38"/>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54" s="36">
        <v>6030</v>
      </c>
      <c r="E154" s="37"/>
      <c r="F154" s="37"/>
      <c r="G154" s="37"/>
      <c r="H154" s="38"/>
    </row>
    <row r="155" spans="1:8" s="16" customFormat="1" ht="50.1" customHeight="1" x14ac:dyDescent="0.2">
      <c r="A155" s="143" t="s">
        <v>111</v>
      </c>
      <c r="B155" s="144"/>
      <c r="C155" s="194"/>
      <c r="D155" s="36">
        <v>7200</v>
      </c>
      <c r="E155" s="37"/>
      <c r="F155" s="37"/>
      <c r="G155" s="37"/>
      <c r="H155" s="38"/>
    </row>
    <row r="156" spans="1:8" s="16" customFormat="1" ht="50.1" customHeight="1" x14ac:dyDescent="0.2">
      <c r="A156" s="192" t="s">
        <v>112</v>
      </c>
      <c r="B156" s="193"/>
      <c r="C156" s="194"/>
      <c r="D156" s="325">
        <v>3600</v>
      </c>
      <c r="E156" s="140"/>
      <c r="F156" s="140"/>
      <c r="G156" s="140"/>
      <c r="H156" s="140"/>
    </row>
    <row r="157" spans="1:8" s="16" customFormat="1" ht="50.1" customHeight="1" x14ac:dyDescent="0.2">
      <c r="A157" s="192" t="s">
        <v>113</v>
      </c>
      <c r="B157" s="193"/>
      <c r="C157" s="194"/>
      <c r="D157" s="325">
        <v>360</v>
      </c>
      <c r="E157" s="140"/>
      <c r="F157" s="140"/>
      <c r="G157" s="140"/>
      <c r="H157" s="140"/>
    </row>
    <row r="158" spans="1:8" s="16" customFormat="1" ht="50.1" customHeight="1" thickBot="1" x14ac:dyDescent="0.25">
      <c r="A158" s="192" t="s">
        <v>114</v>
      </c>
      <c r="B158" s="193"/>
      <c r="C158" s="196"/>
      <c r="D158" s="78">
        <v>1260</v>
      </c>
      <c r="E158" s="79"/>
      <c r="F158" s="79"/>
      <c r="G158" s="79"/>
      <c r="H158" s="79"/>
    </row>
    <row r="159" spans="1:8" s="16" customFormat="1" ht="50.1" customHeight="1" thickBot="1" x14ac:dyDescent="0.25">
      <c r="A159" s="24" t="s">
        <v>115</v>
      </c>
      <c r="B159" s="25"/>
      <c r="C159" s="26"/>
      <c r="D159" s="156"/>
      <c r="E159" s="156"/>
      <c r="F159" s="156"/>
      <c r="G159" s="156"/>
      <c r="H159" s="157"/>
    </row>
    <row r="160" spans="1:8" s="16" customFormat="1"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0" s="198">
        <f>F160*1.2</f>
        <v>3636</v>
      </c>
      <c r="E160" s="199">
        <f>F160*1.1</f>
        <v>3333.0000000000005</v>
      </c>
      <c r="F160" s="199">
        <v>3030</v>
      </c>
      <c r="G160" s="199">
        <f>F160*0.75</f>
        <v>2272.5</v>
      </c>
      <c r="H160" s="200">
        <f>F160*0.5</f>
        <v>1515</v>
      </c>
    </row>
    <row r="161" spans="1:8" s="16" customFormat="1"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"2ГИС.САРАТОВ"</v>
      </c>
      <c r="D161" s="36">
        <v>3030</v>
      </c>
      <c r="E161" s="37"/>
      <c r="F161" s="37"/>
      <c r="G161" s="37"/>
      <c r="H161" s="38"/>
    </row>
    <row r="162" spans="1:8" s="16" customFormat="1" ht="50.1" customHeight="1" x14ac:dyDescent="0.2">
      <c r="A162" s="143" t="s">
        <v>118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56">
        <v>3030</v>
      </c>
      <c r="E162" s="37"/>
      <c r="F162" s="37"/>
      <c r="G162" s="37"/>
      <c r="H162" s="38"/>
    </row>
    <row r="163" spans="1:8" s="16" customFormat="1" ht="50.1" customHeight="1" x14ac:dyDescent="0.2">
      <c r="A163" s="137" t="s">
        <v>286</v>
      </c>
      <c r="B163" s="189"/>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3" s="198">
        <f>F163*1.2</f>
        <v>5184</v>
      </c>
      <c r="E163" s="199">
        <f>F163*1.1</f>
        <v>4752</v>
      </c>
      <c r="F163" s="199">
        <v>4320</v>
      </c>
      <c r="G163" s="199">
        <f>F163*0.75</f>
        <v>3240</v>
      </c>
      <c r="H163" s="200">
        <f>F163*0.5</f>
        <v>2160</v>
      </c>
    </row>
    <row r="164" spans="1:8" s="16" customFormat="1" ht="50.1" customHeight="1" x14ac:dyDescent="0.2">
      <c r="A164" s="143" t="s">
        <v>163</v>
      </c>
      <c r="B164" s="144"/>
      <c r="C164" s="188" t="str">
        <f>"Интернет-площадка 2gis.ru на основе Cправочника организаций "&amp;$C$2&amp;""</f>
        <v>Интернет-площадка 2gis.ru на основе Cправочника организаций "2ГИС.САРАТОВ"</v>
      </c>
      <c r="D164" s="36">
        <v>4320</v>
      </c>
      <c r="E164" s="37"/>
      <c r="F164" s="37"/>
      <c r="G164" s="37"/>
      <c r="H164" s="38"/>
    </row>
    <row r="165" spans="1:8" s="16" customFormat="1" ht="50.1" customHeight="1" x14ac:dyDescent="0.2">
      <c r="A165" s="143" t="s">
        <v>121</v>
      </c>
      <c r="B165" s="144"/>
      <c r="C165" s="188"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5" s="36">
        <v>4320</v>
      </c>
      <c r="E165" s="37"/>
      <c r="F165" s="37"/>
      <c r="G165" s="37"/>
      <c r="H165" s="38"/>
    </row>
    <row r="166" spans="1:8" s="16" customFormat="1" ht="126" customHeight="1" thickBot="1" x14ac:dyDescent="0.25">
      <c r="A166" s="143" t="s">
        <v>122</v>
      </c>
      <c r="B166" s="144"/>
      <c r="C166" s="201" t="str">
        <f>C161</f>
        <v>Интернет-площадка 2gis.ru на основе Cправочника организаций "2ГИС.САРАТОВ"</v>
      </c>
      <c r="D166" s="198">
        <f>F166*1.2</f>
        <v>7272</v>
      </c>
      <c r="E166" s="199">
        <f>F166*1.1</f>
        <v>6666.0000000000009</v>
      </c>
      <c r="F166" s="199">
        <v>6060</v>
      </c>
      <c r="G166" s="199">
        <f>F166*0.75</f>
        <v>4545</v>
      </c>
      <c r="H166" s="200">
        <f>F166*0.5</f>
        <v>3030</v>
      </c>
    </row>
    <row r="167" spans="1:8" s="28" customFormat="1"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9" s="31">
        <v>7962</v>
      </c>
      <c r="E169" s="32"/>
      <c r="F169" s="32"/>
      <c r="G169" s="32"/>
      <c r="H169" s="33"/>
    </row>
    <row r="170" spans="1:8" s="16" customFormat="1" ht="83.25" customHeight="1" x14ac:dyDescent="0.2">
      <c r="A170" s="143" t="s">
        <v>184</v>
      </c>
      <c r="B170" s="144"/>
      <c r="C170" s="194"/>
      <c r="D170" s="36">
        <v>15924</v>
      </c>
      <c r="E170" s="37"/>
      <c r="F170" s="37"/>
      <c r="G170" s="37"/>
      <c r="H170" s="38"/>
    </row>
    <row r="171" spans="1:8" s="16" customFormat="1" ht="83.25" customHeight="1" x14ac:dyDescent="0.2">
      <c r="A171" s="143" t="s">
        <v>185</v>
      </c>
      <c r="B171" s="144"/>
      <c r="C171" s="194"/>
      <c r="D171" s="36">
        <v>7962</v>
      </c>
      <c r="E171" s="37"/>
      <c r="F171" s="37"/>
      <c r="G171" s="37"/>
      <c r="H171" s="38"/>
    </row>
    <row r="172" spans="1:8" s="16" customFormat="1" ht="83.25" customHeight="1" thickBot="1" x14ac:dyDescent="0.25">
      <c r="A172" s="143" t="s">
        <v>186</v>
      </c>
      <c r="B172" s="144"/>
      <c r="C172" s="194"/>
      <c r="D172" s="36">
        <v>15924</v>
      </c>
      <c r="E172" s="37"/>
      <c r="F172" s="37"/>
      <c r="G172" s="37"/>
      <c r="H172" s="38"/>
    </row>
    <row r="173" spans="1:8" s="16" customFormat="1" ht="21.75" thickBot="1" x14ac:dyDescent="0.25">
      <c r="A173" s="298"/>
      <c r="B173" s="299"/>
      <c r="C173" s="180"/>
      <c r="D173" s="322"/>
      <c r="E173" s="322"/>
      <c r="F173" s="322"/>
      <c r="G173" s="322"/>
      <c r="H173" s="323"/>
    </row>
    <row r="174" spans="1:8" ht="12.6" customHeight="1" x14ac:dyDescent="0.2"/>
    <row r="175" spans="1:8" s="209" customFormat="1" ht="24.95" customHeight="1" x14ac:dyDescent="0.2">
      <c r="A175" s="206"/>
      <c r="B175" s="207" t="s">
        <v>123</v>
      </c>
      <c r="C175" s="208" t="s">
        <v>266</v>
      </c>
      <c r="D175" s="208"/>
    </row>
    <row r="176" spans="1:8" s="209" customFormat="1" ht="24.95" customHeight="1" x14ac:dyDescent="0.2">
      <c r="A176" s="206"/>
      <c r="C176" s="210" t="s">
        <v>267</v>
      </c>
      <c r="D176" s="210"/>
    </row>
    <row r="177" spans="1:8" s="209" customFormat="1" ht="24.95" customHeight="1" x14ac:dyDescent="0.2">
      <c r="A177" s="206"/>
      <c r="C177" s="210" t="s">
        <v>268</v>
      </c>
      <c r="D177" s="210"/>
    </row>
    <row r="178" spans="1:8" s="203" customFormat="1" ht="12" customHeight="1" x14ac:dyDescent="0.2">
      <c r="A178" s="202"/>
      <c r="C178" s="210"/>
      <c r="D178" s="210"/>
      <c r="E178" s="209"/>
      <c r="F178" s="209"/>
      <c r="G178" s="209"/>
    </row>
    <row r="179" spans="1:8" s="217" customFormat="1" ht="24.9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s="217" customFormat="1" ht="24.9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s="217" customFormat="1" ht="24.9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s="217" customFormat="1" ht="24.9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s="217" customFormat="1" ht="24.9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s="217" customFormat="1" ht="24.9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s="217" customFormat="1" ht="24.9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s="224" customFormat="1" ht="12" customHeight="1" x14ac:dyDescent="0.2">
      <c r="A186" s="219"/>
      <c r="B186" s="219"/>
      <c r="C186" s="220"/>
      <c r="D186" s="221"/>
      <c r="E186" s="221"/>
      <c r="F186" s="222"/>
      <c r="G186" s="223"/>
      <c r="H186" s="223"/>
    </row>
    <row r="187" spans="1:8" ht="24.95" customHeight="1" x14ac:dyDescent="0.2">
      <c r="A187" s="225" t="s">
        <v>134</v>
      </c>
      <c r="B187" s="225"/>
      <c r="C187" s="225"/>
      <c r="D187" s="225"/>
      <c r="E187" s="225"/>
      <c r="F187" s="225"/>
      <c r="G187" s="225"/>
      <c r="H187" s="225"/>
    </row>
    <row r="188" spans="1:8" ht="24.95" customHeight="1" x14ac:dyDescent="0.2">
      <c r="A188" s="225" t="s">
        <v>135</v>
      </c>
      <c r="B188" s="225"/>
      <c r="C188" s="225"/>
      <c r="D188" s="225"/>
      <c r="E188" s="225"/>
      <c r="F188" s="225"/>
      <c r="G188" s="225"/>
      <c r="H188" s="225"/>
    </row>
    <row r="189" spans="1:8" s="224" customFormat="1" ht="12.6" customHeight="1" x14ac:dyDescent="0.2">
      <c r="A189" s="219"/>
      <c r="B189" s="219"/>
      <c r="C189" s="220"/>
      <c r="D189" s="221"/>
      <c r="E189" s="221"/>
      <c r="F189" s="222"/>
      <c r="G189" s="223"/>
      <c r="H189" s="223"/>
    </row>
    <row r="190" spans="1:8" s="228" customFormat="1" ht="50.1" customHeight="1" thickBot="1" x14ac:dyDescent="0.25">
      <c r="A190" s="226" t="s">
        <v>136</v>
      </c>
      <c r="B190" s="226"/>
      <c r="C190" s="226"/>
      <c r="D190" s="226"/>
      <c r="E190" s="226"/>
      <c r="F190" s="227"/>
      <c r="G190" s="217"/>
    </row>
    <row r="191" spans="1:8" s="233" customFormat="1" ht="50.1" customHeight="1" thickBot="1" x14ac:dyDescent="0.25">
      <c r="A191" s="538" t="s">
        <v>137</v>
      </c>
      <c r="B191" s="539"/>
      <c r="C191" s="539"/>
      <c r="D191" s="539"/>
      <c r="E191" s="540"/>
      <c r="F191" s="232"/>
      <c r="G191" s="203"/>
    </row>
    <row r="192" spans="1:8" ht="99" customHeight="1" thickBot="1" x14ac:dyDescent="0.25">
      <c r="A192" s="302" t="s">
        <v>138</v>
      </c>
      <c r="B192" s="303"/>
      <c r="C192" s="236" t="s">
        <v>139</v>
      </c>
      <c r="D192" s="326" t="s">
        <v>140</v>
      </c>
      <c r="E192" s="327"/>
      <c r="F192" s="238"/>
      <c r="G192" s="238"/>
      <c r="H192" s="238"/>
    </row>
    <row r="193" spans="1:8" ht="99.95" customHeight="1" x14ac:dyDescent="0.2">
      <c r="A193" s="244" t="s">
        <v>141</v>
      </c>
      <c r="B193" s="245"/>
      <c r="C193" s="246" t="s">
        <v>142</v>
      </c>
      <c r="D193" s="247" t="s">
        <v>143</v>
      </c>
      <c r="E193" s="248"/>
      <c r="F193" s="238"/>
      <c r="G193" s="238"/>
      <c r="H193" s="238"/>
    </row>
    <row r="194" spans="1:8" ht="75" customHeight="1" x14ac:dyDescent="0.2">
      <c r="A194" s="244" t="s">
        <v>144</v>
      </c>
      <c r="B194" s="245"/>
      <c r="C194" s="246" t="s">
        <v>145</v>
      </c>
      <c r="D194" s="247" t="s">
        <v>146</v>
      </c>
      <c r="E194" s="248"/>
      <c r="F194" s="238"/>
      <c r="G194" s="238"/>
      <c r="H194" s="238"/>
    </row>
    <row r="195" spans="1:8" ht="134.25" customHeight="1" thickBot="1" x14ac:dyDescent="0.25">
      <c r="A195" s="328" t="s">
        <v>147</v>
      </c>
      <c r="B195" s="329"/>
      <c r="C195" s="330" t="s">
        <v>148</v>
      </c>
      <c r="D195" s="331" t="s">
        <v>146</v>
      </c>
      <c r="E195" s="332"/>
      <c r="F195" s="238"/>
      <c r="G195" s="238"/>
      <c r="H195" s="238"/>
    </row>
    <row r="196" spans="1:8" s="203" customFormat="1" ht="102.75" customHeight="1" thickBot="1" x14ac:dyDescent="0.25">
      <c r="A196" s="328" t="s">
        <v>150</v>
      </c>
      <c r="B196" s="329"/>
      <c r="C196" s="544" t="s">
        <v>151</v>
      </c>
      <c r="D196" s="329" t="s">
        <v>146</v>
      </c>
      <c r="E196" s="545"/>
      <c r="F196" s="232"/>
      <c r="G196" s="232"/>
      <c r="H196" s="232"/>
    </row>
    <row r="197" spans="1:8" s="224" customFormat="1" ht="222.75" customHeight="1" thickBot="1" x14ac:dyDescent="0.25">
      <c r="A197" s="328" t="s">
        <v>152</v>
      </c>
      <c r="B197" s="329"/>
      <c r="C197" s="330" t="s">
        <v>153</v>
      </c>
      <c r="D197" s="331" t="s">
        <v>146</v>
      </c>
      <c r="E197" s="332"/>
      <c r="F197" s="222"/>
      <c r="G197" s="223"/>
      <c r="H197" s="223"/>
    </row>
    <row r="198" spans="1:8" ht="45" customHeight="1" x14ac:dyDescent="0.2">
      <c r="A198" s="250" t="s">
        <v>154</v>
      </c>
      <c r="B198" s="250"/>
      <c r="C198" s="250"/>
      <c r="D198" s="250"/>
      <c r="E198" s="250"/>
      <c r="F198" s="250"/>
      <c r="G198" s="250"/>
      <c r="H198" s="250"/>
    </row>
    <row r="199" spans="1:8" ht="45" customHeight="1" x14ac:dyDescent="0.2">
      <c r="A199" s="250" t="s">
        <v>155</v>
      </c>
      <c r="B199" s="250"/>
      <c r="C199" s="250"/>
      <c r="D199" s="250"/>
      <c r="E199" s="250"/>
      <c r="F199" s="250"/>
      <c r="G199" s="250"/>
      <c r="H199" s="250"/>
    </row>
    <row r="200" spans="1:8" ht="179.25" customHeight="1" x14ac:dyDescent="0.2">
      <c r="A20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08"/>
      <c r="C200" s="308"/>
      <c r="D200" s="308"/>
      <c r="E200" s="308"/>
      <c r="F200" s="308"/>
      <c r="G200" s="308"/>
      <c r="H200" s="308"/>
    </row>
    <row r="201" spans="1:8" s="16" customFormat="1" ht="67.5" customHeight="1" x14ac:dyDescent="0.2">
      <c r="A201" s="225" t="s">
        <v>157</v>
      </c>
      <c r="B201" s="225"/>
      <c r="C201" s="225"/>
      <c r="D201" s="225"/>
      <c r="E201" s="225"/>
      <c r="F201" s="225"/>
      <c r="G201" s="225"/>
      <c r="H201" s="225"/>
    </row>
    <row r="202" spans="1:8" ht="23.25" x14ac:dyDescent="0.2">
      <c r="A202" s="250" t="s">
        <v>158</v>
      </c>
      <c r="B202" s="250"/>
      <c r="C202" s="250"/>
      <c r="D202" s="250"/>
      <c r="E202" s="250"/>
      <c r="F202" s="250"/>
      <c r="G202" s="250"/>
      <c r="H202" s="250"/>
    </row>
    <row r="203" spans="1:8" s="252" customFormat="1" ht="114.75" customHeight="1" x14ac:dyDescent="0.2">
      <c r="A203" s="225" t="s">
        <v>159</v>
      </c>
      <c r="B203" s="225"/>
      <c r="C203" s="225"/>
      <c r="D203" s="225"/>
      <c r="E203" s="225"/>
      <c r="F203" s="225"/>
      <c r="G203" s="225"/>
      <c r="H203" s="225"/>
    </row>
  </sheetData>
  <sheetProtection selectLockedCells="1" selectUnlockedCells="1"/>
  <mergeCells count="337">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6"/>
  <sheetViews>
    <sheetView view="pageBreakPreview" zoomScale="40" zoomScaleNormal="60" zoomScaleSheetLayoutView="40" workbookViewId="0">
      <pane ySplit="4" topLeftCell="A7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ht="12.75"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358">
        <f>F7*1.2</f>
        <v>7480.7999999999993</v>
      </c>
      <c r="E7" s="358">
        <f>F7*1.1</f>
        <v>6857.4000000000005</v>
      </c>
      <c r="F7" s="358">
        <v>6234</v>
      </c>
      <c r="G7" s="358">
        <f>F7*0.75</f>
        <v>4675.5</v>
      </c>
      <c r="H7" s="358">
        <f>F7*0.5</f>
        <v>3117</v>
      </c>
    </row>
    <row r="8" spans="1:8" ht="99" customHeight="1" x14ac:dyDescent="0.2">
      <c r="A8" s="34"/>
      <c r="B8" s="35"/>
      <c r="C8" s="35"/>
      <c r="D8" s="359"/>
      <c r="E8" s="359"/>
      <c r="F8" s="359"/>
      <c r="G8" s="359"/>
      <c r="H8" s="359"/>
    </row>
    <row r="9" spans="1:8" ht="105"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359"/>
      <c r="E9" s="359"/>
      <c r="F9" s="359"/>
      <c r="G9" s="359"/>
      <c r="H9" s="359"/>
    </row>
    <row r="10" spans="1:8" ht="152.25"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359"/>
      <c r="E10" s="359"/>
      <c r="F10" s="359"/>
      <c r="G10" s="359"/>
      <c r="H10" s="359"/>
    </row>
    <row r="11" spans="1:8" ht="21.75" thickBot="1" x14ac:dyDescent="0.25">
      <c r="A11" s="47"/>
      <c r="B11" s="48"/>
      <c r="C11" s="49"/>
      <c r="D11" s="113"/>
      <c r="E11" s="114"/>
      <c r="F11" s="114"/>
      <c r="G11" s="114"/>
      <c r="H11" s="115"/>
    </row>
    <row r="12" spans="1:8" ht="12.75"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358">
        <f>F12*1.2</f>
        <v>8395.1999999999989</v>
      </c>
      <c r="E12" s="358">
        <f>F12*1.1</f>
        <v>7695.6</v>
      </c>
      <c r="F12" s="358">
        <v>6996</v>
      </c>
      <c r="G12" s="358">
        <f>F12*0.75</f>
        <v>5247</v>
      </c>
      <c r="H12" s="358">
        <f>F12*0.5</f>
        <v>3498</v>
      </c>
    </row>
    <row r="13" spans="1:8" ht="147" customHeight="1" x14ac:dyDescent="0.2">
      <c r="A13" s="55"/>
      <c r="B13" s="35"/>
      <c r="C13" s="35"/>
      <c r="D13" s="359"/>
      <c r="E13" s="359"/>
      <c r="F13" s="359"/>
      <c r="G13" s="359"/>
      <c r="H13" s="359"/>
    </row>
    <row r="14" spans="1:8" ht="10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359"/>
      <c r="E14" s="359"/>
      <c r="F14" s="359"/>
      <c r="G14" s="359"/>
      <c r="H14" s="359"/>
    </row>
    <row r="15" spans="1:8" ht="151.5"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359"/>
      <c r="E15" s="359"/>
      <c r="F15" s="359"/>
      <c r="G15" s="359"/>
      <c r="H15" s="359"/>
    </row>
    <row r="16" spans="1:8" ht="84.7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401"/>
      <c r="E16" s="401"/>
      <c r="F16" s="401"/>
      <c r="G16" s="401"/>
      <c r="H16" s="401"/>
    </row>
    <row r="17" spans="1:8" ht="21.75" thickBot="1" x14ac:dyDescent="0.25">
      <c r="A17" s="47"/>
      <c r="B17" s="62"/>
      <c r="C17" s="49"/>
      <c r="D17" s="113"/>
      <c r="E17" s="114"/>
      <c r="F17" s="114"/>
      <c r="G17" s="114"/>
      <c r="H17" s="115"/>
    </row>
    <row r="18" spans="1:8" ht="105" x14ac:dyDescent="0.2">
      <c r="A18" s="65" t="s">
        <v>17</v>
      </c>
      <c r="B18" s="66" t="s">
        <v>18</v>
      </c>
      <c r="C18" s="67"/>
      <c r="D18" s="89">
        <v>144</v>
      </c>
      <c r="E18" s="90"/>
      <c r="F18" s="90"/>
      <c r="G18" s="90"/>
      <c r="H18" s="91"/>
    </row>
    <row r="19" spans="1:8" ht="21" x14ac:dyDescent="0.2">
      <c r="A19" s="71"/>
      <c r="B19" s="72" t="s">
        <v>19</v>
      </c>
      <c r="C19" s="73" t="str">
        <f>"Электронный справочник "&amp;$C$2&amp;" (версия для ПК)"</f>
        <v>Электронный справочник "2ГИС.СМОЛЕНСК" (версия для ПК)</v>
      </c>
      <c r="D19" s="94"/>
      <c r="E19" s="95"/>
      <c r="F19" s="95"/>
      <c r="G19" s="95"/>
      <c r="H19" s="96"/>
    </row>
    <row r="20" spans="1:8" ht="21" x14ac:dyDescent="0.2">
      <c r="A20" s="71"/>
      <c r="B20" s="72" t="s">
        <v>20</v>
      </c>
      <c r="C20" s="35"/>
      <c r="D20" s="94"/>
      <c r="E20" s="95"/>
      <c r="F20" s="95"/>
      <c r="G20" s="95"/>
      <c r="H20" s="96"/>
    </row>
    <row r="21" spans="1:8" ht="63.75"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99"/>
      <c r="E21" s="100"/>
      <c r="F21" s="100"/>
      <c r="G21" s="100"/>
      <c r="H21" s="101"/>
    </row>
    <row r="22" spans="1:8" ht="21.75" thickBot="1" x14ac:dyDescent="0.25">
      <c r="A22" s="81"/>
      <c r="B22" s="82"/>
      <c r="C22" s="83"/>
      <c r="D22" s="612"/>
      <c r="E22" s="612"/>
      <c r="F22" s="612"/>
      <c r="G22" s="612"/>
      <c r="H22" s="700"/>
    </row>
    <row r="23" spans="1:8" ht="12.75"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68">
        <v>234</v>
      </c>
      <c r="E23" s="69"/>
      <c r="F23" s="69"/>
      <c r="G23" s="69"/>
      <c r="H23" s="70"/>
    </row>
    <row r="24" spans="1:8" ht="105" customHeight="1" x14ac:dyDescent="0.2">
      <c r="A24" s="71"/>
      <c r="B24" s="92"/>
      <c r="C24" s="93"/>
      <c r="D24" s="74"/>
      <c r="E24" s="75"/>
      <c r="F24" s="75"/>
      <c r="G24" s="75"/>
      <c r="H24" s="76"/>
    </row>
    <row r="25" spans="1:8" ht="152.25"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78"/>
      <c r="E25" s="79"/>
      <c r="F25" s="79"/>
      <c r="G25" s="79"/>
      <c r="H25" s="80"/>
    </row>
    <row r="26" spans="1:8" ht="21.75" thickBot="1" x14ac:dyDescent="0.25">
      <c r="A26" s="81"/>
      <c r="B26" s="48"/>
      <c r="C26" s="49"/>
      <c r="D26" s="113"/>
      <c r="E26" s="114"/>
      <c r="F26" s="114"/>
      <c r="G26" s="114"/>
      <c r="H26" s="115"/>
    </row>
    <row r="27" spans="1:8" ht="12.75"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358">
        <f>F27*1.2</f>
        <v>10483.199999999999</v>
      </c>
      <c r="E27" s="358">
        <f>F27*1.1</f>
        <v>9609.6</v>
      </c>
      <c r="F27" s="358">
        <v>8736</v>
      </c>
      <c r="G27" s="358">
        <f>F27*0.75</f>
        <v>6552</v>
      </c>
      <c r="H27" s="358">
        <f>F27*0.5</f>
        <v>4368</v>
      </c>
    </row>
    <row r="28" spans="1:8" ht="105" customHeight="1" x14ac:dyDescent="0.2">
      <c r="A28" s="71"/>
      <c r="B28" s="35"/>
      <c r="C28" s="35"/>
      <c r="D28" s="359"/>
      <c r="E28" s="359"/>
      <c r="F28" s="359"/>
      <c r="G28" s="359"/>
      <c r="H28" s="359"/>
    </row>
    <row r="29" spans="1:8" ht="63"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359"/>
      <c r="E29" s="359"/>
      <c r="F29" s="359"/>
      <c r="G29" s="359"/>
      <c r="H29" s="359"/>
    </row>
    <row r="30" spans="1:8" ht="152.25"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359"/>
      <c r="E30" s="359"/>
      <c r="F30" s="359"/>
      <c r="G30" s="359"/>
      <c r="H30" s="359"/>
    </row>
    <row r="31" spans="1:8" ht="21.75" thickBot="1" x14ac:dyDescent="0.25">
      <c r="A31" s="81"/>
      <c r="B31" s="48"/>
      <c r="C31" s="49"/>
      <c r="D31" s="113"/>
      <c r="E31" s="114"/>
      <c r="F31" s="114"/>
      <c r="G31" s="114"/>
      <c r="H31" s="115"/>
    </row>
    <row r="32" spans="1:8" ht="42"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358">
        <f>F32*1.2</f>
        <v>11764.8</v>
      </c>
      <c r="E32" s="358">
        <f>F32*1.1</f>
        <v>10784.400000000001</v>
      </c>
      <c r="F32" s="358">
        <v>9804</v>
      </c>
      <c r="G32" s="358">
        <f>F32*0.75</f>
        <v>7353</v>
      </c>
      <c r="H32" s="358">
        <f>F32*0.5</f>
        <v>4902</v>
      </c>
    </row>
    <row r="33" spans="1:8" ht="105.75" customHeight="1" x14ac:dyDescent="0.2">
      <c r="A33" s="71"/>
      <c r="B33" s="35"/>
      <c r="C33" s="35"/>
      <c r="D33" s="359"/>
      <c r="E33" s="359"/>
      <c r="F33" s="359"/>
      <c r="G33" s="359"/>
      <c r="H33" s="359"/>
    </row>
    <row r="34" spans="1:8" ht="63"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359"/>
      <c r="E34" s="359"/>
      <c r="F34" s="359"/>
      <c r="G34" s="359"/>
      <c r="H34" s="359"/>
    </row>
    <row r="35" spans="1:8" ht="151.5"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359"/>
      <c r="E35" s="359"/>
      <c r="F35" s="359"/>
      <c r="G35" s="359"/>
      <c r="H35" s="359"/>
    </row>
    <row r="36" spans="1:8" ht="84.7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359"/>
      <c r="E36" s="359"/>
      <c r="F36" s="359"/>
      <c r="G36" s="359"/>
      <c r="H36" s="359"/>
    </row>
    <row r="37" spans="1:8" ht="21.75" thickBot="1" x14ac:dyDescent="0.25">
      <c r="A37" s="112"/>
      <c r="B37" s="62"/>
      <c r="C37" s="49"/>
      <c r="D37" s="118"/>
      <c r="E37" s="118"/>
      <c r="F37" s="118"/>
      <c r="G37" s="118"/>
      <c r="H37" s="411"/>
    </row>
    <row r="38" spans="1:8" ht="105" x14ac:dyDescent="0.2">
      <c r="A38" s="65" t="s">
        <v>28</v>
      </c>
      <c r="B38" s="66" t="s">
        <v>29</v>
      </c>
      <c r="C38" s="67"/>
      <c r="D38" s="89">
        <v>240</v>
      </c>
      <c r="E38" s="90"/>
      <c r="F38" s="90"/>
      <c r="G38" s="90"/>
      <c r="H38" s="91"/>
    </row>
    <row r="39" spans="1:8" ht="21" x14ac:dyDescent="0.2">
      <c r="A39" s="71"/>
      <c r="B39" s="72" t="s">
        <v>19</v>
      </c>
      <c r="C39" s="73" t="str">
        <f>"Электронный справочник "&amp;$C$2&amp;" (версия для ПК)"</f>
        <v>Электронный справочник "2ГИС.СМОЛЕНСК" (версия для ПК)</v>
      </c>
      <c r="D39" s="94"/>
      <c r="E39" s="95"/>
      <c r="F39" s="95"/>
      <c r="G39" s="95"/>
      <c r="H39" s="96"/>
    </row>
    <row r="40" spans="1:8" ht="21" x14ac:dyDescent="0.2">
      <c r="A40" s="71"/>
      <c r="B40" s="72" t="s">
        <v>20</v>
      </c>
      <c r="C40" s="35"/>
      <c r="D40" s="94"/>
      <c r="E40" s="95"/>
      <c r="F40" s="95"/>
      <c r="G40" s="95"/>
      <c r="H40" s="96"/>
    </row>
    <row r="41" spans="1:8" ht="63.75"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99"/>
      <c r="E41" s="100"/>
      <c r="F41" s="100"/>
      <c r="G41" s="100"/>
      <c r="H41" s="101"/>
    </row>
    <row r="42" spans="1:8" ht="21.75" thickBot="1" x14ac:dyDescent="0.25">
      <c r="A42" s="81"/>
      <c r="B42" s="82"/>
      <c r="C42" s="83"/>
      <c r="D42" s="118"/>
      <c r="E42" s="118"/>
      <c r="F42" s="118"/>
      <c r="G42" s="118"/>
      <c r="H42" s="118"/>
    </row>
    <row r="43" spans="1:8" ht="42"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89">
        <v>336</v>
      </c>
      <c r="E43" s="90"/>
      <c r="F43" s="90"/>
      <c r="G43" s="90"/>
      <c r="H43" s="91"/>
    </row>
    <row r="44" spans="1:8" ht="12.75" customHeight="1" x14ac:dyDescent="0.2">
      <c r="A44" s="71"/>
      <c r="B44" s="92"/>
      <c r="C44" s="93"/>
      <c r="D44" s="94"/>
      <c r="E44" s="95"/>
      <c r="F44" s="95"/>
      <c r="G44" s="95"/>
      <c r="H44" s="96"/>
    </row>
    <row r="45" spans="1:8" ht="151.5"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94"/>
      <c r="E45" s="95"/>
      <c r="F45" s="95"/>
      <c r="G45" s="95"/>
      <c r="H45" s="96"/>
    </row>
    <row r="46" spans="1:8" ht="152.25"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300 до 6000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49" s="127">
        <v>300</v>
      </c>
      <c r="E49" s="128"/>
      <c r="F49" s="128"/>
      <c r="G49" s="128"/>
      <c r="H49" s="129"/>
    </row>
    <row r="50" spans="1:8" ht="37.5" customHeight="1" x14ac:dyDescent="0.2">
      <c r="A50" s="130" t="s">
        <v>33</v>
      </c>
      <c r="B50" s="131"/>
      <c r="C50" s="126"/>
      <c r="D50" s="36">
        <v>600</v>
      </c>
      <c r="E50" s="37"/>
      <c r="F50" s="37"/>
      <c r="G50" s="37"/>
      <c r="H50" s="38"/>
    </row>
    <row r="51" spans="1:8" ht="37.5" customHeight="1" x14ac:dyDescent="0.2">
      <c r="A51" s="130" t="s">
        <v>34</v>
      </c>
      <c r="B51" s="131"/>
      <c r="C51" s="126"/>
      <c r="D51" s="36">
        <v>900</v>
      </c>
      <c r="E51" s="37"/>
      <c r="F51" s="37"/>
      <c r="G51" s="37"/>
      <c r="H51" s="38"/>
    </row>
    <row r="52" spans="1:8" ht="37.5" customHeight="1" x14ac:dyDescent="0.2">
      <c r="A52" s="130" t="s">
        <v>35</v>
      </c>
      <c r="B52" s="131"/>
      <c r="C52" s="126"/>
      <c r="D52" s="36">
        <v>1200</v>
      </c>
      <c r="E52" s="37"/>
      <c r="F52" s="37"/>
      <c r="G52" s="37"/>
      <c r="H52" s="38"/>
    </row>
    <row r="53" spans="1:8" ht="37.5" customHeight="1" x14ac:dyDescent="0.2">
      <c r="A53" s="130" t="s">
        <v>36</v>
      </c>
      <c r="B53" s="131"/>
      <c r="C53" s="126"/>
      <c r="D53" s="36">
        <v>1500</v>
      </c>
      <c r="E53" s="37"/>
      <c r="F53" s="37"/>
      <c r="G53" s="37"/>
      <c r="H53" s="38"/>
    </row>
    <row r="54" spans="1:8" ht="37.5" customHeight="1" x14ac:dyDescent="0.2">
      <c r="A54" s="130" t="s">
        <v>37</v>
      </c>
      <c r="B54" s="131"/>
      <c r="C54" s="126"/>
      <c r="D54" s="36">
        <v>1800</v>
      </c>
      <c r="E54" s="37"/>
      <c r="F54" s="37"/>
      <c r="G54" s="37"/>
      <c r="H54" s="38"/>
    </row>
    <row r="55" spans="1:8" ht="37.5" customHeight="1" x14ac:dyDescent="0.2">
      <c r="A55" s="130" t="s">
        <v>38</v>
      </c>
      <c r="B55" s="131"/>
      <c r="C55" s="126"/>
      <c r="D55" s="36">
        <v>2100</v>
      </c>
      <c r="E55" s="37"/>
      <c r="F55" s="37"/>
      <c r="G55" s="37"/>
      <c r="H55" s="38"/>
    </row>
    <row r="56" spans="1:8" ht="37.5" customHeight="1" x14ac:dyDescent="0.2">
      <c r="A56" s="130" t="s">
        <v>39</v>
      </c>
      <c r="B56" s="131"/>
      <c r="C56" s="126"/>
      <c r="D56" s="36">
        <v>2400</v>
      </c>
      <c r="E56" s="37"/>
      <c r="F56" s="37"/>
      <c r="G56" s="37"/>
      <c r="H56" s="38"/>
    </row>
    <row r="57" spans="1:8" ht="37.5" customHeight="1" x14ac:dyDescent="0.2">
      <c r="A57" s="130" t="s">
        <v>40</v>
      </c>
      <c r="B57" s="131"/>
      <c r="C57" s="126"/>
      <c r="D57" s="36">
        <v>2700</v>
      </c>
      <c r="E57" s="37"/>
      <c r="F57" s="37"/>
      <c r="G57" s="37"/>
      <c r="H57" s="38"/>
    </row>
    <row r="58" spans="1:8" ht="37.5" customHeight="1" x14ac:dyDescent="0.2">
      <c r="A58" s="130" t="s">
        <v>41</v>
      </c>
      <c r="B58" s="131"/>
      <c r="C58" s="126"/>
      <c r="D58" s="36">
        <v>3000</v>
      </c>
      <c r="E58" s="37"/>
      <c r="F58" s="37"/>
      <c r="G58" s="37"/>
      <c r="H58" s="38"/>
    </row>
    <row r="59" spans="1:8" ht="37.5" customHeight="1" x14ac:dyDescent="0.2">
      <c r="A59" s="130" t="s">
        <v>42</v>
      </c>
      <c r="B59" s="131"/>
      <c r="C59" s="126"/>
      <c r="D59" s="36">
        <v>3300</v>
      </c>
      <c r="E59" s="37"/>
      <c r="F59" s="37"/>
      <c r="G59" s="37"/>
      <c r="H59" s="38"/>
    </row>
    <row r="60" spans="1:8" ht="37.5" customHeight="1" x14ac:dyDescent="0.2">
      <c r="A60" s="130" t="s">
        <v>43</v>
      </c>
      <c r="B60" s="131"/>
      <c r="C60" s="126"/>
      <c r="D60" s="36">
        <v>3600</v>
      </c>
      <c r="E60" s="37"/>
      <c r="F60" s="37"/>
      <c r="G60" s="37"/>
      <c r="H60" s="38"/>
    </row>
    <row r="61" spans="1:8" ht="37.5" customHeight="1" x14ac:dyDescent="0.2">
      <c r="A61" s="130" t="s">
        <v>44</v>
      </c>
      <c r="B61" s="131"/>
      <c r="C61" s="126"/>
      <c r="D61" s="36">
        <v>3900</v>
      </c>
      <c r="E61" s="37"/>
      <c r="F61" s="37"/>
      <c r="G61" s="37"/>
      <c r="H61" s="38"/>
    </row>
    <row r="62" spans="1:8" ht="37.5" customHeight="1" x14ac:dyDescent="0.2">
      <c r="A62" s="130" t="s">
        <v>45</v>
      </c>
      <c r="B62" s="131"/>
      <c r="C62" s="126"/>
      <c r="D62" s="36">
        <v>4200</v>
      </c>
      <c r="E62" s="37"/>
      <c r="F62" s="37"/>
      <c r="G62" s="37"/>
      <c r="H62" s="38"/>
    </row>
    <row r="63" spans="1:8" ht="37.5" customHeight="1" x14ac:dyDescent="0.2">
      <c r="A63" s="130" t="s">
        <v>46</v>
      </c>
      <c r="B63" s="131"/>
      <c r="C63" s="126"/>
      <c r="D63" s="36">
        <v>4500</v>
      </c>
      <c r="E63" s="37"/>
      <c r="F63" s="37"/>
      <c r="G63" s="37"/>
      <c r="H63" s="38"/>
    </row>
    <row r="64" spans="1:8" ht="37.5" customHeight="1" x14ac:dyDescent="0.2">
      <c r="A64" s="130" t="s">
        <v>47</v>
      </c>
      <c r="B64" s="131"/>
      <c r="C64" s="126"/>
      <c r="D64" s="36">
        <v>4800</v>
      </c>
      <c r="E64" s="37"/>
      <c r="F64" s="37"/>
      <c r="G64" s="37"/>
      <c r="H64" s="38"/>
    </row>
    <row r="65" spans="1:8" ht="37.5" customHeight="1" x14ac:dyDescent="0.2">
      <c r="A65" s="130" t="s">
        <v>48</v>
      </c>
      <c r="B65" s="131"/>
      <c r="C65" s="126"/>
      <c r="D65" s="36">
        <v>5100</v>
      </c>
      <c r="E65" s="37"/>
      <c r="F65" s="37"/>
      <c r="G65" s="37"/>
      <c r="H65" s="38"/>
    </row>
    <row r="66" spans="1:8" ht="37.5" customHeight="1" x14ac:dyDescent="0.2">
      <c r="A66" s="130" t="s">
        <v>49</v>
      </c>
      <c r="B66" s="131"/>
      <c r="C66" s="126"/>
      <c r="D66" s="36">
        <v>5400</v>
      </c>
      <c r="E66" s="37"/>
      <c r="F66" s="37"/>
      <c r="G66" s="37"/>
      <c r="H66" s="38"/>
    </row>
    <row r="67" spans="1:8" ht="37.5" customHeight="1" x14ac:dyDescent="0.2">
      <c r="A67" s="130" t="s">
        <v>50</v>
      </c>
      <c r="B67" s="131"/>
      <c r="C67" s="126"/>
      <c r="D67" s="36">
        <v>5700</v>
      </c>
      <c r="E67" s="37"/>
      <c r="F67" s="37"/>
      <c r="G67" s="37"/>
      <c r="H67" s="38"/>
    </row>
    <row r="68" spans="1:8" ht="37.5" customHeight="1" thickBot="1" x14ac:dyDescent="0.25">
      <c r="A68" s="130" t="s">
        <v>51</v>
      </c>
      <c r="B68" s="131"/>
      <c r="C68" s="126"/>
      <c r="D68" s="36">
        <v>6000</v>
      </c>
      <c r="E68" s="37"/>
      <c r="F68" s="37"/>
      <c r="G68" s="37"/>
      <c r="H68" s="38"/>
    </row>
    <row r="69" spans="1:8" ht="50.1" customHeight="1" thickBot="1" x14ac:dyDescent="0.25">
      <c r="A69" s="119" t="s">
        <v>52</v>
      </c>
      <c r="B69" s="120"/>
      <c r="C69" s="120"/>
      <c r="D69" s="121" t="str">
        <f>"от "&amp;MIN(D70:D79)&amp;" до "&amp;MAX(D70:D79)</f>
        <v>от 246 до 6618</v>
      </c>
      <c r="E69" s="122"/>
      <c r="F69" s="122"/>
      <c r="G69" s="122"/>
      <c r="H69" s="123"/>
    </row>
    <row r="70" spans="1:8" ht="151.5" x14ac:dyDescent="0.2">
      <c r="A70" s="421" t="s">
        <v>630</v>
      </c>
      <c r="B70" s="133" t="s">
        <v>272</v>
      </c>
      <c r="C70" s="54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70" s="135">
        <v>762</v>
      </c>
      <c r="E70" s="135"/>
      <c r="F70" s="135"/>
      <c r="G70" s="135"/>
      <c r="H70" s="136"/>
    </row>
    <row r="71" spans="1:8" ht="37.5" customHeight="1" x14ac:dyDescent="0.2">
      <c r="A71" s="137" t="s">
        <v>54</v>
      </c>
      <c r="B71" s="138"/>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71" s="140">
        <v>432</v>
      </c>
      <c r="E71" s="140"/>
      <c r="F71" s="140"/>
      <c r="G71" s="140"/>
      <c r="H71" s="141"/>
    </row>
    <row r="72" spans="1:8" ht="37.5" customHeight="1" x14ac:dyDescent="0.2">
      <c r="A72" s="137" t="s">
        <v>55</v>
      </c>
      <c r="B72" s="138"/>
      <c r="C72" s="142"/>
      <c r="D72" s="140">
        <v>6618</v>
      </c>
      <c r="E72" s="140"/>
      <c r="F72" s="140"/>
      <c r="G72" s="140"/>
      <c r="H72" s="141"/>
    </row>
    <row r="73" spans="1:8" ht="37.5" customHeight="1" x14ac:dyDescent="0.2">
      <c r="A73" s="137" t="s">
        <v>56</v>
      </c>
      <c r="B73" s="138"/>
      <c r="C73" s="142"/>
      <c r="D73" s="140">
        <v>1350</v>
      </c>
      <c r="E73" s="140"/>
      <c r="F73" s="140"/>
      <c r="G73" s="140"/>
      <c r="H73" s="141"/>
    </row>
    <row r="74" spans="1:8" ht="37.5" customHeight="1" x14ac:dyDescent="0.2">
      <c r="A74" s="143" t="s">
        <v>57</v>
      </c>
      <c r="B74" s="144"/>
      <c r="C74" s="142"/>
      <c r="D74" s="140">
        <v>4134</v>
      </c>
      <c r="E74" s="140"/>
      <c r="F74" s="140"/>
      <c r="G74" s="140"/>
      <c r="H74" s="141"/>
    </row>
    <row r="75" spans="1:8" ht="37.5" customHeight="1" x14ac:dyDescent="0.2">
      <c r="A75" s="137" t="s">
        <v>58</v>
      </c>
      <c r="B75" s="138"/>
      <c r="C75" s="142"/>
      <c r="D75" s="140">
        <v>246</v>
      </c>
      <c r="E75" s="140"/>
      <c r="F75" s="140"/>
      <c r="G75" s="140"/>
      <c r="H75" s="141"/>
    </row>
    <row r="76" spans="1:8" ht="37.5" customHeight="1" x14ac:dyDescent="0.2">
      <c r="A76" s="137" t="s">
        <v>59</v>
      </c>
      <c r="B76" s="138"/>
      <c r="C76" s="142"/>
      <c r="D76" s="140">
        <v>246</v>
      </c>
      <c r="E76" s="140"/>
      <c r="F76" s="140"/>
      <c r="G76" s="140"/>
      <c r="H76" s="141"/>
    </row>
    <row r="77" spans="1:8" ht="37.5" customHeight="1" x14ac:dyDescent="0.2">
      <c r="A77" s="137" t="s">
        <v>60</v>
      </c>
      <c r="B77" s="138"/>
      <c r="C77" s="142"/>
      <c r="D77" s="140">
        <v>492</v>
      </c>
      <c r="E77" s="140"/>
      <c r="F77" s="140"/>
      <c r="G77" s="140"/>
      <c r="H77" s="141"/>
    </row>
    <row r="78" spans="1:8" ht="37.5" customHeight="1" x14ac:dyDescent="0.2">
      <c r="A78" s="137" t="s">
        <v>61</v>
      </c>
      <c r="B78" s="138"/>
      <c r="C78" s="142"/>
      <c r="D78" s="140">
        <v>738</v>
      </c>
      <c r="E78" s="140"/>
      <c r="F78" s="140"/>
      <c r="G78" s="140"/>
      <c r="H78" s="141"/>
    </row>
    <row r="79" spans="1:8" ht="37.5" customHeight="1" thickBot="1" x14ac:dyDescent="0.25">
      <c r="A79" s="145" t="s">
        <v>62</v>
      </c>
      <c r="B79" s="146"/>
      <c r="C79" s="147"/>
      <c r="D79" s="148">
        <v>4152</v>
      </c>
      <c r="E79" s="148"/>
      <c r="F79" s="148"/>
      <c r="G79" s="148"/>
      <c r="H79" s="149"/>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80" s="45">
        <v>30</v>
      </c>
      <c r="E80" s="45"/>
      <c r="F80" s="45"/>
      <c r="G80" s="45"/>
      <c r="H80" s="46"/>
    </row>
    <row r="81" spans="1:8" ht="50.1" customHeight="1" thickBot="1" x14ac:dyDescent="0.25">
      <c r="A81" s="24" t="s">
        <v>65</v>
      </c>
      <c r="B81" s="25"/>
      <c r="C81" s="26"/>
      <c r="D81" s="156" t="str">
        <f>"от "&amp;MIN(D83,D94:H133,D96:H110)&amp;" до "&amp;MAX(D83,D94:H133,D96:H110)</f>
        <v>от 150 до 24480</v>
      </c>
      <c r="E81" s="156"/>
      <c r="F81" s="156"/>
      <c r="G81" s="156"/>
      <c r="H81" s="157"/>
    </row>
    <row r="82" spans="1:8" ht="21.75" thickBot="1" x14ac:dyDescent="0.25">
      <c r="A82" s="158"/>
      <c r="B82" s="159"/>
      <c r="C82" s="118"/>
      <c r="D82" s="160"/>
      <c r="E82" s="160"/>
      <c r="F82" s="160"/>
      <c r="G82" s="160"/>
      <c r="H82" s="161"/>
    </row>
    <row r="83" spans="1:8" ht="64.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83" s="165">
        <v>3060</v>
      </c>
      <c r="E83" s="165"/>
      <c r="F83" s="165"/>
      <c r="G83" s="165"/>
      <c r="H83" s="166"/>
    </row>
    <row r="84" spans="1:8" ht="64.5" customHeight="1" thickBot="1" x14ac:dyDescent="0.25">
      <c r="A84" s="167" t="s">
        <v>67</v>
      </c>
      <c r="B84" s="168"/>
      <c r="C84" s="169"/>
      <c r="D84" s="170" t="s">
        <v>68</v>
      </c>
      <c r="E84" s="171"/>
      <c r="F84" s="171"/>
      <c r="G84" s="171"/>
      <c r="H84" s="172"/>
    </row>
    <row r="85" spans="1:8" ht="64.5" customHeight="1" x14ac:dyDescent="0.2">
      <c r="A85" s="173" t="s">
        <v>69</v>
      </c>
      <c r="B85" s="174"/>
      <c r="C85" s="169"/>
      <c r="D85" s="140">
        <f>D83/4</f>
        <v>765</v>
      </c>
      <c r="E85" s="140"/>
      <c r="F85" s="140"/>
      <c r="G85" s="140"/>
      <c r="H85" s="141"/>
    </row>
    <row r="86" spans="1:8" ht="64.5" customHeight="1" x14ac:dyDescent="0.2">
      <c r="A86" s="173" t="s">
        <v>70</v>
      </c>
      <c r="B86" s="174"/>
      <c r="C86" s="169"/>
      <c r="D86" s="140">
        <f>D83/5</f>
        <v>612</v>
      </c>
      <c r="E86" s="140"/>
      <c r="F86" s="140"/>
      <c r="G86" s="140"/>
      <c r="H86" s="141"/>
    </row>
    <row r="87" spans="1:8" ht="64.5" customHeight="1" x14ac:dyDescent="0.2">
      <c r="A87" s="173" t="s">
        <v>71</v>
      </c>
      <c r="B87" s="174"/>
      <c r="C87" s="169"/>
      <c r="D87" s="140">
        <f>D83/6</f>
        <v>510</v>
      </c>
      <c r="E87" s="140"/>
      <c r="F87" s="140"/>
      <c r="G87" s="140"/>
      <c r="H87" s="141"/>
    </row>
    <row r="88" spans="1:8" ht="64.5" customHeight="1" x14ac:dyDescent="0.2">
      <c r="A88" s="173" t="s">
        <v>72</v>
      </c>
      <c r="B88" s="174"/>
      <c r="C88" s="169"/>
      <c r="D88" s="140">
        <f>D83/7</f>
        <v>437.14285714285717</v>
      </c>
      <c r="E88" s="140"/>
      <c r="F88" s="140"/>
      <c r="G88" s="140"/>
      <c r="H88" s="141"/>
    </row>
    <row r="89" spans="1:8" ht="64.5" customHeight="1" x14ac:dyDescent="0.2">
      <c r="A89" s="173" t="s">
        <v>73</v>
      </c>
      <c r="B89" s="174"/>
      <c r="C89" s="169"/>
      <c r="D89" s="140">
        <f>D83/8</f>
        <v>382.5</v>
      </c>
      <c r="E89" s="140"/>
      <c r="F89" s="140"/>
      <c r="G89" s="140"/>
      <c r="H89" s="141"/>
    </row>
    <row r="90" spans="1:8" ht="64.5" customHeight="1" x14ac:dyDescent="0.2">
      <c r="A90" s="173" t="s">
        <v>74</v>
      </c>
      <c r="B90" s="174"/>
      <c r="C90" s="169"/>
      <c r="D90" s="140">
        <f>D83/9</f>
        <v>340</v>
      </c>
      <c r="E90" s="140"/>
      <c r="F90" s="140"/>
      <c r="G90" s="140"/>
      <c r="H90" s="141"/>
    </row>
    <row r="91" spans="1:8" ht="64.5" customHeight="1" thickBot="1" x14ac:dyDescent="0.25">
      <c r="A91" s="173" t="s">
        <v>75</v>
      </c>
      <c r="B91" s="174"/>
      <c r="C91" s="175"/>
      <c r="D91" s="140">
        <f>D83/10</f>
        <v>306</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92" s="44">
        <v>5004</v>
      </c>
      <c r="E92" s="45"/>
      <c r="F92" s="45"/>
      <c r="G92" s="45"/>
      <c r="H92" s="46"/>
    </row>
    <row r="93" spans="1:8" ht="21.75" thickBot="1" x14ac:dyDescent="0.25">
      <c r="A93" s="178"/>
      <c r="B93" s="179"/>
      <c r="C93" s="180"/>
      <c r="D93" s="181"/>
      <c r="E93" s="181"/>
      <c r="F93" s="181"/>
      <c r="G93" s="181"/>
      <c r="H93" s="182"/>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"2ГИС.СМОЛЕНСК"</v>
      </c>
      <c r="D94" s="31">
        <v>3150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95" s="36">
        <v>3966</v>
      </c>
      <c r="E95" s="37"/>
      <c r="F95" s="37"/>
      <c r="G95" s="37"/>
      <c r="H95" s="38"/>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96" s="36">
        <v>14496</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"2ГИС.СМОЛЕНСК"</v>
      </c>
      <c r="D97" s="36">
        <v>7350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"2ГИС.СМОЛЕНСК"</v>
      </c>
      <c r="D98" s="36">
        <v>8820</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99" s="36">
        <v>5700</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0" s="36">
        <v>7374</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01" s="36">
        <v>17406</v>
      </c>
      <c r="E101" s="37"/>
      <c r="F101" s="37"/>
      <c r="G101" s="37"/>
      <c r="H101" s="38"/>
    </row>
    <row r="102" spans="1:8" ht="50.1" customHeight="1" x14ac:dyDescent="0.2">
      <c r="A102" s="143" t="s">
        <v>85</v>
      </c>
      <c r="B102" s="144"/>
      <c r="C102" s="188" t="str">
        <f>C133</f>
        <v>электронный справочник на основе Справочника организаций "2ГИС.СМОЛЕНСК" (мобильная версия 2ГИС 4.0 и выше)</v>
      </c>
      <c r="D102" s="36">
        <v>6750</v>
      </c>
      <c r="E102" s="37"/>
      <c r="F102" s="37"/>
      <c r="G102" s="37"/>
      <c r="H102" s="38"/>
    </row>
    <row r="103" spans="1:8" ht="50.1" customHeight="1" x14ac:dyDescent="0.2">
      <c r="A103" s="143" t="s">
        <v>86</v>
      </c>
      <c r="B103" s="144"/>
      <c r="C103" s="184" t="s">
        <v>87</v>
      </c>
      <c r="D103" s="36">
        <v>600</v>
      </c>
      <c r="E103" s="37"/>
      <c r="F103" s="37"/>
      <c r="G103" s="37"/>
      <c r="H103" s="38"/>
    </row>
    <row r="104" spans="1:8" ht="68.25" customHeight="1" x14ac:dyDescent="0.2">
      <c r="A104" s="143" t="s">
        <v>88</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4" s="36">
        <v>4200</v>
      </c>
      <c r="E104" s="37"/>
      <c r="F104" s="37"/>
      <c r="G104" s="37"/>
      <c r="H104" s="38"/>
    </row>
    <row r="105" spans="1:8" ht="68.25" customHeight="1" x14ac:dyDescent="0.2">
      <c r="A105" s="143" t="s">
        <v>89</v>
      </c>
      <c r="B105" s="144"/>
      <c r="C105" s="184" t="str">
        <f t="shared" ref="C105:C10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5" s="36">
        <v>3360</v>
      </c>
      <c r="E105" s="37"/>
      <c r="F105" s="37"/>
      <c r="G105" s="37"/>
      <c r="H105" s="38"/>
    </row>
    <row r="106" spans="1:8" ht="68.25" customHeight="1" x14ac:dyDescent="0.2">
      <c r="A106" s="143" t="s">
        <v>90</v>
      </c>
      <c r="B106" s="144"/>
      <c r="C106" s="184"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6" s="36">
        <v>3570</v>
      </c>
      <c r="E106" s="37"/>
      <c r="F106" s="37"/>
      <c r="G106" s="37"/>
      <c r="H106" s="38"/>
    </row>
    <row r="107" spans="1:8" ht="68.25" customHeight="1" x14ac:dyDescent="0.2">
      <c r="A107" s="143" t="s">
        <v>91</v>
      </c>
      <c r="B107" s="144"/>
      <c r="C107" s="184"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7" s="36">
        <v>1680</v>
      </c>
      <c r="E107" s="37"/>
      <c r="F107" s="37"/>
      <c r="G107" s="37"/>
      <c r="H107" s="38"/>
    </row>
    <row r="108" spans="1:8" ht="68.2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8" s="36">
        <v>11538</v>
      </c>
      <c r="E108" s="37"/>
      <c r="F108" s="37"/>
      <c r="G108" s="37"/>
      <c r="H108" s="38"/>
    </row>
    <row r="109" spans="1:8" ht="68.2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09" s="36">
        <v>2004</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0" s="36">
        <v>3162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1" s="36">
        <v>762</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12" s="36">
        <v>1500</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13" s="36">
        <v>3000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14" s="36">
        <v>3000</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"2ГИС.СМОЛЕНСК"</v>
      </c>
      <c r="D115" s="36">
        <v>4440</v>
      </c>
      <c r="E115" s="37"/>
      <c r="F115" s="37"/>
      <c r="G115" s="37"/>
      <c r="H115" s="38"/>
    </row>
    <row r="116" spans="1:8" ht="50.1" customHeight="1" x14ac:dyDescent="0.2">
      <c r="A116" s="143" t="s">
        <v>99</v>
      </c>
      <c r="B116" s="144"/>
      <c r="C116" s="184" t="str">
        <f t="shared" ref="C116:C125"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16" s="36">
        <v>5640</v>
      </c>
      <c r="E116" s="37"/>
      <c r="F116" s="37"/>
      <c r="G116" s="37"/>
      <c r="H116" s="38"/>
    </row>
    <row r="117" spans="1:8" ht="50.1" customHeight="1" x14ac:dyDescent="0.2">
      <c r="A117" s="143" t="s">
        <v>100</v>
      </c>
      <c r="B117" s="144"/>
      <c r="C117" s="184" t="str">
        <f t="shared" si="1"/>
        <v>Электронный справочник на основе Справочника организаций "2ГИС.СМОЛЕНСК" (версия для ПК)</v>
      </c>
      <c r="D117" s="36">
        <v>20400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"2ГИС.СМОЛЕНСК"</v>
      </c>
      <c r="D118" s="36">
        <v>10320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"2ГИС.СМОЛЕНСК"</v>
      </c>
      <c r="D119" s="36">
        <v>12384</v>
      </c>
      <c r="E119" s="37"/>
      <c r="F119" s="37"/>
      <c r="G119" s="37"/>
      <c r="H119" s="38"/>
    </row>
    <row r="120" spans="1:8" ht="50.1" customHeight="1" x14ac:dyDescent="0.2">
      <c r="A120" s="143" t="s">
        <v>103</v>
      </c>
      <c r="B120" s="144"/>
      <c r="C120" s="184" t="str">
        <f t="shared" si="1"/>
        <v>Электронный справочник на основе Справочника организаций "2ГИС.СМОЛЕНСК" (версия для ПК)</v>
      </c>
      <c r="D120" s="36">
        <v>8040</v>
      </c>
      <c r="E120" s="37"/>
      <c r="F120" s="37"/>
      <c r="G120" s="37"/>
      <c r="H120" s="38"/>
    </row>
    <row r="121" spans="1:8" ht="50.1" customHeight="1" x14ac:dyDescent="0.2">
      <c r="A121" s="143" t="s">
        <v>104</v>
      </c>
      <c r="B121" s="144"/>
      <c r="C121" s="184" t="str">
        <f t="shared" si="1"/>
        <v>Электронный справочник на основе Справочника организаций "2ГИС.СМОЛЕНСК" (версия для ПК)</v>
      </c>
      <c r="D121" s="36">
        <v>10440</v>
      </c>
      <c r="E121" s="37"/>
      <c r="F121" s="37"/>
      <c r="G121" s="37"/>
      <c r="H121" s="38"/>
    </row>
    <row r="122" spans="1:8" ht="50.1" customHeight="1" x14ac:dyDescent="0.2">
      <c r="A122" s="143" t="s">
        <v>105</v>
      </c>
      <c r="B122" s="144"/>
      <c r="C122" s="184" t="str">
        <f t="shared" si="1"/>
        <v>Электронный справочник на основе Справочника организаций "2ГИС.СМОЛЕНСК" (версия для ПК)</v>
      </c>
      <c r="D122" s="36">
        <v>24480</v>
      </c>
      <c r="E122" s="37"/>
      <c r="F122" s="37"/>
      <c r="G122" s="37"/>
      <c r="H122" s="38"/>
    </row>
    <row r="123" spans="1:8" ht="50.1" customHeight="1" x14ac:dyDescent="0.2">
      <c r="A123" s="143" t="s">
        <v>106</v>
      </c>
      <c r="B123" s="144"/>
      <c r="C123" s="184" t="s">
        <v>87</v>
      </c>
      <c r="D123" s="36">
        <v>840</v>
      </c>
      <c r="E123" s="37"/>
      <c r="F123" s="37"/>
      <c r="G123" s="37"/>
      <c r="H123" s="38"/>
    </row>
    <row r="124" spans="1:8" ht="63.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4" s="36">
        <v>16200</v>
      </c>
      <c r="E124" s="37"/>
      <c r="F124" s="37"/>
      <c r="G124" s="37"/>
      <c r="H124" s="38"/>
    </row>
    <row r="125" spans="1:8" ht="50.1" customHeight="1" thickBot="1" x14ac:dyDescent="0.25">
      <c r="A125" s="143" t="s">
        <v>108</v>
      </c>
      <c r="B125" s="144"/>
      <c r="C125" s="184" t="str">
        <f t="shared" si="1"/>
        <v>Электронный справочник на основе Справочника организаций "2ГИС.СМОЛЕНСК" (версия для ПК)</v>
      </c>
      <c r="D125" s="44">
        <v>4440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27" s="36">
        <v>2004</v>
      </c>
      <c r="E127" s="37"/>
      <c r="F127" s="37"/>
      <c r="G127" s="37"/>
      <c r="H127" s="38"/>
    </row>
    <row r="128" spans="1:8" s="16" customFormat="1" ht="50.1" customHeight="1" x14ac:dyDescent="0.2">
      <c r="A128" s="143" t="s">
        <v>111</v>
      </c>
      <c r="B128" s="144"/>
      <c r="C128" s="194"/>
      <c r="D128" s="36">
        <v>2004</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510</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3" s="198">
        <f>F133*1.2</f>
        <v>3549.6</v>
      </c>
      <c r="E133" s="199">
        <f>F133*1.1</f>
        <v>3253.8</v>
      </c>
      <c r="F133" s="199">
        <v>2958</v>
      </c>
      <c r="G133" s="199">
        <f>F133*0.75</f>
        <v>2218.5</v>
      </c>
      <c r="H133" s="200">
        <f>F133*0.5</f>
        <v>1479</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"2ГИС.СМОЛЕНСК"</v>
      </c>
      <c r="D134" s="36">
        <v>2958</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6">
        <v>4530</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36" s="198">
        <f>F136*1.2</f>
        <v>5040</v>
      </c>
      <c r="E136" s="199">
        <f>F136*1.1</f>
        <v>4620</v>
      </c>
      <c r="F136" s="199">
        <v>4200</v>
      </c>
      <c r="G136" s="199">
        <f>F136*0.75</f>
        <v>3150</v>
      </c>
      <c r="H136" s="200">
        <f>F136*0.5</f>
        <v>2100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"2ГИС.СМОЛЕНСК"</v>
      </c>
      <c r="D137" s="36">
        <v>4200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8" s="36">
        <v>6360</v>
      </c>
      <c r="E138" s="37"/>
      <c r="F138" s="37"/>
      <c r="G138" s="37"/>
      <c r="H138" s="38"/>
    </row>
    <row r="139" spans="1:8" s="16" customFormat="1" ht="126" customHeight="1" thickBot="1" x14ac:dyDescent="0.25">
      <c r="A139" s="143" t="s">
        <v>122</v>
      </c>
      <c r="B139" s="144"/>
      <c r="C139" s="297" t="str">
        <f>C134</f>
        <v>Интернет-площадка 2gis.ru на основе Cправочника организаций "2ГИС.СМОЛЕНСК"</v>
      </c>
      <c r="D139" s="36">
        <v>2958</v>
      </c>
      <c r="E139" s="37"/>
      <c r="F139" s="37"/>
      <c r="G139" s="37"/>
      <c r="H139" s="38"/>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42" s="31">
        <v>6996</v>
      </c>
      <c r="E142" s="32"/>
      <c r="F142" s="32"/>
      <c r="G142" s="32"/>
      <c r="H142" s="33"/>
    </row>
    <row r="143" spans="1:8" s="16" customFormat="1" ht="83.25" customHeight="1" x14ac:dyDescent="0.2">
      <c r="A143" s="143" t="s">
        <v>184</v>
      </c>
      <c r="B143" s="144"/>
      <c r="C143" s="194"/>
      <c r="D143" s="36">
        <v>13992</v>
      </c>
      <c r="E143" s="37"/>
      <c r="F143" s="37"/>
      <c r="G143" s="37"/>
      <c r="H143" s="38"/>
    </row>
    <row r="144" spans="1:8" s="16" customFormat="1" ht="83.25" customHeight="1" x14ac:dyDescent="0.2">
      <c r="A144" s="143" t="s">
        <v>185</v>
      </c>
      <c r="B144" s="144"/>
      <c r="C144" s="194"/>
      <c r="D144" s="36">
        <v>6996</v>
      </c>
      <c r="E144" s="37"/>
      <c r="F144" s="37"/>
      <c r="G144" s="37"/>
      <c r="H144" s="38"/>
    </row>
    <row r="145" spans="1:8" s="16" customFormat="1" ht="83.25" customHeight="1" thickBot="1" x14ac:dyDescent="0.25">
      <c r="A145" s="143" t="s">
        <v>186</v>
      </c>
      <c r="B145" s="144"/>
      <c r="C145" s="194"/>
      <c r="D145" s="36">
        <v>13992</v>
      </c>
      <c r="E145" s="37"/>
      <c r="F145" s="37"/>
      <c r="G145" s="37"/>
      <c r="H145" s="38"/>
    </row>
    <row r="146" spans="1:8" ht="21.75" thickBot="1" x14ac:dyDescent="0.25">
      <c r="A146" s="298"/>
      <c r="B146" s="299"/>
      <c r="C146" s="180"/>
      <c r="D146" s="322"/>
      <c r="E146" s="322"/>
      <c r="F146" s="322"/>
      <c r="G146" s="322"/>
      <c r="H146" s="323"/>
    </row>
    <row r="148" spans="1:8" ht="21" x14ac:dyDescent="0.2">
      <c r="A148" s="206"/>
      <c r="B148" s="207" t="s">
        <v>123</v>
      </c>
      <c r="C148" s="208" t="s">
        <v>658</v>
      </c>
      <c r="D148" s="208"/>
      <c r="E148" s="209"/>
      <c r="F148" s="209"/>
      <c r="G148" s="209"/>
      <c r="H148" s="209"/>
    </row>
    <row r="149" spans="1:8" ht="21" x14ac:dyDescent="0.2">
      <c r="A149" s="206"/>
      <c r="B149" s="209"/>
      <c r="C149" s="210" t="s">
        <v>659</v>
      </c>
      <c r="D149" s="210"/>
      <c r="E149" s="209"/>
      <c r="F149" s="209"/>
      <c r="G149" s="209"/>
      <c r="H149" s="209"/>
    </row>
    <row r="150" spans="1:8" ht="21" x14ac:dyDescent="0.2">
      <c r="A150" s="206"/>
      <c r="B150" s="209"/>
      <c r="C150" s="208" t="s">
        <v>660</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87" customHeight="1" thickBot="1" x14ac:dyDescent="0.25">
      <c r="A165" s="302" t="s">
        <v>138</v>
      </c>
      <c r="B165" s="303"/>
      <c r="C165" s="236" t="s">
        <v>139</v>
      </c>
      <c r="D165" s="326" t="s">
        <v>140</v>
      </c>
      <c r="E165" s="327"/>
      <c r="F165" s="238"/>
      <c r="G165" s="238"/>
      <c r="H165" s="238"/>
    </row>
    <row r="166" spans="1:8" ht="105" customHeight="1" x14ac:dyDescent="0.2">
      <c r="A166" s="239" t="s">
        <v>141</v>
      </c>
      <c r="B166" s="240"/>
      <c r="C166" s="241" t="s">
        <v>142</v>
      </c>
      <c r="D166" s="242" t="s">
        <v>143</v>
      </c>
      <c r="E166" s="243"/>
      <c r="F166" s="238"/>
      <c r="G166" s="238"/>
      <c r="H166" s="238"/>
    </row>
    <row r="167" spans="1:8" ht="108.75" customHeight="1" x14ac:dyDescent="0.2">
      <c r="A167" s="244" t="s">
        <v>144</v>
      </c>
      <c r="B167" s="245"/>
      <c r="C167" s="246" t="s">
        <v>145</v>
      </c>
      <c r="D167" s="247" t="s">
        <v>146</v>
      </c>
      <c r="E167" s="248"/>
      <c r="F167" s="238"/>
      <c r="G167" s="238"/>
      <c r="H167" s="238"/>
    </row>
    <row r="168" spans="1:8" ht="123" customHeight="1" x14ac:dyDescent="0.2">
      <c r="A168" s="244" t="s">
        <v>147</v>
      </c>
      <c r="B168" s="245"/>
      <c r="C168" s="246" t="s">
        <v>148</v>
      </c>
      <c r="D168" s="247" t="s">
        <v>146</v>
      </c>
      <c r="E168" s="248"/>
      <c r="F168" s="238"/>
      <c r="G168" s="238"/>
      <c r="H168" s="238"/>
    </row>
    <row r="169" spans="1:8" s="203" customFormat="1" ht="102.75" customHeight="1" thickBot="1" x14ac:dyDescent="0.25">
      <c r="A169" s="328" t="s">
        <v>150</v>
      </c>
      <c r="B169" s="329"/>
      <c r="C169" s="544" t="s">
        <v>151</v>
      </c>
      <c r="D169" s="329" t="s">
        <v>146</v>
      </c>
      <c r="E169" s="545"/>
      <c r="F169" s="232"/>
      <c r="G169" s="232"/>
      <c r="H169" s="232"/>
    </row>
    <row r="170" spans="1:8" s="224" customFormat="1" ht="222.75" customHeight="1" thickBot="1" x14ac:dyDescent="0.25">
      <c r="A170" s="328" t="s">
        <v>152</v>
      </c>
      <c r="B170" s="329"/>
      <c r="C170" s="330" t="s">
        <v>153</v>
      </c>
      <c r="D170" s="331" t="s">
        <v>146</v>
      </c>
      <c r="E170" s="332"/>
      <c r="F170" s="222"/>
      <c r="G170" s="223"/>
      <c r="H170" s="223"/>
    </row>
    <row r="171" spans="1:8" ht="23.25" x14ac:dyDescent="0.2">
      <c r="A171" s="250" t="s">
        <v>154</v>
      </c>
      <c r="B171" s="250"/>
      <c r="C171" s="250"/>
      <c r="D171" s="250"/>
      <c r="E171" s="250"/>
      <c r="F171" s="250"/>
      <c r="G171" s="250"/>
      <c r="H171" s="250"/>
    </row>
    <row r="172" spans="1:8" ht="23.25" x14ac:dyDescent="0.2">
      <c r="A172" s="250" t="s">
        <v>155</v>
      </c>
      <c r="B172" s="250"/>
      <c r="C172" s="250"/>
      <c r="D172" s="250"/>
      <c r="E172" s="250"/>
      <c r="F172" s="250"/>
      <c r="G172" s="250"/>
      <c r="H172" s="250"/>
    </row>
    <row r="173" spans="1:8" ht="183.75"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73.5"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6" spans="1:8" s="252" customFormat="1" ht="114.75" customHeight="1" x14ac:dyDescent="0.2">
      <c r="A176" s="225" t="s">
        <v>159</v>
      </c>
      <c r="B176" s="225"/>
      <c r="C176" s="225"/>
      <c r="D176" s="225"/>
      <c r="E176" s="225"/>
      <c r="F176" s="225"/>
      <c r="G176" s="225"/>
      <c r="H176" s="225"/>
    </row>
  </sheetData>
  <sheetProtection selectLockedCells="1" selectUnlockedCells="1"/>
  <mergeCells count="288">
    <mergeCell ref="A175:H175"/>
    <mergeCell ref="A176:E176"/>
    <mergeCell ref="F176:H176"/>
    <mergeCell ref="A170:B170"/>
    <mergeCell ref="D170:E170"/>
    <mergeCell ref="A171:H171"/>
    <mergeCell ref="A172:H172"/>
    <mergeCell ref="A173:H173"/>
    <mergeCell ref="A174:H174"/>
    <mergeCell ref="A167:B167"/>
    <mergeCell ref="D167:E167"/>
    <mergeCell ref="A168:B168"/>
    <mergeCell ref="D168:E168"/>
    <mergeCell ref="A169:B169"/>
    <mergeCell ref="D169:E169"/>
    <mergeCell ref="A161:H161"/>
    <mergeCell ref="A163:E163"/>
    <mergeCell ref="A164:E164"/>
    <mergeCell ref="A165:B165"/>
    <mergeCell ref="D165:E165"/>
    <mergeCell ref="A166:B166"/>
    <mergeCell ref="D166:E166"/>
    <mergeCell ref="A154:C154"/>
    <mergeCell ref="A155:C155"/>
    <mergeCell ref="A156:C156"/>
    <mergeCell ref="A157:C157"/>
    <mergeCell ref="A158:C158"/>
    <mergeCell ref="A160:H160"/>
    <mergeCell ref="C149:D149"/>
    <mergeCell ref="C150:D150"/>
    <mergeCell ref="C151:D151"/>
    <mergeCell ref="A152:C152"/>
    <mergeCell ref="G152:H152"/>
    <mergeCell ref="A153:C153"/>
    <mergeCell ref="D144:H144"/>
    <mergeCell ref="A145:B145"/>
    <mergeCell ref="D145:H145"/>
    <mergeCell ref="A146:B146"/>
    <mergeCell ref="D146:H146"/>
    <mergeCell ref="C148:D148"/>
    <mergeCell ref="A140:B140"/>
    <mergeCell ref="D140:H140"/>
    <mergeCell ref="A141:C141"/>
    <mergeCell ref="D141:H141"/>
    <mergeCell ref="A142:B142"/>
    <mergeCell ref="C142:C145"/>
    <mergeCell ref="D142:H142"/>
    <mergeCell ref="A143:B143"/>
    <mergeCell ref="D143:H143"/>
    <mergeCell ref="A144:B144"/>
    <mergeCell ref="A137:B137"/>
    <mergeCell ref="D137:H137"/>
    <mergeCell ref="A138:B138"/>
    <mergeCell ref="D138:H138"/>
    <mergeCell ref="A139:B139"/>
    <mergeCell ref="D139:H139"/>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09"/>
  <sheetViews>
    <sheetView view="pageBreakPreview" zoomScale="40" zoomScaleNormal="60" zoomScaleSheetLayoutView="40" workbookViewId="0">
      <pane ySplit="4" topLeftCell="A150"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661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1">
        <f>F7*1.2</f>
        <v>7257.5999999999995</v>
      </c>
      <c r="E7" s="32">
        <f>F7*1.1</f>
        <v>6652.8</v>
      </c>
      <c r="F7" s="32">
        <v>6048</v>
      </c>
      <c r="G7" s="32">
        <f>F7*0.75</f>
        <v>4536</v>
      </c>
      <c r="H7" s="33">
        <f>F7*0.5</f>
        <v>3024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54">
        <f>F12*1.2</f>
        <v>8467.1999999999989</v>
      </c>
      <c r="E12" s="32">
        <f>F12*1.1</f>
        <v>7761.6</v>
      </c>
      <c r="F12" s="32">
        <v>7056</v>
      </c>
      <c r="G12" s="32">
        <f>F12*0.75</f>
        <v>5292</v>
      </c>
      <c r="H12" s="33">
        <f>F12*0.5</f>
        <v>3528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1320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"2ГИС.СОЧИ"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262">
        <v>180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1">
        <f>F27*1.2</f>
        <v>13075.199999999999</v>
      </c>
      <c r="E27" s="32">
        <f>F27*1.1</f>
        <v>11985.6</v>
      </c>
      <c r="F27" s="32">
        <v>10896</v>
      </c>
      <c r="G27" s="32">
        <f>F27*0.75</f>
        <v>8172</v>
      </c>
      <c r="H27" s="33">
        <f>F27*0.5</f>
        <v>5448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54">
        <f>F32*1.2</f>
        <v>15249.599999999999</v>
      </c>
      <c r="E32" s="32">
        <f>F32*1.1</f>
        <v>13978.800000000001</v>
      </c>
      <c r="F32" s="32">
        <v>12708</v>
      </c>
      <c r="G32" s="32">
        <f>F32*0.75</f>
        <v>9531</v>
      </c>
      <c r="H32" s="33">
        <f>F32*0.5</f>
        <v>6354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"2ГИС.СОЧИ"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90">
        <v>324</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358">
        <f>F48*1.2</f>
        <v>4320</v>
      </c>
      <c r="E48" s="358">
        <f>F48*1.1</f>
        <v>3960.0000000000005</v>
      </c>
      <c r="F48" s="358">
        <v>3600</v>
      </c>
      <c r="G48" s="358">
        <f>F48*0.75</f>
        <v>2700</v>
      </c>
      <c r="H48" s="358">
        <f>F48*0.5</f>
        <v>1800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"&amp;MIN(D56:D90)&amp;" до "&amp;MAX(D56:D90)</f>
        <v>от 960 до 33600</v>
      </c>
      <c r="E55" s="122"/>
      <c r="F55" s="122"/>
      <c r="G55" s="122"/>
      <c r="H55" s="123"/>
    </row>
    <row r="56" spans="1:8" s="16" customFormat="1" ht="37.5" customHeight="1" outlineLevel="1" x14ac:dyDescent="0.2">
      <c r="A56" s="124" t="s">
        <v>32</v>
      </c>
      <c r="B56" s="125"/>
      <c r="C56" s="36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56" s="127">
        <v>960</v>
      </c>
      <c r="E56" s="128"/>
      <c r="F56" s="128"/>
      <c r="G56" s="128"/>
      <c r="H56" s="129"/>
    </row>
    <row r="57" spans="1:8" s="16" customFormat="1" ht="37.5" customHeight="1" outlineLevel="1" x14ac:dyDescent="0.2">
      <c r="A57" s="130" t="s">
        <v>33</v>
      </c>
      <c r="B57" s="131"/>
      <c r="C57" s="126"/>
      <c r="D57" s="36">
        <v>1920</v>
      </c>
      <c r="E57" s="37"/>
      <c r="F57" s="37"/>
      <c r="G57" s="37"/>
      <c r="H57" s="38"/>
    </row>
    <row r="58" spans="1:8" s="16" customFormat="1" ht="37.5" customHeight="1" outlineLevel="1" x14ac:dyDescent="0.2">
      <c r="A58" s="130" t="s">
        <v>34</v>
      </c>
      <c r="B58" s="131"/>
      <c r="C58" s="126"/>
      <c r="D58" s="36">
        <v>2880</v>
      </c>
      <c r="E58" s="37"/>
      <c r="F58" s="37"/>
      <c r="G58" s="37"/>
      <c r="H58" s="38"/>
    </row>
    <row r="59" spans="1:8" s="16" customFormat="1" ht="37.5" customHeight="1" outlineLevel="1" x14ac:dyDescent="0.2">
      <c r="A59" s="130" t="s">
        <v>35</v>
      </c>
      <c r="B59" s="131"/>
      <c r="C59" s="126"/>
      <c r="D59" s="36">
        <v>3840</v>
      </c>
      <c r="E59" s="37"/>
      <c r="F59" s="37"/>
      <c r="G59" s="37"/>
      <c r="H59" s="38"/>
    </row>
    <row r="60" spans="1:8" s="16" customFormat="1" ht="37.5" customHeight="1" outlineLevel="1" x14ac:dyDescent="0.2">
      <c r="A60" s="130" t="s">
        <v>36</v>
      </c>
      <c r="B60" s="131"/>
      <c r="C60" s="126"/>
      <c r="D60" s="36">
        <v>4800</v>
      </c>
      <c r="E60" s="37"/>
      <c r="F60" s="37"/>
      <c r="G60" s="37"/>
      <c r="H60" s="38"/>
    </row>
    <row r="61" spans="1:8" s="16" customFormat="1" ht="37.5" customHeight="1" outlineLevel="1" x14ac:dyDescent="0.2">
      <c r="A61" s="130" t="s">
        <v>37</v>
      </c>
      <c r="B61" s="131"/>
      <c r="C61" s="126"/>
      <c r="D61" s="36">
        <v>5760</v>
      </c>
      <c r="E61" s="37"/>
      <c r="F61" s="37"/>
      <c r="G61" s="37"/>
      <c r="H61" s="38"/>
    </row>
    <row r="62" spans="1:8" s="16" customFormat="1" ht="37.5" customHeight="1" outlineLevel="1" x14ac:dyDescent="0.2">
      <c r="A62" s="130" t="s">
        <v>38</v>
      </c>
      <c r="B62" s="131"/>
      <c r="C62" s="126"/>
      <c r="D62" s="36">
        <v>6720</v>
      </c>
      <c r="E62" s="37"/>
      <c r="F62" s="37"/>
      <c r="G62" s="37"/>
      <c r="H62" s="38"/>
    </row>
    <row r="63" spans="1:8" s="16" customFormat="1" ht="37.5" customHeight="1" outlineLevel="1" x14ac:dyDescent="0.2">
      <c r="A63" s="130" t="s">
        <v>39</v>
      </c>
      <c r="B63" s="131"/>
      <c r="C63" s="126"/>
      <c r="D63" s="36">
        <v>7680</v>
      </c>
      <c r="E63" s="37"/>
      <c r="F63" s="37"/>
      <c r="G63" s="37"/>
      <c r="H63" s="38"/>
    </row>
    <row r="64" spans="1:8" s="16" customFormat="1" ht="37.5" customHeight="1" outlineLevel="1" x14ac:dyDescent="0.2">
      <c r="A64" s="130" t="s">
        <v>40</v>
      </c>
      <c r="B64" s="131"/>
      <c r="C64" s="126"/>
      <c r="D64" s="36">
        <v>8640</v>
      </c>
      <c r="E64" s="37"/>
      <c r="F64" s="37"/>
      <c r="G64" s="37"/>
      <c r="H64" s="38"/>
    </row>
    <row r="65" spans="1:8" s="16" customFormat="1" ht="37.5" customHeight="1" outlineLevel="1" x14ac:dyDescent="0.2">
      <c r="A65" s="130" t="s">
        <v>41</v>
      </c>
      <c r="B65" s="131"/>
      <c r="C65" s="126"/>
      <c r="D65" s="36">
        <v>9600</v>
      </c>
      <c r="E65" s="37"/>
      <c r="F65" s="37"/>
      <c r="G65" s="37"/>
      <c r="H65" s="38"/>
    </row>
    <row r="66" spans="1:8" s="16" customFormat="1" ht="37.5" customHeight="1" outlineLevel="1" x14ac:dyDescent="0.2">
      <c r="A66" s="130" t="s">
        <v>42</v>
      </c>
      <c r="B66" s="131"/>
      <c r="C66" s="126"/>
      <c r="D66" s="36">
        <v>10560</v>
      </c>
      <c r="E66" s="37"/>
      <c r="F66" s="37"/>
      <c r="G66" s="37"/>
      <c r="H66" s="38"/>
    </row>
    <row r="67" spans="1:8" s="16" customFormat="1" ht="37.5" customHeight="1" outlineLevel="1" x14ac:dyDescent="0.2">
      <c r="A67" s="130" t="s">
        <v>43</v>
      </c>
      <c r="B67" s="131"/>
      <c r="C67" s="126"/>
      <c r="D67" s="36">
        <v>11520</v>
      </c>
      <c r="E67" s="37"/>
      <c r="F67" s="37"/>
      <c r="G67" s="37"/>
      <c r="H67" s="38"/>
    </row>
    <row r="68" spans="1:8" s="16" customFormat="1" ht="37.5" customHeight="1" outlineLevel="1" x14ac:dyDescent="0.2">
      <c r="A68" s="130" t="s">
        <v>44</v>
      </c>
      <c r="B68" s="131"/>
      <c r="C68" s="126"/>
      <c r="D68" s="36">
        <v>12480</v>
      </c>
      <c r="E68" s="37"/>
      <c r="F68" s="37"/>
      <c r="G68" s="37"/>
      <c r="H68" s="38"/>
    </row>
    <row r="69" spans="1:8" s="16" customFormat="1" ht="37.5" customHeight="1" outlineLevel="1" x14ac:dyDescent="0.2">
      <c r="A69" s="130" t="s">
        <v>45</v>
      </c>
      <c r="B69" s="131"/>
      <c r="C69" s="126"/>
      <c r="D69" s="36">
        <v>13440</v>
      </c>
      <c r="E69" s="37"/>
      <c r="F69" s="37"/>
      <c r="G69" s="37"/>
      <c r="H69" s="38"/>
    </row>
    <row r="70" spans="1:8" s="16" customFormat="1" ht="37.5" customHeight="1" outlineLevel="1" x14ac:dyDescent="0.2">
      <c r="A70" s="130" t="s">
        <v>46</v>
      </c>
      <c r="B70" s="131"/>
      <c r="C70" s="126"/>
      <c r="D70" s="36">
        <v>14400</v>
      </c>
      <c r="E70" s="37"/>
      <c r="F70" s="37"/>
      <c r="G70" s="37"/>
      <c r="H70" s="38"/>
    </row>
    <row r="71" spans="1:8" s="16" customFormat="1" ht="37.5" customHeight="1" outlineLevel="1" x14ac:dyDescent="0.2">
      <c r="A71" s="130" t="s">
        <v>47</v>
      </c>
      <c r="B71" s="131"/>
      <c r="C71" s="126"/>
      <c r="D71" s="36">
        <v>15360</v>
      </c>
      <c r="E71" s="37"/>
      <c r="F71" s="37"/>
      <c r="G71" s="37"/>
      <c r="H71" s="38"/>
    </row>
    <row r="72" spans="1:8" s="16" customFormat="1" ht="37.5" customHeight="1" outlineLevel="1" x14ac:dyDescent="0.2">
      <c r="A72" s="130" t="s">
        <v>48</v>
      </c>
      <c r="B72" s="131"/>
      <c r="C72" s="126"/>
      <c r="D72" s="36">
        <v>16320</v>
      </c>
      <c r="E72" s="37"/>
      <c r="F72" s="37"/>
      <c r="G72" s="37"/>
      <c r="H72" s="38"/>
    </row>
    <row r="73" spans="1:8" s="16" customFormat="1" ht="37.5" customHeight="1" outlineLevel="1" x14ac:dyDescent="0.2">
      <c r="A73" s="130" t="s">
        <v>49</v>
      </c>
      <c r="B73" s="131"/>
      <c r="C73" s="126"/>
      <c r="D73" s="36">
        <v>17280</v>
      </c>
      <c r="E73" s="37"/>
      <c r="F73" s="37"/>
      <c r="G73" s="37"/>
      <c r="H73" s="38"/>
    </row>
    <row r="74" spans="1:8" s="16" customFormat="1" ht="37.5" customHeight="1" outlineLevel="1" x14ac:dyDescent="0.2">
      <c r="A74" s="130" t="s">
        <v>50</v>
      </c>
      <c r="B74" s="131"/>
      <c r="C74" s="126"/>
      <c r="D74" s="36">
        <v>18240</v>
      </c>
      <c r="E74" s="37"/>
      <c r="F74" s="37"/>
      <c r="G74" s="37"/>
      <c r="H74" s="38"/>
    </row>
    <row r="75" spans="1:8" s="16" customFormat="1" ht="37.5" customHeight="1" outlineLevel="1" x14ac:dyDescent="0.2">
      <c r="A75" s="130" t="s">
        <v>51</v>
      </c>
      <c r="B75" s="131"/>
      <c r="C75" s="126"/>
      <c r="D75" s="36">
        <v>19200</v>
      </c>
      <c r="E75" s="37"/>
      <c r="F75" s="37"/>
      <c r="G75" s="37"/>
      <c r="H75" s="38"/>
    </row>
    <row r="76" spans="1:8" s="16" customFormat="1" ht="37.5" customHeight="1" outlineLevel="1" x14ac:dyDescent="0.2">
      <c r="A76" s="130" t="s">
        <v>196</v>
      </c>
      <c r="B76" s="131"/>
      <c r="C76" s="126"/>
      <c r="D76" s="36">
        <v>20160</v>
      </c>
      <c r="E76" s="37"/>
      <c r="F76" s="37"/>
      <c r="G76" s="37"/>
      <c r="H76" s="38"/>
    </row>
    <row r="77" spans="1:8" s="16" customFormat="1" ht="37.5" customHeight="1" outlineLevel="1" x14ac:dyDescent="0.2">
      <c r="A77" s="130" t="s">
        <v>197</v>
      </c>
      <c r="B77" s="131"/>
      <c r="C77" s="126"/>
      <c r="D77" s="36">
        <v>21120</v>
      </c>
      <c r="E77" s="37"/>
      <c r="F77" s="37"/>
      <c r="G77" s="37"/>
      <c r="H77" s="38"/>
    </row>
    <row r="78" spans="1:8" s="16" customFormat="1" ht="37.5" customHeight="1" outlineLevel="1" x14ac:dyDescent="0.2">
      <c r="A78" s="130" t="s">
        <v>198</v>
      </c>
      <c r="B78" s="131"/>
      <c r="C78" s="126"/>
      <c r="D78" s="36">
        <v>22080</v>
      </c>
      <c r="E78" s="37"/>
      <c r="F78" s="37"/>
      <c r="G78" s="37"/>
      <c r="H78" s="38"/>
    </row>
    <row r="79" spans="1:8" s="16" customFormat="1" ht="37.5" customHeight="1" outlineLevel="1" x14ac:dyDescent="0.2">
      <c r="A79" s="130" t="s">
        <v>199</v>
      </c>
      <c r="B79" s="131"/>
      <c r="C79" s="126"/>
      <c r="D79" s="36">
        <v>23040</v>
      </c>
      <c r="E79" s="37"/>
      <c r="F79" s="37"/>
      <c r="G79" s="37"/>
      <c r="H79" s="38"/>
    </row>
    <row r="80" spans="1:8" s="16" customFormat="1" ht="37.5" customHeight="1" outlineLevel="1" x14ac:dyDescent="0.2">
      <c r="A80" s="130" t="s">
        <v>200</v>
      </c>
      <c r="B80" s="131"/>
      <c r="C80" s="126"/>
      <c r="D80" s="36">
        <v>24000</v>
      </c>
      <c r="E80" s="37"/>
      <c r="F80" s="37"/>
      <c r="G80" s="37"/>
      <c r="H80" s="38"/>
    </row>
    <row r="81" spans="1:8" s="16" customFormat="1" ht="37.5" customHeight="1" outlineLevel="1" x14ac:dyDescent="0.2">
      <c r="A81" s="130" t="s">
        <v>201</v>
      </c>
      <c r="B81" s="131"/>
      <c r="C81" s="126"/>
      <c r="D81" s="36">
        <v>24960</v>
      </c>
      <c r="E81" s="37"/>
      <c r="F81" s="37"/>
      <c r="G81" s="37"/>
      <c r="H81" s="38"/>
    </row>
    <row r="82" spans="1:8" s="16" customFormat="1" ht="37.5" customHeight="1" outlineLevel="1" x14ac:dyDescent="0.2">
      <c r="A82" s="130" t="s">
        <v>202</v>
      </c>
      <c r="B82" s="131"/>
      <c r="C82" s="126"/>
      <c r="D82" s="36">
        <v>25920</v>
      </c>
      <c r="E82" s="37"/>
      <c r="F82" s="37"/>
      <c r="G82" s="37"/>
      <c r="H82" s="38"/>
    </row>
    <row r="83" spans="1:8" s="16" customFormat="1" ht="37.5" customHeight="1" outlineLevel="1" x14ac:dyDescent="0.2">
      <c r="A83" s="130" t="s">
        <v>203</v>
      </c>
      <c r="B83" s="131"/>
      <c r="C83" s="126"/>
      <c r="D83" s="36">
        <v>26880</v>
      </c>
      <c r="E83" s="37"/>
      <c r="F83" s="37"/>
      <c r="G83" s="37"/>
      <c r="H83" s="38"/>
    </row>
    <row r="84" spans="1:8" s="16" customFormat="1" ht="37.5" customHeight="1" outlineLevel="1" x14ac:dyDescent="0.2">
      <c r="A84" s="130" t="s">
        <v>204</v>
      </c>
      <c r="B84" s="131"/>
      <c r="C84" s="126"/>
      <c r="D84" s="36">
        <v>27840</v>
      </c>
      <c r="E84" s="37"/>
      <c r="F84" s="37"/>
      <c r="G84" s="37"/>
      <c r="H84" s="38"/>
    </row>
    <row r="85" spans="1:8" s="16" customFormat="1" ht="37.5" customHeight="1" outlineLevel="1" x14ac:dyDescent="0.2">
      <c r="A85" s="130" t="s">
        <v>205</v>
      </c>
      <c r="B85" s="131"/>
      <c r="C85" s="126"/>
      <c r="D85" s="36">
        <v>28800</v>
      </c>
      <c r="E85" s="37"/>
      <c r="F85" s="37"/>
      <c r="G85" s="37"/>
      <c r="H85" s="38"/>
    </row>
    <row r="86" spans="1:8" s="16" customFormat="1" ht="37.5" customHeight="1" outlineLevel="1" x14ac:dyDescent="0.2">
      <c r="A86" s="130" t="s">
        <v>215</v>
      </c>
      <c r="B86" s="131"/>
      <c r="C86" s="126"/>
      <c r="D86" s="36">
        <v>29760</v>
      </c>
      <c r="E86" s="37"/>
      <c r="F86" s="37"/>
      <c r="G86" s="37"/>
      <c r="H86" s="38"/>
    </row>
    <row r="87" spans="1:8" s="16" customFormat="1" ht="37.5" customHeight="1" outlineLevel="1" x14ac:dyDescent="0.2">
      <c r="A87" s="130" t="s">
        <v>216</v>
      </c>
      <c r="B87" s="131"/>
      <c r="C87" s="126"/>
      <c r="D87" s="36">
        <v>30720</v>
      </c>
      <c r="E87" s="37"/>
      <c r="F87" s="37"/>
      <c r="G87" s="37"/>
      <c r="H87" s="38"/>
    </row>
    <row r="88" spans="1:8" s="16" customFormat="1" ht="37.5" customHeight="1" outlineLevel="1" x14ac:dyDescent="0.2">
      <c r="A88" s="130" t="s">
        <v>217</v>
      </c>
      <c r="B88" s="131"/>
      <c r="C88" s="126"/>
      <c r="D88" s="36">
        <v>31680</v>
      </c>
      <c r="E88" s="37"/>
      <c r="F88" s="37"/>
      <c r="G88" s="37"/>
      <c r="H88" s="38"/>
    </row>
    <row r="89" spans="1:8" s="16" customFormat="1" ht="37.5" customHeight="1" outlineLevel="1" x14ac:dyDescent="0.2">
      <c r="A89" s="130" t="s">
        <v>218</v>
      </c>
      <c r="B89" s="131"/>
      <c r="C89" s="126"/>
      <c r="D89" s="36">
        <v>32640</v>
      </c>
      <c r="E89" s="37"/>
      <c r="F89" s="37"/>
      <c r="G89" s="37"/>
      <c r="H89" s="38"/>
    </row>
    <row r="90" spans="1:8" s="16" customFormat="1" ht="37.5" customHeight="1" outlineLevel="1" thickBot="1" x14ac:dyDescent="0.25">
      <c r="A90" s="130" t="s">
        <v>219</v>
      </c>
      <c r="B90" s="131"/>
      <c r="C90" s="126"/>
      <c r="D90" s="36">
        <v>33600</v>
      </c>
      <c r="E90" s="37"/>
      <c r="F90" s="37"/>
      <c r="G90" s="37"/>
      <c r="H90" s="38"/>
    </row>
    <row r="91" spans="1:8" s="16" customFormat="1" ht="50.1" customHeight="1" thickBot="1" x14ac:dyDescent="0.25">
      <c r="A91" s="119" t="s">
        <v>52</v>
      </c>
      <c r="B91" s="120"/>
      <c r="C91" s="120"/>
      <c r="D91" s="121" t="str">
        <f>"от "&amp;MIN(D92:D101)&amp;" до "&amp;MAX(D92:D101)</f>
        <v>от 300 до 7920</v>
      </c>
      <c r="E91" s="122"/>
      <c r="F91" s="122"/>
      <c r="G91" s="122"/>
      <c r="H91" s="123"/>
    </row>
    <row r="92" spans="1:8" s="16" customFormat="1" ht="157.5" customHeight="1" x14ac:dyDescent="0.2">
      <c r="A92" s="588" t="s">
        <v>630</v>
      </c>
      <c r="B92" s="133" t="s">
        <v>272</v>
      </c>
      <c r="C92" s="54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92" s="127">
        <v>1008</v>
      </c>
      <c r="E92" s="128"/>
      <c r="F92" s="128"/>
      <c r="G92" s="128"/>
      <c r="H92" s="129"/>
    </row>
    <row r="93" spans="1:8" s="16" customFormat="1" ht="37.5" customHeight="1" x14ac:dyDescent="0.2">
      <c r="A93" s="143" t="s">
        <v>54</v>
      </c>
      <c r="B93" s="144"/>
      <c r="C93" s="139"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93" s="36">
        <v>360</v>
      </c>
      <c r="E93" s="37"/>
      <c r="F93" s="37"/>
      <c r="G93" s="37"/>
      <c r="H93" s="38"/>
    </row>
    <row r="94" spans="1:8" s="16" customFormat="1" ht="37.5" customHeight="1" x14ac:dyDescent="0.2">
      <c r="A94" s="143" t="s">
        <v>55</v>
      </c>
      <c r="B94" s="144"/>
      <c r="C94" s="142"/>
      <c r="D94" s="36">
        <v>7920</v>
      </c>
      <c r="E94" s="37"/>
      <c r="F94" s="37"/>
      <c r="G94" s="37"/>
      <c r="H94" s="38"/>
    </row>
    <row r="95" spans="1:8" s="16" customFormat="1" ht="37.5" customHeight="1" x14ac:dyDescent="0.2">
      <c r="A95" s="143" t="s">
        <v>56</v>
      </c>
      <c r="B95" s="144"/>
      <c r="C95" s="142"/>
      <c r="D95" s="36">
        <v>1560</v>
      </c>
      <c r="E95" s="37"/>
      <c r="F95" s="37"/>
      <c r="G95" s="37"/>
      <c r="H95" s="38"/>
    </row>
    <row r="96" spans="1:8" s="16" customFormat="1" ht="37.5" customHeight="1" x14ac:dyDescent="0.2">
      <c r="A96" s="143" t="s">
        <v>57</v>
      </c>
      <c r="B96" s="144"/>
      <c r="C96" s="142"/>
      <c r="D96" s="36">
        <v>5280</v>
      </c>
      <c r="E96" s="37"/>
      <c r="F96" s="37"/>
      <c r="G96" s="37"/>
      <c r="H96" s="38"/>
    </row>
    <row r="97" spans="1:8" s="16" customFormat="1" ht="37.5" customHeight="1" x14ac:dyDescent="0.2">
      <c r="A97" s="143" t="s">
        <v>58</v>
      </c>
      <c r="B97" s="457"/>
      <c r="C97" s="142"/>
      <c r="D97" s="36">
        <v>300</v>
      </c>
      <c r="E97" s="37"/>
      <c r="F97" s="37"/>
      <c r="G97" s="37"/>
      <c r="H97" s="38"/>
    </row>
    <row r="98" spans="1:8" s="16" customFormat="1" ht="37.5" customHeight="1" x14ac:dyDescent="0.2">
      <c r="A98" s="143" t="s">
        <v>59</v>
      </c>
      <c r="B98" s="457"/>
      <c r="C98" s="142"/>
      <c r="D98" s="36">
        <v>300</v>
      </c>
      <c r="E98" s="37"/>
      <c r="F98" s="37"/>
      <c r="G98" s="37"/>
      <c r="H98" s="38"/>
    </row>
    <row r="99" spans="1:8" s="16" customFormat="1" ht="37.5" customHeight="1" x14ac:dyDescent="0.2">
      <c r="A99" s="143" t="s">
        <v>60</v>
      </c>
      <c r="B99" s="457"/>
      <c r="C99" s="142"/>
      <c r="D99" s="36">
        <v>600</v>
      </c>
      <c r="E99" s="37"/>
      <c r="F99" s="37"/>
      <c r="G99" s="37"/>
      <c r="H99" s="38"/>
    </row>
    <row r="100" spans="1:8" s="16" customFormat="1" ht="37.5" customHeight="1" x14ac:dyDescent="0.2">
      <c r="A100" s="143" t="s">
        <v>61</v>
      </c>
      <c r="B100" s="457"/>
      <c r="C100" s="142"/>
      <c r="D100" s="36">
        <v>900</v>
      </c>
      <c r="E100" s="37"/>
      <c r="F100" s="37"/>
      <c r="G100" s="37"/>
      <c r="H100" s="38"/>
    </row>
    <row r="101" spans="1:8" s="16" customFormat="1" ht="37.5" customHeight="1" thickBot="1" x14ac:dyDescent="0.25">
      <c r="A101" s="192" t="s">
        <v>62</v>
      </c>
      <c r="B101" s="458"/>
      <c r="C101" s="147"/>
      <c r="D101" s="36">
        <v>4440</v>
      </c>
      <c r="E101" s="37"/>
      <c r="F101" s="37"/>
      <c r="G101" s="37"/>
      <c r="H101" s="38"/>
    </row>
    <row r="102" spans="1:8" s="16" customFormat="1" ht="117.75" customHeight="1" thickBot="1" x14ac:dyDescent="0.25">
      <c r="A102" s="319" t="s">
        <v>64</v>
      </c>
      <c r="B102" s="320"/>
      <c r="C10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02" s="45">
        <v>30</v>
      </c>
      <c r="E102" s="45"/>
      <c r="F102" s="45"/>
      <c r="G102" s="45"/>
      <c r="H102" s="46"/>
    </row>
    <row r="103" spans="1:8" s="28" customFormat="1" ht="50.1" customHeight="1" thickBot="1" x14ac:dyDescent="0.25">
      <c r="A103" s="24" t="s">
        <v>65</v>
      </c>
      <c r="B103" s="25"/>
      <c r="C103" s="26"/>
      <c r="D103" s="156" t="str">
        <f>"от "&amp;MIN(D105,D116:H117,F155,D118:H132)&amp;" до "&amp;MAX(D105,D116:H117,F155,D118:H132)</f>
        <v>от 540 до 20640</v>
      </c>
      <c r="E103" s="156"/>
      <c r="F103" s="156"/>
      <c r="G103" s="156"/>
      <c r="H103" s="157"/>
    </row>
    <row r="104" spans="1:8" s="16" customFormat="1" ht="24.95" customHeight="1" thickBot="1" x14ac:dyDescent="0.25">
      <c r="A104" s="298"/>
      <c r="B104" s="299"/>
      <c r="C104" s="118"/>
      <c r="D104" s="322"/>
      <c r="E104" s="322"/>
      <c r="F104" s="322"/>
      <c r="G104" s="322"/>
      <c r="H104" s="323"/>
    </row>
    <row r="105" spans="1:8" s="16" customFormat="1" ht="57"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05" s="165">
        <v>4200</v>
      </c>
      <c r="E105" s="165"/>
      <c r="F105" s="165"/>
      <c r="G105" s="165"/>
      <c r="H105" s="166"/>
    </row>
    <row r="106" spans="1:8" s="16" customFormat="1" ht="57" customHeight="1" thickBot="1" x14ac:dyDescent="0.25">
      <c r="A106" s="167" t="s">
        <v>67</v>
      </c>
      <c r="B106" s="168"/>
      <c r="C106" s="169"/>
      <c r="D106" s="170" t="s">
        <v>68</v>
      </c>
      <c r="E106" s="171"/>
      <c r="F106" s="171"/>
      <c r="G106" s="171"/>
      <c r="H106" s="172"/>
    </row>
    <row r="107" spans="1:8" s="16" customFormat="1" ht="57" customHeight="1" x14ac:dyDescent="0.2">
      <c r="A107" s="173" t="s">
        <v>69</v>
      </c>
      <c r="B107" s="174"/>
      <c r="C107" s="169"/>
      <c r="D107" s="140">
        <f>D105/4</f>
        <v>1050</v>
      </c>
      <c r="E107" s="140"/>
      <c r="F107" s="140"/>
      <c r="G107" s="140"/>
      <c r="H107" s="141"/>
    </row>
    <row r="108" spans="1:8" s="16" customFormat="1" ht="57" customHeight="1" x14ac:dyDescent="0.2">
      <c r="A108" s="173" t="s">
        <v>70</v>
      </c>
      <c r="B108" s="174"/>
      <c r="C108" s="169"/>
      <c r="D108" s="140">
        <f>D105/5</f>
        <v>840</v>
      </c>
      <c r="E108" s="140"/>
      <c r="F108" s="140"/>
      <c r="G108" s="140"/>
      <c r="H108" s="141"/>
    </row>
    <row r="109" spans="1:8" s="16" customFormat="1" ht="57" customHeight="1" x14ac:dyDescent="0.2">
      <c r="A109" s="173" t="s">
        <v>71</v>
      </c>
      <c r="B109" s="174"/>
      <c r="C109" s="169"/>
      <c r="D109" s="140">
        <f>D105/6</f>
        <v>700</v>
      </c>
      <c r="E109" s="140"/>
      <c r="F109" s="140"/>
      <c r="G109" s="140"/>
      <c r="H109" s="141"/>
    </row>
    <row r="110" spans="1:8" s="16" customFormat="1" ht="57" customHeight="1" x14ac:dyDescent="0.2">
      <c r="A110" s="173" t="s">
        <v>72</v>
      </c>
      <c r="B110" s="174"/>
      <c r="C110" s="169"/>
      <c r="D110" s="140">
        <f>D105/7</f>
        <v>600</v>
      </c>
      <c r="E110" s="140"/>
      <c r="F110" s="140"/>
      <c r="G110" s="140"/>
      <c r="H110" s="141"/>
    </row>
    <row r="111" spans="1:8" s="16" customFormat="1" ht="57" customHeight="1" x14ac:dyDescent="0.2">
      <c r="A111" s="173" t="s">
        <v>73</v>
      </c>
      <c r="B111" s="174"/>
      <c r="C111" s="169"/>
      <c r="D111" s="140">
        <f>D105/8</f>
        <v>525</v>
      </c>
      <c r="E111" s="140"/>
      <c r="F111" s="140"/>
      <c r="G111" s="140"/>
      <c r="H111" s="141"/>
    </row>
    <row r="112" spans="1:8" s="16" customFormat="1" ht="57" customHeight="1" x14ac:dyDescent="0.2">
      <c r="A112" s="173" t="s">
        <v>74</v>
      </c>
      <c r="B112" s="174"/>
      <c r="C112" s="169"/>
      <c r="D112" s="140">
        <f>D105/9</f>
        <v>466.66666666666669</v>
      </c>
      <c r="E112" s="140"/>
      <c r="F112" s="140"/>
      <c r="G112" s="140"/>
      <c r="H112" s="141"/>
    </row>
    <row r="113" spans="1:8" s="16" customFormat="1" ht="57" customHeight="1" thickBot="1" x14ac:dyDescent="0.25">
      <c r="A113" s="173" t="s">
        <v>75</v>
      </c>
      <c r="B113" s="174"/>
      <c r="C113" s="175"/>
      <c r="D113" s="140">
        <f>D105/10</f>
        <v>420</v>
      </c>
      <c r="E113" s="140"/>
      <c r="F113" s="140"/>
      <c r="G113" s="140"/>
      <c r="H113" s="141"/>
    </row>
    <row r="114" spans="1:8" s="16" customFormat="1" ht="62.45" customHeight="1" thickBot="1" x14ac:dyDescent="0.25">
      <c r="A114" s="176" t="s">
        <v>76</v>
      </c>
      <c r="B114" s="177"/>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14" s="44">
        <v>10008</v>
      </c>
      <c r="E114" s="45"/>
      <c r="F114" s="45"/>
      <c r="G114" s="45"/>
      <c r="H114" s="46"/>
    </row>
    <row r="115" spans="1:8" s="16" customFormat="1" ht="24.95" customHeight="1" thickBot="1" x14ac:dyDescent="0.25">
      <c r="A115" s="298"/>
      <c r="B115" s="299"/>
      <c r="C115" s="180"/>
      <c r="D115" s="322"/>
      <c r="E115" s="322"/>
      <c r="F115" s="322"/>
      <c r="G115" s="322"/>
      <c r="H115" s="323"/>
    </row>
    <row r="116" spans="1:8" s="16" customFormat="1" ht="50.1" customHeight="1" x14ac:dyDescent="0.2">
      <c r="A116" s="143" t="s">
        <v>77</v>
      </c>
      <c r="B116" s="144"/>
      <c r="C116" s="291" t="str">
        <f>"Интернет-площадка 2gis.ru на основе Cправочника организаций "&amp;$C$2&amp;""</f>
        <v>Интернет-площадка 2gis.ru на основе Cправочника организаций "2ГИС.СОЧИ"</v>
      </c>
      <c r="D116" s="56">
        <v>3840</v>
      </c>
      <c r="E116" s="37"/>
      <c r="F116" s="37"/>
      <c r="G116" s="37"/>
      <c r="H116" s="38"/>
    </row>
    <row r="117" spans="1:8" s="16" customFormat="1" ht="50.1" customHeight="1" x14ac:dyDescent="0.2">
      <c r="A117" s="143" t="s">
        <v>78</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17" s="56">
        <v>5250</v>
      </c>
      <c r="E117" s="37"/>
      <c r="F117" s="37"/>
      <c r="G117" s="37"/>
      <c r="H117" s="38"/>
    </row>
    <row r="118" spans="1:8" s="16" customFormat="1" ht="50.1" customHeight="1" x14ac:dyDescent="0.2">
      <c r="A118" s="137" t="s">
        <v>79</v>
      </c>
      <c r="B118" s="189"/>
      <c r="C118"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18" s="56">
        <v>5250</v>
      </c>
      <c r="E118" s="37"/>
      <c r="F118" s="37"/>
      <c r="G118" s="37"/>
      <c r="H118" s="38"/>
    </row>
    <row r="119" spans="1:8" s="16" customFormat="1" ht="50.1" customHeight="1" x14ac:dyDescent="0.2">
      <c r="A119" s="137" t="s">
        <v>80</v>
      </c>
      <c r="B119" s="189"/>
      <c r="C119" s="188" t="str">
        <f>"Интернет-площадка 2gis.ru на основе Cправочника организаций "&amp;$C$2&amp;""</f>
        <v>Интернет-площадка 2gis.ru на основе Cправочника организаций "2ГИС.СОЧИ"</v>
      </c>
      <c r="D119" s="56">
        <v>10170</v>
      </c>
      <c r="E119" s="37"/>
      <c r="F119" s="37"/>
      <c r="G119" s="37"/>
      <c r="H119" s="38"/>
    </row>
    <row r="120" spans="1:8" s="16" customFormat="1" ht="50.1" customHeight="1" x14ac:dyDescent="0.2">
      <c r="A120" s="143" t="s">
        <v>81</v>
      </c>
      <c r="B120" s="144"/>
      <c r="C120" s="188" t="str">
        <f>"Интернет-площадка 2gis.ru на основе Cправочника организаций "&amp;$C$2&amp;""</f>
        <v>Интернет-площадка 2gis.ru на основе Cправочника организаций "2ГИС.СОЧИ"</v>
      </c>
      <c r="D120" s="56">
        <v>12204</v>
      </c>
      <c r="E120" s="37"/>
      <c r="F120" s="37"/>
      <c r="G120" s="37"/>
      <c r="H120" s="38"/>
    </row>
    <row r="121" spans="1:8" s="16" customFormat="1" ht="50.1" customHeight="1" x14ac:dyDescent="0.2">
      <c r="A121" s="143" t="s">
        <v>82</v>
      </c>
      <c r="B121" s="144"/>
      <c r="C121"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1" s="56">
        <v>5250</v>
      </c>
      <c r="E121" s="37"/>
      <c r="F121" s="37"/>
      <c r="G121" s="37"/>
      <c r="H121" s="38"/>
    </row>
    <row r="122" spans="1:8" s="16" customFormat="1" ht="50.1" customHeight="1" x14ac:dyDescent="0.2">
      <c r="A122" s="143" t="s">
        <v>83</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2" s="56">
        <v>5250</v>
      </c>
      <c r="E122" s="37"/>
      <c r="F122" s="37"/>
      <c r="G122" s="37"/>
      <c r="H122" s="38"/>
    </row>
    <row r="123" spans="1:8" s="16" customFormat="1" ht="50.1" customHeight="1" x14ac:dyDescent="0.2">
      <c r="A123" s="143" t="s">
        <v>84</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23" s="56">
        <v>5250</v>
      </c>
      <c r="E123" s="37"/>
      <c r="F123" s="37"/>
      <c r="G123" s="37"/>
      <c r="H123" s="38"/>
    </row>
    <row r="124" spans="1:8" s="16" customFormat="1" ht="50.1" customHeight="1" x14ac:dyDescent="0.2">
      <c r="A124" s="143" t="s">
        <v>85</v>
      </c>
      <c r="B124" s="144"/>
      <c r="C124" s="188" t="str">
        <f>C155</f>
        <v>электронный справочник на основе Справочника организаций "2ГИС.СОЧИ" (мобильная версия 2ГИС 4.0 и выше)</v>
      </c>
      <c r="D124" s="56">
        <v>12204</v>
      </c>
      <c r="E124" s="37"/>
      <c r="F124" s="37"/>
      <c r="G124" s="37"/>
      <c r="H124" s="38"/>
    </row>
    <row r="125" spans="1:8" s="16" customFormat="1" ht="50.1" customHeight="1" x14ac:dyDescent="0.2">
      <c r="A125" s="143" t="s">
        <v>86</v>
      </c>
      <c r="B125" s="144"/>
      <c r="C125" s="188" t="s">
        <v>87</v>
      </c>
      <c r="D125" s="56">
        <v>540</v>
      </c>
      <c r="E125" s="37"/>
      <c r="F125" s="37"/>
      <c r="G125" s="37"/>
      <c r="H125" s="38"/>
    </row>
    <row r="126" spans="1:8" s="16" customFormat="1" ht="78" customHeight="1" x14ac:dyDescent="0.2">
      <c r="A126" s="143" t="s">
        <v>88</v>
      </c>
      <c r="B126" s="144"/>
      <c r="C12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26" s="56">
        <v>4320</v>
      </c>
      <c r="E126" s="37"/>
      <c r="F126" s="37"/>
      <c r="G126" s="37"/>
      <c r="H126" s="38"/>
    </row>
    <row r="127" spans="1:8" s="16" customFormat="1" ht="78" customHeight="1" x14ac:dyDescent="0.2">
      <c r="A127" s="143" t="s">
        <v>89</v>
      </c>
      <c r="B127" s="144"/>
      <c r="C127" s="188" t="str">
        <f t="shared" ref="C127:C12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27" s="56">
        <v>3456</v>
      </c>
      <c r="E127" s="37"/>
      <c r="F127" s="37"/>
      <c r="G127" s="37"/>
      <c r="H127" s="38"/>
    </row>
    <row r="128" spans="1:8" s="16" customFormat="1" ht="78" customHeight="1" x14ac:dyDescent="0.2">
      <c r="A128" s="143" t="s">
        <v>90</v>
      </c>
      <c r="B128" s="144"/>
      <c r="C128" s="18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28" s="56">
        <v>3480</v>
      </c>
      <c r="E128" s="37"/>
      <c r="F128" s="37"/>
      <c r="G128" s="37"/>
      <c r="H128" s="38"/>
    </row>
    <row r="129" spans="1:8" s="16" customFormat="1" ht="78" customHeight="1" x14ac:dyDescent="0.2">
      <c r="A129" s="143" t="s">
        <v>91</v>
      </c>
      <c r="B129" s="144"/>
      <c r="C129" s="188"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29" s="56">
        <v>1728</v>
      </c>
      <c r="E129" s="37"/>
      <c r="F129" s="37"/>
      <c r="G129" s="37"/>
      <c r="H129" s="38"/>
    </row>
    <row r="130" spans="1:8" s="16" customFormat="1" ht="78" customHeight="1" x14ac:dyDescent="0.2">
      <c r="A130" s="143" t="s">
        <v>92</v>
      </c>
      <c r="B130" s="144" t="s">
        <v>92</v>
      </c>
      <c r="C130"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0" s="56">
        <v>20640</v>
      </c>
      <c r="E130" s="37"/>
      <c r="F130" s="37"/>
      <c r="G130" s="37"/>
      <c r="H130" s="38"/>
    </row>
    <row r="131" spans="1:8" s="16" customFormat="1" ht="78" customHeight="1" x14ac:dyDescent="0.2">
      <c r="A131" s="143" t="s">
        <v>93</v>
      </c>
      <c r="B131" s="144" t="s">
        <v>93</v>
      </c>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31" s="56">
        <v>10008</v>
      </c>
      <c r="E131" s="37"/>
      <c r="F131" s="37"/>
      <c r="G131" s="37"/>
      <c r="H131" s="38"/>
    </row>
    <row r="132" spans="1:8" s="16" customFormat="1" ht="50.1" customHeight="1" thickBot="1" x14ac:dyDescent="0.25">
      <c r="A132" s="143" t="s">
        <v>94</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2" s="56">
        <v>6360</v>
      </c>
      <c r="E132" s="37"/>
      <c r="F132" s="37"/>
      <c r="G132" s="37"/>
      <c r="H132" s="38"/>
    </row>
    <row r="133" spans="1:8" s="16" customFormat="1" ht="102" customHeight="1" thickBot="1" x14ac:dyDescent="0.25">
      <c r="A133" s="143" t="s">
        <v>16</v>
      </c>
      <c r="B133" s="144"/>
      <c r="C133"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3" s="56">
        <v>1008</v>
      </c>
      <c r="E133" s="37"/>
      <c r="F133" s="37"/>
      <c r="G133" s="37"/>
      <c r="H133" s="38"/>
    </row>
    <row r="134" spans="1:8" s="16" customFormat="1" ht="126" customHeight="1" x14ac:dyDescent="0.2">
      <c r="A134" s="143" t="s">
        <v>95</v>
      </c>
      <c r="B134" s="144"/>
      <c r="C134"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34" s="56">
        <v>12000</v>
      </c>
      <c r="E134" s="37"/>
      <c r="F134" s="37"/>
      <c r="G134" s="37"/>
      <c r="H134" s="38"/>
    </row>
    <row r="135" spans="1:8" s="16" customFormat="1" ht="96" customHeight="1" x14ac:dyDescent="0.2">
      <c r="A135" s="137" t="s">
        <v>96</v>
      </c>
      <c r="B135" s="189"/>
      <c r="C13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35" s="56">
        <v>4500</v>
      </c>
      <c r="E135" s="37"/>
      <c r="F135" s="37"/>
      <c r="G135" s="37"/>
      <c r="H135" s="38"/>
    </row>
    <row r="136" spans="1:8" s="16" customFormat="1" ht="96" customHeight="1" x14ac:dyDescent="0.2">
      <c r="A136" s="137" t="s">
        <v>97</v>
      </c>
      <c r="B136" s="189"/>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36" s="56">
        <v>10002</v>
      </c>
      <c r="E136" s="37"/>
      <c r="F136" s="37"/>
      <c r="G136" s="37"/>
      <c r="H136" s="38"/>
    </row>
    <row r="137" spans="1:8" s="16" customFormat="1" ht="50.1" customHeight="1" x14ac:dyDescent="0.2">
      <c r="A137" s="143" t="s">
        <v>98</v>
      </c>
      <c r="B137" s="144"/>
      <c r="C137" s="188" t="str">
        <f>"Интернет-площадка 2gis.ru на основе Cправочника организаций "&amp;$C$2&amp;""</f>
        <v>Интернет-площадка 2gis.ru на основе Cправочника организаций "2ГИС.СОЧИ"</v>
      </c>
      <c r="D137" s="56">
        <v>6960</v>
      </c>
      <c r="E137" s="37"/>
      <c r="F137" s="37"/>
      <c r="G137" s="37"/>
      <c r="H137" s="38"/>
    </row>
    <row r="138" spans="1:8" s="16" customFormat="1" ht="50.1" customHeight="1" x14ac:dyDescent="0.2">
      <c r="A138" s="143" t="s">
        <v>99</v>
      </c>
      <c r="B138" s="144"/>
      <c r="C138"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8" s="56">
        <v>9480</v>
      </c>
      <c r="E138" s="37"/>
      <c r="F138" s="37"/>
      <c r="G138" s="37"/>
      <c r="H138" s="38"/>
    </row>
    <row r="139" spans="1:8" s="16" customFormat="1" ht="50.1" customHeight="1" x14ac:dyDescent="0.2">
      <c r="A139" s="137" t="s">
        <v>100</v>
      </c>
      <c r="B139" s="189"/>
      <c r="C139"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39" s="56">
        <v>9480</v>
      </c>
      <c r="E139" s="37"/>
      <c r="F139" s="37"/>
      <c r="G139" s="37"/>
      <c r="H139" s="38"/>
    </row>
    <row r="140" spans="1:8" s="16" customFormat="1" ht="50.1" customHeight="1" x14ac:dyDescent="0.2">
      <c r="A140" s="137" t="s">
        <v>101</v>
      </c>
      <c r="B140" s="189"/>
      <c r="C140" s="188" t="str">
        <f>"Интернет-площадка 2gis.ru на основе Cправочника организаций "&amp;$C$2&amp;""</f>
        <v>Интернет-площадка 2gis.ru на основе Cправочника организаций "2ГИС.СОЧИ"</v>
      </c>
      <c r="D140" s="56">
        <v>18360</v>
      </c>
      <c r="E140" s="37"/>
      <c r="F140" s="37"/>
      <c r="G140" s="37"/>
      <c r="H140" s="38"/>
    </row>
    <row r="141" spans="1:8" s="16" customFormat="1" ht="50.1" customHeight="1" x14ac:dyDescent="0.2">
      <c r="A141" s="137" t="s">
        <v>102</v>
      </c>
      <c r="B141" s="189"/>
      <c r="C141" s="188" t="str">
        <f>"Интернет-площадка 2gis.ru на основе Cправочника организаций "&amp;$C$2&amp;""</f>
        <v>Интернет-площадка 2gis.ru на основе Cправочника организаций "2ГИС.СОЧИ"</v>
      </c>
      <c r="D141" s="56">
        <v>22032</v>
      </c>
      <c r="E141" s="37"/>
      <c r="F141" s="37"/>
      <c r="G141" s="37"/>
      <c r="H141" s="38"/>
    </row>
    <row r="142" spans="1:8" s="16" customFormat="1" ht="50.1" customHeight="1" x14ac:dyDescent="0.2">
      <c r="A142" s="137" t="s">
        <v>103</v>
      </c>
      <c r="B142" s="189"/>
      <c r="C142"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56">
        <v>9480</v>
      </c>
      <c r="E142" s="37"/>
      <c r="F142" s="37"/>
      <c r="G142" s="37"/>
      <c r="H142" s="38"/>
    </row>
    <row r="143" spans="1:8" s="16" customFormat="1" ht="50.1" customHeight="1" x14ac:dyDescent="0.2">
      <c r="A143" s="137" t="s">
        <v>104</v>
      </c>
      <c r="B143" s="189"/>
      <c r="C143"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56">
        <v>9480</v>
      </c>
      <c r="E143" s="37"/>
      <c r="F143" s="37"/>
      <c r="G143" s="37"/>
      <c r="H143" s="38"/>
    </row>
    <row r="144" spans="1:8" s="16" customFormat="1" ht="50.1" customHeight="1" x14ac:dyDescent="0.2">
      <c r="A144" s="143" t="s">
        <v>105</v>
      </c>
      <c r="B144" s="144"/>
      <c r="C144"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4" s="56">
        <v>9480</v>
      </c>
      <c r="E144" s="37"/>
      <c r="F144" s="37"/>
      <c r="G144" s="37"/>
      <c r="H144" s="38"/>
    </row>
    <row r="145" spans="1:8" s="16" customFormat="1" ht="50.1" customHeight="1" x14ac:dyDescent="0.2">
      <c r="A145" s="143" t="s">
        <v>106</v>
      </c>
      <c r="B145" s="144"/>
      <c r="C145" s="188" t="s">
        <v>87</v>
      </c>
      <c r="D145" s="56">
        <v>1080</v>
      </c>
      <c r="E145" s="37"/>
      <c r="F145" s="37"/>
      <c r="G145" s="37"/>
      <c r="H145" s="38"/>
    </row>
    <row r="146" spans="1:8" s="16" customFormat="1" ht="75" customHeight="1" x14ac:dyDescent="0.2">
      <c r="A146" s="143" t="s">
        <v>107</v>
      </c>
      <c r="B146" s="144"/>
      <c r="C14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46" s="56">
        <v>37200</v>
      </c>
      <c r="E146" s="37"/>
      <c r="F146" s="37"/>
      <c r="G146" s="37"/>
      <c r="H146" s="38"/>
    </row>
    <row r="147" spans="1:8" s="16" customFormat="1" ht="50.1" customHeight="1" thickBot="1" x14ac:dyDescent="0.25">
      <c r="A147" s="143" t="s">
        <v>108</v>
      </c>
      <c r="B147" s="144"/>
      <c r="C147"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56">
        <v>11520</v>
      </c>
      <c r="E147" s="37"/>
      <c r="F147" s="37"/>
      <c r="G147" s="37"/>
      <c r="H147" s="38"/>
    </row>
    <row r="148" spans="1:8" s="28" customFormat="1" ht="50.1" customHeight="1" thickBot="1" x14ac:dyDescent="0.25">
      <c r="A148" s="24" t="s">
        <v>109</v>
      </c>
      <c r="B148" s="25"/>
      <c r="C148" s="26"/>
      <c r="D148" s="156"/>
      <c r="E148" s="156"/>
      <c r="F148" s="156"/>
      <c r="G148" s="156"/>
      <c r="H148" s="157"/>
    </row>
    <row r="149" spans="1:8" s="16" customFormat="1" ht="50.1" customHeight="1" x14ac:dyDescent="0.2">
      <c r="A149" s="143" t="s">
        <v>110</v>
      </c>
      <c r="B149" s="144"/>
      <c r="C149"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49" s="36">
        <v>5004</v>
      </c>
      <c r="E149" s="37"/>
      <c r="F149" s="37"/>
      <c r="G149" s="37"/>
      <c r="H149" s="38"/>
    </row>
    <row r="150" spans="1:8" s="16" customFormat="1" ht="50.1" customHeight="1" x14ac:dyDescent="0.2">
      <c r="A150" s="143" t="s">
        <v>111</v>
      </c>
      <c r="B150" s="144"/>
      <c r="C150" s="194"/>
      <c r="D150" s="36">
        <v>5004</v>
      </c>
      <c r="E150" s="37"/>
      <c r="F150" s="37"/>
      <c r="G150" s="37"/>
      <c r="H150" s="38"/>
    </row>
    <row r="151" spans="1:8" s="16" customFormat="1" ht="50.1" customHeight="1" x14ac:dyDescent="0.2">
      <c r="A151" s="192" t="s">
        <v>112</v>
      </c>
      <c r="B151" s="193"/>
      <c r="C151" s="194"/>
      <c r="D151" s="325">
        <v>1500</v>
      </c>
      <c r="E151" s="140"/>
      <c r="F151" s="140"/>
      <c r="G151" s="140"/>
      <c r="H151" s="140"/>
    </row>
    <row r="152" spans="1:8" s="16" customFormat="1" ht="50.1" customHeight="1" x14ac:dyDescent="0.2">
      <c r="A152" s="192" t="s">
        <v>113</v>
      </c>
      <c r="B152" s="193"/>
      <c r="C152" s="194"/>
      <c r="D152" s="325">
        <v>150</v>
      </c>
      <c r="E152" s="140"/>
      <c r="F152" s="140"/>
      <c r="G152" s="140"/>
      <c r="H152" s="140"/>
    </row>
    <row r="153" spans="1:8" s="16" customFormat="1" ht="50.1" customHeight="1" thickBot="1" x14ac:dyDescent="0.25">
      <c r="A153" s="192" t="s">
        <v>114</v>
      </c>
      <c r="B153" s="193"/>
      <c r="C153" s="196"/>
      <c r="D153" s="78">
        <v>510</v>
      </c>
      <c r="E153" s="79"/>
      <c r="F153" s="79"/>
      <c r="G153" s="79"/>
      <c r="H153" s="79"/>
    </row>
    <row r="154" spans="1:8" s="16" customFormat="1" ht="50.1" customHeight="1" thickBot="1" x14ac:dyDescent="0.25">
      <c r="A154" s="24" t="s">
        <v>115</v>
      </c>
      <c r="B154" s="25"/>
      <c r="C154" s="26"/>
      <c r="D154" s="156"/>
      <c r="E154" s="156"/>
      <c r="F154" s="156"/>
      <c r="G154" s="156"/>
      <c r="H154" s="157"/>
    </row>
    <row r="155" spans="1:8" s="16" customFormat="1" ht="50.1" customHeight="1" x14ac:dyDescent="0.2">
      <c r="A155" s="143" t="s">
        <v>116</v>
      </c>
      <c r="B155" s="144"/>
      <c r="C15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55" s="198">
        <f>F155*1.2</f>
        <v>3600</v>
      </c>
      <c r="E155" s="199">
        <f>F155*1.1</f>
        <v>3300.0000000000005</v>
      </c>
      <c r="F155" s="199">
        <v>3000</v>
      </c>
      <c r="G155" s="199">
        <f>F155*0.75</f>
        <v>2250</v>
      </c>
      <c r="H155" s="200">
        <f>F155*0.5</f>
        <v>1500</v>
      </c>
    </row>
    <row r="156" spans="1:8" s="16" customFormat="1" ht="50.1" customHeight="1" x14ac:dyDescent="0.2">
      <c r="A156" s="143" t="s">
        <v>117</v>
      </c>
      <c r="B156" s="144"/>
      <c r="C156" s="188" t="str">
        <f>"Интернет-площадка 2gis.ru на основе Cправочника организаций "&amp;$C$2&amp;""</f>
        <v>Интернет-площадка 2gis.ru на основе Cправочника организаций "2ГИС.СОЧИ"</v>
      </c>
      <c r="D156" s="36">
        <v>2040</v>
      </c>
      <c r="E156" s="37"/>
      <c r="F156" s="37"/>
      <c r="G156" s="37"/>
      <c r="H156" s="38"/>
    </row>
    <row r="157" spans="1:8" s="16" customFormat="1" ht="50.1" customHeight="1" x14ac:dyDescent="0.2">
      <c r="A157" s="143" t="s">
        <v>118</v>
      </c>
      <c r="B157" s="144"/>
      <c r="C157"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56">
        <v>6720</v>
      </c>
      <c r="E157" s="37"/>
      <c r="F157" s="37"/>
      <c r="G157" s="37"/>
      <c r="H157" s="38"/>
    </row>
    <row r="158" spans="1:8" s="16" customFormat="1" ht="50.1" customHeight="1" x14ac:dyDescent="0.2">
      <c r="A158" s="137" t="s">
        <v>286</v>
      </c>
      <c r="B158" s="189"/>
      <c r="C158"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58" s="198">
        <f>F158*1.2</f>
        <v>6480</v>
      </c>
      <c r="E158" s="199">
        <f>F158*1.1</f>
        <v>5940.0000000000009</v>
      </c>
      <c r="F158" s="199">
        <v>5400</v>
      </c>
      <c r="G158" s="199">
        <f>F158*0.75</f>
        <v>4050</v>
      </c>
      <c r="H158" s="200">
        <f>F158*0.5</f>
        <v>2700</v>
      </c>
    </row>
    <row r="159" spans="1:8" s="16" customFormat="1" ht="50.1" customHeight="1" x14ac:dyDescent="0.2">
      <c r="A159" s="137" t="s">
        <v>163</v>
      </c>
      <c r="B159" s="189"/>
      <c r="C159" s="188" t="str">
        <f>"Интернет-площадка 2gis.ru на основе Cправочника организаций "&amp;$C$2&amp;""</f>
        <v>Интернет-площадка 2gis.ru на основе Cправочника организаций "2ГИС.СОЧИ"</v>
      </c>
      <c r="D159" s="36">
        <v>3720</v>
      </c>
      <c r="E159" s="37"/>
      <c r="F159" s="37"/>
      <c r="G159" s="37"/>
      <c r="H159" s="38"/>
    </row>
    <row r="160" spans="1:8" s="16" customFormat="1" ht="50.1" customHeight="1" x14ac:dyDescent="0.2">
      <c r="A160" s="137" t="s">
        <v>121</v>
      </c>
      <c r="B160" s="189"/>
      <c r="C160" s="188"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0" s="36">
        <v>12120</v>
      </c>
      <c r="E160" s="37"/>
      <c r="F160" s="37"/>
      <c r="G160" s="37"/>
      <c r="H160" s="38"/>
    </row>
    <row r="161" spans="1:8" s="16" customFormat="1" ht="126" customHeight="1" thickBot="1" x14ac:dyDescent="0.25">
      <c r="A161" s="143" t="s">
        <v>122</v>
      </c>
      <c r="B161" s="144"/>
      <c r="C161" s="297" t="str">
        <f>C156</f>
        <v>Интернет-площадка 2gis.ru на основе Cправочника организаций "2ГИС.СОЧИ"</v>
      </c>
      <c r="D161" s="56">
        <v>2040</v>
      </c>
      <c r="E161" s="37"/>
      <c r="F161" s="37"/>
      <c r="G161" s="37"/>
      <c r="H161" s="38"/>
    </row>
    <row r="162" spans="1:8" ht="50.1" customHeight="1" thickBot="1" x14ac:dyDescent="0.25">
      <c r="A162" s="24" t="s">
        <v>182</v>
      </c>
      <c r="B162" s="25"/>
      <c r="C162" s="26"/>
      <c r="D162" s="156"/>
      <c r="E162" s="156"/>
      <c r="F162" s="156"/>
      <c r="G162" s="156"/>
      <c r="H162" s="157"/>
    </row>
    <row r="163" spans="1:8" s="23" customFormat="1" ht="30" customHeight="1" thickBot="1" x14ac:dyDescent="0.25">
      <c r="A163" s="532"/>
      <c r="B163" s="353"/>
      <c r="C163" s="353"/>
      <c r="D163" s="353"/>
      <c r="E163" s="353"/>
      <c r="F163" s="353"/>
      <c r="G163" s="353"/>
      <c r="H163" s="355"/>
    </row>
    <row r="164" spans="1:8" s="16" customFormat="1" ht="83.25" customHeight="1" x14ac:dyDescent="0.2">
      <c r="A164" s="493" t="s">
        <v>183</v>
      </c>
      <c r="B164" s="494"/>
      <c r="C164"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4" s="508">
        <v>11850</v>
      </c>
      <c r="E164" s="509"/>
      <c r="F164" s="509"/>
      <c r="G164" s="509"/>
      <c r="H164" s="415"/>
    </row>
    <row r="165" spans="1:8" s="16" customFormat="1" ht="83.25" customHeight="1" thickBot="1" x14ac:dyDescent="0.25">
      <c r="A165" s="495" t="s">
        <v>185</v>
      </c>
      <c r="B165" s="496"/>
      <c r="C165" s="196"/>
      <c r="D165" s="356">
        <v>11850</v>
      </c>
      <c r="E165" s="148"/>
      <c r="F165" s="148"/>
      <c r="G165" s="148"/>
      <c r="H165" s="149"/>
    </row>
    <row r="166" spans="1:8" s="28" customFormat="1" ht="50.1" customHeight="1" thickBot="1" x14ac:dyDescent="0.25">
      <c r="A166" s="178"/>
      <c r="B166" s="179"/>
      <c r="C166" s="180"/>
      <c r="D166" s="181"/>
      <c r="E166" s="181"/>
      <c r="F166" s="181"/>
      <c r="G166" s="181"/>
      <c r="H166" s="182"/>
    </row>
    <row r="167" spans="1:8" s="23" customFormat="1" ht="26.25" x14ac:dyDescent="0.2">
      <c r="A167" s="202"/>
      <c r="B167" s="203"/>
      <c r="C167" s="204"/>
      <c r="D167" s="203"/>
      <c r="E167" s="203"/>
      <c r="F167" s="203"/>
      <c r="G167" s="203"/>
      <c r="H167" s="205"/>
    </row>
    <row r="168" spans="1:8" s="16" customFormat="1" ht="21" x14ac:dyDescent="0.2">
      <c r="A168" s="206"/>
      <c r="B168" s="207" t="s">
        <v>123</v>
      </c>
      <c r="C168" s="208" t="s">
        <v>207</v>
      </c>
      <c r="D168" s="208"/>
      <c r="E168" s="209"/>
      <c r="F168" s="209"/>
      <c r="G168" s="209"/>
      <c r="H168" s="209"/>
    </row>
    <row r="169" spans="1:8" s="16" customFormat="1" ht="21" x14ac:dyDescent="0.2">
      <c r="A169" s="206"/>
      <c r="B169" s="209"/>
      <c r="C169" s="210" t="s">
        <v>208</v>
      </c>
      <c r="D169" s="210"/>
      <c r="E169" s="209"/>
      <c r="F169" s="209"/>
      <c r="G169" s="209"/>
      <c r="H169" s="209"/>
    </row>
    <row r="170" spans="1:8" s="16" customFormat="1" ht="21" x14ac:dyDescent="0.2">
      <c r="A170" s="206"/>
      <c r="B170" s="209"/>
      <c r="C170" s="210" t="s">
        <v>209</v>
      </c>
      <c r="D170" s="210"/>
      <c r="E170" s="209"/>
      <c r="F170" s="209"/>
      <c r="G170" s="209"/>
      <c r="H170" s="209"/>
    </row>
    <row r="171" spans="1:8" s="16" customFormat="1" ht="21" x14ac:dyDescent="0.2">
      <c r="A171" s="206"/>
      <c r="B171" s="209"/>
      <c r="C171" s="392"/>
      <c r="D171" s="392"/>
      <c r="E171" s="209"/>
      <c r="F171" s="209"/>
      <c r="G171" s="209"/>
      <c r="H171" s="209"/>
    </row>
    <row r="172" spans="1:8" s="16" customFormat="1" ht="21" x14ac:dyDescent="0.2">
      <c r="A172" s="211" t="s">
        <v>662</v>
      </c>
      <c r="B172" s="211"/>
      <c r="C172" s="211"/>
      <c r="D172" s="211"/>
      <c r="E172" s="211"/>
      <c r="F172" s="211"/>
      <c r="G172" s="211"/>
      <c r="H172" s="211"/>
    </row>
    <row r="173" spans="1:8" s="16" customFormat="1" ht="21" x14ac:dyDescent="0.2">
      <c r="A173" s="202"/>
      <c r="B173" s="203"/>
      <c r="C173" s="210"/>
      <c r="D173" s="210"/>
      <c r="E173" s="209"/>
      <c r="F173" s="209"/>
      <c r="G173" s="209"/>
      <c r="H173" s="203"/>
    </row>
    <row r="174" spans="1:8" ht="12.6" customHeight="1" x14ac:dyDescent="0.2">
      <c r="A174" s="213" t="str">
        <f>Абакан_юр!A147</f>
        <v>По соглашению сторон в качестве валюты платежа могут выступать украинские гривны, в этом случае курс следующий: 1 руб. = 0,3909 гривен</v>
      </c>
      <c r="B174" s="213"/>
      <c r="C174" s="213"/>
      <c r="D174" s="214"/>
      <c r="E174" s="214"/>
      <c r="F174" s="215"/>
      <c r="G174" s="216"/>
      <c r="H174" s="216"/>
    </row>
    <row r="175" spans="1:8" s="209" customFormat="1" ht="24.95" customHeight="1" x14ac:dyDescent="0.2">
      <c r="A175" s="213" t="str">
        <f>Абакан_юр!A148</f>
        <v>По соглашению сторон в качестве валюты платежа могут выступать дирхамы ОАЭ, в этом случае курс следующий: 1 руб. = 0,0394 дирхам</v>
      </c>
      <c r="B175" s="213"/>
      <c r="C175" s="213"/>
      <c r="D175" s="214"/>
      <c r="E175" s="214"/>
      <c r="F175" s="215"/>
      <c r="G175" s="218"/>
      <c r="H175" s="218"/>
    </row>
    <row r="176" spans="1:8" s="209" customFormat="1" ht="24.95" customHeight="1" x14ac:dyDescent="0.2">
      <c r="A176" s="213" t="str">
        <f>Абакан_юр!A149</f>
        <v>По соглашению сторон в качестве валюты платежа могут выступать доллары США, в этом случае курс следующий: 1 руб. = 0,0107 доллара</v>
      </c>
      <c r="B176" s="213"/>
      <c r="C176" s="213"/>
      <c r="D176" s="214"/>
      <c r="E176" s="214"/>
      <c r="F176" s="215"/>
      <c r="G176" s="218"/>
      <c r="H176" s="218"/>
    </row>
    <row r="177" spans="1:8" s="209" customFormat="1" ht="24.95" customHeight="1" x14ac:dyDescent="0.2">
      <c r="A177" s="213" t="str">
        <f>Абакан_юр!A150</f>
        <v>По соглашению сторон в качестве валюты платежа могут выступать евро, в этом случае курс следующий: 1 руб. = 0,0101 евро</v>
      </c>
      <c r="B177" s="213"/>
      <c r="C177" s="213"/>
      <c r="D177" s="214"/>
      <c r="E177" s="215"/>
      <c r="F177" s="215"/>
      <c r="G177" s="218"/>
      <c r="H177" s="218"/>
    </row>
    <row r="178" spans="1:8" s="209" customFormat="1" ht="24.75" customHeight="1" x14ac:dyDescent="0.2">
      <c r="A178" s="213" t="str">
        <f>Абакан_юр!A151</f>
        <v>По соглашению сторон в качестве валюты платежа могут выступать чешские кроны, в этом случае курс следующий: 1 руб. = 0,2496 крона</v>
      </c>
      <c r="B178" s="213"/>
      <c r="C178" s="213"/>
      <c r="D178" s="214"/>
      <c r="E178" s="215"/>
      <c r="F178" s="215"/>
      <c r="G178" s="218"/>
      <c r="H178" s="218"/>
    </row>
    <row r="179" spans="1:8" s="212" customFormat="1" ht="26.25" x14ac:dyDescent="0.2">
      <c r="A179" s="213" t="str">
        <f>Абакан_юр!A152</f>
        <v>По соглашению сторон в качестве валюты платежа могут выступать киргизские сомы, в этом случае курс следующий: 1 руб. = 0,9546 сом</v>
      </c>
      <c r="B179" s="213"/>
      <c r="C179" s="213"/>
      <c r="D179" s="214"/>
      <c r="E179" s="214"/>
      <c r="F179" s="215"/>
      <c r="G179" s="218"/>
      <c r="H179" s="218"/>
    </row>
    <row r="180" spans="1:8" s="203" customFormat="1" ht="12" customHeight="1" x14ac:dyDescent="0.2">
      <c r="A18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0" s="213"/>
      <c r="C180" s="213"/>
      <c r="D180" s="214"/>
      <c r="E180" s="214"/>
      <c r="F180" s="215"/>
      <c r="G180" s="218"/>
      <c r="H180" s="218"/>
    </row>
    <row r="181" spans="1:8" s="217" customFormat="1" ht="24.95" customHeight="1" x14ac:dyDescent="0.2">
      <c r="A181" s="219"/>
      <c r="B181" s="219"/>
      <c r="C181" s="220"/>
      <c r="D181" s="221"/>
      <c r="E181" s="221"/>
      <c r="F181" s="222"/>
      <c r="G181" s="223"/>
      <c r="H181" s="223"/>
    </row>
    <row r="182" spans="1:8" s="217" customFormat="1" ht="24.95" customHeight="1" x14ac:dyDescent="0.2">
      <c r="A182" s="225" t="s">
        <v>134</v>
      </c>
      <c r="B182" s="225"/>
      <c r="C182" s="225"/>
      <c r="D182" s="225"/>
      <c r="E182" s="225"/>
      <c r="F182" s="225"/>
      <c r="G182" s="225"/>
      <c r="H182" s="225"/>
    </row>
    <row r="183" spans="1:8" s="217" customFormat="1" ht="24.95" customHeight="1" x14ac:dyDescent="0.2">
      <c r="A183" s="225" t="s">
        <v>135</v>
      </c>
      <c r="B183" s="225"/>
      <c r="C183" s="225"/>
      <c r="D183" s="225"/>
      <c r="E183" s="225"/>
      <c r="F183" s="225"/>
      <c r="G183" s="225"/>
      <c r="H183" s="225"/>
    </row>
    <row r="184" spans="1:8" s="217" customFormat="1" ht="24.95" customHeight="1" x14ac:dyDescent="0.2">
      <c r="A184" s="219"/>
      <c r="B184" s="219"/>
      <c r="C184" s="220"/>
      <c r="D184" s="221"/>
      <c r="E184" s="221"/>
      <c r="F184" s="222"/>
      <c r="G184" s="223"/>
      <c r="H184" s="223"/>
    </row>
    <row r="185" spans="1:8" s="217" customFormat="1" ht="24.95" customHeight="1" thickBot="1" x14ac:dyDescent="0.25">
      <c r="A185" s="226" t="s">
        <v>136</v>
      </c>
      <c r="B185" s="226"/>
      <c r="C185" s="226"/>
      <c r="D185" s="226"/>
      <c r="E185" s="226"/>
      <c r="F185" s="227"/>
      <c r="H185" s="228"/>
    </row>
    <row r="186" spans="1:8" s="217" customFormat="1" ht="24.95" customHeight="1" thickBot="1" x14ac:dyDescent="0.25">
      <c r="A186" s="538" t="s">
        <v>137</v>
      </c>
      <c r="B186" s="539"/>
      <c r="C186" s="539"/>
      <c r="D186" s="539"/>
      <c r="E186" s="540"/>
      <c r="F186" s="232"/>
      <c r="G186" s="203"/>
      <c r="H186" s="233"/>
    </row>
    <row r="187" spans="1:8" s="217" customFormat="1" ht="24.95" customHeight="1" thickBot="1" x14ac:dyDescent="0.25">
      <c r="A187" s="302" t="s">
        <v>138</v>
      </c>
      <c r="B187" s="303"/>
      <c r="C187" s="236" t="s">
        <v>139</v>
      </c>
      <c r="D187" s="326" t="s">
        <v>140</v>
      </c>
      <c r="E187" s="327"/>
      <c r="F187" s="238"/>
      <c r="G187" s="238"/>
      <c r="H187" s="238"/>
    </row>
    <row r="188" spans="1:8" s="224" customFormat="1" ht="12" customHeight="1" x14ac:dyDescent="0.2">
      <c r="A188" s="244" t="s">
        <v>167</v>
      </c>
      <c r="B188" s="245"/>
      <c r="C188" s="247" t="s">
        <v>168</v>
      </c>
      <c r="D188" s="247">
        <v>2190</v>
      </c>
      <c r="E188" s="248"/>
      <c r="F188" s="205"/>
      <c r="G188" s="205"/>
      <c r="H188" s="205"/>
    </row>
    <row r="189" spans="1:8" ht="24.95" customHeight="1" x14ac:dyDescent="0.2">
      <c r="A189" s="244" t="s">
        <v>169</v>
      </c>
      <c r="B189" s="245"/>
      <c r="C189" s="247"/>
      <c r="D189" s="247">
        <v>1590</v>
      </c>
      <c r="E189" s="248"/>
      <c r="F189" s="205"/>
      <c r="G189" s="205"/>
    </row>
    <row r="190" spans="1:8" ht="24.95" customHeight="1" x14ac:dyDescent="0.2">
      <c r="A190" s="244" t="s">
        <v>170</v>
      </c>
      <c r="B190" s="245"/>
      <c r="C190" s="247"/>
      <c r="D190" s="247">
        <v>1440</v>
      </c>
      <c r="E190" s="248"/>
      <c r="F190" s="205"/>
      <c r="G190" s="205"/>
    </row>
    <row r="191" spans="1:8" s="224" customFormat="1" ht="12.6" customHeight="1" x14ac:dyDescent="0.2">
      <c r="A191" s="244" t="s">
        <v>171</v>
      </c>
      <c r="B191" s="245"/>
      <c r="C191" s="247"/>
      <c r="D191" s="247">
        <v>1290</v>
      </c>
      <c r="E191" s="248"/>
      <c r="F191" s="205"/>
      <c r="G191" s="205"/>
      <c r="H191" s="205"/>
    </row>
    <row r="192" spans="1:8" s="228" customFormat="1" ht="50.1" customHeight="1" x14ac:dyDescent="0.2">
      <c r="A192" s="244" t="s">
        <v>141</v>
      </c>
      <c r="B192" s="245"/>
      <c r="C192" s="246" t="s">
        <v>142</v>
      </c>
      <c r="D192" s="247" t="s">
        <v>143</v>
      </c>
      <c r="E192" s="248"/>
      <c r="F192" s="238"/>
      <c r="G192" s="238"/>
      <c r="H192" s="238"/>
    </row>
    <row r="193" spans="1:8" s="233" customFormat="1" ht="50.1" customHeight="1" x14ac:dyDescent="0.2">
      <c r="A193" s="244" t="s">
        <v>144</v>
      </c>
      <c r="B193" s="245"/>
      <c r="C193" s="246" t="s">
        <v>145</v>
      </c>
      <c r="D193" s="247" t="s">
        <v>146</v>
      </c>
      <c r="E193" s="248"/>
      <c r="F193" s="238"/>
      <c r="G193" s="238"/>
      <c r="H193" s="238"/>
    </row>
    <row r="194" spans="1:8" ht="91.5" customHeight="1" x14ac:dyDescent="0.2">
      <c r="A194" s="244" t="s">
        <v>147</v>
      </c>
      <c r="B194" s="245"/>
      <c r="C194" s="246" t="s">
        <v>148</v>
      </c>
      <c r="D194" s="247" t="s">
        <v>146</v>
      </c>
      <c r="E194" s="248"/>
      <c r="F194" s="238"/>
      <c r="G194" s="238"/>
      <c r="H194" s="238"/>
    </row>
    <row r="195" spans="1:8" ht="50.1" customHeight="1" thickBot="1" x14ac:dyDescent="0.25">
      <c r="A195" s="328" t="s">
        <v>150</v>
      </c>
      <c r="B195" s="329"/>
      <c r="C195" s="544" t="s">
        <v>151</v>
      </c>
      <c r="D195" s="329" t="s">
        <v>146</v>
      </c>
      <c r="E195" s="545"/>
      <c r="F195" s="232"/>
      <c r="G195" s="232"/>
      <c r="H195" s="232"/>
    </row>
    <row r="196" spans="1:8" ht="50.1" customHeight="1" thickBot="1" x14ac:dyDescent="0.25">
      <c r="A196" s="328" t="s">
        <v>152</v>
      </c>
      <c r="B196" s="329"/>
      <c r="C196" s="330" t="s">
        <v>153</v>
      </c>
      <c r="D196" s="331" t="s">
        <v>146</v>
      </c>
      <c r="E196" s="332"/>
      <c r="F196" s="222"/>
      <c r="G196" s="223"/>
      <c r="H196" s="223"/>
    </row>
    <row r="197" spans="1:8" ht="50.1" customHeight="1" x14ac:dyDescent="0.2">
      <c r="A197" s="250" t="s">
        <v>154</v>
      </c>
      <c r="B197" s="250"/>
      <c r="C197" s="250"/>
      <c r="D197" s="250"/>
      <c r="E197" s="250"/>
      <c r="F197" s="250"/>
      <c r="G197" s="250"/>
      <c r="H197" s="250"/>
    </row>
    <row r="198" spans="1:8" ht="50.1" customHeight="1" x14ac:dyDescent="0.2">
      <c r="A198" s="250" t="s">
        <v>155</v>
      </c>
      <c r="B198" s="250"/>
      <c r="C198" s="250"/>
      <c r="D198" s="250"/>
      <c r="E198" s="250"/>
      <c r="F198" s="250"/>
      <c r="G198" s="250"/>
      <c r="H198" s="250"/>
    </row>
    <row r="199" spans="1:8" ht="99.95" customHeight="1" x14ac:dyDescent="0.2">
      <c r="A19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08"/>
      <c r="C199" s="308"/>
      <c r="D199" s="308"/>
      <c r="E199" s="308"/>
      <c r="F199" s="308"/>
      <c r="G199" s="308"/>
      <c r="H199" s="308"/>
    </row>
    <row r="200" spans="1:8" ht="75" customHeight="1" x14ac:dyDescent="0.2">
      <c r="A200" s="225" t="s">
        <v>157</v>
      </c>
      <c r="B200" s="225"/>
      <c r="C200" s="225"/>
      <c r="D200" s="225"/>
      <c r="E200" s="225"/>
      <c r="F200" s="225"/>
      <c r="G200" s="225"/>
      <c r="H200" s="225"/>
    </row>
    <row r="201" spans="1:8" ht="134.25" customHeight="1" x14ac:dyDescent="0.2">
      <c r="A201" s="250" t="s">
        <v>158</v>
      </c>
      <c r="B201" s="250"/>
      <c r="C201" s="250"/>
      <c r="D201" s="250"/>
      <c r="E201" s="250"/>
      <c r="F201" s="250"/>
      <c r="G201" s="250"/>
      <c r="H201" s="250"/>
    </row>
    <row r="202" spans="1:8" s="203" customFormat="1" ht="102.75" customHeight="1" x14ac:dyDescent="0.2">
      <c r="A202" s="225" t="s">
        <v>159</v>
      </c>
      <c r="B202" s="225"/>
      <c r="C202" s="225"/>
      <c r="D202" s="225"/>
      <c r="E202" s="225"/>
      <c r="F202" s="225"/>
      <c r="G202" s="225"/>
      <c r="H202" s="225"/>
    </row>
    <row r="203" spans="1:8" s="224" customFormat="1" ht="222.75" customHeight="1" x14ac:dyDescent="0.2">
      <c r="A203" s="202"/>
      <c r="B203" s="203"/>
      <c r="C203" s="204"/>
      <c r="D203" s="203"/>
      <c r="E203" s="203"/>
      <c r="F203" s="203"/>
      <c r="G203" s="203"/>
      <c r="H203" s="205"/>
    </row>
    <row r="204" spans="1:8" ht="50.1" customHeight="1" x14ac:dyDescent="0.2"/>
    <row r="205" spans="1:8" ht="50.1" customHeight="1" x14ac:dyDescent="0.2"/>
    <row r="206" spans="1:8" ht="185.25" customHeight="1" x14ac:dyDescent="0.2"/>
    <row r="207" spans="1:8" s="16" customFormat="1" ht="67.5" customHeight="1" x14ac:dyDescent="0.2">
      <c r="A207" s="202"/>
      <c r="B207" s="203"/>
      <c r="C207" s="204"/>
      <c r="D207" s="203"/>
      <c r="E207" s="203"/>
      <c r="F207" s="203"/>
      <c r="G207" s="203"/>
      <c r="H207" s="205"/>
    </row>
    <row r="209" spans="1:8" s="252" customFormat="1" ht="114.75" customHeight="1" x14ac:dyDescent="0.2">
      <c r="A209" s="202"/>
      <c r="B209" s="203"/>
      <c r="C209" s="204"/>
      <c r="D209" s="203"/>
      <c r="E209" s="203"/>
      <c r="F209" s="203"/>
      <c r="G209" s="203"/>
      <c r="H209" s="205"/>
    </row>
  </sheetData>
  <sheetProtection selectLockedCells="1" selectUnlockedCells="1"/>
  <mergeCells count="335">
    <mergeCell ref="A199:H199"/>
    <mergeCell ref="A200:H200"/>
    <mergeCell ref="A201:H201"/>
    <mergeCell ref="A202:E202"/>
    <mergeCell ref="F202:H202"/>
    <mergeCell ref="A195:B195"/>
    <mergeCell ref="D195:E195"/>
    <mergeCell ref="A196:B196"/>
    <mergeCell ref="D196:E196"/>
    <mergeCell ref="A197:H197"/>
    <mergeCell ref="A198:H198"/>
    <mergeCell ref="A192:B192"/>
    <mergeCell ref="D192:E192"/>
    <mergeCell ref="A193:B193"/>
    <mergeCell ref="D193:E193"/>
    <mergeCell ref="A194:B194"/>
    <mergeCell ref="D194:E194"/>
    <mergeCell ref="A188:B188"/>
    <mergeCell ref="C188:C191"/>
    <mergeCell ref="D188:E188"/>
    <mergeCell ref="A189:B189"/>
    <mergeCell ref="D189:E189"/>
    <mergeCell ref="A190:B190"/>
    <mergeCell ref="D190:E190"/>
    <mergeCell ref="A191:B191"/>
    <mergeCell ref="D191:E191"/>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68:D168"/>
    <mergeCell ref="C169:D169"/>
    <mergeCell ref="C170:D170"/>
    <mergeCell ref="A172:H172"/>
    <mergeCell ref="C173:D173"/>
    <mergeCell ref="A174:C174"/>
    <mergeCell ref="G174:H174"/>
    <mergeCell ref="A164:B164"/>
    <mergeCell ref="C164:C165"/>
    <mergeCell ref="D164:H164"/>
    <mergeCell ref="A165:B165"/>
    <mergeCell ref="D165:H165"/>
    <mergeCell ref="A166:B166"/>
    <mergeCell ref="D166:H166"/>
    <mergeCell ref="A161:B161"/>
    <mergeCell ref="D161:H161"/>
    <mergeCell ref="A162:B162"/>
    <mergeCell ref="D162:H162"/>
    <mergeCell ref="A163:C163"/>
    <mergeCell ref="D163:H163"/>
    <mergeCell ref="A157:B157"/>
    <mergeCell ref="D157:H157"/>
    <mergeCell ref="A158:B158"/>
    <mergeCell ref="A159:B159"/>
    <mergeCell ref="D159:H159"/>
    <mergeCell ref="A160:B160"/>
    <mergeCell ref="D160:H160"/>
    <mergeCell ref="D153:H153"/>
    <mergeCell ref="A154:B154"/>
    <mergeCell ref="D154:H154"/>
    <mergeCell ref="A155:B155"/>
    <mergeCell ref="A156:B156"/>
    <mergeCell ref="D156:H156"/>
    <mergeCell ref="A149:B149"/>
    <mergeCell ref="C149:C153"/>
    <mergeCell ref="D149:H149"/>
    <mergeCell ref="A150:B150"/>
    <mergeCell ref="D150:H150"/>
    <mergeCell ref="A151:B151"/>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13"/>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01"/>
  <sheetViews>
    <sheetView view="pageBreakPreview" zoomScale="40" zoomScaleNormal="60" zoomScaleSheetLayoutView="40" workbookViewId="0">
      <pane ySplit="4" topLeftCell="A15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663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1">
        <f>F7*1.2</f>
        <v>8863.1999999999989</v>
      </c>
      <c r="E7" s="32">
        <f>F7*1.1</f>
        <v>8124.6</v>
      </c>
      <c r="F7" s="32">
        <v>7386</v>
      </c>
      <c r="G7" s="32">
        <f>F7*0.75</f>
        <v>5539.5</v>
      </c>
      <c r="H7" s="33">
        <f>F7*0.5</f>
        <v>3693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54">
        <f>F12*1.2</f>
        <v>10029.6</v>
      </c>
      <c r="E12" s="32">
        <f>F12*1.1</f>
        <v>9193.8000000000011</v>
      </c>
      <c r="F12" s="32">
        <v>8358</v>
      </c>
      <c r="G12" s="32">
        <f>F12*0.75</f>
        <v>6268.5</v>
      </c>
      <c r="H12" s="33">
        <f>F12*0.5</f>
        <v>4179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1296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"2ГИС.СТАВРОПОЛЬ"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262">
        <v>180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1">
        <f>F27*1.2</f>
        <v>14630.4</v>
      </c>
      <c r="E27" s="32">
        <f>F27*1.1</f>
        <v>13411.2</v>
      </c>
      <c r="F27" s="32">
        <v>12192</v>
      </c>
      <c r="G27" s="32">
        <f>F27*0.75</f>
        <v>9144</v>
      </c>
      <c r="H27" s="33">
        <f>F27*0.5</f>
        <v>6096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54">
        <f>F32*1.2</f>
        <v>16560</v>
      </c>
      <c r="E32" s="32">
        <f>F32*1.1</f>
        <v>15180.000000000002</v>
      </c>
      <c r="F32" s="32">
        <v>13800</v>
      </c>
      <c r="G32" s="32">
        <f>F32*0.75</f>
        <v>10350</v>
      </c>
      <c r="H32" s="33">
        <f>F32*0.5</f>
        <v>6900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2160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"2ГИС.СТАВРОПОЛЬ"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89">
        <v>180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94"/>
      <c r="E46" s="95"/>
      <c r="F46" s="95"/>
      <c r="G46" s="95"/>
      <c r="H46" s="96"/>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330 до 25080</v>
      </c>
      <c r="E48" s="122"/>
      <c r="F48" s="122"/>
      <c r="G48" s="122"/>
      <c r="H48" s="123"/>
    </row>
    <row r="49" spans="1:8" ht="37.5" customHeight="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49" s="127">
        <v>330</v>
      </c>
      <c r="E49" s="128"/>
      <c r="F49" s="128"/>
      <c r="G49" s="128"/>
      <c r="H49" s="129"/>
    </row>
    <row r="50" spans="1:8" ht="37.5" customHeight="1" x14ac:dyDescent="0.2">
      <c r="A50" s="130" t="s">
        <v>33</v>
      </c>
      <c r="B50" s="363"/>
      <c r="C50" s="364"/>
      <c r="D50" s="36">
        <v>1320</v>
      </c>
      <c r="E50" s="37"/>
      <c r="F50" s="37"/>
      <c r="G50" s="37"/>
      <c r="H50" s="38"/>
    </row>
    <row r="51" spans="1:8" ht="37.5" customHeight="1" x14ac:dyDescent="0.2">
      <c r="A51" s="130" t="s">
        <v>34</v>
      </c>
      <c r="B51" s="363"/>
      <c r="C51" s="364"/>
      <c r="D51" s="36">
        <v>2640</v>
      </c>
      <c r="E51" s="37"/>
      <c r="F51" s="37"/>
      <c r="G51" s="37"/>
      <c r="H51" s="38"/>
    </row>
    <row r="52" spans="1:8" ht="37.5" customHeight="1" x14ac:dyDescent="0.2">
      <c r="A52" s="130" t="s">
        <v>35</v>
      </c>
      <c r="B52" s="363"/>
      <c r="C52" s="364"/>
      <c r="D52" s="36">
        <v>3960</v>
      </c>
      <c r="E52" s="37"/>
      <c r="F52" s="37"/>
      <c r="G52" s="37"/>
      <c r="H52" s="38"/>
    </row>
    <row r="53" spans="1:8" ht="37.5" customHeight="1" x14ac:dyDescent="0.2">
      <c r="A53" s="130" t="s">
        <v>36</v>
      </c>
      <c r="B53" s="363"/>
      <c r="C53" s="364"/>
      <c r="D53" s="36">
        <v>5280</v>
      </c>
      <c r="E53" s="37"/>
      <c r="F53" s="37"/>
      <c r="G53" s="37"/>
      <c r="H53" s="38"/>
    </row>
    <row r="54" spans="1:8" ht="37.5" customHeight="1" x14ac:dyDescent="0.2">
      <c r="A54" s="130" t="s">
        <v>37</v>
      </c>
      <c r="B54" s="363"/>
      <c r="C54" s="364"/>
      <c r="D54" s="36">
        <v>6600</v>
      </c>
      <c r="E54" s="37"/>
      <c r="F54" s="37"/>
      <c r="G54" s="37"/>
      <c r="H54" s="38"/>
    </row>
    <row r="55" spans="1:8" ht="37.5" customHeight="1" x14ac:dyDescent="0.2">
      <c r="A55" s="130" t="s">
        <v>38</v>
      </c>
      <c r="B55" s="363"/>
      <c r="C55" s="364"/>
      <c r="D55" s="36">
        <v>7920</v>
      </c>
      <c r="E55" s="37"/>
      <c r="F55" s="37"/>
      <c r="G55" s="37"/>
      <c r="H55" s="38"/>
    </row>
    <row r="56" spans="1:8" ht="37.5" customHeight="1" x14ac:dyDescent="0.2">
      <c r="A56" s="130" t="s">
        <v>39</v>
      </c>
      <c r="B56" s="363"/>
      <c r="C56" s="364"/>
      <c r="D56" s="36">
        <v>9240</v>
      </c>
      <c r="E56" s="37"/>
      <c r="F56" s="37"/>
      <c r="G56" s="37"/>
      <c r="H56" s="38"/>
    </row>
    <row r="57" spans="1:8" ht="37.5" customHeight="1" x14ac:dyDescent="0.2">
      <c r="A57" s="130" t="s">
        <v>40</v>
      </c>
      <c r="B57" s="363"/>
      <c r="C57" s="364"/>
      <c r="D57" s="36">
        <v>10560</v>
      </c>
      <c r="E57" s="37"/>
      <c r="F57" s="37"/>
      <c r="G57" s="37"/>
      <c r="H57" s="38"/>
    </row>
    <row r="58" spans="1:8" ht="37.5" customHeight="1" x14ac:dyDescent="0.2">
      <c r="A58" s="130" t="s">
        <v>41</v>
      </c>
      <c r="B58" s="363"/>
      <c r="C58" s="364"/>
      <c r="D58" s="36">
        <v>11880</v>
      </c>
      <c r="E58" s="37"/>
      <c r="F58" s="37"/>
      <c r="G58" s="37"/>
      <c r="H58" s="38"/>
    </row>
    <row r="59" spans="1:8" ht="37.5" customHeight="1" x14ac:dyDescent="0.2">
      <c r="A59" s="130" t="s">
        <v>42</v>
      </c>
      <c r="B59" s="363"/>
      <c r="C59" s="364"/>
      <c r="D59" s="36">
        <v>13200</v>
      </c>
      <c r="E59" s="37"/>
      <c r="F59" s="37"/>
      <c r="G59" s="37"/>
      <c r="H59" s="38"/>
    </row>
    <row r="60" spans="1:8" ht="37.5" customHeight="1" x14ac:dyDescent="0.2">
      <c r="A60" s="130" t="s">
        <v>43</v>
      </c>
      <c r="B60" s="363"/>
      <c r="C60" s="364"/>
      <c r="D60" s="36">
        <v>14520</v>
      </c>
      <c r="E60" s="37"/>
      <c r="F60" s="37"/>
      <c r="G60" s="37"/>
      <c r="H60" s="38"/>
    </row>
    <row r="61" spans="1:8" ht="37.5" customHeight="1" x14ac:dyDescent="0.2">
      <c r="A61" s="130" t="s">
        <v>44</v>
      </c>
      <c r="B61" s="363"/>
      <c r="C61" s="364"/>
      <c r="D61" s="36">
        <v>15840</v>
      </c>
      <c r="E61" s="37"/>
      <c r="F61" s="37"/>
      <c r="G61" s="37"/>
      <c r="H61" s="38"/>
    </row>
    <row r="62" spans="1:8" ht="37.5" customHeight="1" x14ac:dyDescent="0.2">
      <c r="A62" s="130" t="s">
        <v>45</v>
      </c>
      <c r="B62" s="363"/>
      <c r="C62" s="364"/>
      <c r="D62" s="36">
        <v>17160</v>
      </c>
      <c r="E62" s="37"/>
      <c r="F62" s="37"/>
      <c r="G62" s="37"/>
      <c r="H62" s="38"/>
    </row>
    <row r="63" spans="1:8" ht="37.5" customHeight="1" x14ac:dyDescent="0.2">
      <c r="A63" s="130" t="s">
        <v>46</v>
      </c>
      <c r="B63" s="363"/>
      <c r="C63" s="364"/>
      <c r="D63" s="36">
        <v>18480</v>
      </c>
      <c r="E63" s="37"/>
      <c r="F63" s="37"/>
      <c r="G63" s="37"/>
      <c r="H63" s="38"/>
    </row>
    <row r="64" spans="1:8" ht="37.5" customHeight="1" x14ac:dyDescent="0.2">
      <c r="A64" s="130" t="s">
        <v>47</v>
      </c>
      <c r="B64" s="363"/>
      <c r="C64" s="364"/>
      <c r="D64" s="36">
        <v>19800</v>
      </c>
      <c r="E64" s="37"/>
      <c r="F64" s="37"/>
      <c r="G64" s="37"/>
      <c r="H64" s="38"/>
    </row>
    <row r="65" spans="1:8" ht="37.5" customHeight="1" x14ac:dyDescent="0.2">
      <c r="A65" s="130" t="s">
        <v>48</v>
      </c>
      <c r="B65" s="363"/>
      <c r="C65" s="364"/>
      <c r="D65" s="36">
        <v>21120</v>
      </c>
      <c r="E65" s="37"/>
      <c r="F65" s="37"/>
      <c r="G65" s="37"/>
      <c r="H65" s="38"/>
    </row>
    <row r="66" spans="1:8" ht="37.5" customHeight="1" x14ac:dyDescent="0.2">
      <c r="A66" s="130" t="s">
        <v>49</v>
      </c>
      <c r="B66" s="363"/>
      <c r="C66" s="364"/>
      <c r="D66" s="36">
        <v>22440</v>
      </c>
      <c r="E66" s="37"/>
      <c r="F66" s="37"/>
      <c r="G66" s="37"/>
      <c r="H66" s="38"/>
    </row>
    <row r="67" spans="1:8" ht="37.5" customHeight="1" x14ac:dyDescent="0.2">
      <c r="A67" s="130" t="s">
        <v>50</v>
      </c>
      <c r="B67" s="363"/>
      <c r="C67" s="364"/>
      <c r="D67" s="36">
        <v>23760</v>
      </c>
      <c r="E67" s="37"/>
      <c r="F67" s="37"/>
      <c r="G67" s="37"/>
      <c r="H67" s="38"/>
    </row>
    <row r="68" spans="1:8" ht="37.5" customHeight="1" x14ac:dyDescent="0.2">
      <c r="A68" s="130" t="s">
        <v>51</v>
      </c>
      <c r="B68" s="363"/>
      <c r="C68" s="364"/>
      <c r="D68" s="36">
        <v>25080</v>
      </c>
      <c r="E68" s="37"/>
      <c r="F68" s="37"/>
      <c r="G68" s="37"/>
      <c r="H68" s="38"/>
    </row>
    <row r="69" spans="1:8" ht="37.5" customHeight="1" x14ac:dyDescent="0.2">
      <c r="A69" s="130" t="s">
        <v>196</v>
      </c>
      <c r="B69" s="363"/>
      <c r="C69" s="364"/>
      <c r="D69" s="36">
        <v>26400</v>
      </c>
      <c r="E69" s="37"/>
      <c r="F69" s="37"/>
      <c r="G69" s="37"/>
      <c r="H69" s="38"/>
    </row>
    <row r="70" spans="1:8" ht="37.5" customHeight="1" x14ac:dyDescent="0.2">
      <c r="A70" s="130" t="s">
        <v>197</v>
      </c>
      <c r="B70" s="363"/>
      <c r="C70" s="364"/>
      <c r="D70" s="36">
        <v>27720</v>
      </c>
      <c r="E70" s="37"/>
      <c r="F70" s="37"/>
      <c r="G70" s="37"/>
      <c r="H70" s="38"/>
    </row>
    <row r="71" spans="1:8" ht="37.5" customHeight="1" x14ac:dyDescent="0.2">
      <c r="A71" s="130" t="s">
        <v>198</v>
      </c>
      <c r="B71" s="363"/>
      <c r="C71" s="364"/>
      <c r="D71" s="36">
        <v>29040</v>
      </c>
      <c r="E71" s="37"/>
      <c r="F71" s="37"/>
      <c r="G71" s="37"/>
      <c r="H71" s="38"/>
    </row>
    <row r="72" spans="1:8" ht="37.5" customHeight="1" x14ac:dyDescent="0.2">
      <c r="A72" s="130" t="s">
        <v>199</v>
      </c>
      <c r="B72" s="363"/>
      <c r="C72" s="364"/>
      <c r="D72" s="36">
        <v>30360</v>
      </c>
      <c r="E72" s="37"/>
      <c r="F72" s="37"/>
      <c r="G72" s="37"/>
      <c r="H72" s="38"/>
    </row>
    <row r="73" spans="1:8" ht="37.5" customHeight="1" x14ac:dyDescent="0.2">
      <c r="A73" s="130" t="s">
        <v>200</v>
      </c>
      <c r="B73" s="363"/>
      <c r="C73" s="364"/>
      <c r="D73" s="36">
        <v>31680</v>
      </c>
      <c r="E73" s="37"/>
      <c r="F73" s="37"/>
      <c r="G73" s="37"/>
      <c r="H73" s="38"/>
    </row>
    <row r="74" spans="1:8" ht="37.5" customHeight="1" x14ac:dyDescent="0.2">
      <c r="A74" s="130" t="s">
        <v>201</v>
      </c>
      <c r="B74" s="363"/>
      <c r="C74" s="364"/>
      <c r="D74" s="36">
        <v>33000</v>
      </c>
      <c r="E74" s="37"/>
      <c r="F74" s="37"/>
      <c r="G74" s="37"/>
      <c r="H74" s="38"/>
    </row>
    <row r="75" spans="1:8" ht="37.5" customHeight="1" x14ac:dyDescent="0.2">
      <c r="A75" s="130" t="s">
        <v>202</v>
      </c>
      <c r="B75" s="363"/>
      <c r="C75" s="364"/>
      <c r="D75" s="36">
        <v>34320</v>
      </c>
      <c r="E75" s="37"/>
      <c r="F75" s="37"/>
      <c r="G75" s="37"/>
      <c r="H75" s="38"/>
    </row>
    <row r="76" spans="1:8" ht="37.5" customHeight="1" x14ac:dyDescent="0.2">
      <c r="A76" s="130" t="s">
        <v>203</v>
      </c>
      <c r="B76" s="363"/>
      <c r="C76" s="364"/>
      <c r="D76" s="36">
        <v>35640</v>
      </c>
      <c r="E76" s="37"/>
      <c r="F76" s="37"/>
      <c r="G76" s="37"/>
      <c r="H76" s="38"/>
    </row>
    <row r="77" spans="1:8" ht="37.5" customHeight="1" x14ac:dyDescent="0.2">
      <c r="A77" s="130" t="s">
        <v>204</v>
      </c>
      <c r="B77" s="363"/>
      <c r="C77" s="364"/>
      <c r="D77" s="36">
        <v>36960</v>
      </c>
      <c r="E77" s="37"/>
      <c r="F77" s="37"/>
      <c r="G77" s="37"/>
      <c r="H77" s="38"/>
    </row>
    <row r="78" spans="1:8" ht="37.5" customHeight="1" x14ac:dyDescent="0.2">
      <c r="A78" s="130" t="s">
        <v>205</v>
      </c>
      <c r="B78" s="363"/>
      <c r="C78" s="364"/>
      <c r="D78" s="36">
        <v>38280</v>
      </c>
      <c r="E78" s="37"/>
      <c r="F78" s="37"/>
      <c r="G78" s="37"/>
      <c r="H78" s="38"/>
    </row>
    <row r="79" spans="1:8" ht="37.5" customHeight="1" x14ac:dyDescent="0.2">
      <c r="A79" s="130" t="s">
        <v>215</v>
      </c>
      <c r="B79" s="363"/>
      <c r="C79" s="364"/>
      <c r="D79" s="36">
        <v>39600</v>
      </c>
      <c r="E79" s="37"/>
      <c r="F79" s="37"/>
      <c r="G79" s="37"/>
      <c r="H79" s="38"/>
    </row>
    <row r="80" spans="1:8" ht="37.5" customHeight="1" x14ac:dyDescent="0.2">
      <c r="A80" s="130" t="s">
        <v>216</v>
      </c>
      <c r="B80" s="363"/>
      <c r="C80" s="364"/>
      <c r="D80" s="36">
        <v>40920</v>
      </c>
      <c r="E80" s="37"/>
      <c r="F80" s="37"/>
      <c r="G80" s="37"/>
      <c r="H80" s="38"/>
    </row>
    <row r="81" spans="1:8" ht="37.5" customHeight="1" x14ac:dyDescent="0.2">
      <c r="A81" s="130" t="s">
        <v>217</v>
      </c>
      <c r="B81" s="363"/>
      <c r="C81" s="364"/>
      <c r="D81" s="36">
        <v>42240</v>
      </c>
      <c r="E81" s="37"/>
      <c r="F81" s="37"/>
      <c r="G81" s="37"/>
      <c r="H81" s="38"/>
    </row>
    <row r="82" spans="1:8" ht="37.5" customHeight="1" x14ac:dyDescent="0.2">
      <c r="A82" s="130" t="s">
        <v>218</v>
      </c>
      <c r="B82" s="363"/>
      <c r="C82" s="364"/>
      <c r="D82" s="36">
        <v>43560</v>
      </c>
      <c r="E82" s="37"/>
      <c r="F82" s="37"/>
      <c r="G82" s="37"/>
      <c r="H82" s="38"/>
    </row>
    <row r="83" spans="1:8" ht="37.5" customHeight="1" thickBot="1" x14ac:dyDescent="0.25">
      <c r="A83" s="130" t="s">
        <v>219</v>
      </c>
      <c r="B83" s="363"/>
      <c r="C83" s="365"/>
      <c r="D83" s="36">
        <v>44880</v>
      </c>
      <c r="E83" s="37"/>
      <c r="F83" s="37"/>
      <c r="G83" s="37"/>
      <c r="H83" s="38"/>
    </row>
    <row r="84" spans="1:8" ht="50.1" customHeight="1" thickBot="1" x14ac:dyDescent="0.25">
      <c r="A84" s="119" t="s">
        <v>52</v>
      </c>
      <c r="B84" s="120"/>
      <c r="C84" s="120"/>
      <c r="D84" s="121" t="str">
        <f>"от "&amp;MIN(D85:D94)&amp;" до "&amp;MAX(D85:D94)</f>
        <v>от 144 до 4932</v>
      </c>
      <c r="E84" s="122"/>
      <c r="F84" s="122"/>
      <c r="G84" s="122"/>
      <c r="H84" s="123"/>
    </row>
    <row r="85" spans="1:8" ht="151.5" x14ac:dyDescent="0.2">
      <c r="A85" s="132" t="s">
        <v>53</v>
      </c>
      <c r="B85" s="133" t="s">
        <v>13</v>
      </c>
      <c r="C85" s="318"/>
      <c r="D85" s="135">
        <v>858</v>
      </c>
      <c r="E85" s="135"/>
      <c r="F85" s="135"/>
      <c r="G85" s="135"/>
      <c r="H85" s="136"/>
    </row>
    <row r="86" spans="1:8" ht="37.5" customHeight="1" x14ac:dyDescent="0.2">
      <c r="A86" s="137" t="s">
        <v>54</v>
      </c>
      <c r="B86" s="138"/>
      <c r="C86" s="139"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86" s="140">
        <v>144</v>
      </c>
      <c r="E86" s="140"/>
      <c r="F86" s="140"/>
      <c r="G86" s="140"/>
      <c r="H86" s="141"/>
    </row>
    <row r="87" spans="1:8" ht="37.5" customHeight="1" x14ac:dyDescent="0.2">
      <c r="A87" s="137" t="s">
        <v>55</v>
      </c>
      <c r="B87" s="138"/>
      <c r="C87" s="142"/>
      <c r="D87" s="140">
        <v>2598</v>
      </c>
      <c r="E87" s="140"/>
      <c r="F87" s="140"/>
      <c r="G87" s="140"/>
      <c r="H87" s="141"/>
    </row>
    <row r="88" spans="1:8" ht="37.5" customHeight="1" x14ac:dyDescent="0.2">
      <c r="A88" s="137" t="s">
        <v>56</v>
      </c>
      <c r="B88" s="138"/>
      <c r="C88" s="142"/>
      <c r="D88" s="140">
        <v>1500</v>
      </c>
      <c r="E88" s="140"/>
      <c r="F88" s="140"/>
      <c r="G88" s="140"/>
      <c r="H88" s="141"/>
    </row>
    <row r="89" spans="1:8" ht="37.5" customHeight="1" x14ac:dyDescent="0.2">
      <c r="A89" s="143" t="s">
        <v>57</v>
      </c>
      <c r="B89" s="144"/>
      <c r="C89" s="142"/>
      <c r="D89" s="140">
        <v>2598</v>
      </c>
      <c r="E89" s="140"/>
      <c r="F89" s="140"/>
      <c r="G89" s="140"/>
      <c r="H89" s="141"/>
    </row>
    <row r="90" spans="1:8" ht="37.5" customHeight="1" x14ac:dyDescent="0.2">
      <c r="A90" s="137" t="s">
        <v>58</v>
      </c>
      <c r="B90" s="138"/>
      <c r="C90" s="142"/>
      <c r="D90" s="140">
        <v>258</v>
      </c>
      <c r="E90" s="140"/>
      <c r="F90" s="140"/>
      <c r="G90" s="140"/>
      <c r="H90" s="141"/>
    </row>
    <row r="91" spans="1:8" ht="37.5" customHeight="1" x14ac:dyDescent="0.2">
      <c r="A91" s="137" t="s">
        <v>59</v>
      </c>
      <c r="B91" s="138"/>
      <c r="C91" s="142"/>
      <c r="D91" s="140">
        <v>258</v>
      </c>
      <c r="E91" s="140"/>
      <c r="F91" s="140"/>
      <c r="G91" s="140"/>
      <c r="H91" s="141"/>
    </row>
    <row r="92" spans="1:8" ht="37.5" customHeight="1" x14ac:dyDescent="0.2">
      <c r="A92" s="137" t="s">
        <v>60</v>
      </c>
      <c r="B92" s="138"/>
      <c r="C92" s="142"/>
      <c r="D92" s="140">
        <v>516</v>
      </c>
      <c r="E92" s="140"/>
      <c r="F92" s="140"/>
      <c r="G92" s="140"/>
      <c r="H92" s="141"/>
    </row>
    <row r="93" spans="1:8" ht="37.5" customHeight="1" x14ac:dyDescent="0.2">
      <c r="A93" s="137" t="s">
        <v>61</v>
      </c>
      <c r="B93" s="138"/>
      <c r="C93" s="142"/>
      <c r="D93" s="140">
        <v>774</v>
      </c>
      <c r="E93" s="140"/>
      <c r="F93" s="140"/>
      <c r="G93" s="140"/>
      <c r="H93" s="141"/>
    </row>
    <row r="94" spans="1:8" ht="37.5" customHeight="1" thickBot="1" x14ac:dyDescent="0.25">
      <c r="A94" s="145" t="s">
        <v>62</v>
      </c>
      <c r="B94" s="146"/>
      <c r="C94" s="147"/>
      <c r="D94" s="148">
        <v>4932</v>
      </c>
      <c r="E94" s="148"/>
      <c r="F94" s="148"/>
      <c r="G94" s="148"/>
      <c r="H94" s="149"/>
    </row>
    <row r="95" spans="1:8" s="16" customFormat="1" ht="117.75" customHeight="1" thickBot="1" x14ac:dyDescent="0.25">
      <c r="A95" s="319" t="s">
        <v>64</v>
      </c>
      <c r="B95" s="320"/>
      <c r="C9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5" s="45">
        <v>30</v>
      </c>
      <c r="E95" s="45"/>
      <c r="F95" s="45"/>
      <c r="G95" s="45"/>
      <c r="H95" s="46"/>
    </row>
    <row r="96" spans="1:8" ht="50.1" customHeight="1" thickBot="1" x14ac:dyDescent="0.25">
      <c r="A96" s="24" t="s">
        <v>65</v>
      </c>
      <c r="B96" s="25"/>
      <c r="C96" s="26"/>
      <c r="D96" s="156" t="str">
        <f>"от "&amp;MIN(D98,D109:H110,F148,D111:H125)&amp;" до "&amp;MAX(D98,D109:H110,F148,D111:H125)</f>
        <v>от 552 до 20640</v>
      </c>
      <c r="E96" s="156"/>
      <c r="F96" s="156"/>
      <c r="G96" s="156"/>
      <c r="H96" s="157"/>
    </row>
    <row r="97" spans="1:8" ht="21.75" thickBot="1" x14ac:dyDescent="0.25">
      <c r="A97" s="298"/>
      <c r="B97" s="299"/>
      <c r="C97" s="118"/>
      <c r="D97" s="322"/>
      <c r="E97" s="322"/>
      <c r="F97" s="322"/>
      <c r="G97" s="322"/>
      <c r="H97" s="323"/>
    </row>
    <row r="98" spans="1:8" ht="59.25"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98" s="165">
        <v>4440</v>
      </c>
      <c r="E98" s="165"/>
      <c r="F98" s="165"/>
      <c r="G98" s="165"/>
      <c r="H98" s="166"/>
    </row>
    <row r="99" spans="1:8" ht="59.25" customHeight="1" thickBot="1" x14ac:dyDescent="0.25">
      <c r="A99" s="167" t="s">
        <v>67</v>
      </c>
      <c r="B99" s="168"/>
      <c r="C99" s="169"/>
      <c r="D99" s="170" t="s">
        <v>68</v>
      </c>
      <c r="E99" s="171"/>
      <c r="F99" s="171"/>
      <c r="G99" s="171"/>
      <c r="H99" s="172"/>
    </row>
    <row r="100" spans="1:8" ht="59.25" customHeight="1" x14ac:dyDescent="0.2">
      <c r="A100" s="173" t="s">
        <v>69</v>
      </c>
      <c r="B100" s="174"/>
      <c r="C100" s="169"/>
      <c r="D100" s="140">
        <f>D98/4</f>
        <v>1110</v>
      </c>
      <c r="E100" s="140"/>
      <c r="F100" s="140"/>
      <c r="G100" s="140"/>
      <c r="H100" s="141"/>
    </row>
    <row r="101" spans="1:8" ht="59.25" customHeight="1" x14ac:dyDescent="0.2">
      <c r="A101" s="173" t="s">
        <v>70</v>
      </c>
      <c r="B101" s="174"/>
      <c r="C101" s="169"/>
      <c r="D101" s="140">
        <f>D98/5</f>
        <v>888</v>
      </c>
      <c r="E101" s="140"/>
      <c r="F101" s="140"/>
      <c r="G101" s="140"/>
      <c r="H101" s="141"/>
    </row>
    <row r="102" spans="1:8" ht="59.25" customHeight="1" x14ac:dyDescent="0.2">
      <c r="A102" s="173" t="s">
        <v>71</v>
      </c>
      <c r="B102" s="174"/>
      <c r="C102" s="169"/>
      <c r="D102" s="140">
        <f>D98/6</f>
        <v>740</v>
      </c>
      <c r="E102" s="140"/>
      <c r="F102" s="140"/>
      <c r="G102" s="140"/>
      <c r="H102" s="141"/>
    </row>
    <row r="103" spans="1:8" ht="59.25" customHeight="1" x14ac:dyDescent="0.2">
      <c r="A103" s="173" t="s">
        <v>72</v>
      </c>
      <c r="B103" s="174"/>
      <c r="C103" s="169"/>
      <c r="D103" s="140">
        <f>D98/7</f>
        <v>634.28571428571433</v>
      </c>
      <c r="E103" s="140"/>
      <c r="F103" s="140"/>
      <c r="G103" s="140"/>
      <c r="H103" s="141"/>
    </row>
    <row r="104" spans="1:8" ht="59.25" customHeight="1" x14ac:dyDescent="0.2">
      <c r="A104" s="173" t="s">
        <v>73</v>
      </c>
      <c r="B104" s="174"/>
      <c r="C104" s="169"/>
      <c r="D104" s="140">
        <f>D98/8</f>
        <v>555</v>
      </c>
      <c r="E104" s="140"/>
      <c r="F104" s="140"/>
      <c r="G104" s="140"/>
      <c r="H104" s="141"/>
    </row>
    <row r="105" spans="1:8" ht="59.25" customHeight="1" x14ac:dyDescent="0.2">
      <c r="A105" s="173" t="s">
        <v>74</v>
      </c>
      <c r="B105" s="174"/>
      <c r="C105" s="169"/>
      <c r="D105" s="140">
        <f>D98/9</f>
        <v>493.33333333333331</v>
      </c>
      <c r="E105" s="140"/>
      <c r="F105" s="140"/>
      <c r="G105" s="140"/>
      <c r="H105" s="141"/>
    </row>
    <row r="106" spans="1:8" ht="59.25" customHeight="1" thickBot="1" x14ac:dyDescent="0.25">
      <c r="A106" s="173" t="s">
        <v>75</v>
      </c>
      <c r="B106" s="174"/>
      <c r="C106" s="175"/>
      <c r="D106" s="140">
        <f>D98/10</f>
        <v>444</v>
      </c>
      <c r="E106" s="140"/>
      <c r="F106" s="140"/>
      <c r="G106" s="140"/>
      <c r="H106" s="141"/>
    </row>
    <row r="107" spans="1:8" s="16" customFormat="1" ht="62.45" customHeight="1" thickBot="1" x14ac:dyDescent="0.25">
      <c r="A107" s="176" t="s">
        <v>76</v>
      </c>
      <c r="B107" s="177"/>
      <c r="C10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7" s="44">
        <v>10008</v>
      </c>
      <c r="E107" s="45"/>
      <c r="F107" s="45"/>
      <c r="G107" s="45"/>
      <c r="H107" s="46"/>
    </row>
    <row r="108" spans="1:8" ht="21.75" thickBot="1" x14ac:dyDescent="0.25">
      <c r="A108" s="298"/>
      <c r="B108" s="299"/>
      <c r="C108" s="180"/>
      <c r="D108" s="322"/>
      <c r="E108" s="322"/>
      <c r="F108" s="322"/>
      <c r="G108" s="322"/>
      <c r="H108" s="323"/>
    </row>
    <row r="109" spans="1:8" ht="50.1" customHeight="1" x14ac:dyDescent="0.2">
      <c r="A109" s="143" t="s">
        <v>77</v>
      </c>
      <c r="B109" s="144"/>
      <c r="C109" s="183" t="str">
        <f>"Интернет-площадка 2gis.ru на основе Cправочника организаций "&amp;$C$2&amp;""</f>
        <v>Интернет-площадка 2gis.ru на основе Cправочника организаций "2ГИС.СТАВРОПОЛЬ"</v>
      </c>
      <c r="D109" s="31">
        <v>5970</v>
      </c>
      <c r="E109" s="32"/>
      <c r="F109" s="32"/>
      <c r="G109" s="32"/>
      <c r="H109" s="33"/>
    </row>
    <row r="110" spans="1:8" ht="50.1" customHeight="1" x14ac:dyDescent="0.2">
      <c r="A110" s="143" t="s">
        <v>78</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0" s="185">
        <v>5970</v>
      </c>
      <c r="E110" s="186"/>
      <c r="F110" s="186"/>
      <c r="G110" s="186"/>
      <c r="H110" s="187"/>
    </row>
    <row r="111" spans="1:8" ht="50.1" customHeight="1" x14ac:dyDescent="0.2">
      <c r="A111" s="143" t="s">
        <v>79</v>
      </c>
      <c r="B111" s="144"/>
      <c r="C111"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1" s="36">
        <v>5520</v>
      </c>
      <c r="E111" s="37"/>
      <c r="F111" s="37"/>
      <c r="G111" s="37"/>
      <c r="H111" s="38"/>
    </row>
    <row r="112" spans="1:8" ht="50.1" customHeight="1" x14ac:dyDescent="0.2">
      <c r="A112" s="143" t="s">
        <v>80</v>
      </c>
      <c r="B112" s="144"/>
      <c r="C112" s="184" t="str">
        <f>"Интернет-площадка 2gis.ru на основе Cправочника организаций "&amp;$C$2&amp;""</f>
        <v>Интернет-площадка 2gis.ru на основе Cправочника организаций "2ГИС.СТАВРОПОЛЬ"</v>
      </c>
      <c r="D112" s="36">
        <v>8640</v>
      </c>
      <c r="E112" s="37"/>
      <c r="F112" s="37"/>
      <c r="G112" s="37"/>
      <c r="H112" s="38"/>
    </row>
    <row r="113" spans="1:8" ht="50.1" customHeight="1" x14ac:dyDescent="0.2">
      <c r="A113" s="143" t="s">
        <v>81</v>
      </c>
      <c r="B113" s="144"/>
      <c r="C113" s="184" t="str">
        <f>"Интернет-площадка 2gis.ru на основе Cправочника организаций "&amp;$C$2&amp;""</f>
        <v>Интернет-площадка 2gis.ru на основе Cправочника организаций "2ГИС.СТАВРОПОЛЬ"</v>
      </c>
      <c r="D113" s="36">
        <v>10368</v>
      </c>
      <c r="E113" s="37"/>
      <c r="F113" s="37"/>
      <c r="G113" s="37"/>
      <c r="H113" s="38"/>
    </row>
    <row r="114" spans="1:8" ht="50.1" customHeight="1" x14ac:dyDescent="0.2">
      <c r="A114" s="143" t="s">
        <v>82</v>
      </c>
      <c r="B114" s="144"/>
      <c r="C114"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4" s="36">
        <v>3834</v>
      </c>
      <c r="E114" s="37"/>
      <c r="F114" s="37"/>
      <c r="G114" s="37"/>
      <c r="H114" s="38"/>
    </row>
    <row r="115" spans="1:8" ht="50.1" customHeight="1" x14ac:dyDescent="0.2">
      <c r="A115" s="143" t="s">
        <v>83</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5" s="36">
        <v>3309</v>
      </c>
      <c r="E115" s="37"/>
      <c r="F115" s="37"/>
      <c r="G115" s="37"/>
      <c r="H115" s="38"/>
    </row>
    <row r="116" spans="1:8" ht="50.1" customHeight="1" x14ac:dyDescent="0.2">
      <c r="A116" s="143" t="s">
        <v>84</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16" s="36">
        <v>5970</v>
      </c>
      <c r="E116" s="37"/>
      <c r="F116" s="37"/>
      <c r="G116" s="37"/>
      <c r="H116" s="38"/>
    </row>
    <row r="117" spans="1:8" ht="50.1" customHeight="1" x14ac:dyDescent="0.2">
      <c r="A117" s="143" t="s">
        <v>85</v>
      </c>
      <c r="B117" s="144"/>
      <c r="C117" s="188" t="str">
        <f>C148</f>
        <v>электронный справочник на основе Справочника организаций "2ГИС.СТАВРОПОЛЬ" (мобильная версия 2ГИС 4.0 и выше)</v>
      </c>
      <c r="D117" s="36">
        <v>9936</v>
      </c>
      <c r="E117" s="37"/>
      <c r="F117" s="37"/>
      <c r="G117" s="37"/>
      <c r="H117" s="38"/>
    </row>
    <row r="118" spans="1:8" ht="50.1" customHeight="1" x14ac:dyDescent="0.2">
      <c r="A118" s="143" t="s">
        <v>86</v>
      </c>
      <c r="B118" s="144"/>
      <c r="C118" s="184" t="s">
        <v>87</v>
      </c>
      <c r="D118" s="36">
        <v>552</v>
      </c>
      <c r="E118" s="37"/>
      <c r="F118" s="37"/>
      <c r="G118" s="37"/>
      <c r="H118" s="38"/>
    </row>
    <row r="119" spans="1:8" ht="81" customHeight="1" x14ac:dyDescent="0.2">
      <c r="A119" s="143" t="s">
        <v>88</v>
      </c>
      <c r="B119" s="144"/>
      <c r="C11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19" s="36">
        <v>1950</v>
      </c>
      <c r="E119" s="37"/>
      <c r="F119" s="37"/>
      <c r="G119" s="37"/>
      <c r="H119" s="38"/>
    </row>
    <row r="120" spans="1:8" ht="81" customHeight="1" x14ac:dyDescent="0.2">
      <c r="A120" s="143" t="s">
        <v>89</v>
      </c>
      <c r="B120" s="144"/>
      <c r="C120" s="184" t="str">
        <f t="shared" ref="C120:C12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0" s="36">
        <v>1560</v>
      </c>
      <c r="E120" s="37"/>
      <c r="F120" s="37"/>
      <c r="G120" s="37"/>
      <c r="H120" s="38"/>
    </row>
    <row r="121" spans="1:8" ht="81" customHeight="1" x14ac:dyDescent="0.2">
      <c r="A121" s="143" t="s">
        <v>90</v>
      </c>
      <c r="B121" s="144"/>
      <c r="C121" s="184"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1" s="36">
        <v>1680</v>
      </c>
      <c r="E121" s="37"/>
      <c r="F121" s="37"/>
      <c r="G121" s="37"/>
      <c r="H121" s="38"/>
    </row>
    <row r="122" spans="1:8" ht="81" customHeight="1" x14ac:dyDescent="0.2">
      <c r="A122" s="143" t="s">
        <v>91</v>
      </c>
      <c r="B122" s="144"/>
      <c r="C122" s="184"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2" s="36">
        <v>780</v>
      </c>
      <c r="E122" s="37"/>
      <c r="F122" s="37"/>
      <c r="G122" s="37"/>
      <c r="H122" s="38"/>
    </row>
    <row r="123" spans="1:8" ht="81" customHeight="1" x14ac:dyDescent="0.2">
      <c r="A123" s="143" t="s">
        <v>92</v>
      </c>
      <c r="B123" s="144" t="s">
        <v>92</v>
      </c>
      <c r="C12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3" s="36">
        <v>20640</v>
      </c>
      <c r="E123" s="37"/>
      <c r="F123" s="37"/>
      <c r="G123" s="37"/>
      <c r="H123" s="38"/>
    </row>
    <row r="124" spans="1:8" ht="81" customHeight="1" x14ac:dyDescent="0.2">
      <c r="A124" s="143" t="s">
        <v>93</v>
      </c>
      <c r="B124" s="144" t="s">
        <v>93</v>
      </c>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24" s="36">
        <v>3504</v>
      </c>
      <c r="E124" s="37"/>
      <c r="F124" s="37"/>
      <c r="G124" s="37"/>
      <c r="H124" s="38"/>
    </row>
    <row r="125" spans="1:8" ht="50.1" customHeight="1" thickBot="1" x14ac:dyDescent="0.25">
      <c r="A125" s="143" t="s">
        <v>94</v>
      </c>
      <c r="B125" s="144"/>
      <c r="C125"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25" s="36">
        <v>5514</v>
      </c>
      <c r="E125" s="37"/>
      <c r="F125" s="37"/>
      <c r="G125" s="37"/>
      <c r="H125" s="38"/>
    </row>
    <row r="126" spans="1:8" s="16" customFormat="1" ht="102" customHeight="1" thickBot="1" x14ac:dyDescent="0.25">
      <c r="A126" s="143" t="s">
        <v>16</v>
      </c>
      <c r="B126" s="144"/>
      <c r="C126"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26" s="36">
        <v>858</v>
      </c>
      <c r="E126" s="37"/>
      <c r="F126" s="37"/>
      <c r="G126" s="37"/>
      <c r="H126" s="38"/>
    </row>
    <row r="127" spans="1:8" s="16" customFormat="1" ht="126" customHeight="1" x14ac:dyDescent="0.2">
      <c r="A127" s="143" t="s">
        <v>95</v>
      </c>
      <c r="B127" s="144"/>
      <c r="C127"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7" s="36">
        <v>10020</v>
      </c>
      <c r="E127" s="37"/>
      <c r="F127" s="37"/>
      <c r="G127" s="37"/>
      <c r="H127" s="38"/>
    </row>
    <row r="128" spans="1:8" s="16" customFormat="1" ht="96" customHeight="1" x14ac:dyDescent="0.2">
      <c r="A128" s="137" t="s">
        <v>96</v>
      </c>
      <c r="B128" s="189"/>
      <c r="C12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8" s="36">
        <v>5010</v>
      </c>
      <c r="E128" s="37"/>
      <c r="F128" s="37"/>
      <c r="G128" s="37"/>
      <c r="H128" s="38"/>
    </row>
    <row r="129" spans="1:8" s="16" customFormat="1" ht="96" customHeight="1" x14ac:dyDescent="0.2">
      <c r="A129" s="137" t="s">
        <v>97</v>
      </c>
      <c r="B129" s="189"/>
      <c r="C129"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29" s="36">
        <v>8232</v>
      </c>
      <c r="E129" s="37"/>
      <c r="F129" s="37"/>
      <c r="G129" s="37"/>
      <c r="H129" s="38"/>
    </row>
    <row r="130" spans="1:8" ht="50.1" customHeight="1" x14ac:dyDescent="0.2">
      <c r="A130" s="143" t="s">
        <v>98</v>
      </c>
      <c r="B130" s="144"/>
      <c r="C130" s="184" t="str">
        <f>"Интернет-площадка 2gis.ru на основе Cправочника организаций "&amp;$C$2&amp;""</f>
        <v>Интернет-площадка 2gis.ru на основе Cправочника организаций "2ГИС.СТАВРОПОЛЬ"</v>
      </c>
      <c r="D130" s="36">
        <v>9960</v>
      </c>
      <c r="E130" s="37"/>
      <c r="F130" s="37"/>
      <c r="G130" s="37"/>
      <c r="H130" s="38"/>
    </row>
    <row r="131" spans="1:8" ht="50.1" customHeight="1" x14ac:dyDescent="0.2">
      <c r="A131" s="143" t="s">
        <v>99</v>
      </c>
      <c r="B131" s="144"/>
      <c r="C131" s="184" t="str">
        <f t="shared" ref="C131:C140"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1" s="36">
        <v>9960</v>
      </c>
      <c r="E131" s="37"/>
      <c r="F131" s="37"/>
      <c r="G131" s="37"/>
      <c r="H131" s="38"/>
    </row>
    <row r="132" spans="1:8" ht="50.1" customHeight="1" x14ac:dyDescent="0.2">
      <c r="A132" s="143" t="s">
        <v>100</v>
      </c>
      <c r="B132" s="144"/>
      <c r="C132" s="184" t="str">
        <f t="shared" si="1"/>
        <v>Электронный справочник на основе Справочника организаций "2ГИС.СТАВРОПОЛЬ" (версия для ПК)</v>
      </c>
      <c r="D132" s="36">
        <v>9120</v>
      </c>
      <c r="E132" s="37"/>
      <c r="F132" s="37"/>
      <c r="G132" s="37"/>
      <c r="H132" s="38"/>
    </row>
    <row r="133" spans="1:8" ht="50.1" customHeight="1" x14ac:dyDescent="0.2">
      <c r="A133" s="143" t="s">
        <v>101</v>
      </c>
      <c r="B133" s="144"/>
      <c r="C133" s="184" t="str">
        <f>"Интернет-площадка 2gis.ru на основе Cправочника организаций "&amp;$C$2&amp;""</f>
        <v>Интернет-площадка 2gis.ru на основе Cправочника организаций "2ГИС.СТАВРОПОЛЬ"</v>
      </c>
      <c r="D133" s="36">
        <v>14280</v>
      </c>
      <c r="E133" s="37"/>
      <c r="F133" s="37"/>
      <c r="G133" s="37"/>
      <c r="H133" s="38"/>
    </row>
    <row r="134" spans="1:8" ht="50.1" customHeight="1" x14ac:dyDescent="0.2">
      <c r="A134" s="143" t="s">
        <v>102</v>
      </c>
      <c r="B134" s="144"/>
      <c r="C134" s="184" t="str">
        <f>"Интернет-площадка 2gis.ru на основе Cправочника организаций "&amp;$C$2&amp;""</f>
        <v>Интернет-площадка 2gis.ru на основе Cправочника организаций "2ГИС.СТАВРОПОЛЬ"</v>
      </c>
      <c r="D134" s="36">
        <v>17136</v>
      </c>
      <c r="E134" s="37"/>
      <c r="F134" s="37"/>
      <c r="G134" s="37"/>
      <c r="H134" s="38"/>
    </row>
    <row r="135" spans="1:8" ht="50.1" customHeight="1" x14ac:dyDescent="0.2">
      <c r="A135" s="143" t="s">
        <v>103</v>
      </c>
      <c r="B135" s="144"/>
      <c r="C135" s="184" t="str">
        <f t="shared" si="1"/>
        <v>Электронный справочник на основе Справочника организаций "2ГИС.СТАВРОПОЛЬ" (версия для ПК)</v>
      </c>
      <c r="D135" s="36">
        <v>6360</v>
      </c>
      <c r="E135" s="37"/>
      <c r="F135" s="37"/>
      <c r="G135" s="37"/>
      <c r="H135" s="38"/>
    </row>
    <row r="136" spans="1:8" ht="50.1" customHeight="1" x14ac:dyDescent="0.2">
      <c r="A136" s="143" t="s">
        <v>104</v>
      </c>
      <c r="B136" s="144"/>
      <c r="C136" s="184" t="str">
        <f t="shared" si="1"/>
        <v>Электронный справочник на основе Справочника организаций "2ГИС.СТАВРОПОЛЬ" (версия для ПК)</v>
      </c>
      <c r="D136" s="36">
        <v>5520</v>
      </c>
      <c r="E136" s="37"/>
      <c r="F136" s="37"/>
      <c r="G136" s="37"/>
      <c r="H136" s="38"/>
    </row>
    <row r="137" spans="1:8" ht="50.1" customHeight="1" x14ac:dyDescent="0.2">
      <c r="A137" s="143" t="s">
        <v>105</v>
      </c>
      <c r="B137" s="144"/>
      <c r="C137" s="184" t="str">
        <f t="shared" si="1"/>
        <v>Электронный справочник на основе Справочника организаций "2ГИС.СТАВРОПОЛЬ" (версия для ПК)</v>
      </c>
      <c r="D137" s="36">
        <v>9960</v>
      </c>
      <c r="E137" s="37"/>
      <c r="F137" s="37"/>
      <c r="G137" s="37"/>
      <c r="H137" s="38"/>
    </row>
    <row r="138" spans="1:8" ht="50.1" customHeight="1" x14ac:dyDescent="0.2">
      <c r="A138" s="143" t="s">
        <v>106</v>
      </c>
      <c r="B138" s="144"/>
      <c r="C138" s="184" t="s">
        <v>87</v>
      </c>
      <c r="D138" s="36">
        <v>960</v>
      </c>
      <c r="E138" s="37"/>
      <c r="F138" s="37"/>
      <c r="G138" s="37"/>
      <c r="H138" s="38"/>
    </row>
    <row r="139" spans="1:8" ht="69.75" customHeight="1" x14ac:dyDescent="0.2">
      <c r="A139" s="143" t="s">
        <v>107</v>
      </c>
      <c r="B139" s="144"/>
      <c r="C13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39" s="36">
        <v>34080</v>
      </c>
      <c r="E139" s="37"/>
      <c r="F139" s="37"/>
      <c r="G139" s="37"/>
      <c r="H139" s="38"/>
    </row>
    <row r="140" spans="1:8" ht="50.1" customHeight="1" thickBot="1" x14ac:dyDescent="0.25">
      <c r="A140" s="143" t="s">
        <v>108</v>
      </c>
      <c r="B140" s="144"/>
      <c r="C140" s="184" t="str">
        <f t="shared" si="1"/>
        <v>Электронный справочник на основе Справочника организаций "2ГИС.СТАВРОПОЛЬ" (версия для ПК)</v>
      </c>
      <c r="D140" s="44">
        <v>9120</v>
      </c>
      <c r="E140" s="45"/>
      <c r="F140" s="45"/>
      <c r="G140" s="45"/>
      <c r="H140" s="46"/>
    </row>
    <row r="141" spans="1:8" s="28" customFormat="1" ht="50.1" customHeight="1" thickBot="1" x14ac:dyDescent="0.25">
      <c r="A141" s="24" t="s">
        <v>109</v>
      </c>
      <c r="B141" s="25"/>
      <c r="C141" s="26"/>
      <c r="D141" s="156"/>
      <c r="E141" s="156"/>
      <c r="F141" s="156"/>
      <c r="G141" s="156"/>
      <c r="H141" s="157"/>
    </row>
    <row r="142" spans="1:8" s="16" customFormat="1" ht="50.1" customHeight="1" x14ac:dyDescent="0.2">
      <c r="A142" s="143" t="s">
        <v>110</v>
      </c>
      <c r="B142" s="144"/>
      <c r="C142"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42" s="36">
        <v>5040</v>
      </c>
      <c r="E142" s="37"/>
      <c r="F142" s="37"/>
      <c r="G142" s="37"/>
      <c r="H142" s="38"/>
    </row>
    <row r="143" spans="1:8" s="16" customFormat="1" ht="50.1" customHeight="1" x14ac:dyDescent="0.2">
      <c r="A143" s="143" t="s">
        <v>111</v>
      </c>
      <c r="B143" s="144"/>
      <c r="C143" s="194"/>
      <c r="D143" s="36">
        <v>5040</v>
      </c>
      <c r="E143" s="37"/>
      <c r="F143" s="37"/>
      <c r="G143" s="37"/>
      <c r="H143" s="38"/>
    </row>
    <row r="144" spans="1:8" s="16" customFormat="1" ht="50.1" customHeight="1" x14ac:dyDescent="0.2">
      <c r="A144" s="192" t="s">
        <v>112</v>
      </c>
      <c r="B144" s="193"/>
      <c r="C144" s="194"/>
      <c r="D144" s="325">
        <v>1500</v>
      </c>
      <c r="E144" s="140"/>
      <c r="F144" s="140"/>
      <c r="G144" s="140"/>
      <c r="H144" s="140"/>
    </row>
    <row r="145" spans="1:8" s="16" customFormat="1" ht="50.1" customHeight="1" x14ac:dyDescent="0.2">
      <c r="A145" s="192" t="s">
        <v>113</v>
      </c>
      <c r="B145" s="193"/>
      <c r="C145" s="194"/>
      <c r="D145" s="325">
        <v>150</v>
      </c>
      <c r="E145" s="140"/>
      <c r="F145" s="140"/>
      <c r="G145" s="140"/>
      <c r="H145" s="140"/>
    </row>
    <row r="146" spans="1:8" s="16" customFormat="1" ht="50.1" customHeight="1" thickBot="1" x14ac:dyDescent="0.25">
      <c r="A146" s="192" t="s">
        <v>114</v>
      </c>
      <c r="B146" s="193"/>
      <c r="C146" s="196"/>
      <c r="D146" s="78">
        <v>510</v>
      </c>
      <c r="E146" s="79"/>
      <c r="F146" s="79"/>
      <c r="G146" s="79"/>
      <c r="H146" s="79"/>
    </row>
    <row r="147" spans="1:8" s="16" customFormat="1" ht="50.1" customHeight="1" thickBot="1" x14ac:dyDescent="0.25">
      <c r="A147" s="24" t="s">
        <v>115</v>
      </c>
      <c r="B147" s="25"/>
      <c r="C147" s="26"/>
      <c r="D147" s="156"/>
      <c r="E147" s="156"/>
      <c r="F147" s="156"/>
      <c r="G147" s="156"/>
      <c r="H147" s="157"/>
    </row>
    <row r="148" spans="1:8" ht="50.1" customHeight="1" x14ac:dyDescent="0.2">
      <c r="A148" s="143" t="s">
        <v>116</v>
      </c>
      <c r="B148" s="144"/>
      <c r="C148"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48" s="198">
        <f>F148*1.2</f>
        <v>6091.2</v>
      </c>
      <c r="E148" s="199">
        <f>F148*1.1</f>
        <v>5583.6</v>
      </c>
      <c r="F148" s="199">
        <v>5076</v>
      </c>
      <c r="G148" s="199">
        <f>F148*0.75</f>
        <v>3807</v>
      </c>
      <c r="H148" s="200">
        <f>F148*0.5</f>
        <v>2538</v>
      </c>
    </row>
    <row r="149" spans="1:8" ht="50.1" customHeight="1" x14ac:dyDescent="0.2">
      <c r="A149" s="143" t="s">
        <v>117</v>
      </c>
      <c r="B149" s="144"/>
      <c r="C149" s="184" t="str">
        <f>"Интернет-площадка 2gis.ru на основе Cправочника организаций "&amp;$C$2&amp;""</f>
        <v>Интернет-площадка 2gis.ru на основе Cправочника организаций "2ГИС.СТАВРОПОЛЬ"</v>
      </c>
      <c r="D149" s="36">
        <v>2208</v>
      </c>
      <c r="E149" s="37"/>
      <c r="F149" s="37"/>
      <c r="G149" s="37"/>
      <c r="H149" s="38"/>
    </row>
    <row r="150" spans="1:8" ht="50.1" customHeight="1" x14ac:dyDescent="0.2">
      <c r="A150" s="143" t="s">
        <v>118</v>
      </c>
      <c r="B150" s="144"/>
      <c r="C150"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0" s="36">
        <v>2598</v>
      </c>
      <c r="E150" s="37"/>
      <c r="F150" s="37"/>
      <c r="G150" s="37"/>
      <c r="H150" s="38"/>
    </row>
    <row r="151" spans="1:8" ht="50.1" customHeight="1" x14ac:dyDescent="0.2">
      <c r="A151" s="143" t="s">
        <v>119</v>
      </c>
      <c r="B151" s="144"/>
      <c r="C15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1" s="198">
        <f>F151*1.2</f>
        <v>10080</v>
      </c>
      <c r="E151" s="199">
        <f>F151*1.1</f>
        <v>9240</v>
      </c>
      <c r="F151" s="199">
        <v>8400</v>
      </c>
      <c r="G151" s="199">
        <f>F151*0.75</f>
        <v>6300</v>
      </c>
      <c r="H151" s="200">
        <f>F151*0.5</f>
        <v>4200</v>
      </c>
    </row>
    <row r="152" spans="1:8" ht="50.1" customHeight="1" x14ac:dyDescent="0.2">
      <c r="A152" s="143" t="s">
        <v>163</v>
      </c>
      <c r="B152" s="144"/>
      <c r="C152" s="184" t="str">
        <f>"Интернет-площадка 2gis.ru на основе Cправочника организаций "&amp;$C$2&amp;""</f>
        <v>Интернет-площадка 2gis.ru на основе Cправочника организаций "2ГИС.СТАВРОПОЛЬ"</v>
      </c>
      <c r="D152" s="36">
        <v>3720</v>
      </c>
      <c r="E152" s="37"/>
      <c r="F152" s="37"/>
      <c r="G152" s="37"/>
      <c r="H152" s="38"/>
    </row>
    <row r="153" spans="1:8" ht="50.1" customHeight="1" x14ac:dyDescent="0.2">
      <c r="A153" s="143" t="s">
        <v>121</v>
      </c>
      <c r="B153" s="144"/>
      <c r="C153" s="184"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3" s="36">
        <v>4320</v>
      </c>
      <c r="E153" s="37"/>
      <c r="F153" s="37"/>
      <c r="G153" s="37"/>
      <c r="H153" s="38"/>
    </row>
    <row r="154" spans="1:8" s="16" customFormat="1" ht="126" customHeight="1" thickBot="1" x14ac:dyDescent="0.25">
      <c r="A154" s="143" t="s">
        <v>122</v>
      </c>
      <c r="B154" s="144"/>
      <c r="C154" s="297" t="str">
        <f>C149</f>
        <v>Интернет-площадка 2gis.ru на основе Cправочника организаций "2ГИС.СТАВРОПОЛЬ"</v>
      </c>
      <c r="D154" s="356">
        <v>2208</v>
      </c>
      <c r="E154" s="148"/>
      <c r="F154" s="148"/>
      <c r="G154" s="148"/>
      <c r="H154" s="149"/>
    </row>
    <row r="155" spans="1:8" ht="50.1" customHeight="1" thickBot="1" x14ac:dyDescent="0.25">
      <c r="A155" s="24" t="s">
        <v>182</v>
      </c>
      <c r="B155" s="25"/>
      <c r="C155" s="26"/>
      <c r="D155" s="156"/>
      <c r="E155" s="156"/>
      <c r="F155" s="156"/>
      <c r="G155" s="156"/>
      <c r="H155" s="157"/>
    </row>
    <row r="156" spans="1:8" s="23" customFormat="1" ht="30" customHeight="1" thickBot="1" x14ac:dyDescent="0.25">
      <c r="A156" s="532"/>
      <c r="B156" s="353"/>
      <c r="C156" s="354"/>
      <c r="D156" s="353"/>
      <c r="E156" s="353"/>
      <c r="F156" s="353"/>
      <c r="G156" s="353"/>
      <c r="H156" s="355"/>
    </row>
    <row r="157" spans="1:8" s="16" customFormat="1" ht="185.25" customHeight="1" x14ac:dyDescent="0.2">
      <c r="A157" s="143" t="s">
        <v>183</v>
      </c>
      <c r="B157" s="144"/>
      <c r="C157"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7" s="31">
        <v>7602</v>
      </c>
      <c r="E157" s="32"/>
      <c r="F157" s="32"/>
      <c r="G157" s="32"/>
      <c r="H157" s="33"/>
    </row>
    <row r="158" spans="1:8" s="16" customFormat="1" ht="83.25" customHeight="1" x14ac:dyDescent="0.2">
      <c r="A158" s="143" t="s">
        <v>184</v>
      </c>
      <c r="B158" s="144"/>
      <c r="C158" s="194"/>
      <c r="D158" s="36">
        <v>15204</v>
      </c>
      <c r="E158" s="37"/>
      <c r="F158" s="37"/>
      <c r="G158" s="37"/>
      <c r="H158" s="38"/>
    </row>
    <row r="159" spans="1:8" s="16" customFormat="1" ht="83.25" customHeight="1" x14ac:dyDescent="0.2">
      <c r="A159" s="143" t="s">
        <v>185</v>
      </c>
      <c r="B159" s="144"/>
      <c r="C159" s="194"/>
      <c r="D159" s="36">
        <v>7602</v>
      </c>
      <c r="E159" s="37"/>
      <c r="F159" s="37"/>
      <c r="G159" s="37"/>
      <c r="H159" s="38"/>
    </row>
    <row r="160" spans="1:8" s="16" customFormat="1" ht="83.25" customHeight="1" thickBot="1" x14ac:dyDescent="0.25">
      <c r="A160" s="143" t="s">
        <v>186</v>
      </c>
      <c r="B160" s="144"/>
      <c r="C160" s="194"/>
      <c r="D160" s="36">
        <v>15204</v>
      </c>
      <c r="E160" s="37"/>
      <c r="F160" s="37"/>
      <c r="G160" s="37"/>
      <c r="H160" s="38"/>
    </row>
    <row r="161" spans="1:8" ht="21.75" thickBot="1" x14ac:dyDescent="0.25">
      <c r="A161" s="298"/>
      <c r="B161" s="299"/>
      <c r="C161" s="180"/>
      <c r="D161" s="322"/>
      <c r="E161" s="322"/>
      <c r="F161" s="322"/>
      <c r="G161" s="322"/>
      <c r="H161" s="323"/>
    </row>
    <row r="163" spans="1:8" ht="21" x14ac:dyDescent="0.2">
      <c r="A163" s="206"/>
      <c r="B163" s="207" t="s">
        <v>123</v>
      </c>
      <c r="C163" s="208" t="s">
        <v>664</v>
      </c>
      <c r="D163" s="208"/>
      <c r="E163" s="209"/>
      <c r="F163" s="209"/>
      <c r="G163" s="209"/>
      <c r="H163" s="209"/>
    </row>
    <row r="164" spans="1:8" ht="21" x14ac:dyDescent="0.2">
      <c r="A164" s="206"/>
      <c r="B164" s="209"/>
      <c r="C164" s="210" t="s">
        <v>665</v>
      </c>
      <c r="D164" s="210"/>
      <c r="E164" s="209"/>
      <c r="F164" s="209"/>
      <c r="G164" s="209"/>
      <c r="H164" s="209"/>
    </row>
    <row r="165" spans="1:8" ht="21" x14ac:dyDescent="0.2">
      <c r="A165" s="206"/>
      <c r="B165" s="209"/>
      <c r="C165" s="210" t="s">
        <v>666</v>
      </c>
      <c r="D165" s="210"/>
      <c r="E165" s="209"/>
      <c r="F165" s="209"/>
      <c r="G165" s="209"/>
      <c r="H165" s="209"/>
    </row>
    <row r="166" spans="1:8" ht="21" x14ac:dyDescent="0.2">
      <c r="C166" s="210"/>
      <c r="D166" s="210"/>
      <c r="E166" s="209"/>
      <c r="F166" s="209"/>
      <c r="G166" s="209"/>
      <c r="H166" s="203"/>
    </row>
    <row r="167" spans="1:8" ht="26.25" customHeight="1" x14ac:dyDescent="0.2">
      <c r="A167" s="213" t="str">
        <f>Абакан_юр!A147</f>
        <v>По соглашению сторон в качестве валюты платежа могут выступать украинские гривны, в этом случае курс следующий: 1 руб. = 0,3909 гривен</v>
      </c>
      <c r="B167" s="213"/>
      <c r="C167" s="213"/>
      <c r="D167" s="214"/>
      <c r="E167" s="214"/>
      <c r="F167" s="215"/>
      <c r="G167" s="216"/>
      <c r="H167" s="216"/>
    </row>
    <row r="168" spans="1:8" ht="26.25" customHeight="1" x14ac:dyDescent="0.2">
      <c r="A168" s="213" t="str">
        <f>Абакан_юр!A148</f>
        <v>По соглашению сторон в качестве валюты платежа могут выступать дирхамы ОАЭ, в этом случае курс следующий: 1 руб. = 0,0394 дирхам</v>
      </c>
      <c r="B168" s="213"/>
      <c r="C168" s="213"/>
      <c r="D168" s="214"/>
      <c r="E168" s="214"/>
      <c r="F168" s="215"/>
      <c r="G168" s="218"/>
      <c r="H168" s="218"/>
    </row>
    <row r="169" spans="1:8" ht="26.25" customHeight="1" x14ac:dyDescent="0.2">
      <c r="A169" s="213" t="str">
        <f>Абакан_юр!A149</f>
        <v>По соглашению сторон в качестве валюты платежа могут выступать доллары США, в этом случае курс следующий: 1 руб. = 0,0107 доллара</v>
      </c>
      <c r="B169" s="213"/>
      <c r="C169" s="213"/>
      <c r="D169" s="214"/>
      <c r="E169" s="214"/>
      <c r="F169" s="215"/>
      <c r="G169" s="218"/>
      <c r="H169" s="218"/>
    </row>
    <row r="170" spans="1:8" ht="26.25" customHeight="1" x14ac:dyDescent="0.2">
      <c r="A170" s="213" t="str">
        <f>Абакан_юр!A150</f>
        <v>По соглашению сторон в качестве валюты платежа могут выступать евро, в этом случае курс следующий: 1 руб. = 0,0101 евро</v>
      </c>
      <c r="B170" s="213"/>
      <c r="C170" s="213"/>
      <c r="D170" s="214"/>
      <c r="E170" s="215"/>
      <c r="F170" s="215"/>
      <c r="G170" s="218"/>
      <c r="H170" s="218"/>
    </row>
    <row r="171" spans="1:8" ht="26.25" customHeight="1" x14ac:dyDescent="0.2">
      <c r="A171" s="213" t="str">
        <f>Абакан_юр!A151</f>
        <v>По соглашению сторон в качестве валюты платежа могут выступать чешские кроны, в этом случае курс следующий: 1 руб. = 0,2496 крона</v>
      </c>
      <c r="B171" s="213"/>
      <c r="C171" s="213"/>
      <c r="D171" s="214"/>
      <c r="E171" s="215"/>
      <c r="F171" s="215"/>
      <c r="G171" s="218"/>
      <c r="H171" s="218"/>
    </row>
    <row r="172" spans="1:8" ht="26.25" customHeight="1" x14ac:dyDescent="0.2">
      <c r="A172" s="213" t="str">
        <f>Абакан_юр!A152</f>
        <v>По соглашению сторон в качестве валюты платежа могут выступать киргизские сомы, в этом случае курс следующий: 1 руб. = 0,9546 сом</v>
      </c>
      <c r="B172" s="213"/>
      <c r="C172" s="213"/>
      <c r="D172" s="214"/>
      <c r="E172" s="214"/>
      <c r="F172" s="215"/>
      <c r="G172" s="218"/>
      <c r="H172" s="218"/>
    </row>
    <row r="173" spans="1:8" ht="26.25" customHeight="1" x14ac:dyDescent="0.2">
      <c r="A17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3" s="213"/>
      <c r="C173" s="213"/>
      <c r="D173" s="214"/>
      <c r="E173" s="214"/>
      <c r="F173" s="215"/>
      <c r="G173" s="218"/>
      <c r="H173" s="218"/>
    </row>
    <row r="174" spans="1:8" ht="26.25" customHeight="1" x14ac:dyDescent="0.2">
      <c r="A174" s="219"/>
      <c r="B174" s="219"/>
      <c r="C174" s="219"/>
      <c r="D174" s="214"/>
      <c r="E174" s="214"/>
      <c r="F174" s="215"/>
      <c r="G174" s="218"/>
      <c r="H174" s="218"/>
    </row>
    <row r="175" spans="1:8" s="252" customFormat="1" ht="92.25" customHeight="1" x14ac:dyDescent="0.2">
      <c r="A175" s="701" t="s">
        <v>667</v>
      </c>
      <c r="B175" s="701"/>
      <c r="C175" s="701"/>
      <c r="D175" s="701"/>
      <c r="E175" s="701"/>
      <c r="F175" s="701"/>
      <c r="G175" s="701"/>
      <c r="H175" s="701"/>
    </row>
    <row r="176" spans="1:8" ht="26.25" x14ac:dyDescent="0.2">
      <c r="A176" s="219"/>
      <c r="B176" s="219"/>
      <c r="C176" s="220"/>
      <c r="D176" s="221"/>
      <c r="E176" s="221"/>
      <c r="F176" s="222"/>
      <c r="G176" s="223"/>
      <c r="H176" s="223"/>
    </row>
    <row r="177" spans="1:8" ht="21" x14ac:dyDescent="0.2">
      <c r="A177" s="225" t="s">
        <v>134</v>
      </c>
      <c r="B177" s="225"/>
      <c r="C177" s="225"/>
      <c r="D177" s="225"/>
      <c r="E177" s="225"/>
      <c r="F177" s="225"/>
      <c r="G177" s="225"/>
      <c r="H177" s="225"/>
    </row>
    <row r="178" spans="1:8" ht="21" x14ac:dyDescent="0.2">
      <c r="A178" s="225" t="s">
        <v>135</v>
      </c>
      <c r="B178" s="225"/>
      <c r="C178" s="225"/>
      <c r="D178" s="225"/>
      <c r="E178" s="225"/>
      <c r="F178" s="225"/>
      <c r="G178" s="225"/>
      <c r="H178" s="225"/>
    </row>
    <row r="179" spans="1:8" ht="21" x14ac:dyDescent="0.2">
      <c r="A179" s="535"/>
      <c r="B179" s="535"/>
      <c r="C179" s="535"/>
      <c r="D179" s="535"/>
      <c r="E179" s="535"/>
      <c r="F179" s="535"/>
      <c r="G179" s="535"/>
      <c r="H179" s="535"/>
    </row>
    <row r="180" spans="1:8" s="217" customFormat="1" ht="24.95" customHeight="1" thickBot="1" x14ac:dyDescent="0.25">
      <c r="A180" s="226" t="s">
        <v>136</v>
      </c>
      <c r="B180" s="226"/>
      <c r="C180" s="226"/>
      <c r="D180" s="226"/>
      <c r="E180" s="226"/>
      <c r="F180" s="227"/>
      <c r="H180" s="228"/>
    </row>
    <row r="181" spans="1:8" s="217" customFormat="1" ht="24.95" customHeight="1" thickBot="1" x14ac:dyDescent="0.25">
      <c r="A181" s="229" t="s">
        <v>137</v>
      </c>
      <c r="B181" s="230"/>
      <c r="C181" s="230"/>
      <c r="D181" s="230"/>
      <c r="E181" s="231"/>
      <c r="F181" s="232"/>
      <c r="G181" s="203"/>
      <c r="H181" s="233"/>
    </row>
    <row r="182" spans="1:8" s="217" customFormat="1" ht="88.5" customHeight="1" thickBot="1" x14ac:dyDescent="0.25">
      <c r="A182" s="302" t="s">
        <v>138</v>
      </c>
      <c r="B182" s="303"/>
      <c r="C182" s="236" t="s">
        <v>139</v>
      </c>
      <c r="D182" s="594" t="s">
        <v>140</v>
      </c>
      <c r="E182" s="595"/>
      <c r="F182" s="238"/>
      <c r="G182" s="238"/>
      <c r="H182" s="238"/>
    </row>
    <row r="183" spans="1:8" s="224" customFormat="1" ht="23.25" x14ac:dyDescent="0.2">
      <c r="A183" s="245" t="s">
        <v>167</v>
      </c>
      <c r="B183" s="702"/>
      <c r="C183" s="703" t="s">
        <v>168</v>
      </c>
      <c r="D183" s="704">
        <v>2190</v>
      </c>
      <c r="E183" s="243"/>
      <c r="F183" s="238"/>
      <c r="G183" s="238"/>
      <c r="H183" s="238"/>
    </row>
    <row r="184" spans="1:8" ht="24.95" customHeight="1" x14ac:dyDescent="0.2">
      <c r="A184" s="245" t="s">
        <v>169</v>
      </c>
      <c r="B184" s="702"/>
      <c r="C184" s="705"/>
      <c r="D184" s="249">
        <v>1590</v>
      </c>
      <c r="E184" s="248"/>
      <c r="F184" s="238"/>
      <c r="G184" s="238"/>
      <c r="H184" s="238"/>
    </row>
    <row r="185" spans="1:8" ht="24.95" customHeight="1" x14ac:dyDescent="0.2">
      <c r="A185" s="245" t="s">
        <v>170</v>
      </c>
      <c r="B185" s="702"/>
      <c r="C185" s="705"/>
      <c r="D185" s="249">
        <v>1440</v>
      </c>
      <c r="E185" s="248"/>
      <c r="F185" s="238"/>
      <c r="G185" s="238"/>
      <c r="H185" s="238"/>
    </row>
    <row r="186" spans="1:8" s="203" customFormat="1" ht="38.25" customHeight="1" thickBot="1" x14ac:dyDescent="0.25">
      <c r="A186" s="245" t="s">
        <v>171</v>
      </c>
      <c r="B186" s="702"/>
      <c r="C186" s="706"/>
      <c r="D186" s="707">
        <v>1290</v>
      </c>
      <c r="E186" s="332"/>
      <c r="F186" s="238"/>
      <c r="G186" s="238"/>
      <c r="H186" s="238"/>
    </row>
    <row r="187" spans="1:8" ht="50.1" customHeight="1" thickBot="1" x14ac:dyDescent="0.25">
      <c r="A187" s="226" t="s">
        <v>136</v>
      </c>
      <c r="B187" s="226"/>
      <c r="C187" s="226"/>
      <c r="D187" s="226"/>
      <c r="E187" s="226"/>
      <c r="F187" s="238"/>
      <c r="G187" s="217"/>
      <c r="H187" s="228"/>
    </row>
    <row r="188" spans="1:8" ht="50.1" customHeight="1" thickBot="1" x14ac:dyDescent="0.25">
      <c r="A188" s="538" t="s">
        <v>137</v>
      </c>
      <c r="B188" s="539"/>
      <c r="C188" s="539"/>
      <c r="D188" s="539"/>
      <c r="E188" s="540"/>
      <c r="F188" s="232"/>
      <c r="H188" s="233"/>
    </row>
    <row r="189" spans="1:8" ht="81" customHeight="1" thickBot="1" x14ac:dyDescent="0.25">
      <c r="A189" s="302" t="s">
        <v>138</v>
      </c>
      <c r="B189" s="303"/>
      <c r="C189" s="236" t="s">
        <v>139</v>
      </c>
      <c r="D189" s="326" t="s">
        <v>140</v>
      </c>
      <c r="E189" s="327"/>
      <c r="F189" s="238"/>
      <c r="G189" s="238"/>
      <c r="H189" s="238"/>
    </row>
    <row r="190" spans="1:8" ht="117" customHeight="1" x14ac:dyDescent="0.2">
      <c r="A190" s="708" t="s">
        <v>141</v>
      </c>
      <c r="B190" s="709"/>
      <c r="C190" s="241" t="s">
        <v>142</v>
      </c>
      <c r="D190" s="710" t="s">
        <v>143</v>
      </c>
      <c r="E190" s="711"/>
      <c r="F190" s="238"/>
      <c r="G190" s="238"/>
      <c r="H190" s="238"/>
    </row>
    <row r="191" spans="1:8" ht="77.25" customHeight="1" x14ac:dyDescent="0.2">
      <c r="A191" s="375" t="s">
        <v>144</v>
      </c>
      <c r="B191" s="376"/>
      <c r="C191" s="246" t="s">
        <v>145</v>
      </c>
      <c r="D191" s="377" t="s">
        <v>146</v>
      </c>
      <c r="E191" s="378"/>
      <c r="F191" s="238"/>
      <c r="G191" s="238"/>
      <c r="H191" s="238"/>
    </row>
    <row r="192" spans="1:8" ht="135" customHeight="1" x14ac:dyDescent="0.2">
      <c r="A192" s="375" t="s">
        <v>147</v>
      </c>
      <c r="B192" s="376"/>
      <c r="C192" s="246" t="s">
        <v>148</v>
      </c>
      <c r="D192" s="377" t="s">
        <v>146</v>
      </c>
      <c r="E192" s="378"/>
      <c r="F192" s="238"/>
      <c r="G192" s="238"/>
      <c r="H192" s="238"/>
    </row>
    <row r="193" spans="1:8" s="203" customFormat="1" ht="102.75" customHeight="1" thickBot="1" x14ac:dyDescent="0.25">
      <c r="A193" s="328" t="s">
        <v>150</v>
      </c>
      <c r="B193" s="329"/>
      <c r="C193" s="544" t="s">
        <v>151</v>
      </c>
      <c r="D193" s="329" t="s">
        <v>146</v>
      </c>
      <c r="E193" s="545"/>
      <c r="F193" s="232"/>
      <c r="G193" s="232"/>
      <c r="H193" s="232"/>
    </row>
    <row r="194" spans="1:8" s="224" customFormat="1" ht="222.75" customHeight="1" thickBot="1" x14ac:dyDescent="0.25">
      <c r="A194" s="328" t="s">
        <v>152</v>
      </c>
      <c r="B194" s="329"/>
      <c r="C194" s="330" t="s">
        <v>153</v>
      </c>
      <c r="D194" s="331" t="s">
        <v>146</v>
      </c>
      <c r="E194" s="332"/>
      <c r="F194" s="222"/>
      <c r="G194" s="223"/>
      <c r="H194" s="223"/>
    </row>
    <row r="195" spans="1:8" ht="26.25" x14ac:dyDescent="0.2">
      <c r="A195" s="680"/>
      <c r="B195" s="680"/>
      <c r="C195" s="575"/>
      <c r="D195" s="575"/>
      <c r="E195" s="575"/>
      <c r="F195" s="222"/>
      <c r="G195" s="223"/>
      <c r="H195" s="223"/>
    </row>
    <row r="196" spans="1:8" ht="34.5" customHeight="1" x14ac:dyDescent="0.2">
      <c r="A196" s="250" t="s">
        <v>154</v>
      </c>
      <c r="B196" s="250"/>
      <c r="C196" s="250"/>
      <c r="D196" s="250"/>
      <c r="E196" s="250"/>
      <c r="F196" s="250"/>
      <c r="G196" s="250"/>
      <c r="H196" s="250"/>
    </row>
    <row r="197" spans="1:8" ht="34.5" customHeight="1" x14ac:dyDescent="0.2">
      <c r="A197" s="250" t="s">
        <v>155</v>
      </c>
      <c r="B197" s="250"/>
      <c r="C197" s="250"/>
      <c r="D197" s="250"/>
      <c r="E197" s="250"/>
      <c r="F197" s="250"/>
      <c r="G197" s="250"/>
      <c r="H197" s="250"/>
    </row>
    <row r="198" spans="1:8" ht="183" customHeight="1" x14ac:dyDescent="0.2">
      <c r="A198"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225"/>
      <c r="C198" s="225"/>
      <c r="D198" s="225"/>
      <c r="E198" s="225"/>
      <c r="F198" s="225"/>
      <c r="G198" s="225"/>
      <c r="H198" s="225"/>
    </row>
    <row r="199" spans="1:8" ht="77.25" customHeight="1" x14ac:dyDescent="0.2">
      <c r="A199" s="225" t="s">
        <v>157</v>
      </c>
      <c r="B199" s="225"/>
      <c r="C199" s="225"/>
      <c r="D199" s="225"/>
      <c r="E199" s="225"/>
      <c r="F199" s="225"/>
      <c r="G199" s="225"/>
      <c r="H199" s="225"/>
    </row>
    <row r="200" spans="1:8" ht="23.25" x14ac:dyDescent="0.2">
      <c r="A200" s="250" t="s">
        <v>158</v>
      </c>
      <c r="B200" s="250"/>
      <c r="C200" s="250"/>
      <c r="D200" s="250"/>
      <c r="E200" s="250"/>
      <c r="F200" s="250"/>
      <c r="G200" s="250"/>
      <c r="H200" s="250"/>
    </row>
    <row r="201" spans="1:8" s="252" customFormat="1" ht="114.75" customHeight="1" x14ac:dyDescent="0.2">
      <c r="A201" s="225" t="s">
        <v>159</v>
      </c>
      <c r="B201" s="225"/>
      <c r="C201" s="225"/>
      <c r="D201" s="225"/>
      <c r="E201" s="225"/>
      <c r="F201" s="225"/>
      <c r="G201" s="225"/>
      <c r="H201" s="225"/>
    </row>
  </sheetData>
  <sheetProtection selectLockedCells="1" selectUnlockedCells="1"/>
  <mergeCells count="333">
    <mergeCell ref="A200:H200"/>
    <mergeCell ref="A201:E201"/>
    <mergeCell ref="F201:H201"/>
    <mergeCell ref="A194:B194"/>
    <mergeCell ref="D194:E194"/>
    <mergeCell ref="A196:H196"/>
    <mergeCell ref="A197:H197"/>
    <mergeCell ref="A198:H198"/>
    <mergeCell ref="A199:H199"/>
    <mergeCell ref="A191:B191"/>
    <mergeCell ref="D191:E191"/>
    <mergeCell ref="A192:B192"/>
    <mergeCell ref="D192:E192"/>
    <mergeCell ref="A193:B193"/>
    <mergeCell ref="D193:E193"/>
    <mergeCell ref="A187:E187"/>
    <mergeCell ref="A188:E188"/>
    <mergeCell ref="A189:B189"/>
    <mergeCell ref="D189:E189"/>
    <mergeCell ref="A190:B190"/>
    <mergeCell ref="D190:E190"/>
    <mergeCell ref="A183:B183"/>
    <mergeCell ref="C183:C186"/>
    <mergeCell ref="D183:E183"/>
    <mergeCell ref="A184:B184"/>
    <mergeCell ref="D184:E184"/>
    <mergeCell ref="A185:B185"/>
    <mergeCell ref="D185:E185"/>
    <mergeCell ref="A186:B186"/>
    <mergeCell ref="D186:E186"/>
    <mergeCell ref="A177:H177"/>
    <mergeCell ref="A178:H178"/>
    <mergeCell ref="A180:E180"/>
    <mergeCell ref="A181:E181"/>
    <mergeCell ref="A182:B182"/>
    <mergeCell ref="D182:E182"/>
    <mergeCell ref="A169:C169"/>
    <mergeCell ref="A170:C170"/>
    <mergeCell ref="A171:C171"/>
    <mergeCell ref="A172:C172"/>
    <mergeCell ref="A173:C173"/>
    <mergeCell ref="A175:H175"/>
    <mergeCell ref="C164:D164"/>
    <mergeCell ref="C165:D165"/>
    <mergeCell ref="C166:D166"/>
    <mergeCell ref="A167:C167"/>
    <mergeCell ref="G167:H167"/>
    <mergeCell ref="A168:C168"/>
    <mergeCell ref="D159:H159"/>
    <mergeCell ref="A160:B160"/>
    <mergeCell ref="D160:H160"/>
    <mergeCell ref="A161:B161"/>
    <mergeCell ref="D161:H161"/>
    <mergeCell ref="C163:D163"/>
    <mergeCell ref="A155:B155"/>
    <mergeCell ref="D155:H155"/>
    <mergeCell ref="A156:C156"/>
    <mergeCell ref="D156:H156"/>
    <mergeCell ref="A157:B157"/>
    <mergeCell ref="C157:C160"/>
    <mergeCell ref="D157:H157"/>
    <mergeCell ref="A158:B158"/>
    <mergeCell ref="D158:H158"/>
    <mergeCell ref="A159:B159"/>
    <mergeCell ref="A152:B152"/>
    <mergeCell ref="D152:H152"/>
    <mergeCell ref="A153:B153"/>
    <mergeCell ref="D153:H153"/>
    <mergeCell ref="A154:B154"/>
    <mergeCell ref="D154:H154"/>
    <mergeCell ref="A148:B148"/>
    <mergeCell ref="A149:B149"/>
    <mergeCell ref="D149:H149"/>
    <mergeCell ref="A150:B150"/>
    <mergeCell ref="D150:H150"/>
    <mergeCell ref="A151:B151"/>
    <mergeCell ref="D144:H144"/>
    <mergeCell ref="A145:B145"/>
    <mergeCell ref="D145:H145"/>
    <mergeCell ref="A146:B146"/>
    <mergeCell ref="D146:H146"/>
    <mergeCell ref="A147:B147"/>
    <mergeCell ref="D147:H147"/>
    <mergeCell ref="A140:B140"/>
    <mergeCell ref="D140:H140"/>
    <mergeCell ref="A141:B141"/>
    <mergeCell ref="D141:H141"/>
    <mergeCell ref="A142:B142"/>
    <mergeCell ref="C142:C146"/>
    <mergeCell ref="D142:H142"/>
    <mergeCell ref="A143:B143"/>
    <mergeCell ref="D143:H143"/>
    <mergeCell ref="A144:B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06"/>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46"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68"/>
  <sheetViews>
    <sheetView view="pageBreakPreview" zoomScale="40" zoomScaleNormal="60" zoomScaleSheetLayoutView="40" workbookViewId="0">
      <pane ySplit="3" topLeftCell="A8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668</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1">
        <f>F7*1.2</f>
        <v>4672.8</v>
      </c>
      <c r="E7" s="32">
        <f>F7*1.1</f>
        <v>4283.4000000000005</v>
      </c>
      <c r="F7" s="32">
        <v>3894</v>
      </c>
      <c r="G7" s="32">
        <f>F7*0.75</f>
        <v>2920.5</v>
      </c>
      <c r="H7" s="33">
        <f>F7*0.5</f>
        <v>1947</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54">
        <f>F12*1.2</f>
        <v>5450.4</v>
      </c>
      <c r="E12" s="32">
        <f>F12*1.1</f>
        <v>4996.2000000000007</v>
      </c>
      <c r="F12" s="32">
        <v>4542</v>
      </c>
      <c r="G12" s="32">
        <f>F12*0.75</f>
        <v>3406.5</v>
      </c>
      <c r="H12" s="33">
        <f>F12*0.5</f>
        <v>2271</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1038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"2ГИС.СТАРЫЙ ОСКОЛ"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1">
        <f>F27*1.2</f>
        <v>6552</v>
      </c>
      <c r="E27" s="32">
        <f>F27*1.1</f>
        <v>6006.0000000000009</v>
      </c>
      <c r="F27" s="32">
        <v>5460</v>
      </c>
      <c r="G27" s="32">
        <f>F27*0.75</f>
        <v>4095</v>
      </c>
      <c r="H27" s="33">
        <f>F27*0.5</f>
        <v>2730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54">
        <f>F32*1.2</f>
        <v>7632</v>
      </c>
      <c r="E32" s="32">
        <f>F32*1.1</f>
        <v>6996.0000000000009</v>
      </c>
      <c r="F32" s="32">
        <v>6360</v>
      </c>
      <c r="G32" s="32">
        <f>F32*0.75</f>
        <v>4770</v>
      </c>
      <c r="H32" s="33">
        <f>F32*0.5</f>
        <v>3180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"2ГИС.СТАРЫЙ ОСКОЛ"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68">
        <v>168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74"/>
      <c r="E46" s="75"/>
      <c r="F46" s="75"/>
      <c r="G46" s="75"/>
      <c r="H46" s="76"/>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"&amp;MIN(D49:D68)&amp;" до "&amp;MAX(D49:D68)</f>
        <v>от 474 до 9480</v>
      </c>
      <c r="E48" s="122"/>
      <c r="F48" s="122"/>
      <c r="G48" s="122"/>
      <c r="H48" s="123"/>
    </row>
    <row r="49" spans="1:8" s="16" customFormat="1" ht="37.5" customHeight="1" outlineLevel="1" x14ac:dyDescent="0.2">
      <c r="A49" s="124" t="s">
        <v>32</v>
      </c>
      <c r="B49" s="125"/>
      <c r="C49" s="455"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49" s="127">
        <v>474</v>
      </c>
      <c r="E49" s="128"/>
      <c r="F49" s="128"/>
      <c r="G49" s="128"/>
      <c r="H49" s="129"/>
    </row>
    <row r="50" spans="1:8" s="16" customFormat="1" ht="37.5" customHeight="1" outlineLevel="1" x14ac:dyDescent="0.2">
      <c r="A50" s="130" t="s">
        <v>33</v>
      </c>
      <c r="B50" s="131"/>
      <c r="C50" s="455"/>
      <c r="D50" s="36">
        <v>948</v>
      </c>
      <c r="E50" s="37"/>
      <c r="F50" s="37"/>
      <c r="G50" s="37"/>
      <c r="H50" s="38"/>
    </row>
    <row r="51" spans="1:8" s="16" customFormat="1" ht="37.5" customHeight="1" outlineLevel="1" x14ac:dyDescent="0.2">
      <c r="A51" s="130" t="s">
        <v>34</v>
      </c>
      <c r="B51" s="131"/>
      <c r="C51" s="455"/>
      <c r="D51" s="36">
        <v>1422</v>
      </c>
      <c r="E51" s="37"/>
      <c r="F51" s="37"/>
      <c r="G51" s="37"/>
      <c r="H51" s="38"/>
    </row>
    <row r="52" spans="1:8" s="16" customFormat="1" ht="37.5" customHeight="1" outlineLevel="1" x14ac:dyDescent="0.2">
      <c r="A52" s="130" t="s">
        <v>35</v>
      </c>
      <c r="B52" s="131"/>
      <c r="C52" s="455"/>
      <c r="D52" s="36">
        <v>1896</v>
      </c>
      <c r="E52" s="37"/>
      <c r="F52" s="37"/>
      <c r="G52" s="37"/>
      <c r="H52" s="38"/>
    </row>
    <row r="53" spans="1:8" s="16" customFormat="1" ht="37.5" customHeight="1" outlineLevel="1" x14ac:dyDescent="0.2">
      <c r="A53" s="130" t="s">
        <v>36</v>
      </c>
      <c r="B53" s="131"/>
      <c r="C53" s="455"/>
      <c r="D53" s="36">
        <v>2370</v>
      </c>
      <c r="E53" s="37"/>
      <c r="F53" s="37"/>
      <c r="G53" s="37"/>
      <c r="H53" s="38"/>
    </row>
    <row r="54" spans="1:8" s="16" customFormat="1" ht="37.5" customHeight="1" outlineLevel="1" x14ac:dyDescent="0.2">
      <c r="A54" s="130" t="s">
        <v>37</v>
      </c>
      <c r="B54" s="131"/>
      <c r="C54" s="455"/>
      <c r="D54" s="36">
        <v>2844</v>
      </c>
      <c r="E54" s="37"/>
      <c r="F54" s="37"/>
      <c r="G54" s="37"/>
      <c r="H54" s="38"/>
    </row>
    <row r="55" spans="1:8" s="16" customFormat="1" ht="37.5" customHeight="1" outlineLevel="1" x14ac:dyDescent="0.2">
      <c r="A55" s="130" t="s">
        <v>38</v>
      </c>
      <c r="B55" s="131"/>
      <c r="C55" s="455"/>
      <c r="D55" s="36">
        <v>3318</v>
      </c>
      <c r="E55" s="37"/>
      <c r="F55" s="37"/>
      <c r="G55" s="37"/>
      <c r="H55" s="38"/>
    </row>
    <row r="56" spans="1:8" s="16" customFormat="1" ht="37.5" customHeight="1" outlineLevel="1" x14ac:dyDescent="0.2">
      <c r="A56" s="130" t="s">
        <v>39</v>
      </c>
      <c r="B56" s="131"/>
      <c r="C56" s="455"/>
      <c r="D56" s="36">
        <v>3792</v>
      </c>
      <c r="E56" s="37"/>
      <c r="F56" s="37"/>
      <c r="G56" s="37"/>
      <c r="H56" s="38"/>
    </row>
    <row r="57" spans="1:8" s="16" customFormat="1" ht="37.5" customHeight="1" outlineLevel="1" x14ac:dyDescent="0.2">
      <c r="A57" s="130" t="s">
        <v>40</v>
      </c>
      <c r="B57" s="131"/>
      <c r="C57" s="455"/>
      <c r="D57" s="36">
        <v>4266</v>
      </c>
      <c r="E57" s="37"/>
      <c r="F57" s="37"/>
      <c r="G57" s="37"/>
      <c r="H57" s="38"/>
    </row>
    <row r="58" spans="1:8" s="16" customFormat="1" ht="37.5" customHeight="1" outlineLevel="1" x14ac:dyDescent="0.2">
      <c r="A58" s="130" t="s">
        <v>41</v>
      </c>
      <c r="B58" s="131"/>
      <c r="C58" s="455"/>
      <c r="D58" s="36">
        <v>4740</v>
      </c>
      <c r="E58" s="37"/>
      <c r="F58" s="37"/>
      <c r="G58" s="37"/>
      <c r="H58" s="38"/>
    </row>
    <row r="59" spans="1:8" s="16" customFormat="1" ht="37.5" customHeight="1" outlineLevel="1" x14ac:dyDescent="0.2">
      <c r="A59" s="130" t="s">
        <v>42</v>
      </c>
      <c r="B59" s="131"/>
      <c r="C59" s="455"/>
      <c r="D59" s="36">
        <v>5214</v>
      </c>
      <c r="E59" s="37"/>
      <c r="F59" s="37"/>
      <c r="G59" s="37"/>
      <c r="H59" s="38"/>
    </row>
    <row r="60" spans="1:8" s="16" customFormat="1" ht="37.5" customHeight="1" outlineLevel="1" x14ac:dyDescent="0.2">
      <c r="A60" s="130" t="s">
        <v>43</v>
      </c>
      <c r="B60" s="131"/>
      <c r="C60" s="455"/>
      <c r="D60" s="36">
        <v>5688</v>
      </c>
      <c r="E60" s="37"/>
      <c r="F60" s="37"/>
      <c r="G60" s="37"/>
      <c r="H60" s="38"/>
    </row>
    <row r="61" spans="1:8" s="16" customFormat="1" ht="37.5" customHeight="1" outlineLevel="1" x14ac:dyDescent="0.2">
      <c r="A61" s="130" t="s">
        <v>44</v>
      </c>
      <c r="B61" s="131"/>
      <c r="C61" s="455"/>
      <c r="D61" s="36">
        <v>6162</v>
      </c>
      <c r="E61" s="37"/>
      <c r="F61" s="37"/>
      <c r="G61" s="37"/>
      <c r="H61" s="38"/>
    </row>
    <row r="62" spans="1:8" s="16" customFormat="1" ht="37.5" customHeight="1" outlineLevel="1" x14ac:dyDescent="0.2">
      <c r="A62" s="130" t="s">
        <v>45</v>
      </c>
      <c r="B62" s="131"/>
      <c r="C62" s="455"/>
      <c r="D62" s="36">
        <v>6636</v>
      </c>
      <c r="E62" s="37"/>
      <c r="F62" s="37"/>
      <c r="G62" s="37"/>
      <c r="H62" s="38"/>
    </row>
    <row r="63" spans="1:8" s="16" customFormat="1" ht="37.5" customHeight="1" outlineLevel="1" x14ac:dyDescent="0.2">
      <c r="A63" s="130" t="s">
        <v>46</v>
      </c>
      <c r="B63" s="131"/>
      <c r="C63" s="455"/>
      <c r="D63" s="36">
        <v>7110</v>
      </c>
      <c r="E63" s="37"/>
      <c r="F63" s="37"/>
      <c r="G63" s="37"/>
      <c r="H63" s="38"/>
    </row>
    <row r="64" spans="1:8" s="16" customFormat="1" ht="37.5" customHeight="1" outlineLevel="1" x14ac:dyDescent="0.2">
      <c r="A64" s="130" t="s">
        <v>47</v>
      </c>
      <c r="B64" s="131"/>
      <c r="C64" s="455"/>
      <c r="D64" s="36">
        <v>7584</v>
      </c>
      <c r="E64" s="37"/>
      <c r="F64" s="37"/>
      <c r="G64" s="37"/>
      <c r="H64" s="38"/>
    </row>
    <row r="65" spans="1:8" s="16" customFormat="1" ht="37.5" customHeight="1" outlineLevel="1" x14ac:dyDescent="0.2">
      <c r="A65" s="130" t="s">
        <v>48</v>
      </c>
      <c r="B65" s="131"/>
      <c r="C65" s="455"/>
      <c r="D65" s="36">
        <v>8058</v>
      </c>
      <c r="E65" s="37"/>
      <c r="F65" s="37"/>
      <c r="G65" s="37"/>
      <c r="H65" s="38"/>
    </row>
    <row r="66" spans="1:8" s="16" customFormat="1" ht="37.5" customHeight="1" outlineLevel="1" x14ac:dyDescent="0.2">
      <c r="A66" s="130" t="s">
        <v>49</v>
      </c>
      <c r="B66" s="131"/>
      <c r="C66" s="455"/>
      <c r="D66" s="36">
        <v>8532</v>
      </c>
      <c r="E66" s="37"/>
      <c r="F66" s="37"/>
      <c r="G66" s="37"/>
      <c r="H66" s="38"/>
    </row>
    <row r="67" spans="1:8" s="16" customFormat="1" ht="37.5" customHeight="1" outlineLevel="1" x14ac:dyDescent="0.2">
      <c r="A67" s="130" t="s">
        <v>50</v>
      </c>
      <c r="B67" s="131"/>
      <c r="C67" s="455"/>
      <c r="D67" s="36">
        <v>9006</v>
      </c>
      <c r="E67" s="37"/>
      <c r="F67" s="37"/>
      <c r="G67" s="37"/>
      <c r="H67" s="38"/>
    </row>
    <row r="68" spans="1:8" s="16" customFormat="1" ht="37.5" customHeight="1" outlineLevel="1" thickBot="1" x14ac:dyDescent="0.25">
      <c r="A68" s="130" t="s">
        <v>51</v>
      </c>
      <c r="B68" s="131"/>
      <c r="C68" s="456"/>
      <c r="D68" s="36">
        <v>9480</v>
      </c>
      <c r="E68" s="37"/>
      <c r="F68" s="37"/>
      <c r="G68" s="37"/>
      <c r="H68" s="38"/>
    </row>
    <row r="69" spans="1:8" s="16" customFormat="1" ht="50.1" customHeight="1" thickBot="1" x14ac:dyDescent="0.25">
      <c r="A69" s="119" t="s">
        <v>52</v>
      </c>
      <c r="B69" s="120"/>
      <c r="C69" s="120"/>
      <c r="D69" s="121" t="str">
        <f>"от "&amp;MIN(D70:D79)&amp;" до "&amp;MAX(D70:D79)</f>
        <v>от 300 до 5310</v>
      </c>
      <c r="E69" s="122"/>
      <c r="F69" s="122"/>
      <c r="G69" s="122"/>
      <c r="H69" s="123"/>
    </row>
    <row r="70" spans="1:8" s="16" customFormat="1" ht="150" customHeight="1" x14ac:dyDescent="0.2">
      <c r="A70" s="132" t="s">
        <v>53</v>
      </c>
      <c r="B70" s="133" t="s">
        <v>13</v>
      </c>
      <c r="C70" s="134"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70" s="127">
        <v>648</v>
      </c>
      <c r="E70" s="128"/>
      <c r="F70" s="128"/>
      <c r="G70" s="128"/>
      <c r="H70" s="129"/>
    </row>
    <row r="71" spans="1:8" s="16" customFormat="1" ht="37.5" customHeight="1" x14ac:dyDescent="0.2">
      <c r="A71" s="143" t="s">
        <v>54</v>
      </c>
      <c r="B71" s="144"/>
      <c r="C71" s="139"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71" s="36">
        <v>444</v>
      </c>
      <c r="E71" s="37"/>
      <c r="F71" s="37"/>
      <c r="G71" s="37"/>
      <c r="H71" s="38"/>
    </row>
    <row r="72" spans="1:8" s="16" customFormat="1" ht="37.5" customHeight="1" x14ac:dyDescent="0.2">
      <c r="A72" s="143" t="s">
        <v>55</v>
      </c>
      <c r="B72" s="144"/>
      <c r="C72" s="142"/>
      <c r="D72" s="36">
        <v>5310</v>
      </c>
      <c r="E72" s="37"/>
      <c r="F72" s="37"/>
      <c r="G72" s="37"/>
      <c r="H72" s="38"/>
    </row>
    <row r="73" spans="1:8" s="16" customFormat="1" ht="37.5" customHeight="1" x14ac:dyDescent="0.2">
      <c r="A73" s="143" t="s">
        <v>56</v>
      </c>
      <c r="B73" s="457"/>
      <c r="C73" s="142"/>
      <c r="D73" s="325">
        <v>1038</v>
      </c>
      <c r="E73" s="140"/>
      <c r="F73" s="140"/>
      <c r="G73" s="140"/>
      <c r="H73" s="141"/>
    </row>
    <row r="74" spans="1:8" s="16" customFormat="1" ht="37.5" customHeight="1" x14ac:dyDescent="0.2">
      <c r="A74" s="143" t="s">
        <v>57</v>
      </c>
      <c r="B74" s="144"/>
      <c r="C74" s="142"/>
      <c r="D74" s="325">
        <v>3246</v>
      </c>
      <c r="E74" s="140"/>
      <c r="F74" s="140"/>
      <c r="G74" s="140"/>
      <c r="H74" s="141"/>
    </row>
    <row r="75" spans="1:8" s="16" customFormat="1" ht="37.5" customHeight="1" x14ac:dyDescent="0.2">
      <c r="A75" s="143" t="s">
        <v>58</v>
      </c>
      <c r="B75" s="457"/>
      <c r="C75" s="142"/>
      <c r="D75" s="36">
        <v>300</v>
      </c>
      <c r="E75" s="37"/>
      <c r="F75" s="37"/>
      <c r="G75" s="37"/>
      <c r="H75" s="38"/>
    </row>
    <row r="76" spans="1:8" s="16" customFormat="1" ht="37.5" customHeight="1" x14ac:dyDescent="0.2">
      <c r="A76" s="143" t="s">
        <v>59</v>
      </c>
      <c r="B76" s="457"/>
      <c r="C76" s="142"/>
      <c r="D76" s="36">
        <v>300</v>
      </c>
      <c r="E76" s="37"/>
      <c r="F76" s="37"/>
      <c r="G76" s="37"/>
      <c r="H76" s="38"/>
    </row>
    <row r="77" spans="1:8" s="16" customFormat="1" ht="37.5" customHeight="1" x14ac:dyDescent="0.2">
      <c r="A77" s="143" t="s">
        <v>60</v>
      </c>
      <c r="B77" s="457"/>
      <c r="C77" s="142"/>
      <c r="D77" s="36">
        <v>600</v>
      </c>
      <c r="E77" s="37"/>
      <c r="F77" s="37"/>
      <c r="G77" s="37"/>
      <c r="H77" s="38"/>
    </row>
    <row r="78" spans="1:8" s="16" customFormat="1" ht="37.5" customHeight="1" x14ac:dyDescent="0.2">
      <c r="A78" s="143" t="s">
        <v>61</v>
      </c>
      <c r="B78" s="457"/>
      <c r="C78" s="142"/>
      <c r="D78" s="36">
        <v>900</v>
      </c>
      <c r="E78" s="37"/>
      <c r="F78" s="37"/>
      <c r="G78" s="37"/>
      <c r="H78" s="38"/>
    </row>
    <row r="79" spans="1:8" s="16" customFormat="1" ht="37.5" customHeight="1" thickBot="1" x14ac:dyDescent="0.25">
      <c r="A79" s="192" t="s">
        <v>62</v>
      </c>
      <c r="B79" s="458"/>
      <c r="C79" s="147"/>
      <c r="D79" s="36">
        <v>4632</v>
      </c>
      <c r="E79" s="37"/>
      <c r="F79" s="37"/>
      <c r="G79" s="37"/>
      <c r="H79" s="38"/>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80" s="45">
        <v>30</v>
      </c>
      <c r="E80" s="45"/>
      <c r="F80" s="45"/>
      <c r="G80" s="45"/>
      <c r="H80" s="46"/>
    </row>
    <row r="81" spans="1:8" s="28" customFormat="1" ht="50.1" customHeight="1" thickBot="1" x14ac:dyDescent="0.25">
      <c r="A81" s="24" t="s">
        <v>65</v>
      </c>
      <c r="B81" s="25"/>
      <c r="C81" s="26"/>
      <c r="D81" s="156" t="str">
        <f>"от "&amp;MIN(D83,D94:H110)&amp;" до "&amp;MAX(D83,D94:H110)</f>
        <v>от 504 до 9444</v>
      </c>
      <c r="E81" s="156"/>
      <c r="F81" s="156"/>
      <c r="G81" s="156"/>
      <c r="H81" s="157"/>
    </row>
    <row r="82" spans="1:8" s="16" customFormat="1" ht="24.95" customHeight="1" thickBot="1" x14ac:dyDescent="0.25">
      <c r="A82" s="298"/>
      <c r="B82" s="299"/>
      <c r="C82" s="118"/>
      <c r="D82" s="322"/>
      <c r="E82" s="322"/>
      <c r="F82" s="322"/>
      <c r="G82" s="322"/>
      <c r="H82" s="323"/>
    </row>
    <row r="83" spans="1:8" s="16" customFormat="1" ht="58.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83" s="165">
        <v>6480</v>
      </c>
      <c r="E83" s="165"/>
      <c r="F83" s="165"/>
      <c r="G83" s="165"/>
      <c r="H83" s="166"/>
    </row>
    <row r="84" spans="1:8" s="16" customFormat="1" ht="58.5" customHeight="1" thickBot="1" x14ac:dyDescent="0.25">
      <c r="A84" s="167" t="s">
        <v>67</v>
      </c>
      <c r="B84" s="168"/>
      <c r="C84" s="169"/>
      <c r="D84" s="170" t="s">
        <v>68</v>
      </c>
      <c r="E84" s="171"/>
      <c r="F84" s="171"/>
      <c r="G84" s="171"/>
      <c r="H84" s="172"/>
    </row>
    <row r="85" spans="1:8" s="16" customFormat="1" ht="58.5" customHeight="1" x14ac:dyDescent="0.2">
      <c r="A85" s="173" t="s">
        <v>69</v>
      </c>
      <c r="B85" s="174"/>
      <c r="C85" s="169"/>
      <c r="D85" s="140">
        <f>D83/4</f>
        <v>1620</v>
      </c>
      <c r="E85" s="140"/>
      <c r="F85" s="140"/>
      <c r="G85" s="140"/>
      <c r="H85" s="141"/>
    </row>
    <row r="86" spans="1:8" s="16" customFormat="1" ht="58.5" customHeight="1" x14ac:dyDescent="0.2">
      <c r="A86" s="173" t="s">
        <v>70</v>
      </c>
      <c r="B86" s="174"/>
      <c r="C86" s="169"/>
      <c r="D86" s="140">
        <f>D83/5</f>
        <v>1296</v>
      </c>
      <c r="E86" s="140"/>
      <c r="F86" s="140"/>
      <c r="G86" s="140"/>
      <c r="H86" s="141"/>
    </row>
    <row r="87" spans="1:8" s="16" customFormat="1" ht="58.5" customHeight="1" x14ac:dyDescent="0.2">
      <c r="A87" s="173" t="s">
        <v>71</v>
      </c>
      <c r="B87" s="174"/>
      <c r="C87" s="169"/>
      <c r="D87" s="140">
        <f>D83/6</f>
        <v>1080</v>
      </c>
      <c r="E87" s="140"/>
      <c r="F87" s="140"/>
      <c r="G87" s="140"/>
      <c r="H87" s="141"/>
    </row>
    <row r="88" spans="1:8" s="16" customFormat="1" ht="58.5" customHeight="1" x14ac:dyDescent="0.2">
      <c r="A88" s="173" t="s">
        <v>72</v>
      </c>
      <c r="B88" s="174"/>
      <c r="C88" s="169"/>
      <c r="D88" s="140">
        <f>D83/7</f>
        <v>925.71428571428567</v>
      </c>
      <c r="E88" s="140"/>
      <c r="F88" s="140"/>
      <c r="G88" s="140"/>
      <c r="H88" s="141"/>
    </row>
    <row r="89" spans="1:8" s="16" customFormat="1" ht="58.5" customHeight="1" x14ac:dyDescent="0.2">
      <c r="A89" s="173" t="s">
        <v>73</v>
      </c>
      <c r="B89" s="174"/>
      <c r="C89" s="169"/>
      <c r="D89" s="140">
        <f>D83/8</f>
        <v>810</v>
      </c>
      <c r="E89" s="140"/>
      <c r="F89" s="140"/>
      <c r="G89" s="140"/>
      <c r="H89" s="141"/>
    </row>
    <row r="90" spans="1:8" s="16" customFormat="1" ht="58.5" customHeight="1" x14ac:dyDescent="0.2">
      <c r="A90" s="173" t="s">
        <v>74</v>
      </c>
      <c r="B90" s="174"/>
      <c r="C90" s="169"/>
      <c r="D90" s="140">
        <f>D83/9</f>
        <v>720</v>
      </c>
      <c r="E90" s="140"/>
      <c r="F90" s="140"/>
      <c r="G90" s="140"/>
      <c r="H90" s="141"/>
    </row>
    <row r="91" spans="1:8" s="16" customFormat="1" ht="58.5" customHeight="1" thickBot="1" x14ac:dyDescent="0.25">
      <c r="A91" s="173" t="s">
        <v>75</v>
      </c>
      <c r="B91" s="174"/>
      <c r="C91" s="175"/>
      <c r="D91" s="140">
        <f>D83/10</f>
        <v>648</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92" s="44">
        <v>10008</v>
      </c>
      <c r="E92" s="45"/>
      <c r="F92" s="45"/>
      <c r="G92" s="45"/>
      <c r="H92" s="46"/>
    </row>
    <row r="93" spans="1:8" s="16" customFormat="1" ht="24.95" customHeight="1" thickBot="1" x14ac:dyDescent="0.25">
      <c r="A93" s="298"/>
      <c r="B93" s="299"/>
      <c r="C93" s="180"/>
      <c r="D93" s="322"/>
      <c r="E93" s="322"/>
      <c r="F93" s="322"/>
      <c r="G93" s="322"/>
      <c r="H93" s="323"/>
    </row>
    <row r="94" spans="1:8" s="16" customFormat="1" ht="50.1" customHeight="1" x14ac:dyDescent="0.2">
      <c r="A94" s="137" t="s">
        <v>77</v>
      </c>
      <c r="B94" s="189"/>
      <c r="C94" s="291" t="str">
        <f>"Интернет-площадка 2gis.ru на основе Cправочника организаций "&amp;$C$2&amp;""</f>
        <v>Интернет-площадка 2gis.ru на основе Cправочника организаций "2ГИС.СТАРЫЙ ОСКОЛ"</v>
      </c>
      <c r="D94" s="325">
        <v>948</v>
      </c>
      <c r="E94" s="140"/>
      <c r="F94" s="140"/>
      <c r="G94" s="140"/>
      <c r="H94" s="141"/>
    </row>
    <row r="95" spans="1:8" s="16" customFormat="1" ht="50.1" customHeight="1" x14ac:dyDescent="0.2">
      <c r="A95" s="143" t="s">
        <v>78</v>
      </c>
      <c r="B95" s="144"/>
      <c r="C95"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95" s="56">
        <v>2214</v>
      </c>
      <c r="E95" s="37"/>
      <c r="F95" s="37"/>
      <c r="G95" s="37"/>
      <c r="H95" s="38"/>
    </row>
    <row r="96" spans="1:8" s="16" customFormat="1" ht="50.1" customHeight="1" x14ac:dyDescent="0.2">
      <c r="A96" s="137" t="s">
        <v>79</v>
      </c>
      <c r="B96" s="189"/>
      <c r="C96"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96" s="56">
        <v>8202</v>
      </c>
      <c r="E96" s="37"/>
      <c r="F96" s="37"/>
      <c r="G96" s="37"/>
      <c r="H96" s="38"/>
    </row>
    <row r="97" spans="1:8" s="16" customFormat="1" ht="50.1" customHeight="1" x14ac:dyDescent="0.2">
      <c r="A97" s="137" t="s">
        <v>80</v>
      </c>
      <c r="B97" s="189"/>
      <c r="C97" s="188" t="str">
        <f>"Интернет-площадка 2gis.ru на основе Cправочника организаций "&amp;$C$2&amp;""</f>
        <v>Интернет-площадка 2gis.ru на основе Cправочника организаций "2ГИС.СТАРЫЙ ОСКОЛ"</v>
      </c>
      <c r="D97" s="56">
        <v>1416</v>
      </c>
      <c r="E97" s="37"/>
      <c r="F97" s="37"/>
      <c r="G97" s="37"/>
      <c r="H97" s="38"/>
    </row>
    <row r="98" spans="1:8" s="16" customFormat="1"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"2ГИС.СТАРЫЙ ОСКОЛ"</v>
      </c>
      <c r="D98" s="56">
        <v>1699.2</v>
      </c>
      <c r="E98" s="37"/>
      <c r="F98" s="37"/>
      <c r="G98" s="37"/>
      <c r="H98" s="38"/>
    </row>
    <row r="99" spans="1:8" s="16" customFormat="1" ht="50.1" customHeight="1" x14ac:dyDescent="0.2">
      <c r="A99" s="143" t="s">
        <v>82</v>
      </c>
      <c r="B99" s="144"/>
      <c r="C99"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99" s="56">
        <v>2952</v>
      </c>
      <c r="E99" s="37"/>
      <c r="F99" s="37"/>
      <c r="G99" s="37"/>
      <c r="H99" s="38"/>
    </row>
    <row r="100" spans="1:8" s="16" customFormat="1" ht="50.1" customHeight="1" x14ac:dyDescent="0.2">
      <c r="A100" s="143" t="s">
        <v>83</v>
      </c>
      <c r="B100" s="144"/>
      <c r="C100"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0" s="56">
        <v>6636</v>
      </c>
      <c r="E100" s="37"/>
      <c r="F100" s="37"/>
      <c r="G100" s="37"/>
      <c r="H100" s="38"/>
    </row>
    <row r="101" spans="1:8" s="16" customFormat="1" ht="50.1" customHeight="1" x14ac:dyDescent="0.2">
      <c r="A101" s="143" t="s">
        <v>84</v>
      </c>
      <c r="B101" s="144"/>
      <c r="C101"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01" s="56">
        <v>9444</v>
      </c>
      <c r="E101" s="37"/>
      <c r="F101" s="37"/>
      <c r="G101" s="37"/>
      <c r="H101" s="38"/>
    </row>
    <row r="102" spans="1:8" s="16" customFormat="1" ht="50.1" customHeight="1" x14ac:dyDescent="0.2">
      <c r="A102" s="143" t="s">
        <v>85</v>
      </c>
      <c r="B102" s="144"/>
      <c r="C102" s="188" t="str">
        <f>C132</f>
        <v>электронный справочник на основе Справочника организаций "2ГИС.СТАРЫЙ ОСКОЛ" (мобильная версия 2ГИС 4.0 и выше)</v>
      </c>
      <c r="D102" s="56">
        <v>1200</v>
      </c>
      <c r="E102" s="37"/>
      <c r="F102" s="37"/>
      <c r="G102" s="37"/>
      <c r="H102" s="38"/>
    </row>
    <row r="103" spans="1:8" s="16" customFormat="1" ht="50.1" customHeight="1" x14ac:dyDescent="0.2">
      <c r="A103" s="143" t="s">
        <v>86</v>
      </c>
      <c r="B103" s="144"/>
      <c r="C103" s="188" t="s">
        <v>87</v>
      </c>
      <c r="D103" s="56">
        <v>504</v>
      </c>
      <c r="E103" s="37"/>
      <c r="F103" s="37"/>
      <c r="G103" s="37"/>
      <c r="H103" s="38"/>
    </row>
    <row r="104" spans="1:8" s="16" customFormat="1" ht="64.5"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4" s="56">
        <v>1890</v>
      </c>
      <c r="E104" s="37"/>
      <c r="F104" s="37"/>
      <c r="G104" s="37"/>
      <c r="H104" s="38"/>
    </row>
    <row r="105" spans="1:8" s="16" customFormat="1" ht="64.5" customHeight="1" x14ac:dyDescent="0.2">
      <c r="A105" s="143" t="s">
        <v>89</v>
      </c>
      <c r="B105" s="144"/>
      <c r="C105" s="188"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5" s="56">
        <v>1512</v>
      </c>
      <c r="E105" s="37"/>
      <c r="F105" s="37"/>
      <c r="G105" s="37"/>
      <c r="H105" s="38"/>
    </row>
    <row r="106" spans="1:8" s="16" customFormat="1" ht="64.5" customHeight="1" x14ac:dyDescent="0.2">
      <c r="A106" s="143" t="s">
        <v>90</v>
      </c>
      <c r="B106" s="144"/>
      <c r="C106" s="18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6" s="56">
        <v>1656</v>
      </c>
      <c r="E106" s="37"/>
      <c r="F106" s="37"/>
      <c r="G106" s="37"/>
      <c r="H106" s="38"/>
    </row>
    <row r="107" spans="1:8" s="16" customFormat="1" ht="64.5" customHeight="1" x14ac:dyDescent="0.2">
      <c r="A107" s="143" t="s">
        <v>91</v>
      </c>
      <c r="B107" s="144"/>
      <c r="C107" s="188"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7" s="56">
        <v>756</v>
      </c>
      <c r="E107" s="37"/>
      <c r="F107" s="37"/>
      <c r="G107" s="37"/>
      <c r="H107" s="38"/>
    </row>
    <row r="108" spans="1:8" s="16" customFormat="1" ht="64.5" customHeight="1" x14ac:dyDescent="0.2">
      <c r="A108" s="143" t="s">
        <v>92</v>
      </c>
      <c r="B108" s="144" t="s">
        <v>92</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8" s="56">
        <v>9444</v>
      </c>
      <c r="E108" s="37"/>
      <c r="F108" s="37"/>
      <c r="G108" s="37"/>
      <c r="H108" s="38"/>
    </row>
    <row r="109" spans="1:8" s="16" customFormat="1" ht="64.5" customHeight="1" x14ac:dyDescent="0.2">
      <c r="A109" s="143" t="s">
        <v>93</v>
      </c>
      <c r="B109" s="144" t="s">
        <v>93</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09" s="56">
        <v>1002</v>
      </c>
      <c r="E109" s="37"/>
      <c r="F109" s="37"/>
      <c r="G109" s="37"/>
      <c r="H109" s="38"/>
    </row>
    <row r="110" spans="1:8" s="16" customFormat="1" ht="50.1" customHeight="1" thickBot="1" x14ac:dyDescent="0.25">
      <c r="A110" s="143" t="s">
        <v>94</v>
      </c>
      <c r="B110" s="144"/>
      <c r="C110"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0" s="56">
        <v>2952</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1" s="56">
        <v>648</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12" s="56">
        <v>8610</v>
      </c>
      <c r="E112" s="37"/>
      <c r="F112" s="37"/>
      <c r="G112" s="37"/>
      <c r="H112" s="38"/>
    </row>
    <row r="113" spans="1:8" s="16" customFormat="1" ht="126" customHeight="1" x14ac:dyDescent="0.2">
      <c r="A113" s="137" t="s">
        <v>97</v>
      </c>
      <c r="B113" s="189"/>
      <c r="C1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13" s="56"/>
      <c r="E113" s="37"/>
      <c r="F113" s="37"/>
      <c r="G113" s="37"/>
      <c r="H113" s="38"/>
    </row>
    <row r="114" spans="1:8" s="16" customFormat="1" ht="50.1" customHeight="1" x14ac:dyDescent="0.2">
      <c r="A114" s="143" t="s">
        <v>98</v>
      </c>
      <c r="B114" s="144"/>
      <c r="C114" s="188" t="str">
        <f>"Интернет-площадка 2gis.ru на основе Cправочника организаций "&amp;$C$2&amp;""</f>
        <v>Интернет-площадка 2gis.ru на основе Cправочника организаций "2ГИС.СТАРЫЙ ОСКОЛ"</v>
      </c>
      <c r="D114" s="56">
        <v>1440</v>
      </c>
      <c r="E114" s="37"/>
      <c r="F114" s="37"/>
      <c r="G114" s="37"/>
      <c r="H114" s="38"/>
    </row>
    <row r="115" spans="1:8" s="16" customFormat="1" ht="50.1" customHeight="1" x14ac:dyDescent="0.2">
      <c r="A115" s="143" t="s">
        <v>99</v>
      </c>
      <c r="B115" s="144"/>
      <c r="C115" s="188" t="str">
        <f t="shared" ref="C115:C124"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15" s="56">
        <v>3120</v>
      </c>
      <c r="E115" s="37"/>
      <c r="F115" s="37"/>
      <c r="G115" s="37"/>
      <c r="H115" s="38"/>
    </row>
    <row r="116" spans="1:8" s="16" customFormat="1" ht="50.1" customHeight="1" x14ac:dyDescent="0.2">
      <c r="A116" s="137" t="s">
        <v>100</v>
      </c>
      <c r="B116" s="189"/>
      <c r="C116" s="188" t="str">
        <f t="shared" si="2"/>
        <v>Электронный справочник на основе Справочника организаций "2ГИС.СТАРЫЙ ОСКОЛ" (версия для ПК)</v>
      </c>
      <c r="D116" s="56">
        <v>11520</v>
      </c>
      <c r="E116" s="37"/>
      <c r="F116" s="37"/>
      <c r="G116" s="37"/>
      <c r="H116" s="38"/>
    </row>
    <row r="117" spans="1:8" s="16" customFormat="1" ht="50.1" customHeight="1" x14ac:dyDescent="0.2">
      <c r="A117" s="137" t="s">
        <v>101</v>
      </c>
      <c r="B117" s="189"/>
      <c r="C117" s="188" t="str">
        <f>"Интернет-площадка 2gis.ru на основе Cправочника организаций "&amp;$C$2&amp;""</f>
        <v>Интернет-площадка 2gis.ru на основе Cправочника организаций "2ГИС.СТАРЫЙ ОСКОЛ"</v>
      </c>
      <c r="D117" s="56">
        <v>2040</v>
      </c>
      <c r="E117" s="37"/>
      <c r="F117" s="37"/>
      <c r="G117" s="37"/>
      <c r="H117" s="38"/>
    </row>
    <row r="118" spans="1:8" s="16" customFormat="1" ht="50.1" customHeight="1" x14ac:dyDescent="0.2">
      <c r="A118" s="137" t="s">
        <v>102</v>
      </c>
      <c r="B118" s="189"/>
      <c r="C118" s="188" t="str">
        <f>"Интернет-площадка 2gis.ru на основе Cправочника организаций "&amp;$C$2&amp;""</f>
        <v>Интернет-площадка 2gis.ru на основе Cправочника организаций "2ГИС.СТАРЫЙ ОСКОЛ"</v>
      </c>
      <c r="D118" s="56">
        <v>2448</v>
      </c>
      <c r="E118" s="37"/>
      <c r="F118" s="37"/>
      <c r="G118" s="37"/>
      <c r="H118" s="38"/>
    </row>
    <row r="119" spans="1:8" s="16" customFormat="1" ht="50.1" customHeight="1" x14ac:dyDescent="0.2">
      <c r="A119" s="137" t="s">
        <v>103</v>
      </c>
      <c r="B119" s="189"/>
      <c r="C119" s="188" t="str">
        <f t="shared" si="2"/>
        <v>Электронный справочник на основе Справочника организаций "2ГИС.СТАРЫЙ ОСКОЛ" (версия для ПК)</v>
      </c>
      <c r="D119" s="56">
        <v>4200</v>
      </c>
      <c r="E119" s="37"/>
      <c r="F119" s="37"/>
      <c r="G119" s="37"/>
      <c r="H119" s="38"/>
    </row>
    <row r="120" spans="1:8" s="16" customFormat="1" ht="50.1" customHeight="1" x14ac:dyDescent="0.2">
      <c r="A120" s="137" t="s">
        <v>104</v>
      </c>
      <c r="B120" s="189"/>
      <c r="C120" s="188" t="str">
        <f t="shared" si="2"/>
        <v>Электронный справочник на основе Справочника организаций "2ГИС.СТАРЫЙ ОСКОЛ" (версия для ПК)</v>
      </c>
      <c r="D120" s="56">
        <v>9360</v>
      </c>
      <c r="E120" s="37"/>
      <c r="F120" s="37"/>
      <c r="G120" s="37"/>
      <c r="H120" s="38"/>
    </row>
    <row r="121" spans="1:8" s="16" customFormat="1" ht="50.1" customHeight="1" x14ac:dyDescent="0.2">
      <c r="A121" s="143" t="s">
        <v>105</v>
      </c>
      <c r="B121" s="144"/>
      <c r="C121" s="188" t="str">
        <f t="shared" si="2"/>
        <v>Электронный справочник на основе Справочника организаций "2ГИС.СТАРЫЙ ОСКОЛ" (версия для ПК)</v>
      </c>
      <c r="D121" s="56">
        <v>13320</v>
      </c>
      <c r="E121" s="37"/>
      <c r="F121" s="37"/>
      <c r="G121" s="37"/>
      <c r="H121" s="38"/>
    </row>
    <row r="122" spans="1:8" s="16" customFormat="1" ht="50.1" customHeight="1" x14ac:dyDescent="0.2">
      <c r="A122" s="143" t="s">
        <v>106</v>
      </c>
      <c r="B122" s="144"/>
      <c r="C122" s="188" t="s">
        <v>87</v>
      </c>
      <c r="D122" s="56">
        <v>720</v>
      </c>
      <c r="E122" s="37"/>
      <c r="F122" s="37"/>
      <c r="G122" s="37"/>
      <c r="H122" s="38"/>
    </row>
    <row r="123" spans="1:8" s="16" customFormat="1" ht="64.5" customHeight="1" x14ac:dyDescent="0.2">
      <c r="A123" s="143" t="s">
        <v>107</v>
      </c>
      <c r="B123" s="144"/>
      <c r="C12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3" s="56">
        <v>13320</v>
      </c>
      <c r="E123" s="37"/>
      <c r="F123" s="37"/>
      <c r="G123" s="37"/>
      <c r="H123" s="38"/>
    </row>
    <row r="124" spans="1:8" s="16" customFormat="1" ht="50.1" customHeight="1" thickBot="1" x14ac:dyDescent="0.25">
      <c r="A124" s="143" t="s">
        <v>108</v>
      </c>
      <c r="B124" s="144"/>
      <c r="C124" s="188" t="str">
        <f t="shared" si="2"/>
        <v>Электронный справочник на основе Справочника организаций "2ГИС.СТАРЫЙ ОСКОЛ" (версия для ПК)</v>
      </c>
      <c r="D124" s="56">
        <v>4200</v>
      </c>
      <c r="E124" s="37"/>
      <c r="F124" s="37"/>
      <c r="G124" s="37"/>
      <c r="H124" s="38"/>
    </row>
    <row r="125" spans="1:8" s="28" customFormat="1" ht="50.1" customHeight="1" thickBot="1" x14ac:dyDescent="0.25">
      <c r="A125" s="24" t="s">
        <v>109</v>
      </c>
      <c r="B125" s="25"/>
      <c r="C125" s="26"/>
      <c r="D125" s="156"/>
      <c r="E125" s="156"/>
      <c r="F125" s="156"/>
      <c r="G125" s="156"/>
      <c r="H125" s="157"/>
    </row>
    <row r="126" spans="1:8" s="16" customFormat="1" ht="50.1" customHeight="1" x14ac:dyDescent="0.2">
      <c r="A126" s="143" t="s">
        <v>110</v>
      </c>
      <c r="B126" s="144"/>
      <c r="C126"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26" s="128">
        <v>2004</v>
      </c>
      <c r="E126" s="128"/>
      <c r="F126" s="128"/>
      <c r="G126" s="128"/>
      <c r="H126" s="128"/>
    </row>
    <row r="127" spans="1:8" s="16" customFormat="1" ht="50.1" customHeight="1" x14ac:dyDescent="0.2">
      <c r="A127" s="143" t="s">
        <v>111</v>
      </c>
      <c r="B127" s="144"/>
      <c r="C127" s="194"/>
      <c r="D127" s="128">
        <v>2004</v>
      </c>
      <c r="E127" s="128"/>
      <c r="F127" s="128"/>
      <c r="G127" s="128"/>
      <c r="H127" s="128"/>
    </row>
    <row r="128" spans="1:8" s="16" customFormat="1" ht="50.1" customHeight="1" x14ac:dyDescent="0.2">
      <c r="A128" s="192" t="s">
        <v>112</v>
      </c>
      <c r="B128" s="193"/>
      <c r="C128" s="194"/>
      <c r="D128" s="325">
        <v>3000</v>
      </c>
      <c r="E128" s="140"/>
      <c r="F128" s="140"/>
      <c r="G128" s="140"/>
      <c r="H128" s="140"/>
    </row>
    <row r="129" spans="1:8" s="16" customFormat="1" ht="50.1" customHeight="1" x14ac:dyDescent="0.2">
      <c r="A129" s="192" t="s">
        <v>113</v>
      </c>
      <c r="B129" s="193"/>
      <c r="C129" s="194"/>
      <c r="D129" s="325">
        <v>300</v>
      </c>
      <c r="E129" s="140"/>
      <c r="F129" s="140"/>
      <c r="G129" s="140"/>
      <c r="H129" s="140"/>
    </row>
    <row r="130" spans="1:8" s="16" customFormat="1" ht="50.1" customHeight="1" thickBot="1" x14ac:dyDescent="0.25">
      <c r="A130" s="192" t="s">
        <v>114</v>
      </c>
      <c r="B130" s="193"/>
      <c r="C130" s="196"/>
      <c r="D130" s="78">
        <v>1050</v>
      </c>
      <c r="E130" s="79"/>
      <c r="F130" s="79"/>
      <c r="G130" s="79"/>
      <c r="H130" s="79"/>
    </row>
    <row r="131" spans="1:8" s="16" customFormat="1" ht="50.1" customHeight="1" thickBot="1" x14ac:dyDescent="0.25">
      <c r="A131" s="24" t="s">
        <v>115</v>
      </c>
      <c r="B131" s="25"/>
      <c r="C131" s="26"/>
      <c r="D131" s="156"/>
      <c r="E131" s="156"/>
      <c r="F131" s="156"/>
      <c r="G131" s="156"/>
      <c r="H131" s="157"/>
    </row>
    <row r="132" spans="1:8" s="16" customFormat="1" ht="50.1" customHeight="1" x14ac:dyDescent="0.2">
      <c r="A132" s="143" t="s">
        <v>161</v>
      </c>
      <c r="B132" s="144"/>
      <c r="C13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2" s="128">
        <v>2070</v>
      </c>
      <c r="E132" s="128"/>
      <c r="F132" s="128"/>
      <c r="G132" s="128"/>
      <c r="H132" s="128"/>
    </row>
    <row r="133" spans="1:8" s="16" customFormat="1" ht="50.1" customHeight="1" x14ac:dyDescent="0.2">
      <c r="A133" s="143" t="s">
        <v>117</v>
      </c>
      <c r="B133" s="144"/>
      <c r="C133" s="188" t="str">
        <f>"Интернет-площадка 2gis.ru на основе Cправочника организаций "&amp;$C$2&amp;""</f>
        <v>Интернет-площадка 2gis.ru на основе Cправочника организаций "2ГИС.СТАРЫЙ ОСКОЛ"</v>
      </c>
      <c r="D133" s="325">
        <v>648</v>
      </c>
      <c r="E133" s="140"/>
      <c r="F133" s="140"/>
      <c r="G133" s="140"/>
      <c r="H133" s="141"/>
    </row>
    <row r="134" spans="1:8" s="16" customFormat="1" ht="50.1" customHeight="1" x14ac:dyDescent="0.2">
      <c r="A134" s="143" t="s">
        <v>118</v>
      </c>
      <c r="B134" s="144"/>
      <c r="C134" s="18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4" s="128">
        <v>2070</v>
      </c>
      <c r="E134" s="128"/>
      <c r="F134" s="128"/>
      <c r="G134" s="128"/>
      <c r="H134" s="128"/>
    </row>
    <row r="135" spans="1:8" s="16" customFormat="1" ht="50.1" customHeight="1" x14ac:dyDescent="0.2">
      <c r="A135" s="143" t="s">
        <v>162</v>
      </c>
      <c r="B135" s="144"/>
      <c r="C13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5" s="325">
        <v>3000</v>
      </c>
      <c r="E135" s="140"/>
      <c r="F135" s="140"/>
      <c r="G135" s="140"/>
      <c r="H135" s="141"/>
    </row>
    <row r="136" spans="1:8" s="16" customFormat="1" ht="50.1" customHeight="1" x14ac:dyDescent="0.2">
      <c r="A136" s="137" t="s">
        <v>163</v>
      </c>
      <c r="B136" s="189"/>
      <c r="C136" s="188" t="str">
        <f>"Интернет-площадка 2gis.ru на основе Cправочника организаций "&amp;$C$2&amp;""</f>
        <v>Интернет-площадка 2gis.ru на основе Cправочника организаций "2ГИС.СТАРЫЙ ОСКОЛ"</v>
      </c>
      <c r="D136" s="36">
        <v>960</v>
      </c>
      <c r="E136" s="37"/>
      <c r="F136" s="37"/>
      <c r="G136" s="37"/>
      <c r="H136" s="38"/>
    </row>
    <row r="137" spans="1:8" s="16" customFormat="1" ht="50.1" customHeight="1" thickBot="1" x14ac:dyDescent="0.25">
      <c r="A137" s="137" t="s">
        <v>121</v>
      </c>
      <c r="B137" s="189"/>
      <c r="C137" s="43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7" s="325">
        <v>3000</v>
      </c>
      <c r="E137" s="140"/>
      <c r="F137" s="140"/>
      <c r="G137" s="140"/>
      <c r="H137" s="141"/>
    </row>
    <row r="138" spans="1:8" s="16" customFormat="1" ht="21.75" thickBot="1" x14ac:dyDescent="0.25">
      <c r="A138" s="298"/>
      <c r="B138" s="299"/>
      <c r="C138" s="180"/>
      <c r="D138" s="322"/>
      <c r="E138" s="322"/>
      <c r="F138" s="322"/>
      <c r="G138" s="322"/>
      <c r="H138" s="323"/>
    </row>
    <row r="139" spans="1:8" ht="12.6" customHeight="1" x14ac:dyDescent="0.2">
      <c r="E139" s="209"/>
      <c r="F139" s="209"/>
    </row>
    <row r="140" spans="1:8" s="209" customFormat="1" ht="24.95" customHeight="1" x14ac:dyDescent="0.2">
      <c r="A140" s="206"/>
      <c r="B140" s="207" t="s">
        <v>123</v>
      </c>
      <c r="C140" s="208" t="s">
        <v>178</v>
      </c>
      <c r="D140" s="208"/>
    </row>
    <row r="141" spans="1:8" s="209" customFormat="1" ht="24.95" customHeight="1" x14ac:dyDescent="0.2">
      <c r="A141" s="206"/>
      <c r="C141" s="210" t="s">
        <v>179</v>
      </c>
      <c r="D141" s="210"/>
    </row>
    <row r="142" spans="1:8" s="209" customFormat="1" ht="24.95" customHeight="1" x14ac:dyDescent="0.2">
      <c r="A142" s="206"/>
      <c r="C142" s="208" t="s">
        <v>180</v>
      </c>
      <c r="D142" s="210"/>
    </row>
    <row r="143" spans="1:8" s="203" customFormat="1" ht="12.6" customHeight="1" x14ac:dyDescent="0.2">
      <c r="A143" s="202"/>
      <c r="C143" s="210"/>
      <c r="D143" s="210"/>
      <c r="E143" s="209"/>
      <c r="F143" s="209"/>
      <c r="G143" s="209"/>
    </row>
    <row r="144" spans="1:8" s="217" customFormat="1" ht="24.95" customHeight="1" x14ac:dyDescent="0.2">
      <c r="A144" s="213" t="str">
        <f>Абакан_юр!A147</f>
        <v>По соглашению сторон в качестве валюты платежа могут выступать украинские гривны, в этом случае курс следующий: 1 руб. = 0,3909 гривен</v>
      </c>
      <c r="B144" s="213"/>
      <c r="C144" s="213"/>
      <c r="D144" s="214"/>
      <c r="E144" s="214"/>
      <c r="F144" s="215"/>
      <c r="G144" s="216"/>
      <c r="H144" s="216"/>
    </row>
    <row r="145" spans="1:8" s="217" customFormat="1" ht="24.95" customHeight="1" x14ac:dyDescent="0.2">
      <c r="A145" s="213" t="str">
        <f>Абакан_юр!A148</f>
        <v>По соглашению сторон в качестве валюты платежа могут выступать дирхамы ОАЭ, в этом случае курс следующий: 1 руб. = 0,0394 дирхам</v>
      </c>
      <c r="B145" s="213"/>
      <c r="C145" s="213"/>
      <c r="D145" s="214"/>
      <c r="E145" s="214"/>
      <c r="F145" s="215"/>
      <c r="G145" s="218"/>
      <c r="H145" s="218"/>
    </row>
    <row r="146" spans="1:8" s="217" customFormat="1" ht="24.95" customHeight="1" x14ac:dyDescent="0.2">
      <c r="A146" s="213" t="str">
        <f>Абакан_юр!A149</f>
        <v>По соглашению сторон в качестве валюты платежа могут выступать доллары США, в этом случае курс следующий: 1 руб. = 0,0107 доллара</v>
      </c>
      <c r="B146" s="213"/>
      <c r="C146" s="213"/>
      <c r="D146" s="214"/>
      <c r="E146" s="214"/>
      <c r="F146" s="215"/>
      <c r="G146" s="218"/>
      <c r="H146" s="218"/>
    </row>
    <row r="147" spans="1:8" s="217" customFormat="1" ht="24.95" customHeight="1" x14ac:dyDescent="0.2">
      <c r="A147" s="213" t="str">
        <f>Абакан_юр!A150</f>
        <v>По соглашению сторон в качестве валюты платежа могут выступать евро, в этом случае курс следующий: 1 руб. = 0,0101 евро</v>
      </c>
      <c r="B147" s="213"/>
      <c r="C147" s="213"/>
      <c r="D147" s="214"/>
      <c r="E147" s="215"/>
      <c r="F147" s="215"/>
      <c r="G147" s="218"/>
      <c r="H147" s="218"/>
    </row>
    <row r="148" spans="1:8" s="217" customFormat="1" ht="24.95" customHeight="1" x14ac:dyDescent="0.2">
      <c r="A148" s="213" t="str">
        <f>Абакан_юр!A151</f>
        <v>По соглашению сторон в качестве валюты платежа могут выступать чешские кроны, в этом случае курс следующий: 1 руб. = 0,2496 крона</v>
      </c>
      <c r="B148" s="213"/>
      <c r="C148" s="213"/>
      <c r="D148" s="214"/>
      <c r="E148" s="215"/>
      <c r="F148" s="215"/>
      <c r="G148" s="218"/>
      <c r="H148" s="218"/>
    </row>
    <row r="149" spans="1:8" s="217" customFormat="1" ht="24.95" customHeight="1" x14ac:dyDescent="0.2">
      <c r="A149" s="213" t="str">
        <f>Абакан_юр!A152</f>
        <v>По соглашению сторон в качестве валюты платежа могут выступать киргизские сомы, в этом случае курс следующий: 1 руб. = 0,9546 сом</v>
      </c>
      <c r="B149" s="213"/>
      <c r="C149" s="213"/>
      <c r="D149" s="214"/>
      <c r="E149" s="214"/>
      <c r="F149" s="215"/>
      <c r="G149" s="218"/>
      <c r="H149" s="218"/>
    </row>
    <row r="150" spans="1:8" s="217" customFormat="1" ht="24.95" customHeight="1" x14ac:dyDescent="0.2">
      <c r="A15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0" s="213"/>
      <c r="C150" s="213"/>
      <c r="D150" s="214"/>
      <c r="E150" s="214"/>
      <c r="F150" s="215"/>
      <c r="G150" s="218"/>
      <c r="H150" s="218"/>
    </row>
    <row r="151" spans="1:8" s="224" customFormat="1" ht="12" customHeight="1" x14ac:dyDescent="0.2">
      <c r="A151" s="219"/>
      <c r="B151" s="219"/>
      <c r="C151" s="220"/>
      <c r="D151" s="221"/>
      <c r="E151" s="221"/>
      <c r="F151" s="222"/>
      <c r="G151" s="223"/>
      <c r="H151" s="223"/>
    </row>
    <row r="152" spans="1:8" ht="24.95" customHeight="1" x14ac:dyDescent="0.2">
      <c r="A152" s="225" t="s">
        <v>134</v>
      </c>
      <c r="B152" s="225"/>
      <c r="C152" s="225"/>
      <c r="D152" s="225"/>
      <c r="E152" s="225"/>
      <c r="F152" s="225"/>
      <c r="G152" s="225"/>
      <c r="H152" s="225"/>
    </row>
    <row r="153" spans="1:8" ht="24.95" customHeight="1" x14ac:dyDescent="0.2">
      <c r="A153" s="225" t="s">
        <v>135</v>
      </c>
      <c r="B153" s="225"/>
      <c r="C153" s="225"/>
      <c r="D153" s="225"/>
      <c r="E153" s="225"/>
      <c r="F153" s="225"/>
      <c r="G153" s="225"/>
      <c r="H153" s="225"/>
    </row>
    <row r="154" spans="1:8" s="224" customFormat="1" ht="12.6" customHeight="1" x14ac:dyDescent="0.2">
      <c r="A154" s="219"/>
      <c r="B154" s="219"/>
      <c r="C154" s="220"/>
      <c r="D154" s="221"/>
      <c r="E154" s="221"/>
      <c r="F154" s="222"/>
      <c r="G154" s="223"/>
      <c r="H154" s="223"/>
    </row>
    <row r="155" spans="1:8" s="228" customFormat="1" ht="50.1" customHeight="1" thickBot="1" x14ac:dyDescent="0.25">
      <c r="A155" s="226" t="s">
        <v>136</v>
      </c>
      <c r="B155" s="226"/>
      <c r="C155" s="226"/>
      <c r="D155" s="226"/>
      <c r="E155" s="226"/>
      <c r="F155" s="227"/>
      <c r="G155" s="217"/>
    </row>
    <row r="156" spans="1:8" s="233" customFormat="1" ht="50.1" customHeight="1" thickBot="1" x14ac:dyDescent="0.25">
      <c r="A156" s="538" t="s">
        <v>137</v>
      </c>
      <c r="B156" s="539"/>
      <c r="C156" s="539"/>
      <c r="D156" s="539"/>
      <c r="E156" s="540"/>
      <c r="F156" s="232"/>
      <c r="G156" s="203"/>
    </row>
    <row r="157" spans="1:8" ht="103.5" customHeight="1" thickBot="1" x14ac:dyDescent="0.25">
      <c r="A157" s="302" t="s">
        <v>138</v>
      </c>
      <c r="B157" s="303"/>
      <c r="C157" s="236" t="s">
        <v>139</v>
      </c>
      <c r="D157" s="326" t="s">
        <v>140</v>
      </c>
      <c r="E157" s="327"/>
      <c r="F157" s="238"/>
      <c r="G157" s="238"/>
      <c r="H157" s="238"/>
    </row>
    <row r="158" spans="1:8" ht="99.95" customHeight="1" x14ac:dyDescent="0.2">
      <c r="A158" s="239" t="s">
        <v>141</v>
      </c>
      <c r="B158" s="240"/>
      <c r="C158" s="241" t="s">
        <v>142</v>
      </c>
      <c r="D158" s="242" t="s">
        <v>143</v>
      </c>
      <c r="E158" s="243"/>
      <c r="F158" s="238"/>
      <c r="G158" s="238"/>
      <c r="H158" s="238"/>
    </row>
    <row r="159" spans="1:8" ht="75" customHeight="1" x14ac:dyDescent="0.2">
      <c r="A159" s="244" t="s">
        <v>144</v>
      </c>
      <c r="B159" s="245"/>
      <c r="C159" s="246" t="s">
        <v>145</v>
      </c>
      <c r="D159" s="247" t="s">
        <v>146</v>
      </c>
      <c r="E159" s="248"/>
      <c r="F159" s="238"/>
      <c r="G159" s="238"/>
      <c r="H159" s="238"/>
    </row>
    <row r="160" spans="1:8" ht="117.75" customHeight="1" x14ac:dyDescent="0.2">
      <c r="A160" s="244" t="s">
        <v>147</v>
      </c>
      <c r="B160" s="245"/>
      <c r="C160" s="246" t="s">
        <v>148</v>
      </c>
      <c r="D160" s="247" t="s">
        <v>146</v>
      </c>
      <c r="E160" s="248"/>
      <c r="F160" s="238"/>
      <c r="G160" s="238"/>
      <c r="H160" s="238"/>
    </row>
    <row r="161" spans="1:8" s="203" customFormat="1" ht="102.75" customHeight="1" thickBot="1" x14ac:dyDescent="0.25">
      <c r="A161" s="328" t="s">
        <v>150</v>
      </c>
      <c r="B161" s="329"/>
      <c r="C161" s="544" t="s">
        <v>151</v>
      </c>
      <c r="D161" s="329" t="s">
        <v>146</v>
      </c>
      <c r="E161" s="545"/>
      <c r="F161" s="232"/>
      <c r="G161" s="232"/>
      <c r="H161" s="232"/>
    </row>
    <row r="162" spans="1:8" s="224" customFormat="1" ht="222.75" customHeight="1" thickBot="1" x14ac:dyDescent="0.25">
      <c r="A162" s="328" t="s">
        <v>152</v>
      </c>
      <c r="B162" s="329"/>
      <c r="C162" s="330" t="s">
        <v>153</v>
      </c>
      <c r="D162" s="331" t="s">
        <v>146</v>
      </c>
      <c r="E162" s="332"/>
      <c r="F162" s="222"/>
      <c r="G162" s="223"/>
      <c r="H162" s="223"/>
    </row>
    <row r="163" spans="1:8" ht="36.75" customHeight="1" x14ac:dyDescent="0.2">
      <c r="A163" s="250" t="s">
        <v>154</v>
      </c>
      <c r="B163" s="250"/>
      <c r="C163" s="250"/>
      <c r="D163" s="250"/>
      <c r="E163" s="250"/>
      <c r="F163" s="250"/>
      <c r="G163" s="250"/>
      <c r="H163" s="250"/>
    </row>
    <row r="164" spans="1:8" ht="36.75" customHeight="1" x14ac:dyDescent="0.2">
      <c r="A164" s="250" t="s">
        <v>155</v>
      </c>
      <c r="B164" s="250"/>
      <c r="C164" s="250"/>
      <c r="D164" s="250"/>
      <c r="E164" s="250"/>
      <c r="F164" s="250"/>
      <c r="G164" s="250"/>
      <c r="H164" s="250"/>
    </row>
    <row r="165" spans="1:8" ht="181.5" customHeight="1" x14ac:dyDescent="0.2">
      <c r="A165"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65" s="308"/>
      <c r="C165" s="308"/>
      <c r="D165" s="308"/>
      <c r="E165" s="308"/>
      <c r="F165" s="308"/>
      <c r="G165" s="308"/>
      <c r="H165" s="308"/>
    </row>
    <row r="166" spans="1:8" s="16" customFormat="1" ht="67.5" customHeight="1" x14ac:dyDescent="0.2">
      <c r="A166" s="225" t="s">
        <v>157</v>
      </c>
      <c r="B166" s="225"/>
      <c r="C166" s="225"/>
      <c r="D166" s="225"/>
      <c r="E166" s="225"/>
      <c r="F166" s="225"/>
      <c r="G166" s="225"/>
      <c r="H166" s="225"/>
    </row>
    <row r="167" spans="1:8" ht="23.25" x14ac:dyDescent="0.2">
      <c r="A167" s="250" t="s">
        <v>158</v>
      </c>
      <c r="B167" s="250"/>
      <c r="C167" s="250"/>
      <c r="D167" s="250"/>
      <c r="E167" s="250"/>
      <c r="F167" s="250"/>
      <c r="G167" s="250"/>
      <c r="H167" s="250"/>
    </row>
    <row r="168" spans="1:8" s="252" customFormat="1" ht="114.75" customHeight="1" x14ac:dyDescent="0.2">
      <c r="A168" s="225" t="s">
        <v>159</v>
      </c>
      <c r="B168" s="225"/>
      <c r="C168" s="225"/>
      <c r="D168" s="225"/>
      <c r="E168" s="225"/>
      <c r="F168" s="225"/>
      <c r="G168" s="225"/>
      <c r="H168" s="225"/>
    </row>
  </sheetData>
  <sheetProtection selectLockedCells="1" selectUnlockedCells="1"/>
  <mergeCells count="276">
    <mergeCell ref="A165:H165"/>
    <mergeCell ref="A166:H166"/>
    <mergeCell ref="A167:H167"/>
    <mergeCell ref="A168:E168"/>
    <mergeCell ref="F168:H168"/>
    <mergeCell ref="A161:B161"/>
    <mergeCell ref="D161:E161"/>
    <mergeCell ref="A162:B162"/>
    <mergeCell ref="D162:E162"/>
    <mergeCell ref="A163:H163"/>
    <mergeCell ref="A164:H164"/>
    <mergeCell ref="A158:B158"/>
    <mergeCell ref="D158:E158"/>
    <mergeCell ref="A159:B159"/>
    <mergeCell ref="D159:E159"/>
    <mergeCell ref="A160:B160"/>
    <mergeCell ref="D160:E160"/>
    <mergeCell ref="A152:H152"/>
    <mergeCell ref="A153:H153"/>
    <mergeCell ref="A155:E155"/>
    <mergeCell ref="A156:E156"/>
    <mergeCell ref="A157:B157"/>
    <mergeCell ref="D157:E157"/>
    <mergeCell ref="A145:C145"/>
    <mergeCell ref="A146:C146"/>
    <mergeCell ref="A147:C147"/>
    <mergeCell ref="A148:C148"/>
    <mergeCell ref="A149:C149"/>
    <mergeCell ref="A150:C150"/>
    <mergeCell ref="C140:D140"/>
    <mergeCell ref="C141:D141"/>
    <mergeCell ref="C142:D142"/>
    <mergeCell ref="C143:D143"/>
    <mergeCell ref="A144:C144"/>
    <mergeCell ref="G144:H144"/>
    <mergeCell ref="A136:B136"/>
    <mergeCell ref="D136:H136"/>
    <mergeCell ref="A137:B137"/>
    <mergeCell ref="D137:H137"/>
    <mergeCell ref="A138:B138"/>
    <mergeCell ref="D138:H138"/>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25:B125"/>
    <mergeCell ref="D125:H125"/>
    <mergeCell ref="A126:B126"/>
    <mergeCell ref="C126:C130"/>
    <mergeCell ref="D126:H126"/>
    <mergeCell ref="A127:B127"/>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H12:H16"/>
    <mergeCell ref="A18:A21"/>
    <mergeCell ref="D18:H21"/>
    <mergeCell ref="C19:C20"/>
    <mergeCell ref="D22:H22"/>
    <mergeCell ref="A23:A25"/>
    <mergeCell ref="B23:B24"/>
    <mergeCell ref="C23:C24"/>
    <mergeCell ref="D23:H25"/>
    <mergeCell ref="G7:G10"/>
    <mergeCell ref="H7:H10"/>
    <mergeCell ref="D11:H11"/>
    <mergeCell ref="A12:A16"/>
    <mergeCell ref="B12:B13"/>
    <mergeCell ref="C12:C13"/>
    <mergeCell ref="D12:D16"/>
    <mergeCell ref="E12:E16"/>
    <mergeCell ref="F12:F16"/>
    <mergeCell ref="G12:G16"/>
    <mergeCell ref="D1:F1"/>
    <mergeCell ref="G2:H2"/>
    <mergeCell ref="D4:H4"/>
    <mergeCell ref="A5:B5"/>
    <mergeCell ref="A7:A10"/>
    <mergeCell ref="B7:B8"/>
    <mergeCell ref="C7:C8"/>
    <mergeCell ref="D7:D10"/>
    <mergeCell ref="E7:E10"/>
    <mergeCell ref="F7:F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0" zoomScaleNormal="60" zoomScaleSheetLayoutView="40" workbookViewId="0">
      <pane ySplit="4" topLeftCell="A9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1">
        <f>F7*1.2</f>
        <v>9583.1999999999989</v>
      </c>
      <c r="E7" s="32">
        <f>F7*1.1</f>
        <v>8784.6</v>
      </c>
      <c r="F7" s="32">
        <v>7986</v>
      </c>
      <c r="G7" s="32">
        <f>F7*0.75</f>
        <v>5989.5</v>
      </c>
      <c r="H7" s="33">
        <f>F7*0.5</f>
        <v>3993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54">
        <f>F12*1.2</f>
        <v>10699.199999999999</v>
      </c>
      <c r="E12" s="32">
        <f>F12*1.1</f>
        <v>9807.6</v>
      </c>
      <c r="F12" s="32">
        <v>8916</v>
      </c>
      <c r="G12" s="32">
        <f>F12*0.75</f>
        <v>6687</v>
      </c>
      <c r="H12" s="33">
        <f>F12*0.5</f>
        <v>4458</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"2ГИС.СТЕРЛИТАМАК"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262">
        <v>348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1">
        <f>F27*1.2</f>
        <v>13420.8</v>
      </c>
      <c r="E27" s="32">
        <f>F27*1.1</f>
        <v>12302.400000000001</v>
      </c>
      <c r="F27" s="32">
        <v>11184</v>
      </c>
      <c r="G27" s="32">
        <f>F27*0.75</f>
        <v>8388</v>
      </c>
      <c r="H27" s="33">
        <f>F27*0.5</f>
        <v>5592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54">
        <f>F32*1.2</f>
        <v>14990.4</v>
      </c>
      <c r="E32" s="32">
        <f>F32*1.1</f>
        <v>13741.2</v>
      </c>
      <c r="F32" s="32">
        <v>12492</v>
      </c>
      <c r="G32" s="32">
        <f>F32*0.75</f>
        <v>9369</v>
      </c>
      <c r="H32" s="33">
        <f>F32*0.5</f>
        <v>6246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"2ГИС.СТЕРЛИТАМАК"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119" t="s">
        <v>31</v>
      </c>
      <c r="B48" s="120"/>
      <c r="C48" s="120"/>
      <c r="D48" s="121" t="str">
        <f>"от "&amp;MIN(D49:D78)&amp;" до "&amp;MAX(D49:D78)</f>
        <v>от 1104 до 33120</v>
      </c>
      <c r="E48" s="122"/>
      <c r="F48" s="122"/>
      <c r="G48" s="122"/>
      <c r="H48" s="123"/>
    </row>
    <row r="49" spans="1:8" s="16" customFormat="1" ht="37.5" customHeight="1" outlineLevel="1" x14ac:dyDescent="0.2">
      <c r="A49" s="124" t="s">
        <v>32</v>
      </c>
      <c r="B49" s="361"/>
      <c r="C49" s="30"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49" s="362">
        <v>1104</v>
      </c>
      <c r="E49" s="128"/>
      <c r="F49" s="128"/>
      <c r="G49" s="128"/>
      <c r="H49" s="129"/>
    </row>
    <row r="50" spans="1:8" s="16" customFormat="1" ht="37.5" customHeight="1" outlineLevel="1" x14ac:dyDescent="0.2">
      <c r="A50" s="130" t="s">
        <v>33</v>
      </c>
      <c r="B50" s="363"/>
      <c r="C50" s="364"/>
      <c r="D50" s="56">
        <v>2208</v>
      </c>
      <c r="E50" s="37"/>
      <c r="F50" s="37"/>
      <c r="G50" s="37"/>
      <c r="H50" s="38"/>
    </row>
    <row r="51" spans="1:8" s="16" customFormat="1" ht="37.5" customHeight="1" outlineLevel="1" x14ac:dyDescent="0.2">
      <c r="A51" s="130" t="s">
        <v>34</v>
      </c>
      <c r="B51" s="363"/>
      <c r="C51" s="364"/>
      <c r="D51" s="56">
        <v>3312</v>
      </c>
      <c r="E51" s="37"/>
      <c r="F51" s="37"/>
      <c r="G51" s="37"/>
      <c r="H51" s="38"/>
    </row>
    <row r="52" spans="1:8" s="16" customFormat="1" ht="37.5" customHeight="1" outlineLevel="1" x14ac:dyDescent="0.2">
      <c r="A52" s="130" t="s">
        <v>35</v>
      </c>
      <c r="B52" s="363"/>
      <c r="C52" s="364"/>
      <c r="D52" s="56">
        <v>4416</v>
      </c>
      <c r="E52" s="37"/>
      <c r="F52" s="37"/>
      <c r="G52" s="37"/>
      <c r="H52" s="38"/>
    </row>
    <row r="53" spans="1:8" s="16" customFormat="1" ht="37.5" customHeight="1" outlineLevel="1" x14ac:dyDescent="0.2">
      <c r="A53" s="130" t="s">
        <v>36</v>
      </c>
      <c r="B53" s="363"/>
      <c r="C53" s="364"/>
      <c r="D53" s="56">
        <v>5520</v>
      </c>
      <c r="E53" s="37"/>
      <c r="F53" s="37"/>
      <c r="G53" s="37"/>
      <c r="H53" s="38"/>
    </row>
    <row r="54" spans="1:8" s="16" customFormat="1" ht="37.5" customHeight="1" outlineLevel="1" x14ac:dyDescent="0.2">
      <c r="A54" s="130" t="s">
        <v>37</v>
      </c>
      <c r="B54" s="363"/>
      <c r="C54" s="364"/>
      <c r="D54" s="56">
        <v>6624</v>
      </c>
      <c r="E54" s="37"/>
      <c r="F54" s="37"/>
      <c r="G54" s="37"/>
      <c r="H54" s="38"/>
    </row>
    <row r="55" spans="1:8" s="16" customFormat="1" ht="37.5" customHeight="1" outlineLevel="1" x14ac:dyDescent="0.2">
      <c r="A55" s="130" t="s">
        <v>38</v>
      </c>
      <c r="B55" s="363"/>
      <c r="C55" s="364"/>
      <c r="D55" s="56">
        <v>7728</v>
      </c>
      <c r="E55" s="37"/>
      <c r="F55" s="37"/>
      <c r="G55" s="37"/>
      <c r="H55" s="38"/>
    </row>
    <row r="56" spans="1:8" s="16" customFormat="1" ht="37.5" customHeight="1" outlineLevel="1" x14ac:dyDescent="0.2">
      <c r="A56" s="130" t="s">
        <v>39</v>
      </c>
      <c r="B56" s="363"/>
      <c r="C56" s="364"/>
      <c r="D56" s="56">
        <v>8832</v>
      </c>
      <c r="E56" s="37"/>
      <c r="F56" s="37"/>
      <c r="G56" s="37"/>
      <c r="H56" s="38"/>
    </row>
    <row r="57" spans="1:8" s="16" customFormat="1" ht="37.5" customHeight="1" outlineLevel="1" x14ac:dyDescent="0.2">
      <c r="A57" s="130" t="s">
        <v>40</v>
      </c>
      <c r="B57" s="363"/>
      <c r="C57" s="364"/>
      <c r="D57" s="56">
        <v>9936</v>
      </c>
      <c r="E57" s="37"/>
      <c r="F57" s="37"/>
      <c r="G57" s="37"/>
      <c r="H57" s="38"/>
    </row>
    <row r="58" spans="1:8" s="16" customFormat="1" ht="37.5" customHeight="1" outlineLevel="1" x14ac:dyDescent="0.2">
      <c r="A58" s="130" t="s">
        <v>41</v>
      </c>
      <c r="B58" s="363"/>
      <c r="C58" s="364"/>
      <c r="D58" s="56">
        <v>11040</v>
      </c>
      <c r="E58" s="37"/>
      <c r="F58" s="37"/>
      <c r="G58" s="37"/>
      <c r="H58" s="38"/>
    </row>
    <row r="59" spans="1:8" s="16" customFormat="1" ht="37.5" customHeight="1" outlineLevel="1" x14ac:dyDescent="0.2">
      <c r="A59" s="130" t="s">
        <v>42</v>
      </c>
      <c r="B59" s="363"/>
      <c r="C59" s="364"/>
      <c r="D59" s="56">
        <v>12144</v>
      </c>
      <c r="E59" s="37"/>
      <c r="F59" s="37"/>
      <c r="G59" s="37"/>
      <c r="H59" s="38"/>
    </row>
    <row r="60" spans="1:8" s="16" customFormat="1" ht="37.5" customHeight="1" outlineLevel="1" x14ac:dyDescent="0.2">
      <c r="A60" s="130" t="s">
        <v>43</v>
      </c>
      <c r="B60" s="363"/>
      <c r="C60" s="364"/>
      <c r="D60" s="56">
        <v>13248</v>
      </c>
      <c r="E60" s="37"/>
      <c r="F60" s="37"/>
      <c r="G60" s="37"/>
      <c r="H60" s="38"/>
    </row>
    <row r="61" spans="1:8" s="16" customFormat="1" ht="37.5" customHeight="1" outlineLevel="1" x14ac:dyDescent="0.2">
      <c r="A61" s="130" t="s">
        <v>44</v>
      </c>
      <c r="B61" s="363"/>
      <c r="C61" s="364"/>
      <c r="D61" s="56">
        <v>14352</v>
      </c>
      <c r="E61" s="37"/>
      <c r="F61" s="37"/>
      <c r="G61" s="37"/>
      <c r="H61" s="38"/>
    </row>
    <row r="62" spans="1:8" s="16" customFormat="1" ht="37.5" customHeight="1" outlineLevel="1" x14ac:dyDescent="0.2">
      <c r="A62" s="130" t="s">
        <v>45</v>
      </c>
      <c r="B62" s="363"/>
      <c r="C62" s="364"/>
      <c r="D62" s="56">
        <v>15456</v>
      </c>
      <c r="E62" s="37"/>
      <c r="F62" s="37"/>
      <c r="G62" s="37"/>
      <c r="H62" s="38"/>
    </row>
    <row r="63" spans="1:8" s="16" customFormat="1" ht="37.5" customHeight="1" outlineLevel="1" x14ac:dyDescent="0.2">
      <c r="A63" s="130" t="s">
        <v>46</v>
      </c>
      <c r="B63" s="363"/>
      <c r="C63" s="364"/>
      <c r="D63" s="56">
        <v>16560</v>
      </c>
      <c r="E63" s="37"/>
      <c r="F63" s="37"/>
      <c r="G63" s="37"/>
      <c r="H63" s="38"/>
    </row>
    <row r="64" spans="1:8" s="16" customFormat="1" ht="37.5" customHeight="1" outlineLevel="1" x14ac:dyDescent="0.2">
      <c r="A64" s="130" t="s">
        <v>47</v>
      </c>
      <c r="B64" s="363"/>
      <c r="C64" s="364"/>
      <c r="D64" s="56">
        <v>17664</v>
      </c>
      <c r="E64" s="37"/>
      <c r="F64" s="37"/>
      <c r="G64" s="37"/>
      <c r="H64" s="38"/>
    </row>
    <row r="65" spans="1:8" s="16" customFormat="1" ht="37.5" customHeight="1" outlineLevel="1" x14ac:dyDescent="0.2">
      <c r="A65" s="130" t="s">
        <v>48</v>
      </c>
      <c r="B65" s="363"/>
      <c r="C65" s="364"/>
      <c r="D65" s="56">
        <v>18768</v>
      </c>
      <c r="E65" s="37"/>
      <c r="F65" s="37"/>
      <c r="G65" s="37"/>
      <c r="H65" s="38"/>
    </row>
    <row r="66" spans="1:8" s="16" customFormat="1" ht="37.5" customHeight="1" outlineLevel="1" x14ac:dyDescent="0.2">
      <c r="A66" s="130" t="s">
        <v>49</v>
      </c>
      <c r="B66" s="363"/>
      <c r="C66" s="364"/>
      <c r="D66" s="56">
        <v>19872</v>
      </c>
      <c r="E66" s="37"/>
      <c r="F66" s="37"/>
      <c r="G66" s="37"/>
      <c r="H66" s="38"/>
    </row>
    <row r="67" spans="1:8" s="16" customFormat="1" ht="37.5" customHeight="1" outlineLevel="1" x14ac:dyDescent="0.2">
      <c r="A67" s="130" t="s">
        <v>50</v>
      </c>
      <c r="B67" s="363"/>
      <c r="C67" s="364"/>
      <c r="D67" s="56">
        <v>20976</v>
      </c>
      <c r="E67" s="37"/>
      <c r="F67" s="37"/>
      <c r="G67" s="37"/>
      <c r="H67" s="38"/>
    </row>
    <row r="68" spans="1:8" s="16" customFormat="1" ht="37.5" customHeight="1" outlineLevel="1" x14ac:dyDescent="0.2">
      <c r="A68" s="130" t="s">
        <v>51</v>
      </c>
      <c r="B68" s="363"/>
      <c r="C68" s="364"/>
      <c r="D68" s="56">
        <v>22080</v>
      </c>
      <c r="E68" s="37"/>
      <c r="F68" s="37"/>
      <c r="G68" s="37"/>
      <c r="H68" s="38"/>
    </row>
    <row r="69" spans="1:8" s="16" customFormat="1" ht="37.5" customHeight="1" outlineLevel="1" x14ac:dyDescent="0.2">
      <c r="A69" s="130" t="s">
        <v>196</v>
      </c>
      <c r="B69" s="363"/>
      <c r="C69" s="364"/>
      <c r="D69" s="56">
        <v>23184</v>
      </c>
      <c r="E69" s="37"/>
      <c r="F69" s="37"/>
      <c r="G69" s="37"/>
      <c r="H69" s="38"/>
    </row>
    <row r="70" spans="1:8" s="16" customFormat="1" ht="37.5" customHeight="1" outlineLevel="1" x14ac:dyDescent="0.2">
      <c r="A70" s="130" t="s">
        <v>197</v>
      </c>
      <c r="B70" s="363"/>
      <c r="C70" s="364"/>
      <c r="D70" s="56">
        <v>24288</v>
      </c>
      <c r="E70" s="37"/>
      <c r="F70" s="37"/>
      <c r="G70" s="37"/>
      <c r="H70" s="38"/>
    </row>
    <row r="71" spans="1:8" s="16" customFormat="1" ht="37.5" customHeight="1" outlineLevel="1" x14ac:dyDescent="0.2">
      <c r="A71" s="130" t="s">
        <v>198</v>
      </c>
      <c r="B71" s="363"/>
      <c r="C71" s="364"/>
      <c r="D71" s="56">
        <v>25392</v>
      </c>
      <c r="E71" s="37"/>
      <c r="F71" s="37"/>
      <c r="G71" s="37"/>
      <c r="H71" s="38"/>
    </row>
    <row r="72" spans="1:8" s="16" customFormat="1" ht="37.5" customHeight="1" outlineLevel="1" x14ac:dyDescent="0.2">
      <c r="A72" s="130" t="s">
        <v>199</v>
      </c>
      <c r="B72" s="363"/>
      <c r="C72" s="364"/>
      <c r="D72" s="56">
        <v>26496</v>
      </c>
      <c r="E72" s="37"/>
      <c r="F72" s="37"/>
      <c r="G72" s="37"/>
      <c r="H72" s="38"/>
    </row>
    <row r="73" spans="1:8" s="16" customFormat="1" ht="37.5" customHeight="1" outlineLevel="1" x14ac:dyDescent="0.2">
      <c r="A73" s="130" t="s">
        <v>200</v>
      </c>
      <c r="B73" s="363"/>
      <c r="C73" s="364"/>
      <c r="D73" s="56">
        <v>27600</v>
      </c>
      <c r="E73" s="37"/>
      <c r="F73" s="37"/>
      <c r="G73" s="37"/>
      <c r="H73" s="38"/>
    </row>
    <row r="74" spans="1:8" s="16" customFormat="1" ht="37.5" customHeight="1" outlineLevel="1" x14ac:dyDescent="0.2">
      <c r="A74" s="130" t="s">
        <v>201</v>
      </c>
      <c r="B74" s="363"/>
      <c r="C74" s="364"/>
      <c r="D74" s="56">
        <v>28704</v>
      </c>
      <c r="E74" s="37"/>
      <c r="F74" s="37"/>
      <c r="G74" s="37"/>
      <c r="H74" s="38"/>
    </row>
    <row r="75" spans="1:8" s="16" customFormat="1" ht="37.5" customHeight="1" outlineLevel="1" x14ac:dyDescent="0.2">
      <c r="A75" s="130" t="s">
        <v>202</v>
      </c>
      <c r="B75" s="363"/>
      <c r="C75" s="364"/>
      <c r="D75" s="56">
        <v>29808</v>
      </c>
      <c r="E75" s="37"/>
      <c r="F75" s="37"/>
      <c r="G75" s="37"/>
      <c r="H75" s="38"/>
    </row>
    <row r="76" spans="1:8" s="16" customFormat="1" ht="37.5" customHeight="1" outlineLevel="1" x14ac:dyDescent="0.2">
      <c r="A76" s="130" t="s">
        <v>203</v>
      </c>
      <c r="B76" s="363"/>
      <c r="C76" s="364"/>
      <c r="D76" s="56">
        <v>30912</v>
      </c>
      <c r="E76" s="37"/>
      <c r="F76" s="37"/>
      <c r="G76" s="37"/>
      <c r="H76" s="38"/>
    </row>
    <row r="77" spans="1:8" s="16" customFormat="1" ht="37.5" customHeight="1" outlineLevel="1" x14ac:dyDescent="0.2">
      <c r="A77" s="130" t="s">
        <v>204</v>
      </c>
      <c r="B77" s="363"/>
      <c r="C77" s="364"/>
      <c r="D77" s="56">
        <v>32016</v>
      </c>
      <c r="E77" s="37"/>
      <c r="F77" s="37"/>
      <c r="G77" s="37"/>
      <c r="H77" s="38"/>
    </row>
    <row r="78" spans="1:8" s="16" customFormat="1" ht="37.5" customHeight="1" outlineLevel="1" x14ac:dyDescent="0.2">
      <c r="A78" s="130" t="s">
        <v>205</v>
      </c>
      <c r="B78" s="363"/>
      <c r="C78" s="364"/>
      <c r="D78" s="56">
        <v>33120</v>
      </c>
      <c r="E78" s="37"/>
      <c r="F78" s="37"/>
      <c r="G78" s="37"/>
      <c r="H78" s="38"/>
    </row>
    <row r="79" spans="1:8" s="16" customFormat="1" ht="37.5" customHeight="1" outlineLevel="1" x14ac:dyDescent="0.2">
      <c r="A79" s="130" t="s">
        <v>215</v>
      </c>
      <c r="B79" s="363"/>
      <c r="C79" s="364"/>
      <c r="D79" s="56">
        <v>34224</v>
      </c>
      <c r="E79" s="37"/>
      <c r="F79" s="37"/>
      <c r="G79" s="37"/>
      <c r="H79" s="38"/>
    </row>
    <row r="80" spans="1:8" s="16" customFormat="1" ht="37.5" customHeight="1" outlineLevel="1" x14ac:dyDescent="0.2">
      <c r="A80" s="130" t="s">
        <v>216</v>
      </c>
      <c r="B80" s="363"/>
      <c r="C80" s="364"/>
      <c r="D80" s="56">
        <v>35328</v>
      </c>
      <c r="E80" s="37"/>
      <c r="F80" s="37"/>
      <c r="G80" s="37"/>
      <c r="H80" s="38"/>
    </row>
    <row r="81" spans="1:8" s="16" customFormat="1" ht="37.5" customHeight="1" outlineLevel="1" x14ac:dyDescent="0.2">
      <c r="A81" s="130" t="s">
        <v>217</v>
      </c>
      <c r="B81" s="363"/>
      <c r="C81" s="364"/>
      <c r="D81" s="56">
        <v>36432</v>
      </c>
      <c r="E81" s="37"/>
      <c r="F81" s="37"/>
      <c r="G81" s="37"/>
      <c r="H81" s="38"/>
    </row>
    <row r="82" spans="1:8" s="16" customFormat="1" ht="37.5" customHeight="1" outlineLevel="1" x14ac:dyDescent="0.2">
      <c r="A82" s="130" t="s">
        <v>218</v>
      </c>
      <c r="B82" s="363"/>
      <c r="C82" s="364"/>
      <c r="D82" s="56">
        <v>37536</v>
      </c>
      <c r="E82" s="37"/>
      <c r="F82" s="37"/>
      <c r="G82" s="37"/>
      <c r="H82" s="38"/>
    </row>
    <row r="83" spans="1:8" s="16" customFormat="1" ht="37.5" customHeight="1" outlineLevel="1" thickBot="1" x14ac:dyDescent="0.25">
      <c r="A83" s="130" t="s">
        <v>219</v>
      </c>
      <c r="B83" s="363"/>
      <c r="C83" s="365"/>
      <c r="D83" s="56">
        <v>38640</v>
      </c>
      <c r="E83" s="37"/>
      <c r="F83" s="37"/>
      <c r="G83" s="37"/>
      <c r="H83" s="38"/>
    </row>
    <row r="84" spans="1:8" s="16" customFormat="1" ht="50.1" customHeight="1" thickBot="1" x14ac:dyDescent="0.25">
      <c r="A84" s="119" t="s">
        <v>52</v>
      </c>
      <c r="B84" s="120"/>
      <c r="C84" s="120"/>
      <c r="D84" s="121" t="str">
        <f>"от "&amp;MIN(D85:D94)&amp;" до "&amp;MAX(D85:D94)</f>
        <v>от 348 до 5184</v>
      </c>
      <c r="E84" s="122"/>
      <c r="F84" s="122"/>
      <c r="G84" s="122"/>
      <c r="H84" s="123"/>
    </row>
    <row r="85" spans="1:8" s="16" customFormat="1" ht="154.5" customHeight="1" x14ac:dyDescent="0.2">
      <c r="A85" s="132" t="s">
        <v>53</v>
      </c>
      <c r="B85" s="133" t="s">
        <v>13</v>
      </c>
      <c r="C85" s="134"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85" s="127">
        <v>936</v>
      </c>
      <c r="E85" s="128"/>
      <c r="F85" s="128"/>
      <c r="G85" s="128"/>
      <c r="H85" s="129"/>
    </row>
    <row r="86" spans="1:8" s="16" customFormat="1" ht="37.5" customHeight="1" x14ac:dyDescent="0.2">
      <c r="A86" s="143" t="s">
        <v>54</v>
      </c>
      <c r="B86" s="457"/>
      <c r="C86" s="139"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86" s="56">
        <v>348</v>
      </c>
      <c r="E86" s="37"/>
      <c r="F86" s="37"/>
      <c r="G86" s="37"/>
      <c r="H86" s="38"/>
    </row>
    <row r="87" spans="1:8" s="16" customFormat="1" ht="37.5" customHeight="1" x14ac:dyDescent="0.2">
      <c r="A87" s="143" t="s">
        <v>55</v>
      </c>
      <c r="B87" s="457"/>
      <c r="C87" s="142"/>
      <c r="D87" s="56">
        <v>1698</v>
      </c>
      <c r="E87" s="37"/>
      <c r="F87" s="37"/>
      <c r="G87" s="37"/>
      <c r="H87" s="38"/>
    </row>
    <row r="88" spans="1:8" s="16" customFormat="1" ht="37.5" customHeight="1" x14ac:dyDescent="0.2">
      <c r="A88" s="143" t="s">
        <v>56</v>
      </c>
      <c r="B88" s="457"/>
      <c r="C88" s="142"/>
      <c r="D88" s="56">
        <v>774</v>
      </c>
      <c r="E88" s="37"/>
      <c r="F88" s="37"/>
      <c r="G88" s="37"/>
      <c r="H88" s="38"/>
    </row>
    <row r="89" spans="1:8" s="16" customFormat="1" ht="37.5" customHeight="1" x14ac:dyDescent="0.2">
      <c r="A89" s="137" t="s">
        <v>57</v>
      </c>
      <c r="B89" s="189"/>
      <c r="C89" s="142"/>
      <c r="D89" s="56">
        <v>1698</v>
      </c>
      <c r="E89" s="37"/>
      <c r="F89" s="37"/>
      <c r="G89" s="37"/>
      <c r="H89" s="38"/>
    </row>
    <row r="90" spans="1:8" s="16" customFormat="1" ht="37.5" customHeight="1" x14ac:dyDescent="0.2">
      <c r="A90" s="143" t="s">
        <v>58</v>
      </c>
      <c r="B90" s="457"/>
      <c r="C90" s="142"/>
      <c r="D90" s="36">
        <v>348</v>
      </c>
      <c r="E90" s="37"/>
      <c r="F90" s="37"/>
      <c r="G90" s="37"/>
      <c r="H90" s="38"/>
    </row>
    <row r="91" spans="1:8" s="16" customFormat="1" ht="37.5" customHeight="1" x14ac:dyDescent="0.2">
      <c r="A91" s="143" t="s">
        <v>59</v>
      </c>
      <c r="B91" s="457"/>
      <c r="C91" s="142"/>
      <c r="D91" s="36">
        <v>348</v>
      </c>
      <c r="E91" s="37"/>
      <c r="F91" s="37"/>
      <c r="G91" s="37"/>
      <c r="H91" s="38"/>
    </row>
    <row r="92" spans="1:8" s="16" customFormat="1" ht="37.5" customHeight="1" x14ac:dyDescent="0.2">
      <c r="A92" s="143" t="s">
        <v>60</v>
      </c>
      <c r="B92" s="457"/>
      <c r="C92" s="142"/>
      <c r="D92" s="36">
        <v>690</v>
      </c>
      <c r="E92" s="37"/>
      <c r="F92" s="37"/>
      <c r="G92" s="37"/>
      <c r="H92" s="38"/>
    </row>
    <row r="93" spans="1:8" s="16" customFormat="1" ht="37.5" customHeight="1" x14ac:dyDescent="0.2">
      <c r="A93" s="143" t="s">
        <v>61</v>
      </c>
      <c r="B93" s="457"/>
      <c r="C93" s="142"/>
      <c r="D93" s="36">
        <v>1038</v>
      </c>
      <c r="E93" s="37"/>
      <c r="F93" s="37"/>
      <c r="G93" s="37"/>
      <c r="H93" s="38"/>
    </row>
    <row r="94" spans="1:8" s="16" customFormat="1" ht="37.5" customHeight="1" thickBot="1" x14ac:dyDescent="0.25">
      <c r="A94" s="192" t="s">
        <v>62</v>
      </c>
      <c r="B94" s="458"/>
      <c r="C94" s="147"/>
      <c r="D94" s="36">
        <v>5184</v>
      </c>
      <c r="E94" s="37"/>
      <c r="F94" s="37"/>
      <c r="G94" s="37"/>
      <c r="H94" s="38"/>
    </row>
    <row r="95" spans="1:8" s="16" customFormat="1" ht="117.75" customHeight="1" thickBot="1" x14ac:dyDescent="0.25">
      <c r="A95" s="319" t="s">
        <v>64</v>
      </c>
      <c r="B95" s="320"/>
      <c r="C95"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5" s="45">
        <v>30</v>
      </c>
      <c r="E95" s="45"/>
      <c r="F95" s="45"/>
      <c r="G95" s="45"/>
      <c r="H95" s="46"/>
    </row>
    <row r="96" spans="1:8" s="28" customFormat="1" ht="50.1" customHeight="1" thickBot="1" x14ac:dyDescent="0.25">
      <c r="A96" s="24" t="s">
        <v>65</v>
      </c>
      <c r="B96" s="25"/>
      <c r="C96" s="26"/>
      <c r="D96" s="156" t="str">
        <f>"от "&amp;MIN(D98,D109:H110,F148,D111:H125)&amp;" до "&amp;MAX(D98,D109:H110,F148,D111:H125)</f>
        <v>от 858 до 12150</v>
      </c>
      <c r="E96" s="156"/>
      <c r="F96" s="156"/>
      <c r="G96" s="156"/>
      <c r="H96" s="157"/>
    </row>
    <row r="97" spans="1:8" s="16" customFormat="1" ht="24.95" customHeight="1" thickBot="1" x14ac:dyDescent="0.25">
      <c r="A97" s="298"/>
      <c r="B97" s="299"/>
      <c r="C97" s="118"/>
      <c r="D97" s="322"/>
      <c r="E97" s="322"/>
      <c r="F97" s="322"/>
      <c r="G97" s="322"/>
      <c r="H97" s="323"/>
    </row>
    <row r="98" spans="1:8" s="16" customFormat="1" ht="60" customHeight="1" thickBot="1" x14ac:dyDescent="0.25">
      <c r="A98" s="162" t="s">
        <v>66</v>
      </c>
      <c r="B98" s="163"/>
      <c r="C98"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98" s="165">
        <v>5220</v>
      </c>
      <c r="E98" s="165"/>
      <c r="F98" s="165"/>
      <c r="G98" s="165"/>
      <c r="H98" s="166"/>
    </row>
    <row r="99" spans="1:8" s="16" customFormat="1" ht="60" customHeight="1" thickBot="1" x14ac:dyDescent="0.25">
      <c r="A99" s="167" t="s">
        <v>67</v>
      </c>
      <c r="B99" s="168"/>
      <c r="C99" s="169"/>
      <c r="D99" s="170" t="s">
        <v>68</v>
      </c>
      <c r="E99" s="171"/>
      <c r="F99" s="171"/>
      <c r="G99" s="171"/>
      <c r="H99" s="172"/>
    </row>
    <row r="100" spans="1:8" s="16" customFormat="1" ht="60" customHeight="1" x14ac:dyDescent="0.2">
      <c r="A100" s="173" t="s">
        <v>69</v>
      </c>
      <c r="B100" s="174"/>
      <c r="C100" s="169"/>
      <c r="D100" s="140">
        <f>D98/4</f>
        <v>1305</v>
      </c>
      <c r="E100" s="140"/>
      <c r="F100" s="140"/>
      <c r="G100" s="140"/>
      <c r="H100" s="141"/>
    </row>
    <row r="101" spans="1:8" s="16" customFormat="1" ht="60" customHeight="1" x14ac:dyDescent="0.2">
      <c r="A101" s="173" t="s">
        <v>70</v>
      </c>
      <c r="B101" s="174"/>
      <c r="C101" s="169"/>
      <c r="D101" s="140">
        <f>D98/5</f>
        <v>1044</v>
      </c>
      <c r="E101" s="140"/>
      <c r="F101" s="140"/>
      <c r="G101" s="140"/>
      <c r="H101" s="141"/>
    </row>
    <row r="102" spans="1:8" s="16" customFormat="1" ht="60" customHeight="1" x14ac:dyDescent="0.2">
      <c r="A102" s="173" t="s">
        <v>71</v>
      </c>
      <c r="B102" s="174"/>
      <c r="C102" s="169"/>
      <c r="D102" s="140">
        <f>D98/6</f>
        <v>870</v>
      </c>
      <c r="E102" s="140"/>
      <c r="F102" s="140"/>
      <c r="G102" s="140"/>
      <c r="H102" s="141"/>
    </row>
    <row r="103" spans="1:8" s="16" customFormat="1" ht="60" customHeight="1" x14ac:dyDescent="0.2">
      <c r="A103" s="173" t="s">
        <v>72</v>
      </c>
      <c r="B103" s="174"/>
      <c r="C103" s="169"/>
      <c r="D103" s="140">
        <f>D98/7</f>
        <v>745.71428571428567</v>
      </c>
      <c r="E103" s="140"/>
      <c r="F103" s="140"/>
      <c r="G103" s="140"/>
      <c r="H103" s="141"/>
    </row>
    <row r="104" spans="1:8" s="16" customFormat="1" ht="60" customHeight="1" x14ac:dyDescent="0.2">
      <c r="A104" s="173" t="s">
        <v>73</v>
      </c>
      <c r="B104" s="174"/>
      <c r="C104" s="169"/>
      <c r="D104" s="140">
        <f>D98/8</f>
        <v>652.5</v>
      </c>
      <c r="E104" s="140"/>
      <c r="F104" s="140"/>
      <c r="G104" s="140"/>
      <c r="H104" s="141"/>
    </row>
    <row r="105" spans="1:8" s="16" customFormat="1" ht="60" customHeight="1" x14ac:dyDescent="0.2">
      <c r="A105" s="173" t="s">
        <v>74</v>
      </c>
      <c r="B105" s="174"/>
      <c r="C105" s="169"/>
      <c r="D105" s="140">
        <f>D98/9</f>
        <v>580</v>
      </c>
      <c r="E105" s="140"/>
      <c r="F105" s="140"/>
      <c r="G105" s="140"/>
      <c r="H105" s="141"/>
    </row>
    <row r="106" spans="1:8" s="16" customFormat="1" ht="60" customHeight="1" thickBot="1" x14ac:dyDescent="0.25">
      <c r="A106" s="173" t="s">
        <v>75</v>
      </c>
      <c r="B106" s="174"/>
      <c r="C106" s="175"/>
      <c r="D106" s="140">
        <f>D98/10</f>
        <v>522</v>
      </c>
      <c r="E106" s="140"/>
      <c r="F106" s="140"/>
      <c r="G106" s="140"/>
      <c r="H106" s="141"/>
    </row>
    <row r="107" spans="1:8" s="16" customFormat="1" ht="62.45" customHeight="1" thickBot="1" x14ac:dyDescent="0.25">
      <c r="A107" s="176" t="s">
        <v>76</v>
      </c>
      <c r="B107" s="177"/>
      <c r="C107"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7" s="44">
        <v>12012</v>
      </c>
      <c r="E107" s="45"/>
      <c r="F107" s="45"/>
      <c r="G107" s="45"/>
      <c r="H107" s="46"/>
    </row>
    <row r="108" spans="1:8" s="16" customFormat="1" ht="24.95" customHeight="1" thickBot="1" x14ac:dyDescent="0.25">
      <c r="A108" s="298"/>
      <c r="B108" s="299"/>
      <c r="C108" s="180"/>
      <c r="D108" s="322"/>
      <c r="E108" s="322"/>
      <c r="F108" s="322"/>
      <c r="G108" s="322"/>
      <c r="H108" s="323"/>
    </row>
    <row r="109" spans="1:8" s="16" customFormat="1" ht="50.1" customHeight="1" x14ac:dyDescent="0.2">
      <c r="A109" s="143" t="s">
        <v>77</v>
      </c>
      <c r="B109" s="144"/>
      <c r="C109" s="291" t="str">
        <f>"Интернет-площадка 2gis.ru на основе Cправочника организаций "&amp;$C$2&amp;""</f>
        <v>Интернет-площадка 2gis.ru на основе Cправочника организаций "2ГИС.СТЕРЛИТАМАК"</v>
      </c>
      <c r="D109" s="56">
        <v>5184</v>
      </c>
      <c r="E109" s="37"/>
      <c r="F109" s="37"/>
      <c r="G109" s="37"/>
      <c r="H109" s="38"/>
    </row>
    <row r="110" spans="1:8" s="16" customFormat="1" ht="50.1" customHeight="1" x14ac:dyDescent="0.2">
      <c r="A110" s="143" t="s">
        <v>78</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0" s="56">
        <v>3060</v>
      </c>
      <c r="E110" s="37"/>
      <c r="F110" s="37"/>
      <c r="G110" s="37"/>
      <c r="H110" s="38"/>
    </row>
    <row r="111" spans="1:8" s="16" customFormat="1" ht="50.1" customHeight="1" x14ac:dyDescent="0.2">
      <c r="A111" s="143" t="s">
        <v>79</v>
      </c>
      <c r="B111" s="144"/>
      <c r="C111"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1" s="56">
        <v>5184</v>
      </c>
      <c r="E111" s="37"/>
      <c r="F111" s="37"/>
      <c r="G111" s="37"/>
      <c r="H111" s="38"/>
    </row>
    <row r="112" spans="1:8" s="16" customFormat="1" ht="50.1" customHeight="1" x14ac:dyDescent="0.2">
      <c r="A112" s="143" t="s">
        <v>80</v>
      </c>
      <c r="B112" s="144"/>
      <c r="C112" s="188" t="str">
        <f>"Интернет-площадка 2gis.ru на основе Cправочника организаций "&amp;$C$2&amp;""</f>
        <v>Интернет-площадка 2gis.ru на основе Cправочника организаций "2ГИС.СТЕРЛИТАМАК"</v>
      </c>
      <c r="D112" s="56">
        <v>8664</v>
      </c>
      <c r="E112" s="37"/>
      <c r="F112" s="37"/>
      <c r="G112" s="37"/>
      <c r="H112" s="38"/>
    </row>
    <row r="113" spans="1:8" s="16" customFormat="1" ht="50.1" customHeight="1" x14ac:dyDescent="0.2">
      <c r="A113" s="143" t="s">
        <v>81</v>
      </c>
      <c r="B113" s="144"/>
      <c r="C113" s="188" t="str">
        <f>"Интернет-площадка 2gis.ru на основе Cправочника организаций "&amp;$C$2&amp;""</f>
        <v>Интернет-площадка 2gis.ru на основе Cправочника организаций "2ГИС.СТЕРЛИТАМАК"</v>
      </c>
      <c r="D113" s="56">
        <v>10398</v>
      </c>
      <c r="E113" s="37"/>
      <c r="F113" s="37"/>
      <c r="G113" s="37"/>
      <c r="H113" s="38"/>
    </row>
    <row r="114" spans="1:8" s="16" customFormat="1" ht="50.1" customHeight="1" x14ac:dyDescent="0.2">
      <c r="A114" s="143" t="s">
        <v>82</v>
      </c>
      <c r="B114" s="144"/>
      <c r="C114"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4" s="56">
        <v>1278</v>
      </c>
      <c r="E114" s="37"/>
      <c r="F114" s="37"/>
      <c r="G114" s="37"/>
      <c r="H114" s="38"/>
    </row>
    <row r="115" spans="1:8" s="16" customFormat="1" ht="50.1" customHeight="1" x14ac:dyDescent="0.2">
      <c r="A115" s="143" t="s">
        <v>83</v>
      </c>
      <c r="B115" s="144"/>
      <c r="C115"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5" s="56">
        <v>2040</v>
      </c>
      <c r="E115" s="37"/>
      <c r="F115" s="37"/>
      <c r="G115" s="37"/>
      <c r="H115" s="38"/>
    </row>
    <row r="116" spans="1:8" s="16" customFormat="1" ht="50.1" customHeight="1" x14ac:dyDescent="0.2">
      <c r="A116" s="143" t="s">
        <v>84</v>
      </c>
      <c r="B116" s="144"/>
      <c r="C116"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16" s="56">
        <v>12150</v>
      </c>
      <c r="E116" s="37"/>
      <c r="F116" s="37"/>
      <c r="G116" s="37"/>
      <c r="H116" s="38"/>
    </row>
    <row r="117" spans="1:8" s="16" customFormat="1" ht="50.1" customHeight="1" x14ac:dyDescent="0.2">
      <c r="A117" s="143" t="s">
        <v>85</v>
      </c>
      <c r="B117" s="144"/>
      <c r="C117" s="188" t="str">
        <f>C148</f>
        <v>электронный справочник на основе Справочника организаций "2ГИС.СТЕРЛИТАМАК" (мобильная версия 2ГИС 4.0 и выше)</v>
      </c>
      <c r="D117" s="56">
        <v>9372</v>
      </c>
      <c r="E117" s="37"/>
      <c r="F117" s="37"/>
      <c r="G117" s="37"/>
      <c r="H117" s="38"/>
    </row>
    <row r="118" spans="1:8" s="16" customFormat="1" ht="50.1" customHeight="1" x14ac:dyDescent="0.2">
      <c r="A118" s="143" t="s">
        <v>86</v>
      </c>
      <c r="B118" s="144"/>
      <c r="C118" s="188" t="s">
        <v>87</v>
      </c>
      <c r="D118" s="56">
        <v>858</v>
      </c>
      <c r="E118" s="37"/>
      <c r="F118" s="37"/>
      <c r="G118" s="37"/>
      <c r="H118" s="38"/>
    </row>
    <row r="119" spans="1:8" s="16" customFormat="1" ht="76.5" customHeight="1" x14ac:dyDescent="0.2">
      <c r="A119" s="143" t="s">
        <v>88</v>
      </c>
      <c r="B119" s="144"/>
      <c r="C11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19" s="56">
        <v>3060</v>
      </c>
      <c r="E119" s="37"/>
      <c r="F119" s="37"/>
      <c r="G119" s="37"/>
      <c r="H119" s="38"/>
    </row>
    <row r="120" spans="1:8" s="16" customFormat="1" ht="76.5" customHeight="1" x14ac:dyDescent="0.2">
      <c r="A120" s="143" t="s">
        <v>89</v>
      </c>
      <c r="B120" s="144"/>
      <c r="C120" s="188" t="str">
        <f t="shared" ref="C120:C12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0" s="56">
        <v>2040</v>
      </c>
      <c r="E120" s="37"/>
      <c r="F120" s="37"/>
      <c r="G120" s="37"/>
      <c r="H120" s="38"/>
    </row>
    <row r="121" spans="1:8" s="16" customFormat="1" ht="76.5" customHeight="1" x14ac:dyDescent="0.2">
      <c r="A121" s="143" t="s">
        <v>90</v>
      </c>
      <c r="B121" s="144"/>
      <c r="C121" s="18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1" s="56">
        <v>2040</v>
      </c>
      <c r="E121" s="37"/>
      <c r="F121" s="37"/>
      <c r="G121" s="37"/>
      <c r="H121" s="38"/>
    </row>
    <row r="122" spans="1:8" s="16" customFormat="1" ht="76.5" customHeight="1" x14ac:dyDescent="0.2">
      <c r="A122" s="143" t="s">
        <v>91</v>
      </c>
      <c r="B122" s="144"/>
      <c r="C122" s="188"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2" s="56">
        <v>1020</v>
      </c>
      <c r="E122" s="37"/>
      <c r="F122" s="37"/>
      <c r="G122" s="37"/>
      <c r="H122" s="38"/>
    </row>
    <row r="123" spans="1:8" s="16" customFormat="1" ht="76.5" customHeight="1" x14ac:dyDescent="0.2">
      <c r="A123" s="143" t="s">
        <v>92</v>
      </c>
      <c r="B123" s="144" t="s">
        <v>92</v>
      </c>
      <c r="C12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3" s="56">
        <v>8754</v>
      </c>
      <c r="E123" s="37"/>
      <c r="F123" s="37"/>
      <c r="G123" s="37"/>
      <c r="H123" s="38"/>
    </row>
    <row r="124" spans="1:8" s="16" customFormat="1" ht="76.5" customHeight="1" x14ac:dyDescent="0.2">
      <c r="A124" s="143" t="s">
        <v>93</v>
      </c>
      <c r="B124" s="144" t="s">
        <v>93</v>
      </c>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24" s="56">
        <v>5502</v>
      </c>
      <c r="E124" s="37"/>
      <c r="F124" s="37"/>
      <c r="G124" s="37"/>
      <c r="H124" s="38"/>
    </row>
    <row r="125" spans="1:8" s="16" customFormat="1" ht="50.1" customHeight="1" thickBot="1" x14ac:dyDescent="0.25">
      <c r="A125" s="143" t="s">
        <v>94</v>
      </c>
      <c r="B125" s="144"/>
      <c r="C125"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25" s="56">
        <v>3498</v>
      </c>
      <c r="E125" s="37"/>
      <c r="F125" s="37"/>
      <c r="G125" s="37"/>
      <c r="H125" s="38"/>
    </row>
    <row r="126" spans="1:8" s="16" customFormat="1" ht="102" customHeight="1" thickBot="1" x14ac:dyDescent="0.25">
      <c r="A126" s="143" t="s">
        <v>16</v>
      </c>
      <c r="B126" s="144"/>
      <c r="C126"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26" s="56">
        <v>930</v>
      </c>
      <c r="E126" s="37"/>
      <c r="F126" s="37"/>
      <c r="G126" s="37"/>
      <c r="H126" s="38"/>
    </row>
    <row r="127" spans="1:8" s="16" customFormat="1" ht="126" customHeight="1" x14ac:dyDescent="0.2">
      <c r="A127" s="143" t="s">
        <v>95</v>
      </c>
      <c r="B127" s="144"/>
      <c r="C127"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7" s="56">
        <v>9072</v>
      </c>
      <c r="E127" s="37"/>
      <c r="F127" s="37"/>
      <c r="G127" s="37"/>
      <c r="H127" s="38"/>
    </row>
    <row r="128" spans="1:8" s="16" customFormat="1" ht="96" customHeight="1" x14ac:dyDescent="0.2">
      <c r="A128" s="137" t="s">
        <v>96</v>
      </c>
      <c r="B128" s="189"/>
      <c r="C128"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8" s="56">
        <v>4320</v>
      </c>
      <c r="E128" s="37"/>
      <c r="F128" s="37"/>
      <c r="G128" s="37"/>
      <c r="H128" s="38"/>
    </row>
    <row r="129" spans="1:8" s="16" customFormat="1" ht="96" customHeight="1" x14ac:dyDescent="0.2">
      <c r="A129" s="137" t="s">
        <v>97</v>
      </c>
      <c r="B129" s="189"/>
      <c r="C12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29" s="56">
        <v>6012</v>
      </c>
      <c r="E129" s="37"/>
      <c r="F129" s="37"/>
      <c r="G129" s="37"/>
      <c r="H129" s="38"/>
    </row>
    <row r="130" spans="1:8" s="16" customFormat="1" ht="50.1" customHeight="1" x14ac:dyDescent="0.2">
      <c r="A130" s="143" t="s">
        <v>98</v>
      </c>
      <c r="B130" s="144"/>
      <c r="C130" s="188" t="str">
        <f>"Интернет-площадка 2gis.ru на основе Cправочника организаций "&amp;$C$2&amp;""</f>
        <v>Интернет-площадка 2gis.ru на основе Cправочника организаций "2ГИС.СТЕРЛИТАМАК"</v>
      </c>
      <c r="D130" s="56">
        <v>7320</v>
      </c>
      <c r="E130" s="37"/>
      <c r="F130" s="37"/>
      <c r="G130" s="37"/>
      <c r="H130" s="38"/>
    </row>
    <row r="131" spans="1:8" s="16" customFormat="1" ht="50.1" customHeight="1" x14ac:dyDescent="0.2">
      <c r="A131" s="143" t="s">
        <v>99</v>
      </c>
      <c r="B131" s="144"/>
      <c r="C131"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1" s="56">
        <v>4320</v>
      </c>
      <c r="E131" s="37"/>
      <c r="F131" s="37"/>
      <c r="G131" s="37"/>
      <c r="H131" s="38"/>
    </row>
    <row r="132" spans="1:8" s="16" customFormat="1" ht="50.1" customHeight="1" x14ac:dyDescent="0.2">
      <c r="A132" s="143" t="s">
        <v>100</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2" s="56">
        <v>7320</v>
      </c>
      <c r="E132" s="37"/>
      <c r="F132" s="37"/>
      <c r="G132" s="37"/>
      <c r="H132" s="38"/>
    </row>
    <row r="133" spans="1:8" s="16" customFormat="1" ht="50.1" customHeight="1" x14ac:dyDescent="0.2">
      <c r="A133" s="143" t="s">
        <v>101</v>
      </c>
      <c r="B133" s="144"/>
      <c r="C133" s="188" t="str">
        <f>"Интернет-площадка 2gis.ru на основе Cправочника организаций "&amp;$C$2&amp;""</f>
        <v>Интернет-площадка 2gis.ru на основе Cправочника организаций "2ГИС.СТЕРЛИТАМАК"</v>
      </c>
      <c r="D133" s="56">
        <v>12240</v>
      </c>
      <c r="E133" s="37"/>
      <c r="F133" s="37"/>
      <c r="G133" s="37"/>
      <c r="H133" s="38"/>
    </row>
    <row r="134" spans="1:8" s="16" customFormat="1" ht="50.1" customHeight="1" x14ac:dyDescent="0.2">
      <c r="A134" s="143" t="s">
        <v>102</v>
      </c>
      <c r="B134" s="144"/>
      <c r="C134" s="188" t="str">
        <f>"Интернет-площадка 2gis.ru на основе Cправочника организаций "&amp;$C$2&amp;""</f>
        <v>Интернет-площадка 2gis.ru на основе Cправочника организаций "2ГИС.СТЕРЛИТАМАК"</v>
      </c>
      <c r="D134" s="56">
        <v>14688</v>
      </c>
      <c r="E134" s="37"/>
      <c r="F134" s="37"/>
      <c r="G134" s="37"/>
      <c r="H134" s="38"/>
    </row>
    <row r="135" spans="1:8" s="16" customFormat="1" ht="50.1" customHeight="1" x14ac:dyDescent="0.2">
      <c r="A135" s="143" t="s">
        <v>103</v>
      </c>
      <c r="B135" s="144"/>
      <c r="C135"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5" s="56">
        <v>1800</v>
      </c>
      <c r="E135" s="37"/>
      <c r="F135" s="37"/>
      <c r="G135" s="37"/>
      <c r="H135" s="38"/>
    </row>
    <row r="136" spans="1:8" s="16" customFormat="1" ht="50.1" customHeight="1" x14ac:dyDescent="0.2">
      <c r="A136" s="143" t="s">
        <v>104</v>
      </c>
      <c r="B136" s="144"/>
      <c r="C136"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6" s="56">
        <v>2880</v>
      </c>
      <c r="E136" s="37"/>
      <c r="F136" s="37"/>
      <c r="G136" s="37"/>
      <c r="H136" s="38"/>
    </row>
    <row r="137" spans="1:8" s="16" customFormat="1" ht="50.1" customHeight="1" x14ac:dyDescent="0.2">
      <c r="A137" s="143" t="s">
        <v>105</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37" s="56">
        <v>17040</v>
      </c>
      <c r="E137" s="37"/>
      <c r="F137" s="37"/>
      <c r="G137" s="37"/>
      <c r="H137" s="38"/>
    </row>
    <row r="138" spans="1:8" s="16" customFormat="1" ht="50.1" customHeight="1" x14ac:dyDescent="0.2">
      <c r="A138" s="143" t="s">
        <v>106</v>
      </c>
      <c r="B138" s="144"/>
      <c r="C138" s="188" t="s">
        <v>87</v>
      </c>
      <c r="D138" s="56">
        <v>1320</v>
      </c>
      <c r="E138" s="37"/>
      <c r="F138" s="37"/>
      <c r="G138" s="37"/>
      <c r="H138" s="38"/>
    </row>
    <row r="139" spans="1:8" s="16" customFormat="1" ht="76.5" customHeight="1" x14ac:dyDescent="0.2">
      <c r="A139" s="143" t="s">
        <v>107</v>
      </c>
      <c r="B139" s="144"/>
      <c r="C13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39" s="56">
        <v>12360</v>
      </c>
      <c r="E139" s="37"/>
      <c r="F139" s="37"/>
      <c r="G139" s="37"/>
      <c r="H139" s="38"/>
    </row>
    <row r="140" spans="1:8" s="16" customFormat="1" ht="50.1" customHeight="1" thickBot="1" x14ac:dyDescent="0.25">
      <c r="A140" s="143" t="s">
        <v>108</v>
      </c>
      <c r="B140" s="144"/>
      <c r="C140"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56">
        <v>4920</v>
      </c>
      <c r="E140" s="37"/>
      <c r="F140" s="37"/>
      <c r="G140" s="37"/>
      <c r="H140" s="38"/>
    </row>
    <row r="141" spans="1:8" s="28" customFormat="1" ht="50.1" customHeight="1" thickBot="1" x14ac:dyDescent="0.25">
      <c r="A141" s="24" t="s">
        <v>109</v>
      </c>
      <c r="B141" s="25"/>
      <c r="C141" s="26"/>
      <c r="D141" s="156"/>
      <c r="E141" s="156"/>
      <c r="F141" s="156"/>
      <c r="G141" s="156"/>
      <c r="H141" s="157"/>
    </row>
    <row r="142" spans="1:8" s="16" customFormat="1" ht="50.1" customHeight="1" x14ac:dyDescent="0.2">
      <c r="A142" s="143" t="s">
        <v>110</v>
      </c>
      <c r="B142" s="144"/>
      <c r="C142"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42" s="36">
        <v>3600</v>
      </c>
      <c r="E142" s="37"/>
      <c r="F142" s="37"/>
      <c r="G142" s="37"/>
      <c r="H142" s="38"/>
    </row>
    <row r="143" spans="1:8" s="16" customFormat="1" ht="50.1" customHeight="1" x14ac:dyDescent="0.2">
      <c r="A143" s="143" t="s">
        <v>111</v>
      </c>
      <c r="B143" s="144"/>
      <c r="C143" s="194"/>
      <c r="D143" s="36">
        <v>6600</v>
      </c>
      <c r="E143" s="37"/>
      <c r="F143" s="37"/>
      <c r="G143" s="37"/>
      <c r="H143" s="38"/>
    </row>
    <row r="144" spans="1:8" s="16" customFormat="1" ht="50.1" customHeight="1" x14ac:dyDescent="0.2">
      <c r="A144" s="192" t="s">
        <v>112</v>
      </c>
      <c r="B144" s="193"/>
      <c r="C144" s="194"/>
      <c r="D144" s="325">
        <v>1800</v>
      </c>
      <c r="E144" s="140"/>
      <c r="F144" s="140"/>
      <c r="G144" s="140"/>
      <c r="H144" s="140"/>
    </row>
    <row r="145" spans="1:8" s="16" customFormat="1" ht="50.1" customHeight="1" x14ac:dyDescent="0.2">
      <c r="A145" s="192" t="s">
        <v>113</v>
      </c>
      <c r="B145" s="193"/>
      <c r="C145" s="194"/>
      <c r="D145" s="325">
        <v>180</v>
      </c>
      <c r="E145" s="140"/>
      <c r="F145" s="140"/>
      <c r="G145" s="140"/>
      <c r="H145" s="140"/>
    </row>
    <row r="146" spans="1:8" s="16" customFormat="1" ht="50.1" customHeight="1" thickBot="1" x14ac:dyDescent="0.25">
      <c r="A146" s="192" t="s">
        <v>114</v>
      </c>
      <c r="B146" s="193"/>
      <c r="C146" s="196"/>
      <c r="D146" s="78">
        <v>612</v>
      </c>
      <c r="E146" s="79"/>
      <c r="F146" s="79"/>
      <c r="G146" s="79"/>
      <c r="H146" s="79"/>
    </row>
    <row r="147" spans="1:8" s="16" customFormat="1" ht="49.5" customHeight="1" thickBot="1" x14ac:dyDescent="0.25">
      <c r="A147" s="24" t="s">
        <v>115</v>
      </c>
      <c r="B147" s="25"/>
      <c r="C147" s="26"/>
      <c r="D147" s="156"/>
      <c r="E147" s="156"/>
      <c r="F147" s="156"/>
      <c r="G147" s="156"/>
      <c r="H147" s="157"/>
    </row>
    <row r="148" spans="1:8" s="16" customFormat="1" ht="50.1" customHeight="1" x14ac:dyDescent="0.2">
      <c r="A148" s="143" t="s">
        <v>116</v>
      </c>
      <c r="B148" s="144"/>
      <c r="C148"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48" s="198">
        <f>F148*1.2</f>
        <v>4197.5999999999995</v>
      </c>
      <c r="E148" s="199">
        <f>F148*1.1</f>
        <v>3847.8</v>
      </c>
      <c r="F148" s="199">
        <v>3498</v>
      </c>
      <c r="G148" s="199">
        <f>F148*0.75</f>
        <v>2623.5</v>
      </c>
      <c r="H148" s="200">
        <f>F148*0.5</f>
        <v>1749</v>
      </c>
    </row>
    <row r="149" spans="1:8" s="16" customFormat="1" ht="50.1" customHeight="1" x14ac:dyDescent="0.2">
      <c r="A149" s="143" t="s">
        <v>117</v>
      </c>
      <c r="B149" s="144"/>
      <c r="C149" s="188" t="str">
        <f>"Интернет-площадка 2gis.ru на основе Cправочника организаций "&amp;$C$2&amp;""</f>
        <v>Интернет-площадка 2gis.ru на основе Cправочника организаций "2ГИС.СТЕРЛИТАМАК"</v>
      </c>
      <c r="D149" s="36">
        <v>2040</v>
      </c>
      <c r="E149" s="37"/>
      <c r="F149" s="37"/>
      <c r="G149" s="37"/>
      <c r="H149" s="38"/>
    </row>
    <row r="150" spans="1:8" s="16" customFormat="1" ht="50.1" customHeight="1" x14ac:dyDescent="0.2">
      <c r="A150" s="143" t="s">
        <v>118</v>
      </c>
      <c r="B150" s="144"/>
      <c r="C150"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0" s="56">
        <v>1020</v>
      </c>
      <c r="E150" s="37"/>
      <c r="F150" s="37"/>
      <c r="G150" s="37"/>
      <c r="H150" s="38"/>
    </row>
    <row r="151" spans="1:8" s="16" customFormat="1" ht="50.1" customHeight="1" x14ac:dyDescent="0.2">
      <c r="A151" s="137" t="s">
        <v>286</v>
      </c>
      <c r="B151" s="189"/>
      <c r="C15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51" s="198">
        <f>F151*1.2</f>
        <v>5904</v>
      </c>
      <c r="E151" s="199">
        <f>F151*1.1</f>
        <v>5412</v>
      </c>
      <c r="F151" s="199">
        <v>4920</v>
      </c>
      <c r="G151" s="199">
        <f>F151*0.75</f>
        <v>3690</v>
      </c>
      <c r="H151" s="200">
        <f>F151*0.5</f>
        <v>2460</v>
      </c>
    </row>
    <row r="152" spans="1:8" s="16" customFormat="1" ht="50.1" customHeight="1" x14ac:dyDescent="0.2">
      <c r="A152" s="143" t="s">
        <v>163</v>
      </c>
      <c r="B152" s="144"/>
      <c r="C152" s="188" t="str">
        <f>"Интернет-площадка 2gis.ru на основе Cправочника организаций "&amp;$C$2&amp;""</f>
        <v>Интернет-площадка 2gis.ru на основе Cправочника организаций "2ГИС.СТЕРЛИТАМАК"</v>
      </c>
      <c r="D152" s="36">
        <v>2880</v>
      </c>
      <c r="E152" s="37"/>
      <c r="F152" s="37"/>
      <c r="G152" s="37"/>
      <c r="H152" s="38"/>
    </row>
    <row r="153" spans="1:8" s="16" customFormat="1" ht="50.1" customHeight="1" x14ac:dyDescent="0.2">
      <c r="A153" s="143" t="s">
        <v>121</v>
      </c>
      <c r="B153" s="144"/>
      <c r="C153" s="188"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3" s="36">
        <v>1440</v>
      </c>
      <c r="E153" s="37"/>
      <c r="F153" s="37"/>
      <c r="G153" s="37"/>
      <c r="H153" s="38"/>
    </row>
    <row r="154" spans="1:8" s="16" customFormat="1" ht="126" customHeight="1" thickBot="1" x14ac:dyDescent="0.25">
      <c r="A154" s="143" t="s">
        <v>122</v>
      </c>
      <c r="B154" s="144"/>
      <c r="C154" s="297" t="str">
        <f>C149</f>
        <v>Интернет-площадка 2gis.ru на основе Cправочника организаций "2ГИС.СТЕРЛИТАМАК"</v>
      </c>
      <c r="D154" s="56">
        <v>3498</v>
      </c>
      <c r="E154" s="37"/>
      <c r="F154" s="37"/>
      <c r="G154" s="37"/>
      <c r="H154" s="38"/>
    </row>
    <row r="155" spans="1:8" s="28" customFormat="1" ht="50.1" customHeight="1" thickBot="1" x14ac:dyDescent="0.25">
      <c r="A155" s="24" t="s">
        <v>182</v>
      </c>
      <c r="B155" s="25"/>
      <c r="C155" s="26"/>
      <c r="D155" s="156"/>
      <c r="E155" s="156"/>
      <c r="F155" s="156"/>
      <c r="G155" s="156"/>
      <c r="H155" s="157"/>
    </row>
    <row r="156" spans="1:8" s="23" customFormat="1" ht="30" customHeight="1" thickBot="1" x14ac:dyDescent="0.25">
      <c r="A156" s="532"/>
      <c r="B156" s="353"/>
      <c r="C156" s="354"/>
      <c r="D156" s="353"/>
      <c r="E156" s="353"/>
      <c r="F156" s="353"/>
      <c r="G156" s="353"/>
      <c r="H156" s="355"/>
    </row>
    <row r="157" spans="1:8" s="16" customFormat="1" ht="185.25" customHeight="1" x14ac:dyDescent="0.2">
      <c r="A157" s="143" t="s">
        <v>183</v>
      </c>
      <c r="B157" s="144"/>
      <c r="C157"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31">
        <v>7428</v>
      </c>
      <c r="E157" s="32"/>
      <c r="F157" s="32"/>
      <c r="G157" s="32"/>
      <c r="H157" s="33"/>
    </row>
    <row r="158" spans="1:8" s="16" customFormat="1" ht="83.25" customHeight="1" x14ac:dyDescent="0.2">
      <c r="A158" s="143" t="s">
        <v>184</v>
      </c>
      <c r="B158" s="144"/>
      <c r="C158" s="194"/>
      <c r="D158" s="36">
        <v>16056</v>
      </c>
      <c r="E158" s="37"/>
      <c r="F158" s="37"/>
      <c r="G158" s="37"/>
      <c r="H158" s="38"/>
    </row>
    <row r="159" spans="1:8" s="16" customFormat="1" ht="83.25" customHeight="1" x14ac:dyDescent="0.2">
      <c r="A159" s="143" t="s">
        <v>185</v>
      </c>
      <c r="B159" s="144"/>
      <c r="C159" s="194"/>
      <c r="D159" s="36">
        <v>7428</v>
      </c>
      <c r="E159" s="37"/>
      <c r="F159" s="37"/>
      <c r="G159" s="37"/>
      <c r="H159" s="38"/>
    </row>
    <row r="160" spans="1:8" s="16" customFormat="1" ht="83.25" customHeight="1" thickBot="1" x14ac:dyDescent="0.25">
      <c r="A160" s="143" t="s">
        <v>186</v>
      </c>
      <c r="B160" s="144"/>
      <c r="C160" s="194"/>
      <c r="D160" s="36">
        <v>16056</v>
      </c>
      <c r="E160" s="37"/>
      <c r="F160" s="37"/>
      <c r="G160" s="37"/>
      <c r="H160" s="38"/>
    </row>
    <row r="161" spans="1:8" s="16" customFormat="1" ht="21.75" thickBot="1" x14ac:dyDescent="0.25">
      <c r="A161" s="298"/>
      <c r="B161" s="299"/>
      <c r="C161" s="180"/>
      <c r="D161" s="322"/>
      <c r="E161" s="322"/>
      <c r="F161" s="322"/>
      <c r="G161" s="322"/>
      <c r="H161" s="323"/>
    </row>
    <row r="162" spans="1:8" ht="12" customHeight="1" x14ac:dyDescent="0.2"/>
    <row r="163" spans="1:8" s="209" customFormat="1" ht="24.95" customHeight="1" x14ac:dyDescent="0.2">
      <c r="A163" s="206"/>
      <c r="B163" s="207" t="s">
        <v>123</v>
      </c>
      <c r="C163" s="208" t="s">
        <v>670</v>
      </c>
      <c r="D163" s="208"/>
    </row>
    <row r="164" spans="1:8" s="209" customFormat="1" ht="24.95" customHeight="1" x14ac:dyDescent="0.2">
      <c r="A164" s="206"/>
      <c r="C164" s="210" t="s">
        <v>671</v>
      </c>
      <c r="D164" s="210"/>
    </row>
    <row r="165" spans="1:8" s="209" customFormat="1" ht="24.95" customHeight="1" x14ac:dyDescent="0.2">
      <c r="A165" s="206"/>
      <c r="C165" s="210" t="s">
        <v>672</v>
      </c>
      <c r="D165" s="210"/>
    </row>
    <row r="166" spans="1:8" s="203" customFormat="1" ht="12" customHeight="1" x14ac:dyDescent="0.2">
      <c r="A166" s="202"/>
      <c r="C166" s="210"/>
      <c r="D166" s="210"/>
      <c r="E166" s="209"/>
      <c r="F166" s="209"/>
      <c r="G166" s="209"/>
    </row>
    <row r="167" spans="1:8" s="212" customFormat="1" ht="108" customHeight="1" x14ac:dyDescent="0.2">
      <c r="A167" s="211" t="s">
        <v>673</v>
      </c>
      <c r="B167" s="211"/>
      <c r="C167" s="211"/>
      <c r="D167" s="211"/>
      <c r="E167" s="211"/>
      <c r="F167" s="211"/>
      <c r="G167" s="211"/>
      <c r="H167" s="211"/>
    </row>
    <row r="168" spans="1:8" s="217" customFormat="1" ht="24.95" customHeight="1" x14ac:dyDescent="0.2">
      <c r="A168" s="213" t="str">
        <f>Абакан_юр!A147</f>
        <v>По соглашению сторон в качестве валюты платежа могут выступать украинские гривны, в этом случае курс следующий: 1 руб. = 0,3909 гривен</v>
      </c>
      <c r="B168" s="213"/>
      <c r="C168" s="213"/>
      <c r="D168" s="214"/>
      <c r="E168" s="214"/>
      <c r="F168" s="215"/>
      <c r="G168" s="216"/>
      <c r="H168" s="216"/>
    </row>
    <row r="169" spans="1:8" s="217" customFormat="1" ht="24.95" customHeight="1" x14ac:dyDescent="0.2">
      <c r="A169" s="213" t="str">
        <f>Абакан_юр!A148</f>
        <v>По соглашению сторон в качестве валюты платежа могут выступать дирхамы ОАЭ, в этом случае курс следующий: 1 руб. = 0,0394 дирхам</v>
      </c>
      <c r="B169" s="213"/>
      <c r="C169" s="213"/>
      <c r="D169" s="214"/>
      <c r="E169" s="214"/>
      <c r="F169" s="215"/>
      <c r="G169" s="218"/>
      <c r="H169" s="218"/>
    </row>
    <row r="170" spans="1:8" s="217" customFormat="1" ht="24.95" customHeight="1" x14ac:dyDescent="0.2">
      <c r="A170" s="213" t="str">
        <f>Абакан_юр!A149</f>
        <v>По соглашению сторон в качестве валюты платежа могут выступать доллары США, в этом случае курс следующий: 1 руб. = 0,0107 доллара</v>
      </c>
      <c r="B170" s="213"/>
      <c r="C170" s="213"/>
      <c r="D170" s="214"/>
      <c r="E170" s="214"/>
      <c r="F170" s="215"/>
      <c r="G170" s="218"/>
      <c r="H170" s="218"/>
    </row>
    <row r="171" spans="1:8" s="217" customFormat="1" ht="24.95" customHeight="1" x14ac:dyDescent="0.2">
      <c r="A171" s="213" t="str">
        <f>Абакан_юр!A150</f>
        <v>По соглашению сторон в качестве валюты платежа могут выступать евро, в этом случае курс следующий: 1 руб. = 0,0101 евро</v>
      </c>
      <c r="B171" s="213"/>
      <c r="C171" s="213"/>
      <c r="D171" s="214"/>
      <c r="E171" s="215"/>
      <c r="F171" s="215"/>
      <c r="G171" s="218"/>
      <c r="H171" s="218"/>
    </row>
    <row r="172" spans="1:8" s="217" customFormat="1" ht="24.95" customHeight="1" x14ac:dyDescent="0.2">
      <c r="A172" s="213" t="str">
        <f>Абакан_юр!A151</f>
        <v>По соглашению сторон в качестве валюты платежа могут выступать чешские кроны, в этом случае курс следующий: 1 руб. = 0,2496 крона</v>
      </c>
      <c r="B172" s="213"/>
      <c r="C172" s="213"/>
      <c r="D172" s="214"/>
      <c r="E172" s="215"/>
      <c r="F172" s="215"/>
      <c r="G172" s="218"/>
      <c r="H172" s="218"/>
    </row>
    <row r="173" spans="1:8" s="217" customFormat="1" ht="24.95" customHeight="1" x14ac:dyDescent="0.2">
      <c r="A173" s="213" t="str">
        <f>Абакан_юр!A152</f>
        <v>По соглашению сторон в качестве валюты платежа могут выступать киргизские сомы, в этом случае курс следующий: 1 руб. = 0,9546 сом</v>
      </c>
      <c r="B173" s="213"/>
      <c r="C173" s="213"/>
      <c r="D173" s="214"/>
      <c r="E173" s="214"/>
      <c r="F173" s="215"/>
      <c r="G173" s="218"/>
      <c r="H173" s="218"/>
    </row>
    <row r="174" spans="1:8" s="217" customFormat="1" ht="24.95" customHeight="1" x14ac:dyDescent="0.2">
      <c r="A174"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4" s="213"/>
      <c r="C174" s="213"/>
      <c r="D174" s="214"/>
      <c r="E174" s="214"/>
      <c r="F174" s="215"/>
      <c r="G174" s="218"/>
      <c r="H174" s="218"/>
    </row>
    <row r="175" spans="1:8" s="224" customFormat="1" ht="12" customHeight="1" x14ac:dyDescent="0.2">
      <c r="A175" s="219"/>
      <c r="B175" s="219"/>
      <c r="C175" s="220"/>
      <c r="D175" s="221"/>
      <c r="E175" s="221"/>
      <c r="F175" s="222"/>
      <c r="G175" s="223"/>
      <c r="H175" s="223"/>
    </row>
    <row r="176" spans="1:8" ht="24.95" customHeight="1" x14ac:dyDescent="0.2">
      <c r="A176" s="225" t="s">
        <v>134</v>
      </c>
      <c r="B176" s="225"/>
      <c r="C176" s="225"/>
      <c r="D176" s="225"/>
      <c r="E176" s="225"/>
      <c r="F176" s="225"/>
      <c r="G176" s="225"/>
      <c r="H176" s="225"/>
    </row>
    <row r="177" spans="1:8" ht="24.95" customHeight="1" x14ac:dyDescent="0.2">
      <c r="A177" s="225" t="s">
        <v>135</v>
      </c>
      <c r="B177" s="225"/>
      <c r="C177" s="225"/>
      <c r="D177" s="225"/>
      <c r="E177" s="225"/>
      <c r="F177" s="225"/>
      <c r="G177" s="225"/>
      <c r="H177" s="225"/>
    </row>
    <row r="178" spans="1:8" s="224" customFormat="1" ht="12.6" customHeight="1" x14ac:dyDescent="0.2">
      <c r="A178" s="219"/>
      <c r="B178" s="219"/>
      <c r="C178" s="220"/>
      <c r="D178" s="221"/>
      <c r="E178" s="221"/>
      <c r="F178" s="222"/>
      <c r="G178" s="223"/>
      <c r="H178" s="223"/>
    </row>
    <row r="179" spans="1:8" s="228" customFormat="1" ht="50.1" customHeight="1" thickBot="1" x14ac:dyDescent="0.25">
      <c r="A179" s="226" t="s">
        <v>136</v>
      </c>
      <c r="B179" s="226"/>
      <c r="C179" s="226"/>
      <c r="D179" s="226"/>
      <c r="E179" s="226"/>
      <c r="F179" s="227"/>
      <c r="G179" s="217"/>
    </row>
    <row r="180" spans="1:8" s="233" customFormat="1" ht="50.1" customHeight="1" thickBot="1" x14ac:dyDescent="0.25">
      <c r="A180" s="538" t="s">
        <v>137</v>
      </c>
      <c r="B180" s="539"/>
      <c r="C180" s="539"/>
      <c r="D180" s="539"/>
      <c r="E180" s="540"/>
      <c r="F180" s="232"/>
      <c r="G180" s="203"/>
    </row>
    <row r="181" spans="1:8" ht="103.5" customHeight="1" thickBot="1" x14ac:dyDescent="0.25">
      <c r="A181" s="302" t="s">
        <v>138</v>
      </c>
      <c r="B181" s="303"/>
      <c r="C181" s="236" t="s">
        <v>139</v>
      </c>
      <c r="D181" s="326" t="s">
        <v>140</v>
      </c>
      <c r="E181" s="327"/>
      <c r="F181" s="238"/>
      <c r="G181" s="238"/>
      <c r="H181" s="238"/>
    </row>
    <row r="182" spans="1:8" ht="99.95" customHeight="1" x14ac:dyDescent="0.2">
      <c r="A182" s="239" t="s">
        <v>141</v>
      </c>
      <c r="B182" s="240"/>
      <c r="C182" s="241" t="s">
        <v>142</v>
      </c>
      <c r="D182" s="242" t="s">
        <v>143</v>
      </c>
      <c r="E182" s="243"/>
      <c r="F182" s="238"/>
      <c r="G182" s="238"/>
      <c r="H182" s="238"/>
    </row>
    <row r="183" spans="1:8" ht="75" customHeight="1" x14ac:dyDescent="0.2">
      <c r="A183" s="244" t="s">
        <v>144</v>
      </c>
      <c r="B183" s="245"/>
      <c r="C183" s="246" t="s">
        <v>145</v>
      </c>
      <c r="D183" s="247" t="s">
        <v>146</v>
      </c>
      <c r="E183" s="248"/>
      <c r="F183" s="238"/>
      <c r="G183" s="238"/>
      <c r="H183" s="238"/>
    </row>
    <row r="184" spans="1:8" ht="117.75" customHeight="1" thickBot="1" x14ac:dyDescent="0.25">
      <c r="A184" s="328" t="s">
        <v>147</v>
      </c>
      <c r="B184" s="329"/>
      <c r="C184" s="330" t="s">
        <v>148</v>
      </c>
      <c r="D184" s="331" t="s">
        <v>146</v>
      </c>
      <c r="E184" s="332"/>
      <c r="F184" s="238"/>
      <c r="G184" s="238"/>
      <c r="H184" s="238"/>
    </row>
    <row r="185" spans="1:8" s="203" customFormat="1" ht="102.75" customHeight="1" thickBot="1" x14ac:dyDescent="0.25">
      <c r="A185" s="328" t="s">
        <v>150</v>
      </c>
      <c r="B185" s="329"/>
      <c r="C185" s="544" t="s">
        <v>151</v>
      </c>
      <c r="D185" s="329" t="s">
        <v>146</v>
      </c>
      <c r="E185" s="545"/>
      <c r="F185" s="232"/>
      <c r="G185" s="232"/>
      <c r="H185" s="232"/>
    </row>
    <row r="186" spans="1:8" s="224" customFormat="1" ht="222.75" customHeight="1" thickBot="1" x14ac:dyDescent="0.25">
      <c r="A186" s="328" t="s">
        <v>152</v>
      </c>
      <c r="B186" s="329"/>
      <c r="C186" s="330" t="s">
        <v>153</v>
      </c>
      <c r="D186" s="331" t="s">
        <v>146</v>
      </c>
      <c r="E186" s="332"/>
      <c r="F186" s="222"/>
      <c r="G186" s="223"/>
      <c r="H186" s="223"/>
    </row>
    <row r="187" spans="1:8" s="224" customFormat="1" ht="26.25" x14ac:dyDescent="0.2">
      <c r="A187" s="680"/>
      <c r="B187" s="680"/>
      <c r="C187" s="575"/>
      <c r="D187" s="575"/>
      <c r="E187" s="575"/>
      <c r="F187" s="222"/>
      <c r="G187" s="223"/>
      <c r="H187" s="223"/>
    </row>
    <row r="188" spans="1:8" ht="26.25" customHeight="1" x14ac:dyDescent="0.2">
      <c r="A188" s="250" t="s">
        <v>154</v>
      </c>
      <c r="B188" s="250"/>
      <c r="C188" s="250"/>
      <c r="D188" s="250"/>
      <c r="E188" s="250"/>
      <c r="F188" s="250"/>
      <c r="G188" s="250"/>
      <c r="H188" s="250"/>
    </row>
    <row r="189" spans="1:8" ht="26.25" customHeight="1" x14ac:dyDescent="0.2">
      <c r="A189" s="250" t="s">
        <v>155</v>
      </c>
      <c r="B189" s="250"/>
      <c r="C189" s="250"/>
      <c r="D189" s="250"/>
      <c r="E189" s="250"/>
      <c r="F189" s="250"/>
      <c r="G189" s="250"/>
      <c r="H189" s="250"/>
    </row>
    <row r="190" spans="1:8" ht="192" customHeight="1" x14ac:dyDescent="0.2">
      <c r="A19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308"/>
      <c r="C190" s="308"/>
      <c r="D190" s="308"/>
      <c r="E190" s="308"/>
      <c r="F190" s="308"/>
      <c r="G190" s="308"/>
      <c r="H190" s="308"/>
    </row>
    <row r="191" spans="1:8" s="16" customFormat="1" ht="67.5" customHeight="1" x14ac:dyDescent="0.2">
      <c r="A191" s="225" t="s">
        <v>157</v>
      </c>
      <c r="B191" s="225"/>
      <c r="C191" s="225"/>
      <c r="D191" s="225"/>
      <c r="E191" s="225"/>
      <c r="F191" s="225"/>
      <c r="G191" s="225"/>
      <c r="H191" s="225"/>
    </row>
    <row r="192" spans="1:8" ht="23.25" x14ac:dyDescent="0.2">
      <c r="A192" s="250" t="s">
        <v>158</v>
      </c>
      <c r="B192" s="250"/>
      <c r="C192" s="250"/>
      <c r="D192" s="250"/>
      <c r="E192" s="250"/>
      <c r="F192" s="250"/>
      <c r="G192" s="250"/>
      <c r="H192" s="250"/>
    </row>
    <row r="193" spans="1:8" s="252" customFormat="1" ht="114.75" customHeight="1" x14ac:dyDescent="0.2">
      <c r="A193" s="225" t="s">
        <v>159</v>
      </c>
      <c r="B193" s="225"/>
      <c r="C193" s="225"/>
      <c r="D193" s="225"/>
      <c r="E193" s="225"/>
      <c r="F193" s="225"/>
      <c r="G193" s="225"/>
      <c r="H193" s="225"/>
    </row>
  </sheetData>
  <sheetProtection selectLockedCells="1" selectUnlockedCells="1"/>
  <mergeCells count="320">
    <mergeCell ref="A190:H190"/>
    <mergeCell ref="A191:H191"/>
    <mergeCell ref="A192:H192"/>
    <mergeCell ref="A193:E193"/>
    <mergeCell ref="F193:H193"/>
    <mergeCell ref="A185:B185"/>
    <mergeCell ref="D185:E185"/>
    <mergeCell ref="A186:B186"/>
    <mergeCell ref="D186:E186"/>
    <mergeCell ref="A188:H188"/>
    <mergeCell ref="A189:H189"/>
    <mergeCell ref="A182:B182"/>
    <mergeCell ref="D182:E182"/>
    <mergeCell ref="A183:B183"/>
    <mergeCell ref="D183:E183"/>
    <mergeCell ref="A184:B184"/>
    <mergeCell ref="D184:E184"/>
    <mergeCell ref="A176:H176"/>
    <mergeCell ref="A177:H177"/>
    <mergeCell ref="A179:E179"/>
    <mergeCell ref="A180:E180"/>
    <mergeCell ref="A181:B181"/>
    <mergeCell ref="D181:E181"/>
    <mergeCell ref="A169:C169"/>
    <mergeCell ref="A170:C170"/>
    <mergeCell ref="A171:C171"/>
    <mergeCell ref="A172:C172"/>
    <mergeCell ref="A173:C173"/>
    <mergeCell ref="A174:C174"/>
    <mergeCell ref="C164:D164"/>
    <mergeCell ref="C165:D165"/>
    <mergeCell ref="C166:D166"/>
    <mergeCell ref="A167:H167"/>
    <mergeCell ref="A168:C168"/>
    <mergeCell ref="G168:H168"/>
    <mergeCell ref="D159:H159"/>
    <mergeCell ref="A160:B160"/>
    <mergeCell ref="D160:H160"/>
    <mergeCell ref="A161:B161"/>
    <mergeCell ref="D161:H161"/>
    <mergeCell ref="C163:D163"/>
    <mergeCell ref="A155:B155"/>
    <mergeCell ref="D155:H155"/>
    <mergeCell ref="A156:C156"/>
    <mergeCell ref="D156:H156"/>
    <mergeCell ref="A157:B157"/>
    <mergeCell ref="C157:C160"/>
    <mergeCell ref="D157:H157"/>
    <mergeCell ref="A158:B158"/>
    <mergeCell ref="D158:H158"/>
    <mergeCell ref="A159:B159"/>
    <mergeCell ref="A152:B152"/>
    <mergeCell ref="D152:H152"/>
    <mergeCell ref="A153:B153"/>
    <mergeCell ref="D153:H153"/>
    <mergeCell ref="A154:B154"/>
    <mergeCell ref="D154:H154"/>
    <mergeCell ref="A148:B148"/>
    <mergeCell ref="A149:B149"/>
    <mergeCell ref="D149:H149"/>
    <mergeCell ref="A150:B150"/>
    <mergeCell ref="D150:H150"/>
    <mergeCell ref="A151:B151"/>
    <mergeCell ref="D144:H144"/>
    <mergeCell ref="A145:B145"/>
    <mergeCell ref="D145:H145"/>
    <mergeCell ref="A146:B146"/>
    <mergeCell ref="D146:H146"/>
    <mergeCell ref="A147:B147"/>
    <mergeCell ref="D147:H147"/>
    <mergeCell ref="A140:B140"/>
    <mergeCell ref="D140:H140"/>
    <mergeCell ref="A141:B141"/>
    <mergeCell ref="D141:H141"/>
    <mergeCell ref="A142:B142"/>
    <mergeCell ref="C142:C146"/>
    <mergeCell ref="D142:H142"/>
    <mergeCell ref="A143:B143"/>
    <mergeCell ref="D143:H143"/>
    <mergeCell ref="A144:B144"/>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D100:H100"/>
    <mergeCell ref="A101:B101"/>
    <mergeCell ref="D101:H101"/>
    <mergeCell ref="A102:B102"/>
    <mergeCell ref="D102:H102"/>
    <mergeCell ref="A103:B103"/>
    <mergeCell ref="D103:H103"/>
    <mergeCell ref="A96:B96"/>
    <mergeCell ref="D96:H96"/>
    <mergeCell ref="A97:B97"/>
    <mergeCell ref="D97:H97"/>
    <mergeCell ref="A98:B98"/>
    <mergeCell ref="C98:C106"/>
    <mergeCell ref="D98:H98"/>
    <mergeCell ref="A99:B99"/>
    <mergeCell ref="D99:H99"/>
    <mergeCell ref="A100:B100"/>
    <mergeCell ref="A93:B93"/>
    <mergeCell ref="D93:H93"/>
    <mergeCell ref="A94:B94"/>
    <mergeCell ref="D94:H94"/>
    <mergeCell ref="A95:B95"/>
    <mergeCell ref="D95:H95"/>
    <mergeCell ref="A90:B90"/>
    <mergeCell ref="D90:H90"/>
    <mergeCell ref="A91:B91"/>
    <mergeCell ref="D91:H91"/>
    <mergeCell ref="A92:B92"/>
    <mergeCell ref="D92:H92"/>
    <mergeCell ref="D85:H85"/>
    <mergeCell ref="A86:B86"/>
    <mergeCell ref="C86:C94"/>
    <mergeCell ref="D86:H86"/>
    <mergeCell ref="A87:B87"/>
    <mergeCell ref="D87:H87"/>
    <mergeCell ref="A88:B88"/>
    <mergeCell ref="D88:H88"/>
    <mergeCell ref="A89:B89"/>
    <mergeCell ref="D89:H89"/>
    <mergeCell ref="A82:B82"/>
    <mergeCell ref="D82:H82"/>
    <mergeCell ref="A83:B83"/>
    <mergeCell ref="D83:H83"/>
    <mergeCell ref="A84:C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83"/>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85"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1">
        <f>F7*1.2</f>
        <v>11988</v>
      </c>
      <c r="E7" s="32">
        <f>F7*1.1</f>
        <v>10989</v>
      </c>
      <c r="F7" s="32">
        <v>9990</v>
      </c>
      <c r="G7" s="32">
        <f>F7*0.75</f>
        <v>7492.5</v>
      </c>
      <c r="H7" s="33">
        <f>F7*0.5</f>
        <v>4995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54">
        <f>F12*1.2</f>
        <v>12492</v>
      </c>
      <c r="E12" s="32">
        <f>F12*1.1</f>
        <v>11451.000000000002</v>
      </c>
      <c r="F12" s="32">
        <v>10410</v>
      </c>
      <c r="G12" s="32">
        <f>F12*0.75</f>
        <v>7807.5</v>
      </c>
      <c r="H12" s="33">
        <f>F12*0.5</f>
        <v>5205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1200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"2ГИС.СУРГУТ"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262">
        <v>510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1">
        <f>F27*1.2</f>
        <v>16790.399999999998</v>
      </c>
      <c r="E27" s="32">
        <f>F27*1.1</f>
        <v>15391.2</v>
      </c>
      <c r="F27" s="32">
        <v>13992</v>
      </c>
      <c r="G27" s="32">
        <f>F27*0.75</f>
        <v>10494</v>
      </c>
      <c r="H27" s="33">
        <f>F27*0.5</f>
        <v>6996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54">
        <f>F32*1.2</f>
        <v>17496</v>
      </c>
      <c r="E32" s="32">
        <f>F32*1.1</f>
        <v>16038.000000000002</v>
      </c>
      <c r="F32" s="32">
        <v>14580</v>
      </c>
      <c r="G32" s="32">
        <f>F32*0.75</f>
        <v>10935</v>
      </c>
      <c r="H32" s="33">
        <f>F32*0.5</f>
        <v>7290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"2ГИС.СУРГУТ"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90">
        <v>720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358">
        <f>F48*1.2</f>
        <v>302.39999999999998</v>
      </c>
      <c r="E48" s="358">
        <f>F48*1.1</f>
        <v>277.20000000000005</v>
      </c>
      <c r="F48" s="358">
        <v>252</v>
      </c>
      <c r="G48" s="358">
        <f>F48*0.75</f>
        <v>189</v>
      </c>
      <c r="H48" s="358">
        <f>F48*0.5</f>
        <v>126</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89">
        <v>504</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2310 до 87780</v>
      </c>
      <c r="E55" s="122"/>
      <c r="F55" s="122"/>
      <c r="G55" s="122"/>
      <c r="H55" s="123"/>
    </row>
    <row r="56" spans="1:8" ht="37.5" customHeight="1" x14ac:dyDescent="0.2">
      <c r="A56" s="124" t="s">
        <v>32</v>
      </c>
      <c r="B56" s="125"/>
      <c r="C56" s="45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6" s="127">
        <v>2310</v>
      </c>
      <c r="E56" s="128"/>
      <c r="F56" s="128"/>
      <c r="G56" s="128"/>
      <c r="H56" s="129"/>
    </row>
    <row r="57" spans="1:8" ht="37.5" customHeight="1" x14ac:dyDescent="0.2">
      <c r="A57" s="130" t="s">
        <v>33</v>
      </c>
      <c r="B57" s="131"/>
      <c r="C57" s="455"/>
      <c r="D57" s="36">
        <v>4620</v>
      </c>
      <c r="E57" s="37"/>
      <c r="F57" s="37"/>
      <c r="G57" s="37"/>
      <c r="H57" s="38"/>
    </row>
    <row r="58" spans="1:8" ht="37.5" customHeight="1" x14ac:dyDescent="0.2">
      <c r="A58" s="130" t="s">
        <v>34</v>
      </c>
      <c r="B58" s="131"/>
      <c r="C58" s="455"/>
      <c r="D58" s="36">
        <v>9240</v>
      </c>
      <c r="E58" s="37"/>
      <c r="F58" s="37"/>
      <c r="G58" s="37"/>
      <c r="H58" s="38"/>
    </row>
    <row r="59" spans="1:8" ht="37.5" customHeight="1" x14ac:dyDescent="0.2">
      <c r="A59" s="130" t="s">
        <v>35</v>
      </c>
      <c r="B59" s="131"/>
      <c r="C59" s="455"/>
      <c r="D59" s="36">
        <v>13860</v>
      </c>
      <c r="E59" s="37"/>
      <c r="F59" s="37"/>
      <c r="G59" s="37"/>
      <c r="H59" s="38"/>
    </row>
    <row r="60" spans="1:8" ht="37.5" customHeight="1" x14ac:dyDescent="0.2">
      <c r="A60" s="130" t="s">
        <v>36</v>
      </c>
      <c r="B60" s="131"/>
      <c r="C60" s="455"/>
      <c r="D60" s="36">
        <v>18480</v>
      </c>
      <c r="E60" s="37"/>
      <c r="F60" s="37"/>
      <c r="G60" s="37"/>
      <c r="H60" s="38"/>
    </row>
    <row r="61" spans="1:8" ht="37.5" customHeight="1" x14ac:dyDescent="0.2">
      <c r="A61" s="130" t="s">
        <v>37</v>
      </c>
      <c r="B61" s="131"/>
      <c r="C61" s="455"/>
      <c r="D61" s="36">
        <v>23100</v>
      </c>
      <c r="E61" s="37"/>
      <c r="F61" s="37"/>
      <c r="G61" s="37"/>
      <c r="H61" s="38"/>
    </row>
    <row r="62" spans="1:8" ht="37.5" customHeight="1" x14ac:dyDescent="0.2">
      <c r="A62" s="130" t="s">
        <v>38</v>
      </c>
      <c r="B62" s="131"/>
      <c r="C62" s="455"/>
      <c r="D62" s="36">
        <v>27720</v>
      </c>
      <c r="E62" s="37"/>
      <c r="F62" s="37"/>
      <c r="G62" s="37"/>
      <c r="H62" s="38"/>
    </row>
    <row r="63" spans="1:8" ht="37.5" customHeight="1" x14ac:dyDescent="0.2">
      <c r="A63" s="130" t="s">
        <v>39</v>
      </c>
      <c r="B63" s="131"/>
      <c r="C63" s="455"/>
      <c r="D63" s="36">
        <v>32340</v>
      </c>
      <c r="E63" s="37"/>
      <c r="F63" s="37"/>
      <c r="G63" s="37"/>
      <c r="H63" s="38"/>
    </row>
    <row r="64" spans="1:8" ht="37.5" customHeight="1" x14ac:dyDescent="0.2">
      <c r="A64" s="130" t="s">
        <v>40</v>
      </c>
      <c r="B64" s="131"/>
      <c r="C64" s="455"/>
      <c r="D64" s="36">
        <v>36960</v>
      </c>
      <c r="E64" s="37"/>
      <c r="F64" s="37"/>
      <c r="G64" s="37"/>
      <c r="H64" s="38"/>
    </row>
    <row r="65" spans="1:8" ht="37.5" customHeight="1" x14ac:dyDescent="0.2">
      <c r="A65" s="130" t="s">
        <v>41</v>
      </c>
      <c r="B65" s="131"/>
      <c r="C65" s="455"/>
      <c r="D65" s="36">
        <v>41580</v>
      </c>
      <c r="E65" s="37"/>
      <c r="F65" s="37"/>
      <c r="G65" s="37"/>
      <c r="H65" s="38"/>
    </row>
    <row r="66" spans="1:8" ht="37.5" customHeight="1" x14ac:dyDescent="0.2">
      <c r="A66" s="130" t="s">
        <v>42</v>
      </c>
      <c r="B66" s="131"/>
      <c r="C66" s="455"/>
      <c r="D66" s="36">
        <v>46200</v>
      </c>
      <c r="E66" s="37"/>
      <c r="F66" s="37"/>
      <c r="G66" s="37"/>
      <c r="H66" s="38"/>
    </row>
    <row r="67" spans="1:8" ht="37.5" customHeight="1" x14ac:dyDescent="0.2">
      <c r="A67" s="130" t="s">
        <v>43</v>
      </c>
      <c r="B67" s="131"/>
      <c r="C67" s="455"/>
      <c r="D67" s="36">
        <v>50820</v>
      </c>
      <c r="E67" s="37"/>
      <c r="F67" s="37"/>
      <c r="G67" s="37"/>
      <c r="H67" s="38"/>
    </row>
    <row r="68" spans="1:8" ht="37.5" customHeight="1" x14ac:dyDescent="0.2">
      <c r="A68" s="130" t="s">
        <v>44</v>
      </c>
      <c r="B68" s="131"/>
      <c r="C68" s="455"/>
      <c r="D68" s="36">
        <v>55440</v>
      </c>
      <c r="E68" s="37"/>
      <c r="F68" s="37"/>
      <c r="G68" s="37"/>
      <c r="H68" s="38"/>
    </row>
    <row r="69" spans="1:8" ht="37.5" customHeight="1" x14ac:dyDescent="0.2">
      <c r="A69" s="130" t="s">
        <v>45</v>
      </c>
      <c r="B69" s="131"/>
      <c r="C69" s="455"/>
      <c r="D69" s="36">
        <v>60060</v>
      </c>
      <c r="E69" s="37"/>
      <c r="F69" s="37"/>
      <c r="G69" s="37"/>
      <c r="H69" s="38"/>
    </row>
    <row r="70" spans="1:8" ht="37.5" customHeight="1" x14ac:dyDescent="0.2">
      <c r="A70" s="130" t="s">
        <v>46</v>
      </c>
      <c r="B70" s="131"/>
      <c r="C70" s="455"/>
      <c r="D70" s="36">
        <v>64680</v>
      </c>
      <c r="E70" s="37"/>
      <c r="F70" s="37"/>
      <c r="G70" s="37"/>
      <c r="H70" s="38"/>
    </row>
    <row r="71" spans="1:8" ht="37.5" customHeight="1" x14ac:dyDescent="0.2">
      <c r="A71" s="130" t="s">
        <v>47</v>
      </c>
      <c r="B71" s="131"/>
      <c r="C71" s="455"/>
      <c r="D71" s="36">
        <v>69300</v>
      </c>
      <c r="E71" s="37"/>
      <c r="F71" s="37"/>
      <c r="G71" s="37"/>
      <c r="H71" s="38"/>
    </row>
    <row r="72" spans="1:8" ht="37.5" customHeight="1" x14ac:dyDescent="0.2">
      <c r="A72" s="130" t="s">
        <v>48</v>
      </c>
      <c r="B72" s="131"/>
      <c r="C72" s="455"/>
      <c r="D72" s="36">
        <v>73920</v>
      </c>
      <c r="E72" s="37"/>
      <c r="F72" s="37"/>
      <c r="G72" s="37"/>
      <c r="H72" s="38"/>
    </row>
    <row r="73" spans="1:8" ht="37.5" customHeight="1" x14ac:dyDescent="0.2">
      <c r="A73" s="130" t="s">
        <v>49</v>
      </c>
      <c r="B73" s="131"/>
      <c r="C73" s="455"/>
      <c r="D73" s="36">
        <v>78540</v>
      </c>
      <c r="E73" s="37"/>
      <c r="F73" s="37"/>
      <c r="G73" s="37"/>
      <c r="H73" s="38"/>
    </row>
    <row r="74" spans="1:8" ht="37.5" customHeight="1" x14ac:dyDescent="0.2">
      <c r="A74" s="130" t="s">
        <v>50</v>
      </c>
      <c r="B74" s="131"/>
      <c r="C74" s="455"/>
      <c r="D74" s="36">
        <v>83160</v>
      </c>
      <c r="E74" s="37"/>
      <c r="F74" s="37"/>
      <c r="G74" s="37"/>
      <c r="H74" s="38"/>
    </row>
    <row r="75" spans="1:8" ht="37.5" customHeight="1" x14ac:dyDescent="0.2">
      <c r="A75" s="130" t="s">
        <v>51</v>
      </c>
      <c r="B75" s="131"/>
      <c r="C75" s="455"/>
      <c r="D75" s="36">
        <v>87780</v>
      </c>
      <c r="E75" s="37"/>
      <c r="F75" s="37"/>
      <c r="G75" s="37"/>
      <c r="H75" s="38"/>
    </row>
    <row r="76" spans="1:8" ht="37.5" customHeight="1" x14ac:dyDescent="0.2">
      <c r="A76" s="130" t="s">
        <v>196</v>
      </c>
      <c r="B76" s="131"/>
      <c r="C76" s="455"/>
      <c r="D76" s="36">
        <v>92400</v>
      </c>
      <c r="E76" s="37"/>
      <c r="F76" s="37"/>
      <c r="G76" s="37"/>
      <c r="H76" s="38"/>
    </row>
    <row r="77" spans="1:8" ht="37.5" customHeight="1" x14ac:dyDescent="0.2">
      <c r="A77" s="130" t="s">
        <v>197</v>
      </c>
      <c r="B77" s="131"/>
      <c r="C77" s="455"/>
      <c r="D77" s="36">
        <v>97020</v>
      </c>
      <c r="E77" s="37"/>
      <c r="F77" s="37"/>
      <c r="G77" s="37"/>
      <c r="H77" s="38"/>
    </row>
    <row r="78" spans="1:8" ht="37.5" customHeight="1" x14ac:dyDescent="0.2">
      <c r="A78" s="130" t="s">
        <v>198</v>
      </c>
      <c r="B78" s="131"/>
      <c r="C78" s="455"/>
      <c r="D78" s="36">
        <v>101640</v>
      </c>
      <c r="E78" s="37"/>
      <c r="F78" s="37"/>
      <c r="G78" s="37"/>
      <c r="H78" s="38"/>
    </row>
    <row r="79" spans="1:8" ht="37.5" customHeight="1" x14ac:dyDescent="0.2">
      <c r="A79" s="130" t="s">
        <v>199</v>
      </c>
      <c r="B79" s="363"/>
      <c r="C79" s="455"/>
      <c r="D79" s="36">
        <v>106260</v>
      </c>
      <c r="E79" s="37"/>
      <c r="F79" s="37"/>
      <c r="G79" s="37"/>
      <c r="H79" s="38"/>
    </row>
    <row r="80" spans="1:8" ht="37.5" customHeight="1" x14ac:dyDescent="0.2">
      <c r="A80" s="130" t="s">
        <v>200</v>
      </c>
      <c r="B80" s="363"/>
      <c r="C80" s="455"/>
      <c r="D80" s="36">
        <v>110880</v>
      </c>
      <c r="E80" s="37"/>
      <c r="F80" s="37"/>
      <c r="G80" s="37"/>
      <c r="H80" s="38"/>
    </row>
    <row r="81" spans="1:8" ht="37.5" customHeight="1" x14ac:dyDescent="0.2">
      <c r="A81" s="130" t="s">
        <v>201</v>
      </c>
      <c r="B81" s="363"/>
      <c r="C81" s="455"/>
      <c r="D81" s="36">
        <v>115500</v>
      </c>
      <c r="E81" s="37"/>
      <c r="F81" s="37"/>
      <c r="G81" s="37"/>
      <c r="H81" s="38"/>
    </row>
    <row r="82" spans="1:8" ht="37.5" customHeight="1" x14ac:dyDescent="0.2">
      <c r="A82" s="130" t="s">
        <v>202</v>
      </c>
      <c r="B82" s="363"/>
      <c r="C82" s="455"/>
      <c r="D82" s="36">
        <v>120120</v>
      </c>
      <c r="E82" s="37"/>
      <c r="F82" s="37"/>
      <c r="G82" s="37"/>
      <c r="H82" s="38"/>
    </row>
    <row r="83" spans="1:8" ht="37.5" customHeight="1" x14ac:dyDescent="0.2">
      <c r="A83" s="130" t="s">
        <v>203</v>
      </c>
      <c r="B83" s="363"/>
      <c r="C83" s="455"/>
      <c r="D83" s="36">
        <v>124740</v>
      </c>
      <c r="E83" s="37"/>
      <c r="F83" s="37"/>
      <c r="G83" s="37"/>
      <c r="H83" s="38"/>
    </row>
    <row r="84" spans="1:8" ht="37.5" customHeight="1" x14ac:dyDescent="0.2">
      <c r="A84" s="130" t="s">
        <v>204</v>
      </c>
      <c r="B84" s="363"/>
      <c r="C84" s="455"/>
      <c r="D84" s="36">
        <v>129360</v>
      </c>
      <c r="E84" s="37"/>
      <c r="F84" s="37"/>
      <c r="G84" s="37"/>
      <c r="H84" s="38"/>
    </row>
    <row r="85" spans="1:8" ht="37.5" customHeight="1" x14ac:dyDescent="0.2">
      <c r="A85" s="130" t="s">
        <v>205</v>
      </c>
      <c r="B85" s="363"/>
      <c r="C85" s="455"/>
      <c r="D85" s="36">
        <v>133980</v>
      </c>
      <c r="E85" s="37"/>
      <c r="F85" s="37"/>
      <c r="G85" s="37"/>
      <c r="H85" s="38"/>
    </row>
    <row r="86" spans="1:8" ht="37.5" customHeight="1" x14ac:dyDescent="0.2">
      <c r="A86" s="130" t="s">
        <v>215</v>
      </c>
      <c r="B86" s="363"/>
      <c r="C86" s="455"/>
      <c r="D86" s="36">
        <v>138600</v>
      </c>
      <c r="E86" s="37"/>
      <c r="F86" s="37"/>
      <c r="G86" s="37"/>
      <c r="H86" s="38"/>
    </row>
    <row r="87" spans="1:8" ht="37.5" customHeight="1" x14ac:dyDescent="0.2">
      <c r="A87" s="130" t="s">
        <v>216</v>
      </c>
      <c r="B87" s="363"/>
      <c r="C87" s="455"/>
      <c r="D87" s="36">
        <v>143220</v>
      </c>
      <c r="E87" s="37"/>
      <c r="F87" s="37"/>
      <c r="G87" s="37"/>
      <c r="H87" s="38"/>
    </row>
    <row r="88" spans="1:8" ht="37.5" customHeight="1" x14ac:dyDescent="0.2">
      <c r="A88" s="130" t="s">
        <v>217</v>
      </c>
      <c r="B88" s="363"/>
      <c r="C88" s="455"/>
      <c r="D88" s="36">
        <v>147840</v>
      </c>
      <c r="E88" s="37"/>
      <c r="F88" s="37"/>
      <c r="G88" s="37"/>
      <c r="H88" s="38"/>
    </row>
    <row r="89" spans="1:8" ht="37.5" customHeight="1" x14ac:dyDescent="0.2">
      <c r="A89" s="130" t="s">
        <v>218</v>
      </c>
      <c r="B89" s="363"/>
      <c r="C89" s="455"/>
      <c r="D89" s="36">
        <v>152460</v>
      </c>
      <c r="E89" s="37"/>
      <c r="F89" s="37"/>
      <c r="G89" s="37"/>
      <c r="H89" s="38"/>
    </row>
    <row r="90" spans="1:8" ht="37.5" customHeight="1" x14ac:dyDescent="0.2">
      <c r="A90" s="130" t="s">
        <v>219</v>
      </c>
      <c r="B90" s="363"/>
      <c r="C90" s="455"/>
      <c r="D90" s="36">
        <v>157080</v>
      </c>
      <c r="E90" s="37"/>
      <c r="F90" s="37"/>
      <c r="G90" s="37"/>
      <c r="H90" s="38"/>
    </row>
    <row r="91" spans="1:8" ht="37.5" customHeight="1" x14ac:dyDescent="0.2">
      <c r="A91" s="130" t="s">
        <v>220</v>
      </c>
      <c r="B91" s="363"/>
      <c r="C91" s="455"/>
      <c r="D91" s="36">
        <v>161700</v>
      </c>
      <c r="E91" s="37"/>
      <c r="F91" s="37"/>
      <c r="G91" s="37"/>
      <c r="H91" s="38"/>
    </row>
    <row r="92" spans="1:8" ht="37.5" customHeight="1" x14ac:dyDescent="0.2">
      <c r="A92" s="130" t="s">
        <v>221</v>
      </c>
      <c r="B92" s="363"/>
      <c r="C92" s="455"/>
      <c r="D92" s="36">
        <v>166320</v>
      </c>
      <c r="E92" s="37"/>
      <c r="F92" s="37"/>
      <c r="G92" s="37"/>
      <c r="H92" s="38"/>
    </row>
    <row r="93" spans="1:8" ht="37.5" customHeight="1" x14ac:dyDescent="0.2">
      <c r="A93" s="130" t="s">
        <v>222</v>
      </c>
      <c r="B93" s="363"/>
      <c r="C93" s="455"/>
      <c r="D93" s="36">
        <v>170940</v>
      </c>
      <c r="E93" s="37"/>
      <c r="F93" s="37"/>
      <c r="G93" s="37"/>
      <c r="H93" s="38"/>
    </row>
    <row r="94" spans="1:8" ht="37.5" customHeight="1" x14ac:dyDescent="0.2">
      <c r="A94" s="130" t="s">
        <v>223</v>
      </c>
      <c r="B94" s="363"/>
      <c r="C94" s="455"/>
      <c r="D94" s="36">
        <v>175560</v>
      </c>
      <c r="E94" s="37"/>
      <c r="F94" s="37"/>
      <c r="G94" s="37"/>
      <c r="H94" s="38"/>
    </row>
    <row r="95" spans="1:8" ht="37.5" customHeight="1" thickBot="1" x14ac:dyDescent="0.25">
      <c r="A95" s="130" t="s">
        <v>224</v>
      </c>
      <c r="B95" s="363"/>
      <c r="C95" s="456"/>
      <c r="D95" s="36">
        <v>180180</v>
      </c>
      <c r="E95" s="37"/>
      <c r="F95" s="37"/>
      <c r="G95" s="37"/>
      <c r="H95" s="38"/>
    </row>
    <row r="96" spans="1:8" ht="50.1" customHeight="1" thickBot="1" x14ac:dyDescent="0.25">
      <c r="A96" s="119" t="s">
        <v>52</v>
      </c>
      <c r="B96" s="120"/>
      <c r="C96" s="120"/>
      <c r="D96" s="121" t="str">
        <f>"от "&amp;MIN(D97:D106)&amp;" до "&amp;MAX(D97:D106)</f>
        <v>от 252 до 4500</v>
      </c>
      <c r="E96" s="122"/>
      <c r="F96" s="122"/>
      <c r="G96" s="122"/>
      <c r="H96" s="123"/>
    </row>
    <row r="97" spans="1:8" ht="151.5" x14ac:dyDescent="0.2">
      <c r="A97" s="132" t="s">
        <v>53</v>
      </c>
      <c r="B97" s="133" t="s">
        <v>13</v>
      </c>
      <c r="C97" s="318"/>
      <c r="D97" s="135">
        <v>4500</v>
      </c>
      <c r="E97" s="135"/>
      <c r="F97" s="135"/>
      <c r="G97" s="135"/>
      <c r="H97" s="136"/>
    </row>
    <row r="98" spans="1:8" ht="37.5" customHeight="1" x14ac:dyDescent="0.2">
      <c r="A98" s="137" t="s">
        <v>54</v>
      </c>
      <c r="B98" s="138"/>
      <c r="C98" s="139"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98" s="140">
        <v>810</v>
      </c>
      <c r="E98" s="140"/>
      <c r="F98" s="140"/>
      <c r="G98" s="140"/>
      <c r="H98" s="141"/>
    </row>
    <row r="99" spans="1:8" ht="37.5" customHeight="1" x14ac:dyDescent="0.2">
      <c r="A99" s="137" t="s">
        <v>55</v>
      </c>
      <c r="B99" s="138"/>
      <c r="C99" s="142"/>
      <c r="D99" s="140">
        <v>2400</v>
      </c>
      <c r="E99" s="140"/>
      <c r="F99" s="140"/>
      <c r="G99" s="140"/>
      <c r="H99" s="141"/>
    </row>
    <row r="100" spans="1:8" ht="37.5" customHeight="1" x14ac:dyDescent="0.2">
      <c r="A100" s="137" t="s">
        <v>56</v>
      </c>
      <c r="B100" s="138"/>
      <c r="C100" s="142"/>
      <c r="D100" s="140">
        <v>420</v>
      </c>
      <c r="E100" s="140"/>
      <c r="F100" s="140"/>
      <c r="G100" s="140"/>
      <c r="H100" s="141"/>
    </row>
    <row r="101" spans="1:8" ht="37.5" customHeight="1" x14ac:dyDescent="0.2">
      <c r="A101" s="143" t="s">
        <v>57</v>
      </c>
      <c r="B101" s="144"/>
      <c r="C101" s="142"/>
      <c r="D101" s="140">
        <v>1200</v>
      </c>
      <c r="E101" s="140"/>
      <c r="F101" s="140"/>
      <c r="G101" s="140"/>
      <c r="H101" s="141"/>
    </row>
    <row r="102" spans="1:8" ht="37.5" customHeight="1" x14ac:dyDescent="0.2">
      <c r="A102" s="137" t="s">
        <v>58</v>
      </c>
      <c r="B102" s="138"/>
      <c r="C102" s="142"/>
      <c r="D102" s="140">
        <v>252</v>
      </c>
      <c r="E102" s="140"/>
      <c r="F102" s="140"/>
      <c r="G102" s="140"/>
      <c r="H102" s="141"/>
    </row>
    <row r="103" spans="1:8" ht="37.5" customHeight="1" x14ac:dyDescent="0.2">
      <c r="A103" s="137" t="s">
        <v>59</v>
      </c>
      <c r="B103" s="138"/>
      <c r="C103" s="142"/>
      <c r="D103" s="140">
        <v>252</v>
      </c>
      <c r="E103" s="140"/>
      <c r="F103" s="140"/>
      <c r="G103" s="140"/>
      <c r="H103" s="141"/>
    </row>
    <row r="104" spans="1:8" ht="37.5" customHeight="1" x14ac:dyDescent="0.2">
      <c r="A104" s="137" t="s">
        <v>60</v>
      </c>
      <c r="B104" s="138"/>
      <c r="C104" s="142"/>
      <c r="D104" s="140">
        <v>504</v>
      </c>
      <c r="E104" s="140"/>
      <c r="F104" s="140"/>
      <c r="G104" s="140"/>
      <c r="H104" s="141"/>
    </row>
    <row r="105" spans="1:8" ht="37.5" customHeight="1" x14ac:dyDescent="0.2">
      <c r="A105" s="137" t="s">
        <v>61</v>
      </c>
      <c r="B105" s="138"/>
      <c r="C105" s="142"/>
      <c r="D105" s="140">
        <v>756</v>
      </c>
      <c r="E105" s="140"/>
      <c r="F105" s="140"/>
      <c r="G105" s="140"/>
      <c r="H105" s="141"/>
    </row>
    <row r="106" spans="1:8" ht="37.5" customHeight="1" thickBot="1" x14ac:dyDescent="0.25">
      <c r="A106" s="145" t="s">
        <v>62</v>
      </c>
      <c r="B106" s="146"/>
      <c r="C106" s="147"/>
      <c r="D106" s="148">
        <v>3996</v>
      </c>
      <c r="E106" s="148"/>
      <c r="F106" s="148"/>
      <c r="G106" s="148"/>
      <c r="H106" s="149"/>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07" s="45">
        <v>30</v>
      </c>
      <c r="E107" s="45"/>
      <c r="F107" s="45"/>
      <c r="G107" s="45"/>
      <c r="H107" s="46"/>
    </row>
    <row r="108" spans="1:8" ht="50.1" customHeight="1" thickBot="1" x14ac:dyDescent="0.25">
      <c r="A108" s="24" t="s">
        <v>65</v>
      </c>
      <c r="B108" s="25"/>
      <c r="C108" s="26"/>
      <c r="D108" s="156" t="str">
        <f>"от "&amp;MIN(D110,D121:H122,F160,D123:H137)&amp;" до "&amp;MAX(D110,D121:H122,F160,D123:H137)</f>
        <v>от 600 до 25200</v>
      </c>
      <c r="E108" s="156"/>
      <c r="F108" s="156"/>
      <c r="G108" s="156"/>
      <c r="H108" s="157"/>
    </row>
    <row r="109" spans="1:8" ht="21.75" thickBot="1" x14ac:dyDescent="0.25">
      <c r="A109" s="298"/>
      <c r="B109" s="299"/>
      <c r="C109" s="118"/>
      <c r="D109" s="322"/>
      <c r="E109" s="322"/>
      <c r="F109" s="322"/>
      <c r="G109" s="322"/>
      <c r="H109" s="323"/>
    </row>
    <row r="110" spans="1:8" ht="66.7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10" s="165">
        <v>4500</v>
      </c>
      <c r="E110" s="165"/>
      <c r="F110" s="165"/>
      <c r="G110" s="165"/>
      <c r="H110" s="166"/>
    </row>
    <row r="111" spans="1:8" ht="66.75" customHeight="1" thickBot="1" x14ac:dyDescent="0.25">
      <c r="A111" s="167" t="s">
        <v>67</v>
      </c>
      <c r="B111" s="168"/>
      <c r="C111" s="169"/>
      <c r="D111" s="170" t="s">
        <v>68</v>
      </c>
      <c r="E111" s="171"/>
      <c r="F111" s="171"/>
      <c r="G111" s="171"/>
      <c r="H111" s="172"/>
    </row>
    <row r="112" spans="1:8" ht="66.75" customHeight="1" x14ac:dyDescent="0.2">
      <c r="A112" s="173" t="s">
        <v>69</v>
      </c>
      <c r="B112" s="174"/>
      <c r="C112" s="169"/>
      <c r="D112" s="140">
        <f>D110/4</f>
        <v>1125</v>
      </c>
      <c r="E112" s="140"/>
      <c r="F112" s="140"/>
      <c r="G112" s="140"/>
      <c r="H112" s="141"/>
    </row>
    <row r="113" spans="1:8" ht="66.75" customHeight="1" x14ac:dyDescent="0.2">
      <c r="A113" s="173" t="s">
        <v>70</v>
      </c>
      <c r="B113" s="174"/>
      <c r="C113" s="169"/>
      <c r="D113" s="140">
        <f>D110/5</f>
        <v>900</v>
      </c>
      <c r="E113" s="140"/>
      <c r="F113" s="140"/>
      <c r="G113" s="140"/>
      <c r="H113" s="141"/>
    </row>
    <row r="114" spans="1:8" ht="66.75" customHeight="1" x14ac:dyDescent="0.2">
      <c r="A114" s="173" t="s">
        <v>71</v>
      </c>
      <c r="B114" s="174"/>
      <c r="C114" s="169"/>
      <c r="D114" s="140">
        <f>D110/6</f>
        <v>750</v>
      </c>
      <c r="E114" s="140"/>
      <c r="F114" s="140"/>
      <c r="G114" s="140"/>
      <c r="H114" s="141"/>
    </row>
    <row r="115" spans="1:8" ht="66.75" customHeight="1" x14ac:dyDescent="0.2">
      <c r="A115" s="173" t="s">
        <v>72</v>
      </c>
      <c r="B115" s="174"/>
      <c r="C115" s="169"/>
      <c r="D115" s="140">
        <f>D110/7</f>
        <v>642.85714285714289</v>
      </c>
      <c r="E115" s="140"/>
      <c r="F115" s="140"/>
      <c r="G115" s="140"/>
      <c r="H115" s="141"/>
    </row>
    <row r="116" spans="1:8" ht="66.75" customHeight="1" x14ac:dyDescent="0.2">
      <c r="A116" s="173" t="s">
        <v>73</v>
      </c>
      <c r="B116" s="174"/>
      <c r="C116" s="169"/>
      <c r="D116" s="140">
        <f>D110/8</f>
        <v>562.5</v>
      </c>
      <c r="E116" s="140"/>
      <c r="F116" s="140"/>
      <c r="G116" s="140"/>
      <c r="H116" s="141"/>
    </row>
    <row r="117" spans="1:8" ht="66.75" customHeight="1" x14ac:dyDescent="0.2">
      <c r="A117" s="173" t="s">
        <v>74</v>
      </c>
      <c r="B117" s="174"/>
      <c r="C117" s="169"/>
      <c r="D117" s="140">
        <f>D110/9</f>
        <v>500</v>
      </c>
      <c r="E117" s="140"/>
      <c r="F117" s="140"/>
      <c r="G117" s="140"/>
      <c r="H117" s="141"/>
    </row>
    <row r="118" spans="1:8" ht="66.75" customHeight="1" thickBot="1" x14ac:dyDescent="0.25">
      <c r="A118" s="173" t="s">
        <v>75</v>
      </c>
      <c r="B118" s="174"/>
      <c r="C118" s="175"/>
      <c r="D118" s="140">
        <f>D110/10</f>
        <v>450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19" s="44">
        <v>13500</v>
      </c>
      <c r="E119" s="45"/>
      <c r="F119" s="45"/>
      <c r="G119" s="45"/>
      <c r="H119" s="46"/>
    </row>
    <row r="120" spans="1:8" ht="21.75" thickBot="1" x14ac:dyDescent="0.25">
      <c r="A120" s="298"/>
      <c r="B120" s="299"/>
      <c r="C120" s="180"/>
      <c r="D120" s="322"/>
      <c r="E120" s="322"/>
      <c r="F120" s="322"/>
      <c r="G120" s="322"/>
      <c r="H120" s="323"/>
    </row>
    <row r="121" spans="1:8" ht="50.1" customHeight="1" x14ac:dyDescent="0.2">
      <c r="A121" s="143" t="s">
        <v>77</v>
      </c>
      <c r="B121" s="144"/>
      <c r="C121" s="183" t="str">
        <f>"Интернет-площадка 2gis.ru на основе Cправочника организаций "&amp;$C$2&amp;""</f>
        <v>Интернет-площадка 2gis.ru на основе Cправочника организаций "2ГИС.СУРГУТ"</v>
      </c>
      <c r="D121" s="31">
        <v>4650</v>
      </c>
      <c r="E121" s="32"/>
      <c r="F121" s="32"/>
      <c r="G121" s="32"/>
      <c r="H121" s="33"/>
    </row>
    <row r="122" spans="1:8" ht="50.1" customHeight="1" x14ac:dyDescent="0.2">
      <c r="A122" s="143" t="s">
        <v>78</v>
      </c>
      <c r="B122" s="144"/>
      <c r="C122"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22" s="185">
        <v>2496</v>
      </c>
      <c r="E122" s="186"/>
      <c r="F122" s="186"/>
      <c r="G122" s="186"/>
      <c r="H122" s="187"/>
    </row>
    <row r="123" spans="1:8" ht="50.1" customHeight="1" x14ac:dyDescent="0.2">
      <c r="A123" s="143" t="s">
        <v>79</v>
      </c>
      <c r="B123" s="144"/>
      <c r="C123"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23" s="36">
        <v>6000</v>
      </c>
      <c r="E123" s="37"/>
      <c r="F123" s="37"/>
      <c r="G123" s="37"/>
      <c r="H123" s="38"/>
    </row>
    <row r="124" spans="1:8" ht="50.1" customHeight="1" x14ac:dyDescent="0.2">
      <c r="A124" s="143" t="s">
        <v>80</v>
      </c>
      <c r="B124" s="144"/>
      <c r="C124" s="184" t="str">
        <f>"Интернет-площадка 2gis.ru на основе Cправочника организаций "&amp;$C$2&amp;""</f>
        <v>Интернет-площадка 2gis.ru на основе Cправочника организаций "2ГИС.СУРГУТ"</v>
      </c>
      <c r="D124" s="36">
        <v>11520</v>
      </c>
      <c r="E124" s="37"/>
      <c r="F124" s="37"/>
      <c r="G124" s="37"/>
      <c r="H124" s="38"/>
    </row>
    <row r="125" spans="1:8" ht="50.1" customHeight="1" x14ac:dyDescent="0.2">
      <c r="A125" s="143" t="s">
        <v>81</v>
      </c>
      <c r="B125" s="144"/>
      <c r="C125" s="184" t="str">
        <f>"Интернет-площадка 2gis.ru на основе Cправочника организаций "&amp;$C$2&amp;""</f>
        <v>Интернет-площадка 2gis.ru на основе Cправочника организаций "2ГИС.СУРГУТ"</v>
      </c>
      <c r="D125" s="36">
        <v>13824</v>
      </c>
      <c r="E125" s="37"/>
      <c r="F125" s="37"/>
      <c r="G125" s="37"/>
      <c r="H125" s="38"/>
    </row>
    <row r="126" spans="1:8" ht="50.1" customHeight="1" x14ac:dyDescent="0.2">
      <c r="A126" s="143" t="s">
        <v>82</v>
      </c>
      <c r="B126" s="144"/>
      <c r="C126"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26" s="36">
        <v>5004</v>
      </c>
      <c r="E126" s="37"/>
      <c r="F126" s="37"/>
      <c r="G126" s="37"/>
      <c r="H126" s="38"/>
    </row>
    <row r="127" spans="1:8" ht="50.1" customHeight="1" x14ac:dyDescent="0.2">
      <c r="A127" s="143" t="s">
        <v>83</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27" s="36">
        <v>3996</v>
      </c>
      <c r="E127" s="37"/>
      <c r="F127" s="37"/>
      <c r="G127" s="37"/>
      <c r="H127" s="38"/>
    </row>
    <row r="128" spans="1:8" ht="50.1" customHeight="1" x14ac:dyDescent="0.2">
      <c r="A128" s="143" t="s">
        <v>84</v>
      </c>
      <c r="B128" s="144"/>
      <c r="C128"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28" s="36">
        <v>4500</v>
      </c>
      <c r="E128" s="37"/>
      <c r="F128" s="37"/>
      <c r="G128" s="37"/>
      <c r="H128" s="38"/>
    </row>
    <row r="129" spans="1:8" ht="50.1" customHeight="1" x14ac:dyDescent="0.2">
      <c r="A129" s="143" t="s">
        <v>85</v>
      </c>
      <c r="B129" s="144"/>
      <c r="C129" s="188" t="str">
        <f>C160</f>
        <v>электронный справочник на основе Справочника организаций "2ГИС.СУРГУТ" (мобильная версия 2ГИС 4.0 и выше)</v>
      </c>
      <c r="D129" s="36">
        <v>11700</v>
      </c>
      <c r="E129" s="37"/>
      <c r="F129" s="37"/>
      <c r="G129" s="37"/>
      <c r="H129" s="38"/>
    </row>
    <row r="130" spans="1:8" ht="50.1" customHeight="1" x14ac:dyDescent="0.2">
      <c r="A130" s="143" t="s">
        <v>86</v>
      </c>
      <c r="B130" s="144"/>
      <c r="C130" s="184" t="s">
        <v>675</v>
      </c>
      <c r="D130" s="36">
        <v>600</v>
      </c>
      <c r="E130" s="37"/>
      <c r="F130" s="37"/>
      <c r="G130" s="37"/>
      <c r="H130" s="38"/>
    </row>
    <row r="131" spans="1:8" ht="72.75" customHeight="1" x14ac:dyDescent="0.2">
      <c r="A131" s="143" t="s">
        <v>88</v>
      </c>
      <c r="B131" s="144"/>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1" s="36">
        <v>3504</v>
      </c>
      <c r="E131" s="37"/>
      <c r="F131" s="37"/>
      <c r="G131" s="37"/>
      <c r="H131" s="38"/>
    </row>
    <row r="132" spans="1:8" ht="72.75" customHeight="1" x14ac:dyDescent="0.2">
      <c r="A132" s="143" t="s">
        <v>89</v>
      </c>
      <c r="B132" s="144"/>
      <c r="C132" s="184"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2" s="36">
        <v>2802</v>
      </c>
      <c r="E132" s="37"/>
      <c r="F132" s="37"/>
      <c r="G132" s="37"/>
      <c r="H132" s="38"/>
    </row>
    <row r="133" spans="1:8" ht="72.75" customHeight="1" x14ac:dyDescent="0.2">
      <c r="A133" s="143" t="s">
        <v>90</v>
      </c>
      <c r="B133" s="144"/>
      <c r="C133" s="184"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3" s="36">
        <v>3000</v>
      </c>
      <c r="E133" s="37"/>
      <c r="F133" s="37"/>
      <c r="G133" s="37"/>
      <c r="H133" s="38"/>
    </row>
    <row r="134" spans="1:8" ht="72.75" customHeight="1" x14ac:dyDescent="0.2">
      <c r="A134" s="143" t="s">
        <v>91</v>
      </c>
      <c r="B134" s="144"/>
      <c r="C134" s="184"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4" s="36">
        <v>1404</v>
      </c>
      <c r="E134" s="37"/>
      <c r="F134" s="37"/>
      <c r="G134" s="37"/>
      <c r="H134" s="38"/>
    </row>
    <row r="135" spans="1:8" ht="72.75" customHeight="1" x14ac:dyDescent="0.2">
      <c r="A135" s="143" t="s">
        <v>92</v>
      </c>
      <c r="B135" s="144" t="s">
        <v>92</v>
      </c>
      <c r="C13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5" s="36">
        <v>25200</v>
      </c>
      <c r="E135" s="37"/>
      <c r="F135" s="37"/>
      <c r="G135" s="37"/>
      <c r="H135" s="38"/>
    </row>
    <row r="136" spans="1:8" ht="72.75" customHeight="1" x14ac:dyDescent="0.2">
      <c r="A136" s="143" t="s">
        <v>93</v>
      </c>
      <c r="B136" s="144" t="s">
        <v>93</v>
      </c>
      <c r="C13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36" s="36">
        <v>7002</v>
      </c>
      <c r="E136" s="37"/>
      <c r="F136" s="37"/>
      <c r="G136" s="37"/>
      <c r="H136" s="38"/>
    </row>
    <row r="137" spans="1:8" ht="50.1" customHeight="1" thickBot="1" x14ac:dyDescent="0.25">
      <c r="A137" s="143" t="s">
        <v>94</v>
      </c>
      <c r="B137" s="144"/>
      <c r="C137"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37" s="36">
        <v>3000</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38" s="36">
        <v>360</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39" s="36">
        <v>16500</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0" s="36">
        <v>6000</v>
      </c>
      <c r="E140" s="37"/>
      <c r="F140" s="37"/>
      <c r="G140" s="37"/>
      <c r="H140" s="38"/>
    </row>
    <row r="141" spans="1:8" s="16" customFormat="1" ht="96" customHeight="1" x14ac:dyDescent="0.2">
      <c r="A141" s="137" t="s">
        <v>97</v>
      </c>
      <c r="B141" s="189"/>
      <c r="C14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41" s="36">
        <v>8520</v>
      </c>
      <c r="E141" s="37"/>
      <c r="F141" s="37"/>
      <c r="G141" s="37"/>
      <c r="H141" s="38"/>
    </row>
    <row r="142" spans="1:8" ht="50.1" customHeight="1" x14ac:dyDescent="0.2">
      <c r="A142" s="143" t="s">
        <v>98</v>
      </c>
      <c r="B142" s="144"/>
      <c r="C142" s="184" t="str">
        <f>"Интернет-площадка 2gis.ru на основе Cправочника организаций "&amp;$C$2&amp;""</f>
        <v>Интернет-площадка 2gis.ru на основе Cправочника организаций "2ГИС.СУРГУТ"</v>
      </c>
      <c r="D142" s="36">
        <v>6600</v>
      </c>
      <c r="E142" s="37"/>
      <c r="F142" s="37"/>
      <c r="G142" s="37"/>
      <c r="H142" s="38"/>
    </row>
    <row r="143" spans="1:8" ht="50.1" customHeight="1" x14ac:dyDescent="0.2">
      <c r="A143" s="143" t="s">
        <v>99</v>
      </c>
      <c r="B143" s="144"/>
      <c r="C143" s="184" t="str">
        <f t="shared" ref="C143:C152"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3" s="36">
        <v>3600</v>
      </c>
      <c r="E143" s="37"/>
      <c r="F143" s="37"/>
      <c r="G143" s="37"/>
      <c r="H143" s="38"/>
    </row>
    <row r="144" spans="1:8" ht="50.1" customHeight="1" x14ac:dyDescent="0.2">
      <c r="A144" s="143" t="s">
        <v>100</v>
      </c>
      <c r="B144" s="144"/>
      <c r="C144" s="184" t="str">
        <f t="shared" si="1"/>
        <v>Электронный справочник на основе Справочника организаций "2ГИС.СУРГУТ" (версия для ПК)</v>
      </c>
      <c r="D144" s="36">
        <v>8400</v>
      </c>
      <c r="E144" s="37"/>
      <c r="F144" s="37"/>
      <c r="G144" s="37"/>
      <c r="H144" s="38"/>
    </row>
    <row r="145" spans="1:8" ht="50.1" customHeight="1" x14ac:dyDescent="0.2">
      <c r="A145" s="143" t="s">
        <v>101</v>
      </c>
      <c r="B145" s="144"/>
      <c r="C145" s="184" t="str">
        <f>"Интернет-площадка 2gis.ru на основе Cправочника организаций "&amp;$C$2&amp;""</f>
        <v>Интернет-площадка 2gis.ru на основе Cправочника организаций "2ГИС.СУРГУТ"</v>
      </c>
      <c r="D145" s="36">
        <v>16200</v>
      </c>
      <c r="E145" s="37"/>
      <c r="F145" s="37"/>
      <c r="G145" s="37"/>
      <c r="H145" s="38"/>
    </row>
    <row r="146" spans="1:8" ht="50.1" customHeight="1" x14ac:dyDescent="0.2">
      <c r="A146" s="143" t="s">
        <v>102</v>
      </c>
      <c r="B146" s="144"/>
      <c r="C146" s="184" t="str">
        <f>"Интернет-площадка 2gis.ru на основе Cправочника организаций "&amp;$C$2&amp;""</f>
        <v>Интернет-площадка 2gis.ru на основе Cправочника организаций "2ГИС.СУРГУТ"</v>
      </c>
      <c r="D146" s="36">
        <v>19440</v>
      </c>
      <c r="E146" s="37"/>
      <c r="F146" s="37"/>
      <c r="G146" s="37"/>
      <c r="H146" s="38"/>
    </row>
    <row r="147" spans="1:8" ht="50.1" customHeight="1" x14ac:dyDescent="0.2">
      <c r="A147" s="143" t="s">
        <v>103</v>
      </c>
      <c r="B147" s="144"/>
      <c r="C147" s="184" t="str">
        <f t="shared" si="1"/>
        <v>Электронный справочник на основе Справочника организаций "2ГИС.СУРГУТ" (версия для ПК)</v>
      </c>
      <c r="D147" s="36">
        <v>7080</v>
      </c>
      <c r="E147" s="37"/>
      <c r="F147" s="37"/>
      <c r="G147" s="37"/>
      <c r="H147" s="38"/>
    </row>
    <row r="148" spans="1:8" ht="50.1" customHeight="1" x14ac:dyDescent="0.2">
      <c r="A148" s="143" t="s">
        <v>104</v>
      </c>
      <c r="B148" s="144"/>
      <c r="C148" s="184" t="str">
        <f t="shared" si="1"/>
        <v>Электронный справочник на основе Справочника организаций "2ГИС.СУРГУТ" (версия для ПК)</v>
      </c>
      <c r="D148" s="36">
        <v>5640</v>
      </c>
      <c r="E148" s="37"/>
      <c r="F148" s="37"/>
      <c r="G148" s="37"/>
      <c r="H148" s="38"/>
    </row>
    <row r="149" spans="1:8" ht="50.1" customHeight="1" x14ac:dyDescent="0.2">
      <c r="A149" s="143" t="s">
        <v>105</v>
      </c>
      <c r="B149" s="144"/>
      <c r="C149" s="184" t="str">
        <f t="shared" si="1"/>
        <v>Электронный справочник на основе Справочника организаций "2ГИС.СУРГУТ" (версия для ПК)</v>
      </c>
      <c r="D149" s="36">
        <v>6360</v>
      </c>
      <c r="E149" s="37"/>
      <c r="F149" s="37"/>
      <c r="G149" s="37"/>
      <c r="H149" s="38"/>
    </row>
    <row r="150" spans="1:8" ht="50.1" customHeight="1" x14ac:dyDescent="0.2">
      <c r="A150" s="143" t="s">
        <v>106</v>
      </c>
      <c r="B150" s="144"/>
      <c r="C150" s="184" t="s">
        <v>675</v>
      </c>
      <c r="D150" s="36">
        <v>840</v>
      </c>
      <c r="E150" s="37"/>
      <c r="F150" s="37"/>
      <c r="G150" s="37"/>
      <c r="H150" s="38"/>
    </row>
    <row r="151" spans="1:8" ht="72.75" customHeight="1" x14ac:dyDescent="0.2">
      <c r="A151" s="143" t="s">
        <v>107</v>
      </c>
      <c r="B151" s="144"/>
      <c r="C15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1" s="36">
        <v>35280</v>
      </c>
      <c r="E151" s="37"/>
      <c r="F151" s="37"/>
      <c r="G151" s="37"/>
      <c r="H151" s="38"/>
    </row>
    <row r="152" spans="1:8" ht="50.1" customHeight="1" thickBot="1" x14ac:dyDescent="0.25">
      <c r="A152" s="143" t="s">
        <v>108</v>
      </c>
      <c r="B152" s="144"/>
      <c r="C152" s="184" t="str">
        <f t="shared" si="1"/>
        <v>Электронный справочник на основе Справочника организаций "2ГИС.СУРГУТ" (версия для ПК)</v>
      </c>
      <c r="D152" s="44">
        <v>4200</v>
      </c>
      <c r="E152" s="45"/>
      <c r="F152" s="45"/>
      <c r="G152" s="45"/>
      <c r="H152" s="46"/>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54" s="36">
        <v>16620</v>
      </c>
      <c r="E154" s="37"/>
      <c r="F154" s="37"/>
      <c r="G154" s="37"/>
      <c r="H154" s="38"/>
    </row>
    <row r="155" spans="1:8" s="16" customFormat="1" ht="50.1" customHeight="1" x14ac:dyDescent="0.2">
      <c r="A155" s="143" t="s">
        <v>111</v>
      </c>
      <c r="B155" s="144"/>
      <c r="C155" s="194"/>
      <c r="D155" s="36">
        <v>16200</v>
      </c>
      <c r="E155" s="37"/>
      <c r="F155" s="37"/>
      <c r="G155" s="37"/>
      <c r="H155" s="38"/>
    </row>
    <row r="156" spans="1:8" s="16" customFormat="1" ht="50.1" customHeight="1" x14ac:dyDescent="0.2">
      <c r="A156" s="192" t="s">
        <v>112</v>
      </c>
      <c r="B156" s="193"/>
      <c r="C156" s="194"/>
      <c r="D156" s="325">
        <v>3510</v>
      </c>
      <c r="E156" s="140"/>
      <c r="F156" s="140"/>
      <c r="G156" s="140"/>
      <c r="H156" s="140"/>
    </row>
    <row r="157" spans="1:8" s="16" customFormat="1" ht="50.1" customHeight="1" x14ac:dyDescent="0.2">
      <c r="A157" s="192" t="s">
        <v>113</v>
      </c>
      <c r="B157" s="193"/>
      <c r="C157" s="194"/>
      <c r="D157" s="325">
        <v>351</v>
      </c>
      <c r="E157" s="140"/>
      <c r="F157" s="140"/>
      <c r="G157" s="140"/>
      <c r="H157" s="140"/>
    </row>
    <row r="158" spans="1:8" s="16" customFormat="1" ht="50.1" customHeight="1" thickBot="1" x14ac:dyDescent="0.25">
      <c r="A158" s="192" t="s">
        <v>114</v>
      </c>
      <c r="B158" s="193"/>
      <c r="C158" s="196"/>
      <c r="D158" s="78">
        <v>1170</v>
      </c>
      <c r="E158" s="79"/>
      <c r="F158" s="79"/>
      <c r="G158" s="79"/>
      <c r="H158" s="79"/>
    </row>
    <row r="159" spans="1:8" s="16" customFormat="1" ht="50.1" customHeight="1" thickBot="1" x14ac:dyDescent="0.25">
      <c r="A159" s="24" t="s">
        <v>115</v>
      </c>
      <c r="B159" s="25"/>
      <c r="C159" s="26"/>
      <c r="D159" s="156"/>
      <c r="E159" s="156"/>
      <c r="F159" s="156"/>
      <c r="G159" s="156"/>
      <c r="H159" s="157"/>
    </row>
    <row r="160" spans="1:8" ht="50.1" customHeight="1" x14ac:dyDescent="0.2">
      <c r="A160" s="143" t="s">
        <v>116</v>
      </c>
      <c r="B160" s="144"/>
      <c r="C16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0" s="198">
        <f>F160*1.2</f>
        <v>7884</v>
      </c>
      <c r="E160" s="199">
        <f>F160*1.1</f>
        <v>7227.0000000000009</v>
      </c>
      <c r="F160" s="199">
        <v>6570</v>
      </c>
      <c r="G160" s="199">
        <f>F160*0.75</f>
        <v>4927.5</v>
      </c>
      <c r="H160" s="200">
        <f>F160*0.5</f>
        <v>3285</v>
      </c>
    </row>
    <row r="161" spans="1:8" ht="50.1" customHeight="1" x14ac:dyDescent="0.2">
      <c r="A161" s="143" t="s">
        <v>117</v>
      </c>
      <c r="B161" s="144"/>
      <c r="C161" s="184" t="str">
        <f>"Интернет-площадка 2gis.ru на основе Cправочника организаций "&amp;$C$2&amp;""</f>
        <v>Интернет-площадка 2gis.ru на основе Cправочника организаций "2ГИС.СУРГУТ"</v>
      </c>
      <c r="D161" s="36">
        <v>3804</v>
      </c>
      <c r="E161" s="37"/>
      <c r="F161" s="37"/>
      <c r="G161" s="37"/>
      <c r="H161" s="38"/>
    </row>
    <row r="162" spans="1:8" ht="50.1" customHeight="1" x14ac:dyDescent="0.2">
      <c r="A162" s="143" t="s">
        <v>118</v>
      </c>
      <c r="B162" s="144"/>
      <c r="C162"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2" s="36">
        <v>2250</v>
      </c>
      <c r="E162" s="37"/>
      <c r="F162" s="37"/>
      <c r="G162" s="37"/>
      <c r="H162" s="38"/>
    </row>
    <row r="163" spans="1:8" ht="50.1" customHeight="1" x14ac:dyDescent="0.2">
      <c r="A163" s="143" t="s">
        <v>119</v>
      </c>
      <c r="B163" s="144"/>
      <c r="C16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3" s="198">
        <f>F163*1.2</f>
        <v>11088</v>
      </c>
      <c r="E163" s="199">
        <f>F163*1.1</f>
        <v>10164</v>
      </c>
      <c r="F163" s="199">
        <v>9240</v>
      </c>
      <c r="G163" s="199">
        <f>F163*0.75</f>
        <v>6930</v>
      </c>
      <c r="H163" s="200">
        <f>F163*0.5</f>
        <v>4620</v>
      </c>
    </row>
    <row r="164" spans="1:8" ht="50.1" customHeight="1" x14ac:dyDescent="0.2">
      <c r="A164" s="143" t="s">
        <v>163</v>
      </c>
      <c r="B164" s="144"/>
      <c r="C164" s="184" t="str">
        <f>"Интернет-площадка 2gis.ru на основе Cправочника организаций "&amp;$C$2&amp;""</f>
        <v>Интернет-площадка 2gis.ru на основе Cправочника организаций "2ГИС.СУРГУТ"</v>
      </c>
      <c r="D164" s="36">
        <v>5400</v>
      </c>
      <c r="E164" s="37"/>
      <c r="F164" s="37"/>
      <c r="G164" s="37"/>
      <c r="H164" s="38"/>
    </row>
    <row r="165" spans="1:8" ht="50.1" customHeight="1" x14ac:dyDescent="0.2">
      <c r="A165" s="143" t="s">
        <v>121</v>
      </c>
      <c r="B165" s="144"/>
      <c r="C165" s="184"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5" s="36">
        <v>3240</v>
      </c>
      <c r="E165" s="37"/>
      <c r="F165" s="37"/>
      <c r="G165" s="37"/>
      <c r="H165" s="38"/>
    </row>
    <row r="166" spans="1:8" s="16" customFormat="1" ht="126" customHeight="1" thickBot="1" x14ac:dyDescent="0.25">
      <c r="A166" s="143" t="s">
        <v>122</v>
      </c>
      <c r="B166" s="144"/>
      <c r="C166" s="297" t="str">
        <f>C161</f>
        <v>Интернет-площадка 2gis.ru на основе Cправочника организаций "2ГИС.СУРГУТ"</v>
      </c>
      <c r="D166" s="36">
        <v>5010</v>
      </c>
      <c r="E166" s="37"/>
      <c r="F166" s="37"/>
      <c r="G166" s="37"/>
      <c r="H166" s="38"/>
    </row>
    <row r="167" spans="1:8"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9" s="31">
        <v>9930</v>
      </c>
      <c r="E169" s="32"/>
      <c r="F169" s="32"/>
      <c r="G169" s="32"/>
      <c r="H169" s="33"/>
    </row>
    <row r="170" spans="1:8" s="16" customFormat="1" ht="83.25" customHeight="1" x14ac:dyDescent="0.2">
      <c r="A170" s="143" t="s">
        <v>184</v>
      </c>
      <c r="B170" s="144"/>
      <c r="C170" s="194"/>
      <c r="D170" s="36">
        <v>19860</v>
      </c>
      <c r="E170" s="37"/>
      <c r="F170" s="37"/>
      <c r="G170" s="37"/>
      <c r="H170" s="38"/>
    </row>
    <row r="171" spans="1:8" s="16" customFormat="1" ht="83.25" customHeight="1" x14ac:dyDescent="0.2">
      <c r="A171" s="143" t="s">
        <v>185</v>
      </c>
      <c r="B171" s="144"/>
      <c r="C171" s="194"/>
      <c r="D171" s="36">
        <v>9930</v>
      </c>
      <c r="E171" s="37"/>
      <c r="F171" s="37"/>
      <c r="G171" s="37"/>
      <c r="H171" s="38"/>
    </row>
    <row r="172" spans="1:8" s="16" customFormat="1" ht="83.25" customHeight="1" thickBot="1" x14ac:dyDescent="0.25">
      <c r="A172" s="143" t="s">
        <v>186</v>
      </c>
      <c r="B172" s="144"/>
      <c r="C172" s="194"/>
      <c r="D172" s="36">
        <v>19860</v>
      </c>
      <c r="E172" s="37"/>
      <c r="F172" s="37"/>
      <c r="G172" s="37"/>
      <c r="H172" s="38"/>
    </row>
    <row r="173" spans="1:8" ht="21.75" thickBot="1" x14ac:dyDescent="0.25">
      <c r="A173" s="298"/>
      <c r="B173" s="299"/>
      <c r="C173" s="180"/>
      <c r="D173" s="322"/>
      <c r="E173" s="322"/>
      <c r="F173" s="322"/>
      <c r="G173" s="322"/>
      <c r="H173" s="323"/>
    </row>
    <row r="175" spans="1:8" ht="21" x14ac:dyDescent="0.2">
      <c r="A175" s="206"/>
      <c r="B175" s="207" t="s">
        <v>123</v>
      </c>
      <c r="C175" s="208" t="s">
        <v>676</v>
      </c>
      <c r="D175" s="208"/>
      <c r="E175" s="209"/>
      <c r="F175" s="209"/>
      <c r="G175" s="209"/>
      <c r="H175" s="209"/>
    </row>
    <row r="176" spans="1:8" ht="21" x14ac:dyDescent="0.2">
      <c r="A176" s="206"/>
      <c r="B176" s="209"/>
      <c r="C176" s="301" t="s">
        <v>677</v>
      </c>
      <c r="D176" s="210"/>
      <c r="E176" s="209"/>
      <c r="F176" s="209"/>
      <c r="G176" s="209"/>
      <c r="H176" s="209"/>
    </row>
    <row r="177" spans="1:8" ht="21" x14ac:dyDescent="0.2">
      <c r="A177" s="206"/>
      <c r="B177" s="209"/>
      <c r="C177" s="301" t="s">
        <v>678</v>
      </c>
      <c r="D177" s="210"/>
      <c r="E177" s="209"/>
      <c r="F177" s="209"/>
      <c r="G177" s="209"/>
      <c r="H177" s="209"/>
    </row>
    <row r="178" spans="1:8" ht="21" x14ac:dyDescent="0.2">
      <c r="C178" s="210"/>
      <c r="D178" s="210"/>
      <c r="E178" s="209"/>
      <c r="F178" s="209"/>
      <c r="G178" s="209"/>
      <c r="H178" s="203"/>
    </row>
    <row r="179" spans="1:8" ht="26.2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ht="26.2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ht="26.2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ht="26.2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ht="26.2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ht="26.2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ht="26.2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ht="26.25" x14ac:dyDescent="0.2">
      <c r="A186" s="219"/>
      <c r="B186" s="219"/>
      <c r="C186" s="220"/>
      <c r="D186" s="221"/>
      <c r="E186" s="221"/>
      <c r="F186" s="222"/>
      <c r="G186" s="223"/>
      <c r="H186" s="223"/>
    </row>
    <row r="187" spans="1:8" ht="21" x14ac:dyDescent="0.2">
      <c r="A187" s="225" t="s">
        <v>134</v>
      </c>
      <c r="B187" s="225"/>
      <c r="C187" s="225"/>
      <c r="D187" s="225"/>
      <c r="E187" s="225"/>
      <c r="F187" s="225"/>
      <c r="G187" s="225"/>
      <c r="H187" s="225"/>
    </row>
    <row r="188" spans="1:8" ht="21" x14ac:dyDescent="0.2">
      <c r="A188" s="225" t="s">
        <v>135</v>
      </c>
      <c r="B188" s="225"/>
      <c r="C188" s="225"/>
      <c r="D188" s="225"/>
      <c r="E188" s="225"/>
      <c r="F188" s="225"/>
      <c r="G188" s="225"/>
      <c r="H188" s="225"/>
    </row>
    <row r="189" spans="1:8" ht="26.25" x14ac:dyDescent="0.2">
      <c r="A189" s="219"/>
      <c r="B189" s="219"/>
      <c r="C189" s="220"/>
      <c r="D189" s="221"/>
      <c r="E189" s="221"/>
      <c r="F189" s="222"/>
      <c r="G189" s="223"/>
      <c r="H189" s="223"/>
    </row>
    <row r="190" spans="1:8" ht="50.1" customHeight="1" thickBot="1" x14ac:dyDescent="0.25">
      <c r="A190" s="226" t="s">
        <v>136</v>
      </c>
      <c r="B190" s="226"/>
      <c r="C190" s="226"/>
      <c r="D190" s="226"/>
      <c r="E190" s="226"/>
      <c r="F190" s="227"/>
      <c r="G190" s="217"/>
      <c r="H190" s="228"/>
    </row>
    <row r="191" spans="1:8" ht="50.1" customHeight="1" thickBot="1" x14ac:dyDescent="0.25">
      <c r="A191" s="229" t="s">
        <v>137</v>
      </c>
      <c r="B191" s="230"/>
      <c r="C191" s="230"/>
      <c r="D191" s="230"/>
      <c r="E191" s="231"/>
      <c r="F191" s="232"/>
      <c r="H191" s="233"/>
    </row>
    <row r="192" spans="1:8" ht="108" customHeight="1" thickBot="1" x14ac:dyDescent="0.25">
      <c r="A192" s="302" t="s">
        <v>138</v>
      </c>
      <c r="B192" s="303"/>
      <c r="C192" s="236" t="s">
        <v>139</v>
      </c>
      <c r="D192" s="326" t="s">
        <v>140</v>
      </c>
      <c r="E192" s="327"/>
      <c r="F192" s="238"/>
      <c r="G192" s="238"/>
      <c r="H192" s="238"/>
    </row>
    <row r="193" spans="1:8" ht="125.25" customHeight="1" x14ac:dyDescent="0.2">
      <c r="A193" s="239" t="s">
        <v>141</v>
      </c>
      <c r="B193" s="240"/>
      <c r="C193" s="241" t="s">
        <v>142</v>
      </c>
      <c r="D193" s="242" t="s">
        <v>143</v>
      </c>
      <c r="E193" s="243"/>
      <c r="F193" s="238"/>
      <c r="G193" s="238"/>
      <c r="H193" s="238"/>
    </row>
    <row r="194" spans="1:8" ht="96" customHeight="1" x14ac:dyDescent="0.2">
      <c r="A194" s="244" t="s">
        <v>144</v>
      </c>
      <c r="B194" s="245"/>
      <c r="C194" s="246" t="s">
        <v>145</v>
      </c>
      <c r="D194" s="247" t="s">
        <v>146</v>
      </c>
      <c r="E194" s="248"/>
      <c r="F194" s="238"/>
      <c r="G194" s="238"/>
      <c r="H194" s="238"/>
    </row>
    <row r="195" spans="1:8" ht="109.5" customHeight="1" thickBot="1" x14ac:dyDescent="0.25">
      <c r="A195" s="328" t="s">
        <v>147</v>
      </c>
      <c r="B195" s="329"/>
      <c r="C195" s="330" t="s">
        <v>148</v>
      </c>
      <c r="D195" s="331" t="s">
        <v>146</v>
      </c>
      <c r="E195" s="332"/>
      <c r="F195" s="238"/>
      <c r="G195" s="238"/>
      <c r="H195" s="238"/>
    </row>
    <row r="196" spans="1:8" s="203" customFormat="1" ht="102.75" customHeight="1" thickBot="1" x14ac:dyDescent="0.25">
      <c r="A196" s="328" t="s">
        <v>150</v>
      </c>
      <c r="B196" s="329"/>
      <c r="C196" s="544" t="s">
        <v>151</v>
      </c>
      <c r="D196" s="329" t="s">
        <v>146</v>
      </c>
      <c r="E196" s="545"/>
      <c r="F196" s="232"/>
      <c r="G196" s="232"/>
      <c r="H196" s="232"/>
    </row>
    <row r="197" spans="1:8" s="224" customFormat="1" ht="222.75" customHeight="1" thickBot="1" x14ac:dyDescent="0.25">
      <c r="A197" s="328" t="s">
        <v>152</v>
      </c>
      <c r="B197" s="329"/>
      <c r="C197" s="330" t="s">
        <v>153</v>
      </c>
      <c r="D197" s="331" t="s">
        <v>146</v>
      </c>
      <c r="E197" s="332"/>
      <c r="F197" s="222"/>
      <c r="G197" s="223"/>
      <c r="H197" s="223"/>
    </row>
    <row r="198" spans="1:8" ht="26.25" x14ac:dyDescent="0.2">
      <c r="A198" s="680"/>
      <c r="B198" s="680"/>
      <c r="C198" s="575"/>
      <c r="D198" s="575"/>
      <c r="E198" s="575"/>
      <c r="F198" s="222"/>
      <c r="G198" s="223"/>
      <c r="H198" s="223"/>
    </row>
    <row r="199" spans="1:8" ht="34.5" customHeight="1" x14ac:dyDescent="0.2">
      <c r="A199" s="250" t="s">
        <v>154</v>
      </c>
      <c r="B199" s="250"/>
      <c r="C199" s="250"/>
      <c r="D199" s="250"/>
      <c r="E199" s="250"/>
      <c r="F199" s="250"/>
      <c r="G199" s="250"/>
      <c r="H199" s="250"/>
    </row>
    <row r="200" spans="1:8" ht="34.5" customHeight="1" x14ac:dyDescent="0.2">
      <c r="A200" s="250" t="s">
        <v>155</v>
      </c>
      <c r="B200" s="250"/>
      <c r="C200" s="250"/>
      <c r="D200" s="250"/>
      <c r="E200" s="250"/>
      <c r="F200" s="250"/>
      <c r="G200" s="250"/>
      <c r="H200" s="250"/>
    </row>
    <row r="201" spans="1:8" ht="189" customHeight="1" x14ac:dyDescent="0.2">
      <c r="A201"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225"/>
      <c r="C201" s="225"/>
      <c r="D201" s="225"/>
      <c r="E201" s="225"/>
      <c r="F201" s="225"/>
      <c r="G201" s="225"/>
      <c r="H201" s="225"/>
    </row>
    <row r="202" spans="1:8" ht="86.25" customHeight="1" x14ac:dyDescent="0.2">
      <c r="A202" s="225" t="s">
        <v>157</v>
      </c>
      <c r="B202" s="225"/>
      <c r="C202" s="225"/>
      <c r="D202" s="225"/>
      <c r="E202" s="225"/>
      <c r="F202" s="225"/>
      <c r="G202" s="225"/>
      <c r="H202" s="225"/>
    </row>
    <row r="203" spans="1:8" ht="23.25" x14ac:dyDescent="0.2">
      <c r="A203" s="250" t="s">
        <v>158</v>
      </c>
      <c r="B203" s="250"/>
      <c r="C203" s="250"/>
      <c r="D203" s="250"/>
      <c r="E203" s="250"/>
      <c r="F203" s="250"/>
      <c r="G203" s="250"/>
      <c r="H203" s="250"/>
    </row>
    <row r="204" spans="1:8" s="252" customFormat="1" ht="114.75" customHeight="1" x14ac:dyDescent="0.2">
      <c r="A204" s="225" t="s">
        <v>159</v>
      </c>
      <c r="B204" s="225"/>
      <c r="C204" s="225"/>
      <c r="D204" s="225"/>
      <c r="E204" s="225"/>
      <c r="F204" s="225"/>
      <c r="G204" s="225"/>
      <c r="H204" s="225"/>
    </row>
  </sheetData>
  <sheetProtection selectLockedCells="1" selectUnlockedCells="1"/>
  <mergeCells count="339">
    <mergeCell ref="A203:H203"/>
    <mergeCell ref="A204:E204"/>
    <mergeCell ref="F204:H204"/>
    <mergeCell ref="A197:B197"/>
    <mergeCell ref="D197:E197"/>
    <mergeCell ref="A199:H199"/>
    <mergeCell ref="A200:H200"/>
    <mergeCell ref="A201:H201"/>
    <mergeCell ref="A202:H202"/>
    <mergeCell ref="A194:B194"/>
    <mergeCell ref="D194:E194"/>
    <mergeCell ref="A195:B195"/>
    <mergeCell ref="D195:E195"/>
    <mergeCell ref="A196:B196"/>
    <mergeCell ref="D196:E196"/>
    <mergeCell ref="A188:H188"/>
    <mergeCell ref="A190:E190"/>
    <mergeCell ref="A191:E191"/>
    <mergeCell ref="A192:B192"/>
    <mergeCell ref="D192:E192"/>
    <mergeCell ref="A193:B193"/>
    <mergeCell ref="D193:E193"/>
    <mergeCell ref="A181:C181"/>
    <mergeCell ref="A182:C182"/>
    <mergeCell ref="A183:C183"/>
    <mergeCell ref="A184:C184"/>
    <mergeCell ref="A185:C185"/>
    <mergeCell ref="A187:H187"/>
    <mergeCell ref="C176:D176"/>
    <mergeCell ref="C177:D177"/>
    <mergeCell ref="C178:D178"/>
    <mergeCell ref="A179:C179"/>
    <mergeCell ref="G179:H179"/>
    <mergeCell ref="A180:C180"/>
    <mergeCell ref="D171:H171"/>
    <mergeCell ref="A172:B172"/>
    <mergeCell ref="D172:H172"/>
    <mergeCell ref="A173:B173"/>
    <mergeCell ref="D173:H173"/>
    <mergeCell ref="C175:D175"/>
    <mergeCell ref="A167:B167"/>
    <mergeCell ref="D167:H167"/>
    <mergeCell ref="A168:C168"/>
    <mergeCell ref="D168:H168"/>
    <mergeCell ref="A169:B169"/>
    <mergeCell ref="C169:C172"/>
    <mergeCell ref="D169:H169"/>
    <mergeCell ref="A170:B170"/>
    <mergeCell ref="D170:H170"/>
    <mergeCell ref="A171:B171"/>
    <mergeCell ref="A164:B164"/>
    <mergeCell ref="D164:H164"/>
    <mergeCell ref="A165:B165"/>
    <mergeCell ref="D165:H165"/>
    <mergeCell ref="A166:B166"/>
    <mergeCell ref="D166:H166"/>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93"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1">
        <f>F7*1.2</f>
        <v>7761.5999999999995</v>
      </c>
      <c r="E7" s="32">
        <f>F7*1.1</f>
        <v>7114.8</v>
      </c>
      <c r="F7" s="32">
        <v>6468</v>
      </c>
      <c r="G7" s="32">
        <f>F7*0.75</f>
        <v>4851</v>
      </c>
      <c r="H7" s="33">
        <f>F7*0.5</f>
        <v>3234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54">
        <f>F12*1.2</f>
        <v>8481.6</v>
      </c>
      <c r="E12" s="32">
        <f>F12*1.1</f>
        <v>7774.8</v>
      </c>
      <c r="F12" s="32">
        <v>7068</v>
      </c>
      <c r="G12" s="32">
        <f>F12*0.75</f>
        <v>5301</v>
      </c>
      <c r="H12" s="33">
        <f>F12*0.5</f>
        <v>3534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"2ГИС.СЫКТЫВКАР"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262">
        <v>72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1">
        <f>F27*1.2</f>
        <v>10872</v>
      </c>
      <c r="E27" s="32">
        <f>F27*1.1</f>
        <v>9966</v>
      </c>
      <c r="F27" s="32">
        <v>9060</v>
      </c>
      <c r="G27" s="32">
        <f>F27*0.75</f>
        <v>6795</v>
      </c>
      <c r="H27" s="33">
        <f>F27*0.5</f>
        <v>4530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54">
        <f>F32*1.2</f>
        <v>11880</v>
      </c>
      <c r="E32" s="32">
        <f>F32*1.1</f>
        <v>10890</v>
      </c>
      <c r="F32" s="32">
        <v>9900</v>
      </c>
      <c r="G32" s="32">
        <f>F32*0.75</f>
        <v>7425</v>
      </c>
      <c r="H32" s="33">
        <f>F32*0.5</f>
        <v>4950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"2ГИС.СЫКТЫВКАР"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358">
        <f>F48*1.2</f>
        <v>360</v>
      </c>
      <c r="E48" s="358">
        <f>F48*1.1</f>
        <v>330</v>
      </c>
      <c r="F48" s="358">
        <v>300</v>
      </c>
      <c r="G48" s="358">
        <f>F48*0.75</f>
        <v>225</v>
      </c>
      <c r="H48" s="358">
        <f>F48*0.5</f>
        <v>150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89">
        <v>600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276 до 10488</v>
      </c>
      <c r="E55" s="122"/>
      <c r="F55" s="122"/>
      <c r="G55" s="122"/>
      <c r="H55" s="123"/>
    </row>
    <row r="56" spans="1:8" s="16" customFormat="1" ht="37.5" customHeight="1" outlineLevel="1" x14ac:dyDescent="0.2">
      <c r="A56" s="124" t="s">
        <v>32</v>
      </c>
      <c r="B56" s="125"/>
      <c r="C56" s="45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56" s="127">
        <v>276</v>
      </c>
      <c r="E56" s="128"/>
      <c r="F56" s="128"/>
      <c r="G56" s="128"/>
      <c r="H56" s="129"/>
    </row>
    <row r="57" spans="1:8" s="16" customFormat="1" ht="37.5" customHeight="1" outlineLevel="1" x14ac:dyDescent="0.2">
      <c r="A57" s="130" t="s">
        <v>33</v>
      </c>
      <c r="B57" s="131"/>
      <c r="C57" s="455"/>
      <c r="D57" s="36">
        <v>552</v>
      </c>
      <c r="E57" s="37"/>
      <c r="F57" s="37"/>
      <c r="G57" s="37"/>
      <c r="H57" s="38"/>
    </row>
    <row r="58" spans="1:8" s="16" customFormat="1" ht="37.5" customHeight="1" outlineLevel="1" x14ac:dyDescent="0.2">
      <c r="A58" s="130" t="s">
        <v>34</v>
      </c>
      <c r="B58" s="131"/>
      <c r="C58" s="455"/>
      <c r="D58" s="36">
        <v>1104</v>
      </c>
      <c r="E58" s="37"/>
      <c r="F58" s="37"/>
      <c r="G58" s="37"/>
      <c r="H58" s="38"/>
    </row>
    <row r="59" spans="1:8" s="16" customFormat="1" ht="37.5" customHeight="1" outlineLevel="1" x14ac:dyDescent="0.2">
      <c r="A59" s="130" t="s">
        <v>35</v>
      </c>
      <c r="B59" s="131"/>
      <c r="C59" s="455"/>
      <c r="D59" s="36">
        <v>1656</v>
      </c>
      <c r="E59" s="37"/>
      <c r="F59" s="37"/>
      <c r="G59" s="37"/>
      <c r="H59" s="38"/>
    </row>
    <row r="60" spans="1:8" s="16" customFormat="1" ht="37.5" customHeight="1" outlineLevel="1" x14ac:dyDescent="0.2">
      <c r="A60" s="130" t="s">
        <v>36</v>
      </c>
      <c r="B60" s="131"/>
      <c r="C60" s="455"/>
      <c r="D60" s="36">
        <v>2208</v>
      </c>
      <c r="E60" s="37"/>
      <c r="F60" s="37"/>
      <c r="G60" s="37"/>
      <c r="H60" s="38"/>
    </row>
    <row r="61" spans="1:8" s="16" customFormat="1" ht="37.5" customHeight="1" outlineLevel="1" x14ac:dyDescent="0.2">
      <c r="A61" s="130" t="s">
        <v>37</v>
      </c>
      <c r="B61" s="131"/>
      <c r="C61" s="455"/>
      <c r="D61" s="36">
        <v>2760</v>
      </c>
      <c r="E61" s="37"/>
      <c r="F61" s="37"/>
      <c r="G61" s="37"/>
      <c r="H61" s="38"/>
    </row>
    <row r="62" spans="1:8" s="16" customFormat="1" ht="37.5" customHeight="1" outlineLevel="1" x14ac:dyDescent="0.2">
      <c r="A62" s="130" t="s">
        <v>38</v>
      </c>
      <c r="B62" s="131"/>
      <c r="C62" s="455"/>
      <c r="D62" s="36">
        <v>3312</v>
      </c>
      <c r="E62" s="37"/>
      <c r="F62" s="37"/>
      <c r="G62" s="37"/>
      <c r="H62" s="38"/>
    </row>
    <row r="63" spans="1:8" s="16" customFormat="1" ht="37.5" customHeight="1" outlineLevel="1" x14ac:dyDescent="0.2">
      <c r="A63" s="130" t="s">
        <v>39</v>
      </c>
      <c r="B63" s="131"/>
      <c r="C63" s="455"/>
      <c r="D63" s="36">
        <v>3864</v>
      </c>
      <c r="E63" s="37"/>
      <c r="F63" s="37"/>
      <c r="G63" s="37"/>
      <c r="H63" s="38"/>
    </row>
    <row r="64" spans="1:8" s="16" customFormat="1" ht="37.5" customHeight="1" outlineLevel="1" x14ac:dyDescent="0.2">
      <c r="A64" s="130" t="s">
        <v>40</v>
      </c>
      <c r="B64" s="131"/>
      <c r="C64" s="455"/>
      <c r="D64" s="36">
        <v>4416</v>
      </c>
      <c r="E64" s="37"/>
      <c r="F64" s="37"/>
      <c r="G64" s="37"/>
      <c r="H64" s="38"/>
    </row>
    <row r="65" spans="1:8" s="16" customFormat="1" ht="37.5" customHeight="1" outlineLevel="1" x14ac:dyDescent="0.2">
      <c r="A65" s="130" t="s">
        <v>41</v>
      </c>
      <c r="B65" s="131"/>
      <c r="C65" s="455"/>
      <c r="D65" s="36">
        <v>4968</v>
      </c>
      <c r="E65" s="37"/>
      <c r="F65" s="37"/>
      <c r="G65" s="37"/>
      <c r="H65" s="38"/>
    </row>
    <row r="66" spans="1:8" s="16" customFormat="1" ht="37.5" customHeight="1" outlineLevel="1" x14ac:dyDescent="0.2">
      <c r="A66" s="130" t="s">
        <v>42</v>
      </c>
      <c r="B66" s="131"/>
      <c r="C66" s="455"/>
      <c r="D66" s="36">
        <v>5520</v>
      </c>
      <c r="E66" s="37"/>
      <c r="F66" s="37"/>
      <c r="G66" s="37"/>
      <c r="H66" s="38"/>
    </row>
    <row r="67" spans="1:8" s="16" customFormat="1" ht="37.5" customHeight="1" outlineLevel="1" x14ac:dyDescent="0.2">
      <c r="A67" s="130" t="s">
        <v>43</v>
      </c>
      <c r="B67" s="131"/>
      <c r="C67" s="455"/>
      <c r="D67" s="36">
        <v>6072</v>
      </c>
      <c r="E67" s="37"/>
      <c r="F67" s="37"/>
      <c r="G67" s="37"/>
      <c r="H67" s="38"/>
    </row>
    <row r="68" spans="1:8" s="16" customFormat="1" ht="37.5" customHeight="1" outlineLevel="1" x14ac:dyDescent="0.2">
      <c r="A68" s="130" t="s">
        <v>44</v>
      </c>
      <c r="B68" s="131"/>
      <c r="C68" s="455"/>
      <c r="D68" s="36">
        <v>6624</v>
      </c>
      <c r="E68" s="37"/>
      <c r="F68" s="37"/>
      <c r="G68" s="37"/>
      <c r="H68" s="38"/>
    </row>
    <row r="69" spans="1:8" s="16" customFormat="1" ht="37.5" customHeight="1" outlineLevel="1" x14ac:dyDescent="0.2">
      <c r="A69" s="130" t="s">
        <v>45</v>
      </c>
      <c r="B69" s="131"/>
      <c r="C69" s="455"/>
      <c r="D69" s="36">
        <v>7176</v>
      </c>
      <c r="E69" s="37"/>
      <c r="F69" s="37"/>
      <c r="G69" s="37"/>
      <c r="H69" s="38"/>
    </row>
    <row r="70" spans="1:8" s="16" customFormat="1" ht="37.5" customHeight="1" outlineLevel="1" x14ac:dyDescent="0.2">
      <c r="A70" s="130" t="s">
        <v>46</v>
      </c>
      <c r="B70" s="131"/>
      <c r="C70" s="455"/>
      <c r="D70" s="36">
        <v>7728</v>
      </c>
      <c r="E70" s="37"/>
      <c r="F70" s="37"/>
      <c r="G70" s="37"/>
      <c r="H70" s="38"/>
    </row>
    <row r="71" spans="1:8" s="16" customFormat="1" ht="37.5" customHeight="1" outlineLevel="1" x14ac:dyDescent="0.2">
      <c r="A71" s="130" t="s">
        <v>47</v>
      </c>
      <c r="B71" s="131"/>
      <c r="C71" s="455"/>
      <c r="D71" s="36">
        <v>8280</v>
      </c>
      <c r="E71" s="37"/>
      <c r="F71" s="37"/>
      <c r="G71" s="37"/>
      <c r="H71" s="38"/>
    </row>
    <row r="72" spans="1:8" s="16" customFormat="1" ht="37.5" customHeight="1" outlineLevel="1" x14ac:dyDescent="0.2">
      <c r="A72" s="130" t="s">
        <v>48</v>
      </c>
      <c r="B72" s="131"/>
      <c r="C72" s="455"/>
      <c r="D72" s="36">
        <v>8832</v>
      </c>
      <c r="E72" s="37"/>
      <c r="F72" s="37"/>
      <c r="G72" s="37"/>
      <c r="H72" s="38"/>
    </row>
    <row r="73" spans="1:8" s="16" customFormat="1" ht="37.5" customHeight="1" outlineLevel="1" x14ac:dyDescent="0.2">
      <c r="A73" s="130" t="s">
        <v>49</v>
      </c>
      <c r="B73" s="131"/>
      <c r="C73" s="455"/>
      <c r="D73" s="36">
        <v>9384</v>
      </c>
      <c r="E73" s="37"/>
      <c r="F73" s="37"/>
      <c r="G73" s="37"/>
      <c r="H73" s="38"/>
    </row>
    <row r="74" spans="1:8" s="16" customFormat="1" ht="37.5" customHeight="1" outlineLevel="1" x14ac:dyDescent="0.2">
      <c r="A74" s="130" t="s">
        <v>50</v>
      </c>
      <c r="B74" s="131"/>
      <c r="C74" s="455"/>
      <c r="D74" s="36">
        <v>9936</v>
      </c>
      <c r="E74" s="37"/>
      <c r="F74" s="37"/>
      <c r="G74" s="37"/>
      <c r="H74" s="38"/>
    </row>
    <row r="75" spans="1:8" s="16" customFormat="1" ht="37.5" customHeight="1" outlineLevel="1" x14ac:dyDescent="0.2">
      <c r="A75" s="130" t="s">
        <v>51</v>
      </c>
      <c r="B75" s="131"/>
      <c r="C75" s="455"/>
      <c r="D75" s="36">
        <v>10488</v>
      </c>
      <c r="E75" s="37"/>
      <c r="F75" s="37"/>
      <c r="G75" s="37"/>
      <c r="H75" s="38"/>
    </row>
    <row r="76" spans="1:8" s="16" customFormat="1" ht="37.5" customHeight="1" outlineLevel="1" x14ac:dyDescent="0.2">
      <c r="A76" s="130" t="s">
        <v>196</v>
      </c>
      <c r="B76" s="131"/>
      <c r="C76" s="455"/>
      <c r="D76" s="36">
        <v>11040</v>
      </c>
      <c r="E76" s="37"/>
      <c r="F76" s="37"/>
      <c r="G76" s="37"/>
      <c r="H76" s="38"/>
    </row>
    <row r="77" spans="1:8" s="16" customFormat="1" ht="37.5" customHeight="1" outlineLevel="1" x14ac:dyDescent="0.2">
      <c r="A77" s="130" t="s">
        <v>197</v>
      </c>
      <c r="B77" s="131"/>
      <c r="C77" s="455"/>
      <c r="D77" s="36">
        <v>11592</v>
      </c>
      <c r="E77" s="37"/>
      <c r="F77" s="37"/>
      <c r="G77" s="37"/>
      <c r="H77" s="38"/>
    </row>
    <row r="78" spans="1:8" s="16" customFormat="1" ht="37.5" customHeight="1" outlineLevel="1" x14ac:dyDescent="0.2">
      <c r="A78" s="130" t="s">
        <v>198</v>
      </c>
      <c r="B78" s="131"/>
      <c r="C78" s="455"/>
      <c r="D78" s="36">
        <v>12144</v>
      </c>
      <c r="E78" s="37"/>
      <c r="F78" s="37"/>
      <c r="G78" s="37"/>
      <c r="H78" s="38"/>
    </row>
    <row r="79" spans="1:8" s="16" customFormat="1" ht="37.5" customHeight="1" outlineLevel="1" x14ac:dyDescent="0.2">
      <c r="A79" s="130" t="s">
        <v>199</v>
      </c>
      <c r="B79" s="131"/>
      <c r="C79" s="455"/>
      <c r="D79" s="36">
        <v>12696</v>
      </c>
      <c r="E79" s="37"/>
      <c r="F79" s="37"/>
      <c r="G79" s="37"/>
      <c r="H79" s="38"/>
    </row>
    <row r="80" spans="1:8" s="16" customFormat="1" ht="37.5" customHeight="1" outlineLevel="1" x14ac:dyDescent="0.2">
      <c r="A80" s="130" t="s">
        <v>200</v>
      </c>
      <c r="B80" s="131"/>
      <c r="C80" s="455"/>
      <c r="D80" s="36">
        <v>13248</v>
      </c>
      <c r="E80" s="37"/>
      <c r="F80" s="37"/>
      <c r="G80" s="37"/>
      <c r="H80" s="38"/>
    </row>
    <row r="81" spans="1:8" s="16" customFormat="1" ht="37.5" customHeight="1" outlineLevel="1" x14ac:dyDescent="0.2">
      <c r="A81" s="130" t="s">
        <v>201</v>
      </c>
      <c r="B81" s="131"/>
      <c r="C81" s="455"/>
      <c r="D81" s="36">
        <v>13800</v>
      </c>
      <c r="E81" s="37"/>
      <c r="F81" s="37"/>
      <c r="G81" s="37"/>
      <c r="H81" s="38"/>
    </row>
    <row r="82" spans="1:8" s="16" customFormat="1" ht="37.5" customHeight="1" outlineLevel="1" x14ac:dyDescent="0.2">
      <c r="A82" s="130" t="s">
        <v>202</v>
      </c>
      <c r="B82" s="131"/>
      <c r="C82" s="455"/>
      <c r="D82" s="36">
        <v>14352</v>
      </c>
      <c r="E82" s="37"/>
      <c r="F82" s="37"/>
      <c r="G82" s="37"/>
      <c r="H82" s="38"/>
    </row>
    <row r="83" spans="1:8" s="16" customFormat="1" ht="37.5" customHeight="1" outlineLevel="1" x14ac:dyDescent="0.2">
      <c r="A83" s="130" t="s">
        <v>203</v>
      </c>
      <c r="B83" s="131"/>
      <c r="C83" s="455"/>
      <c r="D83" s="36">
        <v>14904</v>
      </c>
      <c r="E83" s="37"/>
      <c r="F83" s="37"/>
      <c r="G83" s="37"/>
      <c r="H83" s="38"/>
    </row>
    <row r="84" spans="1:8" s="16" customFormat="1" ht="37.5" customHeight="1" outlineLevel="1" x14ac:dyDescent="0.2">
      <c r="A84" s="130" t="s">
        <v>204</v>
      </c>
      <c r="B84" s="131"/>
      <c r="C84" s="455"/>
      <c r="D84" s="36">
        <v>15456</v>
      </c>
      <c r="E84" s="37"/>
      <c r="F84" s="37"/>
      <c r="G84" s="37"/>
      <c r="H84" s="38"/>
    </row>
    <row r="85" spans="1:8" s="16" customFormat="1" ht="37.5" customHeight="1" outlineLevel="1" thickBot="1" x14ac:dyDescent="0.25">
      <c r="A85" s="130" t="s">
        <v>205</v>
      </c>
      <c r="B85" s="131"/>
      <c r="C85" s="456"/>
      <c r="D85" s="36">
        <v>16008</v>
      </c>
      <c r="E85" s="37"/>
      <c r="F85" s="37"/>
      <c r="G85" s="37"/>
      <c r="H85" s="38"/>
    </row>
    <row r="86" spans="1:8" s="16" customFormat="1" ht="50.1" customHeight="1" thickBot="1" x14ac:dyDescent="0.25">
      <c r="A86" s="119" t="s">
        <v>52</v>
      </c>
      <c r="B86" s="120"/>
      <c r="C86" s="120"/>
      <c r="D86" s="121" t="str">
        <f>"от "&amp;MIN(D87:D96)&amp;" до "&amp;MAX(D87:D96)</f>
        <v>от 300 до 4368</v>
      </c>
      <c r="E86" s="122"/>
      <c r="F86" s="122"/>
      <c r="G86" s="122"/>
      <c r="H86" s="123"/>
    </row>
    <row r="87" spans="1:8" s="16" customFormat="1" ht="152.25" customHeight="1" x14ac:dyDescent="0.2">
      <c r="A87" s="132" t="s">
        <v>53</v>
      </c>
      <c r="B87" s="133" t="s">
        <v>13</v>
      </c>
      <c r="C87" s="318"/>
      <c r="D87" s="127">
        <v>702</v>
      </c>
      <c r="E87" s="128"/>
      <c r="F87" s="128"/>
      <c r="G87" s="128"/>
      <c r="H87" s="129"/>
    </row>
    <row r="88" spans="1:8" s="16" customFormat="1" ht="37.5" customHeight="1" x14ac:dyDescent="0.2">
      <c r="A88" s="143" t="s">
        <v>54</v>
      </c>
      <c r="B88" s="457"/>
      <c r="C88" s="139"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88" s="36">
        <v>414</v>
      </c>
      <c r="E88" s="37"/>
      <c r="F88" s="37"/>
      <c r="G88" s="37"/>
      <c r="H88" s="38"/>
    </row>
    <row r="89" spans="1:8" s="16" customFormat="1" ht="37.5" customHeight="1" x14ac:dyDescent="0.2">
      <c r="A89" s="143" t="s">
        <v>55</v>
      </c>
      <c r="B89" s="457"/>
      <c r="C89" s="142"/>
      <c r="D89" s="36">
        <v>2184</v>
      </c>
      <c r="E89" s="37"/>
      <c r="F89" s="37"/>
      <c r="G89" s="37"/>
      <c r="H89" s="38"/>
    </row>
    <row r="90" spans="1:8" s="16" customFormat="1" ht="37.5" customHeight="1" x14ac:dyDescent="0.2">
      <c r="A90" s="143" t="s">
        <v>56</v>
      </c>
      <c r="B90" s="457"/>
      <c r="C90" s="142"/>
      <c r="D90" s="36">
        <v>1242</v>
      </c>
      <c r="E90" s="37"/>
      <c r="F90" s="37"/>
      <c r="G90" s="37"/>
      <c r="H90" s="38"/>
    </row>
    <row r="91" spans="1:8" s="16" customFormat="1" ht="37.5" customHeight="1" x14ac:dyDescent="0.2">
      <c r="A91" s="143" t="s">
        <v>57</v>
      </c>
      <c r="B91" s="144"/>
      <c r="C91" s="142"/>
      <c r="D91" s="36">
        <v>1716</v>
      </c>
      <c r="E91" s="37"/>
      <c r="F91" s="37"/>
      <c r="G91" s="37"/>
      <c r="H91" s="38"/>
    </row>
    <row r="92" spans="1:8" s="16" customFormat="1" ht="37.5" customHeight="1" x14ac:dyDescent="0.2">
      <c r="A92" s="143" t="s">
        <v>58</v>
      </c>
      <c r="B92" s="457"/>
      <c r="C92" s="142"/>
      <c r="D92" s="36">
        <v>300</v>
      </c>
      <c r="E92" s="37"/>
      <c r="F92" s="37"/>
      <c r="G92" s="37"/>
      <c r="H92" s="38"/>
    </row>
    <row r="93" spans="1:8" s="16" customFormat="1" ht="37.5" customHeight="1" x14ac:dyDescent="0.2">
      <c r="A93" s="143" t="s">
        <v>59</v>
      </c>
      <c r="B93" s="457"/>
      <c r="C93" s="142"/>
      <c r="D93" s="36">
        <v>300</v>
      </c>
      <c r="E93" s="37"/>
      <c r="F93" s="37"/>
      <c r="G93" s="37"/>
      <c r="H93" s="38"/>
    </row>
    <row r="94" spans="1:8" s="16" customFormat="1" ht="37.5" customHeight="1" x14ac:dyDescent="0.2">
      <c r="A94" s="143" t="s">
        <v>60</v>
      </c>
      <c r="B94" s="457"/>
      <c r="C94" s="142"/>
      <c r="D94" s="36">
        <v>600</v>
      </c>
      <c r="E94" s="37"/>
      <c r="F94" s="37"/>
      <c r="G94" s="37"/>
      <c r="H94" s="38"/>
    </row>
    <row r="95" spans="1:8" s="16" customFormat="1" ht="37.5" customHeight="1" x14ac:dyDescent="0.2">
      <c r="A95" s="143" t="s">
        <v>61</v>
      </c>
      <c r="B95" s="457"/>
      <c r="C95" s="142"/>
      <c r="D95" s="36">
        <v>900</v>
      </c>
      <c r="E95" s="37"/>
      <c r="F95" s="37"/>
      <c r="G95" s="37"/>
      <c r="H95" s="38"/>
    </row>
    <row r="96" spans="1:8" s="16" customFormat="1" ht="37.5" customHeight="1" thickBot="1" x14ac:dyDescent="0.25">
      <c r="A96" s="192" t="s">
        <v>62</v>
      </c>
      <c r="B96" s="458"/>
      <c r="C96" s="147"/>
      <c r="D96" s="36">
        <v>4368</v>
      </c>
      <c r="E96" s="37"/>
      <c r="F96" s="37"/>
      <c r="G96" s="37"/>
      <c r="H96" s="38"/>
    </row>
    <row r="97" spans="1:8" s="16" customFormat="1" ht="117.75" customHeight="1" thickBot="1" x14ac:dyDescent="0.25">
      <c r="A97" s="319" t="s">
        <v>64</v>
      </c>
      <c r="B97" s="320"/>
      <c r="C9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7" s="45">
        <v>30</v>
      </c>
      <c r="E97" s="45"/>
      <c r="F97" s="45"/>
      <c r="G97" s="45"/>
      <c r="H97" s="46"/>
    </row>
    <row r="98" spans="1:8" s="28" customFormat="1" ht="50.1" customHeight="1" thickBot="1" x14ac:dyDescent="0.25">
      <c r="A98" s="24" t="s">
        <v>65</v>
      </c>
      <c r="B98" s="25"/>
      <c r="C98" s="26"/>
      <c r="D98" s="156" t="str">
        <f>"от "&amp;MIN(D100,D111:H112,F150,D113:H127)&amp;" до "&amp;MAX(D100,D111:H112,F150,D113:H127)</f>
        <v>от 720 до 7500</v>
      </c>
      <c r="E98" s="156"/>
      <c r="F98" s="156"/>
      <c r="G98" s="156"/>
      <c r="H98" s="157"/>
    </row>
    <row r="99" spans="1:8" s="16" customFormat="1" ht="24.95" customHeight="1" thickBot="1" x14ac:dyDescent="0.25">
      <c r="A99" s="298"/>
      <c r="B99" s="299"/>
      <c r="C99" s="118"/>
      <c r="D99" s="322"/>
      <c r="E99" s="322"/>
      <c r="F99" s="322"/>
      <c r="G99" s="322"/>
      <c r="H99" s="323"/>
    </row>
    <row r="100" spans="1:8" s="16" customFormat="1" ht="55.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00" s="165">
        <v>4500</v>
      </c>
      <c r="E100" s="165"/>
      <c r="F100" s="165"/>
      <c r="G100" s="165"/>
      <c r="H100" s="166"/>
    </row>
    <row r="101" spans="1:8" s="16" customFormat="1" ht="55.5" customHeight="1" thickBot="1" x14ac:dyDescent="0.25">
      <c r="A101" s="167" t="s">
        <v>67</v>
      </c>
      <c r="B101" s="168"/>
      <c r="C101" s="169"/>
      <c r="D101" s="170" t="s">
        <v>68</v>
      </c>
      <c r="E101" s="171"/>
      <c r="F101" s="171"/>
      <c r="G101" s="171"/>
      <c r="H101" s="172"/>
    </row>
    <row r="102" spans="1:8" s="16" customFormat="1" ht="55.5" customHeight="1" x14ac:dyDescent="0.2">
      <c r="A102" s="173" t="s">
        <v>69</v>
      </c>
      <c r="B102" s="174"/>
      <c r="C102" s="169"/>
      <c r="D102" s="140">
        <f>D100/4</f>
        <v>1125</v>
      </c>
      <c r="E102" s="140"/>
      <c r="F102" s="140"/>
      <c r="G102" s="140"/>
      <c r="H102" s="141"/>
    </row>
    <row r="103" spans="1:8" s="16" customFormat="1" ht="55.5" customHeight="1" x14ac:dyDescent="0.2">
      <c r="A103" s="173" t="s">
        <v>70</v>
      </c>
      <c r="B103" s="174"/>
      <c r="C103" s="169"/>
      <c r="D103" s="140">
        <f>D100/5</f>
        <v>900</v>
      </c>
      <c r="E103" s="140"/>
      <c r="F103" s="140"/>
      <c r="G103" s="140"/>
      <c r="H103" s="141"/>
    </row>
    <row r="104" spans="1:8" s="16" customFormat="1" ht="55.5" customHeight="1" x14ac:dyDescent="0.2">
      <c r="A104" s="173" t="s">
        <v>71</v>
      </c>
      <c r="B104" s="174"/>
      <c r="C104" s="169"/>
      <c r="D104" s="140">
        <f>D100/6</f>
        <v>750</v>
      </c>
      <c r="E104" s="140"/>
      <c r="F104" s="140"/>
      <c r="G104" s="140"/>
      <c r="H104" s="141"/>
    </row>
    <row r="105" spans="1:8" s="16" customFormat="1" ht="55.5" customHeight="1" x14ac:dyDescent="0.2">
      <c r="A105" s="173" t="s">
        <v>72</v>
      </c>
      <c r="B105" s="174"/>
      <c r="C105" s="169"/>
      <c r="D105" s="140">
        <f>D100/7</f>
        <v>642.85714285714289</v>
      </c>
      <c r="E105" s="140"/>
      <c r="F105" s="140"/>
      <c r="G105" s="140"/>
      <c r="H105" s="141"/>
    </row>
    <row r="106" spans="1:8" s="16" customFormat="1" ht="55.5" customHeight="1" x14ac:dyDescent="0.2">
      <c r="A106" s="173" t="s">
        <v>73</v>
      </c>
      <c r="B106" s="174"/>
      <c r="C106" s="169"/>
      <c r="D106" s="140">
        <f>D100/8</f>
        <v>562.5</v>
      </c>
      <c r="E106" s="140"/>
      <c r="F106" s="140"/>
      <c r="G106" s="140"/>
      <c r="H106" s="141"/>
    </row>
    <row r="107" spans="1:8" s="16" customFormat="1" ht="55.5" customHeight="1" x14ac:dyDescent="0.2">
      <c r="A107" s="173" t="s">
        <v>74</v>
      </c>
      <c r="B107" s="174"/>
      <c r="C107" s="169"/>
      <c r="D107" s="140">
        <f>D100/9</f>
        <v>500</v>
      </c>
      <c r="E107" s="140"/>
      <c r="F107" s="140"/>
      <c r="G107" s="140"/>
      <c r="H107" s="141"/>
    </row>
    <row r="108" spans="1:8" s="16" customFormat="1" ht="55.5" customHeight="1" thickBot="1" x14ac:dyDescent="0.25">
      <c r="A108" s="173" t="s">
        <v>75</v>
      </c>
      <c r="B108" s="174"/>
      <c r="C108" s="175"/>
      <c r="D108" s="140">
        <f>D100/10</f>
        <v>450</v>
      </c>
      <c r="E108" s="140"/>
      <c r="F108" s="140"/>
      <c r="G108" s="140"/>
      <c r="H108" s="141"/>
    </row>
    <row r="109" spans="1:8" s="16" customFormat="1" ht="62.45" customHeight="1" thickBot="1" x14ac:dyDescent="0.25">
      <c r="A109" s="176" t="s">
        <v>76</v>
      </c>
      <c r="B109" s="177"/>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9" s="44">
        <v>7002</v>
      </c>
      <c r="E109" s="45"/>
      <c r="F109" s="45"/>
      <c r="G109" s="45"/>
      <c r="H109" s="46"/>
    </row>
    <row r="110" spans="1:8" s="16" customFormat="1" ht="24.95" customHeight="1" thickBot="1" x14ac:dyDescent="0.25">
      <c r="A110" s="298"/>
      <c r="B110" s="299"/>
      <c r="C110" s="180"/>
      <c r="D110" s="322"/>
      <c r="E110" s="322"/>
      <c r="F110" s="322"/>
      <c r="G110" s="322"/>
      <c r="H110" s="323"/>
    </row>
    <row r="111" spans="1:8" s="16" customFormat="1" ht="50.1" customHeight="1" x14ac:dyDescent="0.2">
      <c r="A111" s="143" t="s">
        <v>77</v>
      </c>
      <c r="B111" s="144"/>
      <c r="C111" s="291" t="str">
        <f>"Интернет-площадка 2gis.ru на основе Cправочника организаций "&amp;$C$2&amp;""</f>
        <v>Интернет-площадка 2gis.ru на основе Cправочника организаций "2ГИС.СЫКТЫВКАР"</v>
      </c>
      <c r="D111" s="56">
        <v>4500</v>
      </c>
      <c r="E111" s="37"/>
      <c r="F111" s="37"/>
      <c r="G111" s="37"/>
      <c r="H111" s="38"/>
    </row>
    <row r="112" spans="1:8" s="16" customFormat="1" ht="50.1" customHeight="1" x14ac:dyDescent="0.2">
      <c r="A112" s="143" t="s">
        <v>78</v>
      </c>
      <c r="B112" s="144"/>
      <c r="C112"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12" s="56">
        <v>2730</v>
      </c>
      <c r="E112" s="37"/>
      <c r="F112" s="37"/>
      <c r="G112" s="37"/>
      <c r="H112" s="38"/>
    </row>
    <row r="113" spans="1:8" s="16" customFormat="1" ht="50.1" customHeight="1" x14ac:dyDescent="0.2">
      <c r="A113" s="137" t="s">
        <v>79</v>
      </c>
      <c r="B113" s="189"/>
      <c r="C113"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13" s="56">
        <v>6504</v>
      </c>
      <c r="E113" s="37"/>
      <c r="F113" s="37"/>
      <c r="G113" s="37"/>
      <c r="H113" s="38"/>
    </row>
    <row r="114" spans="1:8" s="16" customFormat="1" ht="50.1" customHeight="1" x14ac:dyDescent="0.2">
      <c r="A114" s="137" t="s">
        <v>80</v>
      </c>
      <c r="B114" s="189"/>
      <c r="C114" s="188" t="str">
        <f>"Интернет-площадка 2gis.ru на основе Cправочника организаций "&amp;$C$2&amp;""</f>
        <v>Интернет-площадка 2gis.ru на основе Cправочника организаций "2ГИС.СЫКТЫВКАР"</v>
      </c>
      <c r="D114" s="56">
        <v>5544</v>
      </c>
      <c r="E114" s="37"/>
      <c r="F114" s="37"/>
      <c r="G114" s="37"/>
      <c r="H114" s="38"/>
    </row>
    <row r="115" spans="1:8" s="16" customFormat="1" ht="50.1" customHeight="1" x14ac:dyDescent="0.2">
      <c r="A115" s="143" t="s">
        <v>81</v>
      </c>
      <c r="B115" s="144"/>
      <c r="C115" s="188" t="str">
        <f>"Интернет-площадка 2gis.ru на основе Cправочника организаций "&amp;$C$2&amp;""</f>
        <v>Интернет-площадка 2gis.ru на основе Cправочника организаций "2ГИС.СЫКТЫВКАР"</v>
      </c>
      <c r="D115" s="56">
        <v>6652.8</v>
      </c>
      <c r="E115" s="37"/>
      <c r="F115" s="37"/>
      <c r="G115" s="37"/>
      <c r="H115" s="38"/>
    </row>
    <row r="116" spans="1:8" s="16" customFormat="1" ht="50.1" customHeight="1" x14ac:dyDescent="0.2">
      <c r="A116" s="143" t="s">
        <v>82</v>
      </c>
      <c r="B116" s="144"/>
      <c r="C116"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16" s="56">
        <v>2730</v>
      </c>
      <c r="E116" s="37"/>
      <c r="F116" s="37"/>
      <c r="G116" s="37"/>
      <c r="H116" s="38"/>
    </row>
    <row r="117" spans="1:8" s="16" customFormat="1" ht="50.1" customHeight="1" x14ac:dyDescent="0.2">
      <c r="A117" s="143" t="s">
        <v>83</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17" s="56">
        <v>2730</v>
      </c>
      <c r="E117" s="37"/>
      <c r="F117" s="37"/>
      <c r="G117" s="37"/>
      <c r="H117" s="38"/>
    </row>
    <row r="118" spans="1:8" s="16" customFormat="1" ht="50.1" customHeight="1" x14ac:dyDescent="0.2">
      <c r="A118" s="143" t="s">
        <v>84</v>
      </c>
      <c r="B118" s="144"/>
      <c r="C118"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18" s="56">
        <v>6612</v>
      </c>
      <c r="E118" s="37"/>
      <c r="F118" s="37"/>
      <c r="G118" s="37"/>
      <c r="H118" s="38"/>
    </row>
    <row r="119" spans="1:8" s="16" customFormat="1" ht="50.1" customHeight="1" x14ac:dyDescent="0.2">
      <c r="A119" s="143" t="s">
        <v>85</v>
      </c>
      <c r="B119" s="144"/>
      <c r="C119" s="188" t="str">
        <f>C150</f>
        <v>электронный справочник на основе Справочника организаций "2ГИС.СЫКТЫВКАР" (мобильная версия 2ГИС 4.0 и выше)</v>
      </c>
      <c r="D119" s="56">
        <v>7500</v>
      </c>
      <c r="E119" s="37"/>
      <c r="F119" s="37"/>
      <c r="G119" s="37"/>
      <c r="H119" s="38"/>
    </row>
    <row r="120" spans="1:8" s="16" customFormat="1" ht="50.1" customHeight="1" x14ac:dyDescent="0.2">
      <c r="A120" s="143" t="s">
        <v>86</v>
      </c>
      <c r="B120" s="144"/>
      <c r="C120" s="188" t="s">
        <v>680</v>
      </c>
      <c r="D120" s="56">
        <v>720</v>
      </c>
      <c r="E120" s="37"/>
      <c r="F120" s="37"/>
      <c r="G120" s="37"/>
      <c r="H120" s="38"/>
    </row>
    <row r="121" spans="1:8" s="16" customFormat="1" ht="63" customHeight="1" x14ac:dyDescent="0.2">
      <c r="A121" s="143" t="s">
        <v>88</v>
      </c>
      <c r="B121" s="144"/>
      <c r="C12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1" s="56">
        <v>2502</v>
      </c>
      <c r="E121" s="37"/>
      <c r="F121" s="37"/>
      <c r="G121" s="37"/>
      <c r="H121" s="38"/>
    </row>
    <row r="122" spans="1:8" s="16" customFormat="1" ht="63" customHeight="1" x14ac:dyDescent="0.2">
      <c r="A122" s="143" t="s">
        <v>89</v>
      </c>
      <c r="B122" s="144"/>
      <c r="C122" s="188"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2" s="56">
        <v>1902</v>
      </c>
      <c r="E122" s="37"/>
      <c r="F122" s="37"/>
      <c r="G122" s="37"/>
      <c r="H122" s="38"/>
    </row>
    <row r="123" spans="1:8" s="16" customFormat="1" ht="63" customHeight="1" x14ac:dyDescent="0.2">
      <c r="A123" s="143" t="s">
        <v>90</v>
      </c>
      <c r="B123" s="144"/>
      <c r="C123" s="18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3" s="56">
        <v>1500</v>
      </c>
      <c r="E123" s="37"/>
      <c r="F123" s="37"/>
      <c r="G123" s="37"/>
      <c r="H123" s="38"/>
    </row>
    <row r="124" spans="1:8" s="16" customFormat="1" ht="63" customHeight="1" x14ac:dyDescent="0.2">
      <c r="A124" s="143" t="s">
        <v>91</v>
      </c>
      <c r="B124" s="144"/>
      <c r="C124" s="188"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4" s="56">
        <v>900</v>
      </c>
      <c r="E124" s="37"/>
      <c r="F124" s="37"/>
      <c r="G124" s="37"/>
      <c r="H124" s="38"/>
    </row>
    <row r="125" spans="1:8" s="16" customFormat="1" ht="63" customHeight="1" x14ac:dyDescent="0.2">
      <c r="A125" s="143" t="s">
        <v>92</v>
      </c>
      <c r="B125" s="144" t="s">
        <v>92</v>
      </c>
      <c r="C12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5" s="325">
        <v>7002</v>
      </c>
      <c r="E125" s="140"/>
      <c r="F125" s="140"/>
      <c r="G125" s="140"/>
      <c r="H125" s="141"/>
    </row>
    <row r="126" spans="1:8" s="16" customFormat="1" ht="63" customHeight="1" x14ac:dyDescent="0.2">
      <c r="A126" s="143" t="s">
        <v>93</v>
      </c>
      <c r="B126" s="144" t="s">
        <v>93</v>
      </c>
      <c r="C12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26" s="325">
        <v>5502</v>
      </c>
      <c r="E126" s="140"/>
      <c r="F126" s="140"/>
      <c r="G126" s="140"/>
      <c r="H126" s="141"/>
    </row>
    <row r="127" spans="1:8" s="16" customFormat="1" ht="50.1" customHeight="1" thickBot="1" x14ac:dyDescent="0.25">
      <c r="A127" s="143" t="s">
        <v>94</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27" s="56">
        <v>1656</v>
      </c>
      <c r="E127" s="37"/>
      <c r="F127" s="37"/>
      <c r="G127" s="37"/>
      <c r="H127" s="38"/>
    </row>
    <row r="128" spans="1:8" s="16" customFormat="1" ht="102" customHeight="1" thickBot="1" x14ac:dyDescent="0.25">
      <c r="A128" s="143" t="s">
        <v>16</v>
      </c>
      <c r="B128" s="144"/>
      <c r="C12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28" s="56">
        <v>600</v>
      </c>
      <c r="E128" s="37"/>
      <c r="F128" s="37"/>
      <c r="G128" s="37"/>
      <c r="H128" s="38"/>
    </row>
    <row r="129" spans="1:8" s="16" customFormat="1" ht="126" customHeight="1" x14ac:dyDescent="0.2">
      <c r="A129" s="143" t="s">
        <v>95</v>
      </c>
      <c r="B129" s="144"/>
      <c r="C12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9" s="56">
        <v>6000</v>
      </c>
      <c r="E129" s="37"/>
      <c r="F129" s="37"/>
      <c r="G129" s="37"/>
      <c r="H129" s="38"/>
    </row>
    <row r="130" spans="1:8" s="16" customFormat="1" ht="96" customHeight="1" x14ac:dyDescent="0.2">
      <c r="A130" s="137" t="s">
        <v>96</v>
      </c>
      <c r="B130" s="189"/>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30" s="56">
        <v>4002</v>
      </c>
      <c r="E130" s="37"/>
      <c r="F130" s="37"/>
      <c r="G130" s="37"/>
      <c r="H130" s="38"/>
    </row>
    <row r="131" spans="1:8" s="16" customFormat="1" ht="96" customHeight="1" x14ac:dyDescent="0.2">
      <c r="A131" s="137" t="s">
        <v>97</v>
      </c>
      <c r="B131" s="189"/>
      <c r="C13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31" s="56">
        <v>6000</v>
      </c>
      <c r="E131" s="37"/>
      <c r="F131" s="37"/>
      <c r="G131" s="37"/>
      <c r="H131" s="38"/>
    </row>
    <row r="132" spans="1:8" s="16" customFormat="1" ht="50.1" customHeight="1" x14ac:dyDescent="0.2">
      <c r="A132" s="143" t="s">
        <v>681</v>
      </c>
      <c r="B132" s="144"/>
      <c r="C132" s="188" t="str">
        <f>"Интернет-площадка 2gis.ru на основе Cправочника организаций "&amp;$C$2&amp;""</f>
        <v>Интернет-площадка 2gis.ru на основе Cправочника организаций "2ГИС.СЫКТЫВКАР"</v>
      </c>
      <c r="D132" s="56">
        <v>6360</v>
      </c>
      <c r="E132" s="37"/>
      <c r="F132" s="37"/>
      <c r="G132" s="37"/>
      <c r="H132" s="38"/>
    </row>
    <row r="133" spans="1:8" s="16" customFormat="1" ht="50.1" customHeight="1" x14ac:dyDescent="0.2">
      <c r="A133" s="143" t="s">
        <v>99</v>
      </c>
      <c r="B133" s="144"/>
      <c r="C133"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3" s="56">
        <v>3840</v>
      </c>
      <c r="E133" s="37"/>
      <c r="F133" s="37"/>
      <c r="G133" s="37"/>
      <c r="H133" s="38"/>
    </row>
    <row r="134" spans="1:8" s="16" customFormat="1" ht="50.1" customHeight="1" x14ac:dyDescent="0.2">
      <c r="A134" s="137" t="s">
        <v>100</v>
      </c>
      <c r="B134" s="189"/>
      <c r="C134"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4" s="56">
        <v>9120</v>
      </c>
      <c r="E134" s="37"/>
      <c r="F134" s="37"/>
      <c r="G134" s="37"/>
      <c r="H134" s="38"/>
    </row>
    <row r="135" spans="1:8" s="16" customFormat="1" ht="50.1" customHeight="1" x14ac:dyDescent="0.2">
      <c r="A135" s="137" t="s">
        <v>101</v>
      </c>
      <c r="B135" s="189"/>
      <c r="C135" s="188" t="str">
        <f>"Интернет-площадка 2gis.ru на основе Cправочника организаций "&amp;$C$2&amp;""</f>
        <v>Интернет-площадка 2gis.ru на основе Cправочника организаций "2ГИС.СЫКТЫВКАР"</v>
      </c>
      <c r="D135" s="56">
        <v>7800</v>
      </c>
      <c r="E135" s="37"/>
      <c r="F135" s="37"/>
      <c r="G135" s="37"/>
      <c r="H135" s="38"/>
    </row>
    <row r="136" spans="1:8" s="16" customFormat="1" ht="50.1" customHeight="1" x14ac:dyDescent="0.2">
      <c r="A136" s="137" t="s">
        <v>102</v>
      </c>
      <c r="B136" s="189"/>
      <c r="C136" s="188" t="str">
        <f>"Интернет-площадка 2gis.ru на основе Cправочника организаций "&amp;$C$2&amp;""</f>
        <v>Интернет-площадка 2gis.ru на основе Cправочника организаций "2ГИС.СЫКТЫВКАР"</v>
      </c>
      <c r="D136" s="56">
        <v>9360</v>
      </c>
      <c r="E136" s="37"/>
      <c r="F136" s="37"/>
      <c r="G136" s="37"/>
      <c r="H136" s="38"/>
    </row>
    <row r="137" spans="1:8" s="16" customFormat="1" ht="50.1" customHeight="1" x14ac:dyDescent="0.2">
      <c r="A137" s="137" t="s">
        <v>103</v>
      </c>
      <c r="B137" s="189"/>
      <c r="C137"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56">
        <v>3840</v>
      </c>
      <c r="E137" s="37"/>
      <c r="F137" s="37"/>
      <c r="G137" s="37"/>
      <c r="H137" s="38"/>
    </row>
    <row r="138" spans="1:8" s="16" customFormat="1" ht="50.1" customHeight="1" x14ac:dyDescent="0.2">
      <c r="A138" s="137" t="s">
        <v>104</v>
      </c>
      <c r="B138" s="189"/>
      <c r="C138"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56">
        <v>3840</v>
      </c>
      <c r="E138" s="37"/>
      <c r="F138" s="37"/>
      <c r="G138" s="37"/>
      <c r="H138" s="38"/>
    </row>
    <row r="139" spans="1:8" s="16" customFormat="1" ht="50.1" customHeight="1" x14ac:dyDescent="0.2">
      <c r="A139" s="143" t="s">
        <v>105</v>
      </c>
      <c r="B139" s="144"/>
      <c r="C139"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9" s="56">
        <v>9360</v>
      </c>
      <c r="E139" s="37"/>
      <c r="F139" s="37"/>
      <c r="G139" s="37"/>
      <c r="H139" s="38"/>
    </row>
    <row r="140" spans="1:8" s="16" customFormat="1" ht="50.1" customHeight="1" x14ac:dyDescent="0.2">
      <c r="A140" s="143" t="s">
        <v>106</v>
      </c>
      <c r="B140" s="144"/>
      <c r="C140" s="188" t="s">
        <v>680</v>
      </c>
      <c r="D140" s="56">
        <v>1080</v>
      </c>
      <c r="E140" s="37"/>
      <c r="F140" s="37"/>
      <c r="G140" s="37"/>
      <c r="H140" s="38"/>
    </row>
    <row r="141" spans="1:8" s="16" customFormat="1" ht="63" customHeight="1" x14ac:dyDescent="0.2">
      <c r="A141" s="143" t="s">
        <v>107</v>
      </c>
      <c r="B141" s="144"/>
      <c r="C14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1" s="56">
        <v>9840</v>
      </c>
      <c r="E141" s="37"/>
      <c r="F141" s="37"/>
      <c r="G141" s="37"/>
      <c r="H141" s="38"/>
    </row>
    <row r="142" spans="1:8" s="16" customFormat="1" ht="50.1" customHeight="1" thickBot="1" x14ac:dyDescent="0.25">
      <c r="A142" s="143" t="s">
        <v>108</v>
      </c>
      <c r="B142" s="144"/>
      <c r="C142"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56">
        <v>2400</v>
      </c>
      <c r="E142" s="37"/>
      <c r="F142" s="37"/>
      <c r="G142" s="37"/>
      <c r="H142" s="38"/>
    </row>
    <row r="143" spans="1:8" s="28" customFormat="1" ht="50.1" customHeight="1" thickBot="1" x14ac:dyDescent="0.25">
      <c r="A143" s="24" t="s">
        <v>109</v>
      </c>
      <c r="B143" s="25"/>
      <c r="C143" s="26"/>
      <c r="D143" s="156"/>
      <c r="E143" s="156"/>
      <c r="F143" s="156"/>
      <c r="G143" s="156"/>
      <c r="H143" s="157"/>
    </row>
    <row r="144" spans="1:8" s="16" customFormat="1" ht="50.1" customHeight="1" x14ac:dyDescent="0.2">
      <c r="A144" s="143" t="s">
        <v>110</v>
      </c>
      <c r="B144" s="144"/>
      <c r="C14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44" s="36">
        <v>6000</v>
      </c>
      <c r="E144" s="37"/>
      <c r="F144" s="37"/>
      <c r="G144" s="37"/>
      <c r="H144" s="38"/>
    </row>
    <row r="145" spans="1:8" s="16" customFormat="1" ht="50.1" customHeight="1" x14ac:dyDescent="0.2">
      <c r="A145" s="143" t="s">
        <v>111</v>
      </c>
      <c r="B145" s="144"/>
      <c r="C145" s="194"/>
      <c r="D145" s="36">
        <v>4002</v>
      </c>
      <c r="E145" s="37"/>
      <c r="F145" s="37"/>
      <c r="G145" s="37"/>
      <c r="H145" s="38"/>
    </row>
    <row r="146" spans="1:8" s="16" customFormat="1" ht="50.1" customHeight="1" x14ac:dyDescent="0.2">
      <c r="A146" s="192" t="s">
        <v>112</v>
      </c>
      <c r="B146" s="193"/>
      <c r="C146" s="194"/>
      <c r="D146" s="325">
        <v>1500</v>
      </c>
      <c r="E146" s="140"/>
      <c r="F146" s="140"/>
      <c r="G146" s="140"/>
      <c r="H146" s="140"/>
    </row>
    <row r="147" spans="1:8" s="16" customFormat="1" ht="50.1" customHeight="1" x14ac:dyDescent="0.2">
      <c r="A147" s="192" t="s">
        <v>113</v>
      </c>
      <c r="B147" s="193"/>
      <c r="C147" s="194"/>
      <c r="D147" s="325">
        <v>150</v>
      </c>
      <c r="E147" s="140"/>
      <c r="F147" s="140"/>
      <c r="G147" s="140"/>
      <c r="H147" s="140"/>
    </row>
    <row r="148" spans="1:8" s="16" customFormat="1" ht="50.1" customHeight="1" thickBot="1" x14ac:dyDescent="0.25">
      <c r="A148" s="192" t="s">
        <v>114</v>
      </c>
      <c r="B148" s="193"/>
      <c r="C148" s="196"/>
      <c r="D148" s="78">
        <v>600</v>
      </c>
      <c r="E148" s="79"/>
      <c r="F148" s="79"/>
      <c r="G148" s="79"/>
      <c r="H148" s="79"/>
    </row>
    <row r="149" spans="1:8" s="16" customFormat="1" ht="50.1" customHeight="1" thickBot="1" x14ac:dyDescent="0.25">
      <c r="A149" s="24" t="s">
        <v>115</v>
      </c>
      <c r="B149" s="25"/>
      <c r="C149" s="26"/>
      <c r="D149" s="156"/>
      <c r="E149" s="156"/>
      <c r="F149" s="156"/>
      <c r="G149" s="156"/>
      <c r="H149" s="157"/>
    </row>
    <row r="150" spans="1:8" s="16" customFormat="1" ht="50.1" customHeight="1" x14ac:dyDescent="0.2">
      <c r="A150" s="143" t="s">
        <v>116</v>
      </c>
      <c r="B150" s="144"/>
      <c r="C15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0" s="198">
        <f>F150*1.2</f>
        <v>2397.6</v>
      </c>
      <c r="E150" s="199">
        <f>F150*1.1</f>
        <v>2197.8000000000002</v>
      </c>
      <c r="F150" s="199">
        <v>1998</v>
      </c>
      <c r="G150" s="199">
        <f>F150*0.75</f>
        <v>1498.5</v>
      </c>
      <c r="H150" s="200">
        <f>F150*0.5</f>
        <v>999</v>
      </c>
    </row>
    <row r="151" spans="1:8" s="16" customFormat="1" ht="50.1" customHeight="1" x14ac:dyDescent="0.2">
      <c r="A151" s="143" t="s">
        <v>117</v>
      </c>
      <c r="B151" s="144"/>
      <c r="C151" s="188" t="str">
        <f>"Интернет-площадка 2gis.ru на основе Cправочника организаций "&amp;$C$2&amp;""</f>
        <v>Интернет-площадка 2gis.ru на основе Cправочника организаций "2ГИС.СЫКТЫВКАР"</v>
      </c>
      <c r="D151" s="36">
        <v>2004</v>
      </c>
      <c r="E151" s="37"/>
      <c r="F151" s="37"/>
      <c r="G151" s="37"/>
      <c r="H151" s="38"/>
    </row>
    <row r="152" spans="1:8" s="16" customFormat="1" ht="50.1" customHeight="1" x14ac:dyDescent="0.2">
      <c r="A152" s="143" t="s">
        <v>118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56">
        <v>534</v>
      </c>
      <c r="E152" s="37"/>
      <c r="F152" s="37"/>
      <c r="G152" s="37"/>
      <c r="H152" s="38"/>
    </row>
    <row r="153" spans="1:8" s="16" customFormat="1" ht="50.1" customHeight="1" x14ac:dyDescent="0.2">
      <c r="A153" s="137" t="s">
        <v>286</v>
      </c>
      <c r="B153" s="189"/>
      <c r="C1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3" s="198">
        <f>F153*1.2</f>
        <v>3456</v>
      </c>
      <c r="E153" s="199">
        <f>F153*1.1</f>
        <v>3168.0000000000005</v>
      </c>
      <c r="F153" s="199">
        <v>2880</v>
      </c>
      <c r="G153" s="199">
        <f>F153*0.75</f>
        <v>2160</v>
      </c>
      <c r="H153" s="200">
        <f>F153*0.5</f>
        <v>1440</v>
      </c>
    </row>
    <row r="154" spans="1:8" s="16" customFormat="1" ht="50.1" customHeight="1" x14ac:dyDescent="0.2">
      <c r="A154" s="137" t="s">
        <v>163</v>
      </c>
      <c r="B154" s="189"/>
      <c r="C154" s="188" t="str">
        <f>"Интернет-площадка 2gis.ru на основе Cправочника организаций "&amp;$C$2&amp;""</f>
        <v>Интернет-площадка 2gis.ru на основе Cправочника организаций "2ГИС.СЫКТЫВКАР"</v>
      </c>
      <c r="D154" s="36">
        <v>2880</v>
      </c>
      <c r="E154" s="37"/>
      <c r="F154" s="37"/>
      <c r="G154" s="37"/>
      <c r="H154" s="38"/>
    </row>
    <row r="155" spans="1:8" s="16" customFormat="1" ht="50.1" customHeight="1" x14ac:dyDescent="0.2">
      <c r="A155" s="137" t="s">
        <v>121</v>
      </c>
      <c r="B155" s="189"/>
      <c r="C155" s="188"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5" s="36">
        <v>840</v>
      </c>
      <c r="E155" s="37"/>
      <c r="F155" s="37"/>
      <c r="G155" s="37"/>
      <c r="H155" s="38"/>
    </row>
    <row r="156" spans="1:8" s="16" customFormat="1" ht="126" customHeight="1" thickBot="1" x14ac:dyDescent="0.25">
      <c r="A156" s="143" t="s">
        <v>122</v>
      </c>
      <c r="B156" s="144"/>
      <c r="C156" s="201" t="str">
        <f>C151</f>
        <v>Интернет-площадка 2gis.ru на основе Cправочника организаций "2ГИС.СЫКТЫВКАР"</v>
      </c>
      <c r="D156" s="198">
        <f>F156*1.2</f>
        <v>2491.1999999999998</v>
      </c>
      <c r="E156" s="199">
        <f>F156*1.1</f>
        <v>2283.6000000000004</v>
      </c>
      <c r="F156" s="199">
        <v>2076</v>
      </c>
      <c r="G156" s="199">
        <f>F156*0.75</f>
        <v>1557</v>
      </c>
      <c r="H156" s="200">
        <f>F156*0.5</f>
        <v>1038</v>
      </c>
    </row>
    <row r="157" spans="1:8" s="28" customFormat="1" ht="50.1" customHeight="1" thickBot="1" x14ac:dyDescent="0.25">
      <c r="A157" s="24" t="s">
        <v>182</v>
      </c>
      <c r="B157" s="25"/>
      <c r="C157" s="26"/>
      <c r="D157" s="156"/>
      <c r="E157" s="156"/>
      <c r="F157" s="156"/>
      <c r="G157" s="156"/>
      <c r="H157" s="157"/>
    </row>
    <row r="158" spans="1:8" s="23" customFormat="1" ht="30" customHeight="1" thickBot="1" x14ac:dyDescent="0.25">
      <c r="A158" s="532"/>
      <c r="B158" s="353"/>
      <c r="C158" s="354"/>
      <c r="D158" s="353"/>
      <c r="E158" s="353"/>
      <c r="F158" s="353"/>
      <c r="G158" s="353"/>
      <c r="H158" s="355"/>
    </row>
    <row r="159" spans="1:8" s="16" customFormat="1" ht="185.25" customHeight="1" x14ac:dyDescent="0.2">
      <c r="A159" s="143" t="s">
        <v>183</v>
      </c>
      <c r="B159" s="144"/>
      <c r="C15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9" s="31">
        <v>7068</v>
      </c>
      <c r="E159" s="32"/>
      <c r="F159" s="32"/>
      <c r="G159" s="32"/>
      <c r="H159" s="33"/>
    </row>
    <row r="160" spans="1:8" s="16" customFormat="1" ht="83.25" customHeight="1" x14ac:dyDescent="0.2">
      <c r="A160" s="143" t="s">
        <v>184</v>
      </c>
      <c r="B160" s="144"/>
      <c r="C160" s="194"/>
      <c r="D160" s="36">
        <v>14136</v>
      </c>
      <c r="E160" s="37"/>
      <c r="F160" s="37"/>
      <c r="G160" s="37"/>
      <c r="H160" s="38"/>
    </row>
    <row r="161" spans="1:8" s="16" customFormat="1" ht="83.25" customHeight="1" x14ac:dyDescent="0.2">
      <c r="A161" s="143" t="s">
        <v>185</v>
      </c>
      <c r="B161" s="144"/>
      <c r="C161" s="194"/>
      <c r="D161" s="36">
        <v>7068</v>
      </c>
      <c r="E161" s="37"/>
      <c r="F161" s="37"/>
      <c r="G161" s="37"/>
      <c r="H161" s="38"/>
    </row>
    <row r="162" spans="1:8" s="16" customFormat="1" ht="83.25" customHeight="1" thickBot="1" x14ac:dyDescent="0.25">
      <c r="A162" s="143" t="s">
        <v>186</v>
      </c>
      <c r="B162" s="144"/>
      <c r="C162" s="194"/>
      <c r="D162" s="36">
        <v>14136</v>
      </c>
      <c r="E162" s="37"/>
      <c r="F162" s="37"/>
      <c r="G162" s="37"/>
      <c r="H162" s="38"/>
    </row>
    <row r="163" spans="1:8" s="16" customFormat="1" ht="21.75" thickBot="1" x14ac:dyDescent="0.25">
      <c r="A163" s="298"/>
      <c r="B163" s="299"/>
      <c r="C163" s="180"/>
      <c r="D163" s="322"/>
      <c r="E163" s="322"/>
      <c r="F163" s="322"/>
      <c r="G163" s="322"/>
      <c r="H163" s="323"/>
    </row>
    <row r="164" spans="1:8" ht="12.6" customHeight="1" x14ac:dyDescent="0.2"/>
    <row r="165" spans="1:8" s="209" customFormat="1" ht="24.95" customHeight="1" x14ac:dyDescent="0.2">
      <c r="A165" s="206"/>
      <c r="B165" s="207" t="s">
        <v>123</v>
      </c>
      <c r="C165" s="208" t="s">
        <v>682</v>
      </c>
      <c r="D165" s="208"/>
    </row>
    <row r="166" spans="1:8" s="209" customFormat="1" ht="24.95" customHeight="1" x14ac:dyDescent="0.2">
      <c r="A166" s="206"/>
      <c r="C166" s="210" t="s">
        <v>683</v>
      </c>
      <c r="D166" s="210"/>
    </row>
    <row r="167" spans="1:8" s="209" customFormat="1" ht="24.95" customHeight="1" x14ac:dyDescent="0.2">
      <c r="A167" s="206"/>
      <c r="C167" s="210" t="s">
        <v>684</v>
      </c>
      <c r="D167" s="210"/>
    </row>
    <row r="168" spans="1:8" s="203" customFormat="1" ht="12" customHeight="1" x14ac:dyDescent="0.2">
      <c r="A168" s="202"/>
      <c r="C168" s="210"/>
      <c r="D168" s="210"/>
      <c r="E168" s="209"/>
      <c r="F168" s="209"/>
      <c r="G168" s="209"/>
    </row>
    <row r="169" spans="1:8" s="217" customFormat="1" ht="24.95" customHeight="1" x14ac:dyDescent="0.2">
      <c r="A169" s="213" t="str">
        <f>Абакан_юр!A147</f>
        <v>По соглашению сторон в качестве валюты платежа могут выступать украинские гривны, в этом случае курс следующий: 1 руб. = 0,3909 гривен</v>
      </c>
      <c r="B169" s="213"/>
      <c r="C169" s="213"/>
      <c r="D169" s="214"/>
      <c r="E169" s="214"/>
      <c r="F169" s="215"/>
      <c r="G169" s="216"/>
      <c r="H169" s="216"/>
    </row>
    <row r="170" spans="1:8" s="217" customFormat="1" ht="24.95" customHeight="1" x14ac:dyDescent="0.2">
      <c r="A170" s="213" t="str">
        <f>Абакан_юр!A148</f>
        <v>По соглашению сторон в качестве валюты платежа могут выступать дирхамы ОАЭ, в этом случае курс следующий: 1 руб. = 0,0394 дирхам</v>
      </c>
      <c r="B170" s="213"/>
      <c r="C170" s="213"/>
      <c r="D170" s="214"/>
      <c r="E170" s="214"/>
      <c r="F170" s="215"/>
      <c r="G170" s="218"/>
      <c r="H170" s="218"/>
    </row>
    <row r="171" spans="1:8" s="217" customFormat="1" ht="24.95" customHeight="1" x14ac:dyDescent="0.2">
      <c r="A171" s="213" t="str">
        <f>Абакан_юр!A149</f>
        <v>По соглашению сторон в качестве валюты платежа могут выступать доллары США, в этом случае курс следующий: 1 руб. = 0,0107 доллара</v>
      </c>
      <c r="B171" s="213"/>
      <c r="C171" s="213"/>
      <c r="D171" s="214"/>
      <c r="E171" s="214"/>
      <c r="F171" s="215"/>
      <c r="G171" s="218"/>
      <c r="H171" s="218"/>
    </row>
    <row r="172" spans="1:8" s="217" customFormat="1" ht="24.95" customHeight="1" x14ac:dyDescent="0.2">
      <c r="A172" s="213" t="str">
        <f>Абакан_юр!A150</f>
        <v>По соглашению сторон в качестве валюты платежа могут выступать евро, в этом случае курс следующий: 1 руб. = 0,0101 евро</v>
      </c>
      <c r="B172" s="213"/>
      <c r="C172" s="213"/>
      <c r="D172" s="214"/>
      <c r="E172" s="215"/>
      <c r="F172" s="215"/>
      <c r="G172" s="218"/>
      <c r="H172" s="218"/>
    </row>
    <row r="173" spans="1:8" s="217" customFormat="1" ht="24.95" customHeight="1" x14ac:dyDescent="0.2">
      <c r="A173" s="213" t="str">
        <f>Абакан_юр!A151</f>
        <v>По соглашению сторон в качестве валюты платежа могут выступать чешские кроны, в этом случае курс следующий: 1 руб. = 0,2496 крона</v>
      </c>
      <c r="B173" s="213"/>
      <c r="C173" s="213"/>
      <c r="D173" s="214"/>
      <c r="E173" s="215"/>
      <c r="F173" s="215"/>
      <c r="G173" s="218"/>
      <c r="H173" s="218"/>
    </row>
    <row r="174" spans="1:8" s="217" customFormat="1" ht="24.95" customHeight="1" x14ac:dyDescent="0.2">
      <c r="A174" s="213" t="str">
        <f>Абакан_юр!A152</f>
        <v>По соглашению сторон в качестве валюты платежа могут выступать киргизские сомы, в этом случае курс следующий: 1 руб. = 0,9546 сом</v>
      </c>
      <c r="B174" s="213"/>
      <c r="C174" s="213"/>
      <c r="D174" s="214"/>
      <c r="E174" s="214"/>
      <c r="F174" s="215"/>
      <c r="G174" s="218"/>
      <c r="H174" s="218"/>
    </row>
    <row r="175" spans="1:8" s="217" customFormat="1" ht="24.95" customHeight="1" x14ac:dyDescent="0.2">
      <c r="A17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5" s="213"/>
      <c r="C175" s="213"/>
      <c r="D175" s="214"/>
      <c r="E175" s="214"/>
      <c r="F175" s="215"/>
      <c r="G175" s="218"/>
      <c r="H175" s="218"/>
    </row>
    <row r="176" spans="1:8" s="224" customFormat="1" ht="12" customHeight="1" x14ac:dyDescent="0.2">
      <c r="A176" s="219"/>
      <c r="B176" s="219"/>
      <c r="C176" s="220"/>
      <c r="D176" s="221"/>
      <c r="E176" s="221"/>
      <c r="F176" s="222"/>
      <c r="G176" s="223"/>
      <c r="H176" s="223"/>
    </row>
    <row r="177" spans="1:8" ht="24.95" customHeight="1" x14ac:dyDescent="0.2">
      <c r="A177" s="225" t="s">
        <v>134</v>
      </c>
      <c r="B177" s="225"/>
      <c r="C177" s="225"/>
      <c r="D177" s="225"/>
      <c r="E177" s="225"/>
      <c r="F177" s="225"/>
      <c r="G177" s="225"/>
      <c r="H177" s="225"/>
    </row>
    <row r="178" spans="1:8" ht="24.95" customHeight="1" x14ac:dyDescent="0.2">
      <c r="A178" s="225" t="s">
        <v>135</v>
      </c>
      <c r="B178" s="225"/>
      <c r="C178" s="225"/>
      <c r="D178" s="225"/>
      <c r="E178" s="225"/>
      <c r="F178" s="225"/>
      <c r="G178" s="225"/>
      <c r="H178" s="225"/>
    </row>
    <row r="179" spans="1:8" s="224" customFormat="1" ht="12.6" customHeight="1" x14ac:dyDescent="0.2">
      <c r="A179" s="219"/>
      <c r="B179" s="219"/>
      <c r="C179" s="220"/>
      <c r="D179" s="221"/>
      <c r="E179" s="221"/>
      <c r="F179" s="222"/>
      <c r="G179" s="223"/>
      <c r="H179" s="223"/>
    </row>
    <row r="180" spans="1:8" s="228" customFormat="1" ht="50.1" customHeight="1" thickBot="1" x14ac:dyDescent="0.25">
      <c r="A180" s="226" t="s">
        <v>136</v>
      </c>
      <c r="B180" s="226"/>
      <c r="C180" s="226"/>
      <c r="D180" s="226"/>
      <c r="E180" s="226"/>
      <c r="F180" s="227"/>
      <c r="G180" s="217"/>
    </row>
    <row r="181" spans="1:8" s="233" customFormat="1" ht="50.1" customHeight="1" thickBot="1" x14ac:dyDescent="0.25">
      <c r="A181" s="538" t="s">
        <v>137</v>
      </c>
      <c r="B181" s="539"/>
      <c r="C181" s="539"/>
      <c r="D181" s="539"/>
      <c r="E181" s="540"/>
      <c r="F181" s="232"/>
      <c r="G181" s="203"/>
    </row>
    <row r="182" spans="1:8" ht="97.5" customHeight="1" thickBot="1" x14ac:dyDescent="0.25">
      <c r="A182" s="302" t="s">
        <v>138</v>
      </c>
      <c r="B182" s="303"/>
      <c r="C182" s="236" t="s">
        <v>139</v>
      </c>
      <c r="D182" s="326" t="s">
        <v>140</v>
      </c>
      <c r="E182" s="327"/>
      <c r="F182" s="238"/>
      <c r="G182" s="238"/>
      <c r="H182" s="238"/>
    </row>
    <row r="183" spans="1:8" ht="99.95" customHeight="1" x14ac:dyDescent="0.2">
      <c r="A183" s="244" t="s">
        <v>141</v>
      </c>
      <c r="B183" s="245"/>
      <c r="C183" s="246" t="s">
        <v>142</v>
      </c>
      <c r="D183" s="247" t="s">
        <v>143</v>
      </c>
      <c r="E183" s="248"/>
      <c r="F183" s="238"/>
      <c r="G183" s="238"/>
      <c r="H183" s="238"/>
    </row>
    <row r="184" spans="1:8" ht="75" customHeight="1" x14ac:dyDescent="0.2">
      <c r="A184" s="244" t="s">
        <v>144</v>
      </c>
      <c r="B184" s="245"/>
      <c r="C184" s="246" t="s">
        <v>145</v>
      </c>
      <c r="D184" s="247" t="s">
        <v>146</v>
      </c>
      <c r="E184" s="248"/>
      <c r="F184" s="238"/>
      <c r="G184" s="238"/>
      <c r="H184" s="238"/>
    </row>
    <row r="185" spans="1:8" ht="128.25" customHeight="1" thickBot="1" x14ac:dyDescent="0.25">
      <c r="A185" s="328" t="s">
        <v>147</v>
      </c>
      <c r="B185" s="329"/>
      <c r="C185" s="330" t="s">
        <v>148</v>
      </c>
      <c r="D185" s="331" t="s">
        <v>146</v>
      </c>
      <c r="E185" s="332"/>
      <c r="F185" s="238"/>
      <c r="G185" s="238"/>
      <c r="H185" s="238"/>
    </row>
    <row r="186" spans="1:8" s="203" customFormat="1" ht="102.75" customHeight="1" thickBot="1" x14ac:dyDescent="0.25">
      <c r="A186" s="328" t="s">
        <v>150</v>
      </c>
      <c r="B186" s="329"/>
      <c r="C186" s="544" t="s">
        <v>151</v>
      </c>
      <c r="D186" s="329" t="s">
        <v>146</v>
      </c>
      <c r="E186" s="545"/>
      <c r="F186" s="232"/>
      <c r="G186" s="232"/>
      <c r="H186" s="232"/>
    </row>
    <row r="187" spans="1:8" s="224" customFormat="1" ht="222.75" customHeight="1" thickBot="1" x14ac:dyDescent="0.25">
      <c r="A187" s="328" t="s">
        <v>152</v>
      </c>
      <c r="B187" s="329"/>
      <c r="C187" s="330" t="s">
        <v>153</v>
      </c>
      <c r="D187" s="331" t="s">
        <v>146</v>
      </c>
      <c r="E187" s="332"/>
      <c r="F187" s="222"/>
      <c r="G187" s="223"/>
      <c r="H187" s="223"/>
    </row>
    <row r="188" spans="1:8" s="224" customFormat="1" ht="12" customHeight="1" x14ac:dyDescent="0.2">
      <c r="A188" s="219"/>
      <c r="B188" s="219"/>
      <c r="C188" s="220"/>
      <c r="D188" s="221"/>
      <c r="E188" s="221"/>
      <c r="F188" s="222"/>
      <c r="G188" s="223"/>
      <c r="H188" s="223"/>
    </row>
    <row r="189" spans="1:8" s="461" customFormat="1" ht="75" customHeight="1" x14ac:dyDescent="0.2">
      <c r="A189" s="459" t="s">
        <v>653</v>
      </c>
      <c r="B189" s="459"/>
      <c r="C189" s="459"/>
      <c r="D189" s="459"/>
      <c r="E189" s="459"/>
      <c r="F189" s="459"/>
      <c r="G189" s="459"/>
      <c r="H189" s="459"/>
    </row>
    <row r="190" spans="1:8" s="461" customFormat="1" ht="24.75" customHeight="1" x14ac:dyDescent="0.2">
      <c r="A190" s="460" t="s">
        <v>685</v>
      </c>
      <c r="B190" s="460"/>
      <c r="C190" s="460"/>
      <c r="D190" s="460"/>
      <c r="E190" s="460"/>
      <c r="F190" s="460"/>
      <c r="G190" s="460"/>
      <c r="H190" s="460"/>
    </row>
    <row r="191" spans="1:8" s="224" customFormat="1" ht="12" customHeight="1" x14ac:dyDescent="0.2">
      <c r="A191" s="219"/>
      <c r="B191" s="219"/>
      <c r="C191" s="220"/>
      <c r="D191" s="221"/>
      <c r="E191" s="221"/>
      <c r="F191" s="222"/>
      <c r="G191" s="223"/>
      <c r="H191" s="223"/>
    </row>
    <row r="192" spans="1:8" ht="42" customHeight="1" x14ac:dyDescent="0.2">
      <c r="A192" s="250" t="s">
        <v>154</v>
      </c>
      <c r="B192" s="250"/>
      <c r="C192" s="250"/>
      <c r="D192" s="250"/>
      <c r="E192" s="250"/>
      <c r="F192" s="250"/>
      <c r="G192" s="250"/>
      <c r="H192" s="250"/>
    </row>
    <row r="193" spans="1:8" ht="36" customHeight="1" x14ac:dyDescent="0.2">
      <c r="A193" s="250" t="s">
        <v>155</v>
      </c>
      <c r="B193" s="250"/>
      <c r="C193" s="250"/>
      <c r="D193" s="250"/>
      <c r="E193" s="250"/>
      <c r="F193" s="250"/>
      <c r="G193" s="250"/>
      <c r="H193" s="250"/>
    </row>
    <row r="194" spans="1:8" ht="189" customHeight="1" x14ac:dyDescent="0.2">
      <c r="A194"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08"/>
      <c r="C194" s="308"/>
      <c r="D194" s="308"/>
      <c r="E194" s="308"/>
      <c r="F194" s="308"/>
      <c r="G194" s="308"/>
      <c r="H194" s="308"/>
    </row>
    <row r="195" spans="1:8" s="16" customFormat="1" ht="67.5" customHeight="1" x14ac:dyDescent="0.2">
      <c r="A195" s="225" t="s">
        <v>157</v>
      </c>
      <c r="B195" s="225"/>
      <c r="C195" s="225"/>
      <c r="D195" s="225"/>
      <c r="E195" s="225"/>
      <c r="F195" s="225"/>
      <c r="G195" s="225"/>
      <c r="H195" s="225"/>
    </row>
    <row r="196" spans="1:8" ht="23.25" x14ac:dyDescent="0.2">
      <c r="A196" s="250" t="s">
        <v>158</v>
      </c>
      <c r="B196" s="250"/>
      <c r="C196" s="250"/>
      <c r="D196" s="250"/>
      <c r="E196" s="250"/>
      <c r="F196" s="250"/>
      <c r="G196" s="250"/>
      <c r="H196" s="250"/>
    </row>
    <row r="197" spans="1:8" ht="6" customHeight="1" x14ac:dyDescent="0.2"/>
    <row r="198" spans="1:8" s="252" customFormat="1" ht="114.75" customHeight="1" x14ac:dyDescent="0.2">
      <c r="A198" s="225" t="s">
        <v>159</v>
      </c>
      <c r="B198" s="225"/>
      <c r="C198" s="225"/>
      <c r="D198" s="225"/>
      <c r="E198" s="225"/>
      <c r="F198" s="225"/>
      <c r="G198" s="225"/>
      <c r="H198" s="225"/>
    </row>
  </sheetData>
  <sheetProtection selectLockedCells="1" selectUnlockedCells="1"/>
  <mergeCells count="320">
    <mergeCell ref="A196:H196"/>
    <mergeCell ref="A198:E198"/>
    <mergeCell ref="F198:H198"/>
    <mergeCell ref="A189:H189"/>
    <mergeCell ref="A190:H190"/>
    <mergeCell ref="A192:H192"/>
    <mergeCell ref="A193:H193"/>
    <mergeCell ref="A194:H194"/>
    <mergeCell ref="A195:H195"/>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9:B159"/>
    <mergeCell ref="C159:C162"/>
    <mergeCell ref="D159:H159"/>
    <mergeCell ref="A160:B160"/>
    <mergeCell ref="D160:H160"/>
    <mergeCell ref="A161:B161"/>
    <mergeCell ref="D161:H161"/>
    <mergeCell ref="A162:B162"/>
    <mergeCell ref="D162:H162"/>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08"/>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183"/>
  <sheetViews>
    <sheetView view="pageBreakPreview" zoomScale="40" zoomScaleNormal="60" zoomScaleSheetLayoutView="40" workbookViewId="0">
      <pane ySplit="4" topLeftCell="A84"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4" width="90.7109375" style="203" customWidth="1"/>
    <col min="5" max="16384" width="9.140625" style="205"/>
  </cols>
  <sheetData>
    <row r="1" spans="1:4" s="4" customFormat="1" ht="50.1" customHeight="1" x14ac:dyDescent="0.2">
      <c r="A1" s="1"/>
      <c r="B1" s="2"/>
      <c r="C1" s="3" t="s">
        <v>0</v>
      </c>
      <c r="D1" s="222"/>
    </row>
    <row r="2" spans="1:4" s="10" customFormat="1" ht="50.1" customHeight="1" x14ac:dyDescent="0.2">
      <c r="A2" s="5" t="str">
        <f>Абакан_юр!A2</f>
        <v>Введен в действие с "01" ноября 2023 г.</v>
      </c>
      <c r="B2" s="6" t="s">
        <v>2</v>
      </c>
      <c r="C2" s="7" t="s">
        <v>686</v>
      </c>
      <c r="D2" s="40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4" t="s">
        <v>8</v>
      </c>
    </row>
    <row r="5" spans="1:4" s="28" customFormat="1" ht="50.1" customHeight="1" thickBot="1" x14ac:dyDescent="0.25">
      <c r="A5" s="24" t="s">
        <v>9</v>
      </c>
      <c r="B5" s="25"/>
      <c r="C5" s="26"/>
      <c r="D5" s="27"/>
    </row>
    <row r="6" spans="1:4" ht="21.75" thickBot="1" x14ac:dyDescent="0.25">
      <c r="A6" s="255"/>
      <c r="B6" s="256"/>
      <c r="C6" s="257"/>
      <c r="D6" s="258"/>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1">
        <v>2712</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44"/>
    </row>
    <row r="11" spans="1:4" s="16" customFormat="1" ht="24.95" customHeight="1" thickBot="1" x14ac:dyDescent="0.25">
      <c r="A11" s="47"/>
      <c r="B11" s="48"/>
      <c r="C11" s="49"/>
      <c r="D11" s="2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54">
        <v>2904</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180</v>
      </c>
    </row>
    <row r="19" spans="1:4" s="16" customFormat="1" ht="50.1" customHeight="1" x14ac:dyDescent="0.2">
      <c r="A19" s="71"/>
      <c r="B19" s="72" t="s">
        <v>19</v>
      </c>
      <c r="C19" s="73" t="str">
        <f>"Электронный справочник "&amp;$C$2&amp;" (версия для ПК)"</f>
        <v>Электронный справочник "2ГИС.ТАГАНРОГ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78"/>
    </row>
    <row r="22" spans="1:4" s="16" customFormat="1" ht="24.95" customHeight="1" thickBot="1" x14ac:dyDescent="0.25">
      <c r="A22" s="81"/>
      <c r="B22" s="82"/>
      <c r="C22" s="83"/>
      <c r="D22" s="2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262">
        <v>60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263"/>
    </row>
    <row r="26" spans="1:4" s="16" customFormat="1" ht="24.95" customHeight="1" thickBot="1" x14ac:dyDescent="0.25">
      <c r="A26" s="81"/>
      <c r="B26" s="48"/>
      <c r="C26" s="49"/>
      <c r="D26" s="26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1">
        <v>3804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44"/>
    </row>
    <row r="31" spans="1:4" s="16" customFormat="1" ht="24.95" customHeight="1" thickBot="1" x14ac:dyDescent="0.25">
      <c r="A31" s="81"/>
      <c r="B31" s="48"/>
      <c r="C31" s="49"/>
      <c r="D31" s="2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54">
        <v>4068</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360</v>
      </c>
    </row>
    <row r="39" spans="1:4" s="16" customFormat="1" ht="50.1" customHeight="1" x14ac:dyDescent="0.2">
      <c r="A39" s="71"/>
      <c r="B39" s="72" t="s">
        <v>19</v>
      </c>
      <c r="C39" s="73" t="str">
        <f>"Электронный справочник "&amp;$C$2&amp;" (версия для ПК)"</f>
        <v>Электронный справочник "2ГИС.ТАГАНРОГ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78"/>
    </row>
    <row r="42" spans="1:4" s="16" customFormat="1" ht="24.95" customHeight="1" thickBot="1" x14ac:dyDescent="0.25">
      <c r="A42" s="81"/>
      <c r="B42" s="82"/>
      <c r="C42" s="83"/>
      <c r="D42" s="26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90">
        <v>84</v>
      </c>
    </row>
    <row r="44" spans="1:4" s="16" customFormat="1" ht="69.75" customHeight="1" x14ac:dyDescent="0.2">
      <c r="A44" s="71"/>
      <c r="B44" s="92"/>
      <c r="C44" s="93"/>
      <c r="D44" s="95"/>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95"/>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100"/>
    </row>
    <row r="47" spans="1:4" ht="21.75" thickBot="1" x14ac:dyDescent="0.25">
      <c r="A47" s="81"/>
      <c r="B47" s="117"/>
      <c r="C47" s="118"/>
      <c r="D47" s="266"/>
    </row>
    <row r="48" spans="1:4"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358">
        <v>1800</v>
      </c>
    </row>
    <row r="49" spans="1:4"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359"/>
    </row>
    <row r="50" spans="1:4"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359"/>
    </row>
    <row r="51" spans="1:4" ht="21.75" thickBot="1" x14ac:dyDescent="0.25">
      <c r="A51" s="81"/>
      <c r="B51" s="117"/>
      <c r="C51" s="118"/>
      <c r="D51" s="266"/>
    </row>
    <row r="52" spans="1:4"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712">
        <v>60</v>
      </c>
    </row>
    <row r="53" spans="1:4"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713"/>
    </row>
    <row r="54" spans="1:4" ht="21.75" thickBot="1" x14ac:dyDescent="0.25">
      <c r="A54" s="81"/>
      <c r="B54" s="117"/>
      <c r="C54" s="118"/>
      <c r="D54" s="266"/>
    </row>
    <row r="55" spans="1:4" ht="50.1" customHeight="1" thickBot="1" x14ac:dyDescent="0.25">
      <c r="A55" s="119" t="s">
        <v>31</v>
      </c>
      <c r="B55" s="120"/>
      <c r="C55" s="120"/>
      <c r="D55" s="267" t="str">
        <f>"от "&amp;MIN(D56:D75)&amp;" до "&amp;MAX(D56:D75)</f>
        <v>от 120 до 2400</v>
      </c>
    </row>
    <row r="56" spans="1:4"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6" s="268">
        <v>120</v>
      </c>
    </row>
    <row r="57" spans="1:4" ht="37.5" customHeight="1" x14ac:dyDescent="0.2">
      <c r="A57" s="130" t="s">
        <v>33</v>
      </c>
      <c r="B57" s="131"/>
      <c r="C57" s="126"/>
      <c r="D57" s="269">
        <v>240</v>
      </c>
    </row>
    <row r="58" spans="1:4" ht="37.5" customHeight="1" x14ac:dyDescent="0.2">
      <c r="A58" s="130" t="s">
        <v>34</v>
      </c>
      <c r="B58" s="131"/>
      <c r="C58" s="126"/>
      <c r="D58" s="269">
        <v>360</v>
      </c>
    </row>
    <row r="59" spans="1:4" ht="37.5" customHeight="1" x14ac:dyDescent="0.2">
      <c r="A59" s="130" t="s">
        <v>35</v>
      </c>
      <c r="B59" s="131"/>
      <c r="C59" s="126"/>
      <c r="D59" s="269">
        <v>480</v>
      </c>
    </row>
    <row r="60" spans="1:4" ht="37.5" customHeight="1" x14ac:dyDescent="0.2">
      <c r="A60" s="130" t="s">
        <v>36</v>
      </c>
      <c r="B60" s="131"/>
      <c r="C60" s="126"/>
      <c r="D60" s="269">
        <v>600</v>
      </c>
    </row>
    <row r="61" spans="1:4" ht="37.5" customHeight="1" x14ac:dyDescent="0.2">
      <c r="A61" s="130" t="s">
        <v>37</v>
      </c>
      <c r="B61" s="131"/>
      <c r="C61" s="126"/>
      <c r="D61" s="269">
        <v>720</v>
      </c>
    </row>
    <row r="62" spans="1:4" ht="37.5" customHeight="1" x14ac:dyDescent="0.2">
      <c r="A62" s="130" t="s">
        <v>38</v>
      </c>
      <c r="B62" s="131"/>
      <c r="C62" s="126"/>
      <c r="D62" s="269">
        <v>840</v>
      </c>
    </row>
    <row r="63" spans="1:4" ht="37.5" customHeight="1" x14ac:dyDescent="0.2">
      <c r="A63" s="130" t="s">
        <v>39</v>
      </c>
      <c r="B63" s="131"/>
      <c r="C63" s="126"/>
      <c r="D63" s="269">
        <v>960</v>
      </c>
    </row>
    <row r="64" spans="1:4" ht="37.5" customHeight="1" x14ac:dyDescent="0.2">
      <c r="A64" s="130" t="s">
        <v>40</v>
      </c>
      <c r="B64" s="131"/>
      <c r="C64" s="126"/>
      <c r="D64" s="269">
        <v>1080</v>
      </c>
    </row>
    <row r="65" spans="1:4" ht="37.5" customHeight="1" x14ac:dyDescent="0.2">
      <c r="A65" s="130" t="s">
        <v>41</v>
      </c>
      <c r="B65" s="131"/>
      <c r="C65" s="126"/>
      <c r="D65" s="269">
        <v>1200</v>
      </c>
    </row>
    <row r="66" spans="1:4" ht="37.5" customHeight="1" x14ac:dyDescent="0.2">
      <c r="A66" s="130" t="s">
        <v>42</v>
      </c>
      <c r="B66" s="131"/>
      <c r="C66" s="126"/>
      <c r="D66" s="269">
        <v>1320</v>
      </c>
    </row>
    <row r="67" spans="1:4" ht="37.5" customHeight="1" x14ac:dyDescent="0.2">
      <c r="A67" s="130" t="s">
        <v>43</v>
      </c>
      <c r="B67" s="131"/>
      <c r="C67" s="126"/>
      <c r="D67" s="269">
        <v>1440</v>
      </c>
    </row>
    <row r="68" spans="1:4" ht="37.5" customHeight="1" x14ac:dyDescent="0.2">
      <c r="A68" s="130" t="s">
        <v>44</v>
      </c>
      <c r="B68" s="131"/>
      <c r="C68" s="126"/>
      <c r="D68" s="269">
        <v>1560</v>
      </c>
    </row>
    <row r="69" spans="1:4" ht="37.5" customHeight="1" x14ac:dyDescent="0.2">
      <c r="A69" s="130" t="s">
        <v>45</v>
      </c>
      <c r="B69" s="131"/>
      <c r="C69" s="126"/>
      <c r="D69" s="269">
        <v>1680</v>
      </c>
    </row>
    <row r="70" spans="1:4" ht="37.5" customHeight="1" x14ac:dyDescent="0.2">
      <c r="A70" s="130" t="s">
        <v>46</v>
      </c>
      <c r="B70" s="131"/>
      <c r="C70" s="126"/>
      <c r="D70" s="269">
        <v>1800</v>
      </c>
    </row>
    <row r="71" spans="1:4" ht="37.5" customHeight="1" x14ac:dyDescent="0.2">
      <c r="A71" s="130" t="s">
        <v>47</v>
      </c>
      <c r="B71" s="131"/>
      <c r="C71" s="126"/>
      <c r="D71" s="269">
        <v>1920</v>
      </c>
    </row>
    <row r="72" spans="1:4" ht="37.5" customHeight="1" x14ac:dyDescent="0.2">
      <c r="A72" s="130" t="s">
        <v>48</v>
      </c>
      <c r="B72" s="131"/>
      <c r="C72" s="126"/>
      <c r="D72" s="269">
        <v>2040</v>
      </c>
    </row>
    <row r="73" spans="1:4" ht="37.5" customHeight="1" x14ac:dyDescent="0.2">
      <c r="A73" s="130" t="s">
        <v>49</v>
      </c>
      <c r="B73" s="131"/>
      <c r="C73" s="126"/>
      <c r="D73" s="269">
        <v>2160</v>
      </c>
    </row>
    <row r="74" spans="1:4" ht="37.5" customHeight="1" x14ac:dyDescent="0.2">
      <c r="A74" s="130" t="s">
        <v>50</v>
      </c>
      <c r="B74" s="131"/>
      <c r="C74" s="126"/>
      <c r="D74" s="269">
        <v>2280</v>
      </c>
    </row>
    <row r="75" spans="1:4" ht="37.5" customHeight="1" thickBot="1" x14ac:dyDescent="0.25">
      <c r="A75" s="130" t="s">
        <v>51</v>
      </c>
      <c r="B75" s="131"/>
      <c r="C75" s="126"/>
      <c r="D75" s="269">
        <v>2400</v>
      </c>
    </row>
    <row r="76" spans="1:4" ht="50.1" customHeight="1" thickBot="1" x14ac:dyDescent="0.25">
      <c r="A76" s="119" t="s">
        <v>52</v>
      </c>
      <c r="B76" s="120"/>
      <c r="C76" s="120"/>
      <c r="D76" s="267" t="str">
        <f>"от "&amp;MIN(D77:D86)&amp;" до "&amp;MAX(D77:D86)</f>
        <v>от 60 до 648</v>
      </c>
    </row>
    <row r="77" spans="1:4" ht="151.5" x14ac:dyDescent="0.2">
      <c r="A77" s="132" t="s">
        <v>53</v>
      </c>
      <c r="B77" s="133" t="s">
        <v>13</v>
      </c>
      <c r="C77" s="318"/>
      <c r="D77" s="277">
        <v>192</v>
      </c>
    </row>
    <row r="78" spans="1:4" ht="37.5" customHeight="1" x14ac:dyDescent="0.2">
      <c r="A78" s="271" t="s">
        <v>54</v>
      </c>
      <c r="B78" s="272"/>
      <c r="C78" s="139"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8" s="269">
        <v>60</v>
      </c>
    </row>
    <row r="79" spans="1:4" ht="37.5" customHeight="1" x14ac:dyDescent="0.2">
      <c r="A79" s="271" t="s">
        <v>55</v>
      </c>
      <c r="B79" s="272"/>
      <c r="C79" s="142"/>
      <c r="D79" s="269">
        <v>648</v>
      </c>
    </row>
    <row r="80" spans="1:4" ht="37.5" customHeight="1" x14ac:dyDescent="0.2">
      <c r="A80" s="273" t="s">
        <v>56</v>
      </c>
      <c r="B80" s="274"/>
      <c r="C80" s="142"/>
      <c r="D80" s="269">
        <v>180</v>
      </c>
    </row>
    <row r="81" spans="1:4" ht="37.5" customHeight="1" x14ac:dyDescent="0.2">
      <c r="A81" s="275" t="s">
        <v>57</v>
      </c>
      <c r="B81" s="276"/>
      <c r="C81" s="142"/>
      <c r="D81" s="269">
        <v>594</v>
      </c>
    </row>
    <row r="82" spans="1:4" ht="37.5" customHeight="1" x14ac:dyDescent="0.2">
      <c r="A82" s="271" t="s">
        <v>58</v>
      </c>
      <c r="B82" s="272"/>
      <c r="C82" s="142"/>
      <c r="D82" s="277">
        <v>60</v>
      </c>
    </row>
    <row r="83" spans="1:4" ht="37.5" customHeight="1" x14ac:dyDescent="0.2">
      <c r="A83" s="271" t="s">
        <v>59</v>
      </c>
      <c r="B83" s="272"/>
      <c r="C83" s="142"/>
      <c r="D83" s="277">
        <v>60</v>
      </c>
    </row>
    <row r="84" spans="1:4" ht="37.5" customHeight="1" x14ac:dyDescent="0.2">
      <c r="A84" s="271" t="s">
        <v>60</v>
      </c>
      <c r="B84" s="272"/>
      <c r="C84" s="142"/>
      <c r="D84" s="277">
        <v>120</v>
      </c>
    </row>
    <row r="85" spans="1:4" ht="37.5" customHeight="1" x14ac:dyDescent="0.2">
      <c r="A85" s="271" t="s">
        <v>61</v>
      </c>
      <c r="B85" s="272"/>
      <c r="C85" s="142"/>
      <c r="D85" s="277">
        <v>180</v>
      </c>
    </row>
    <row r="86" spans="1:4" ht="37.5" customHeight="1" thickBot="1" x14ac:dyDescent="0.25">
      <c r="A86" s="278" t="s">
        <v>62</v>
      </c>
      <c r="B86" s="279"/>
      <c r="C86" s="147"/>
      <c r="D86" s="280">
        <v>240</v>
      </c>
    </row>
    <row r="87" spans="1:4"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87" s="714">
        <v>30</v>
      </c>
    </row>
    <row r="88" spans="1:4" ht="50.1" customHeight="1" thickBot="1" x14ac:dyDescent="0.25">
      <c r="A88" s="24" t="s">
        <v>65</v>
      </c>
      <c r="B88" s="25"/>
      <c r="C88" s="26"/>
      <c r="D88" s="27" t="str">
        <f>"от "&amp;MIN(D90,D101:D117)&amp;" до "&amp;MAX(D90,D101:D117)</f>
        <v>от 300 до 2412</v>
      </c>
    </row>
    <row r="89" spans="1:4" ht="21.75" thickBot="1" x14ac:dyDescent="0.25">
      <c r="A89" s="298"/>
      <c r="B89" s="299"/>
      <c r="C89" s="118"/>
      <c r="D89" s="300"/>
    </row>
    <row r="90" spans="1:4" ht="57.7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90" s="518">
        <v>360</v>
      </c>
    </row>
    <row r="91" spans="1:4" ht="57.75" customHeight="1" thickBot="1" x14ac:dyDescent="0.25">
      <c r="A91" s="167" t="s">
        <v>67</v>
      </c>
      <c r="B91" s="168"/>
      <c r="C91" s="169"/>
      <c r="D91" s="519" t="s">
        <v>68</v>
      </c>
    </row>
    <row r="92" spans="1:4" ht="57.75" customHeight="1" x14ac:dyDescent="0.2">
      <c r="A92" s="173" t="s">
        <v>69</v>
      </c>
      <c r="B92" s="174"/>
      <c r="C92" s="169"/>
      <c r="D92" s="269">
        <f>D90/4</f>
        <v>90</v>
      </c>
    </row>
    <row r="93" spans="1:4" ht="57.75" customHeight="1" x14ac:dyDescent="0.2">
      <c r="A93" s="173" t="s">
        <v>70</v>
      </c>
      <c r="B93" s="174"/>
      <c r="C93" s="169"/>
      <c r="D93" s="269">
        <f>D90/5</f>
        <v>72</v>
      </c>
    </row>
    <row r="94" spans="1:4" ht="57.75" customHeight="1" x14ac:dyDescent="0.2">
      <c r="A94" s="173" t="s">
        <v>71</v>
      </c>
      <c r="B94" s="174"/>
      <c r="C94" s="169"/>
      <c r="D94" s="269">
        <f>D90/6</f>
        <v>60</v>
      </c>
    </row>
    <row r="95" spans="1:4" ht="57.75" customHeight="1" x14ac:dyDescent="0.2">
      <c r="A95" s="173" t="s">
        <v>72</v>
      </c>
      <c r="B95" s="174"/>
      <c r="C95" s="169"/>
      <c r="D95" s="269">
        <f>D90/7</f>
        <v>51.428571428571431</v>
      </c>
    </row>
    <row r="96" spans="1:4" ht="57.75" customHeight="1" x14ac:dyDescent="0.2">
      <c r="A96" s="173" t="s">
        <v>73</v>
      </c>
      <c r="B96" s="174"/>
      <c r="C96" s="169"/>
      <c r="D96" s="269">
        <f>D90/8</f>
        <v>45</v>
      </c>
    </row>
    <row r="97" spans="1:4" ht="57.75" customHeight="1" x14ac:dyDescent="0.2">
      <c r="A97" s="173" t="s">
        <v>74</v>
      </c>
      <c r="B97" s="174"/>
      <c r="C97" s="169"/>
      <c r="D97" s="269">
        <f>D90/9</f>
        <v>40</v>
      </c>
    </row>
    <row r="98" spans="1:4" ht="57.75" customHeight="1" thickBot="1" x14ac:dyDescent="0.25">
      <c r="A98" s="173" t="s">
        <v>75</v>
      </c>
      <c r="B98" s="174"/>
      <c r="C98" s="175"/>
      <c r="D98" s="269">
        <f>D90/10</f>
        <v>36</v>
      </c>
    </row>
    <row r="99" spans="1:4"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99" s="294">
        <v>3000</v>
      </c>
    </row>
    <row r="100" spans="1:4" ht="21.75" thickBot="1" x14ac:dyDescent="0.25">
      <c r="A100" s="178"/>
      <c r="B100" s="179"/>
      <c r="C100" s="180"/>
      <c r="D100" s="290"/>
    </row>
    <row r="101" spans="1:4" ht="50.1" customHeight="1" x14ac:dyDescent="0.2">
      <c r="A101" s="143" t="s">
        <v>77</v>
      </c>
      <c r="B101" s="144"/>
      <c r="C101" s="291" t="str">
        <f>"Интернет-площадка 2gis.ru на основе Cправочника организаций "&amp;$C$2&amp;""</f>
        <v>Интернет-площадка 2gis.ru на основе Cправочника организаций "2ГИС.ТАГАНРОГ</v>
      </c>
      <c r="D101" s="277">
        <v>1740</v>
      </c>
    </row>
    <row r="102" spans="1:4" ht="50.1" customHeight="1" x14ac:dyDescent="0.2">
      <c r="A102" s="143" t="s">
        <v>78</v>
      </c>
      <c r="B102" s="144"/>
      <c r="C102"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02" s="277">
        <v>648</v>
      </c>
    </row>
    <row r="103" spans="1:4" ht="50.1" customHeight="1" x14ac:dyDescent="0.2">
      <c r="A103" s="143" t="s">
        <v>79</v>
      </c>
      <c r="B103" s="144"/>
      <c r="C103"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03" s="277">
        <v>1008</v>
      </c>
    </row>
    <row r="104" spans="1:4" ht="50.1" customHeight="1" x14ac:dyDescent="0.2">
      <c r="A104" s="143" t="s">
        <v>80</v>
      </c>
      <c r="B104" s="144"/>
      <c r="C104" s="188" t="str">
        <f>"Интернет-площадка 2gis.ru на основе Cправочника организаций "&amp;$C$2&amp;""</f>
        <v>Интернет-площадка 2gis.ru на основе Cправочника организаций "2ГИС.ТАГАНРОГ</v>
      </c>
      <c r="D104" s="277">
        <v>2010</v>
      </c>
    </row>
    <row r="105" spans="1:4" ht="50.1" customHeight="1" x14ac:dyDescent="0.2">
      <c r="A105" s="143" t="s">
        <v>81</v>
      </c>
      <c r="B105" s="144"/>
      <c r="C105" s="188" t="str">
        <f>"Интернет-площадка 2gis.ru на основе Cправочника организаций "&amp;$C$2&amp;""</f>
        <v>Интернет-площадка 2gis.ru на основе Cправочника организаций "2ГИС.ТАГАНРОГ</v>
      </c>
      <c r="D105" s="277">
        <v>2412</v>
      </c>
    </row>
    <row r="106" spans="1:4" ht="50.1" customHeight="1" x14ac:dyDescent="0.2">
      <c r="A106" s="143" t="s">
        <v>82</v>
      </c>
      <c r="B106" s="144"/>
      <c r="C106"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06" s="277">
        <v>648</v>
      </c>
    </row>
    <row r="107" spans="1:4" ht="50.1" customHeight="1" x14ac:dyDescent="0.2">
      <c r="A107" s="143" t="s">
        <v>83</v>
      </c>
      <c r="B107" s="144"/>
      <c r="C107"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07" s="277">
        <v>414</v>
      </c>
    </row>
    <row r="108" spans="1:4" ht="50.1" customHeight="1" x14ac:dyDescent="0.2">
      <c r="A108" s="143" t="s">
        <v>84</v>
      </c>
      <c r="B108" s="144"/>
      <c r="C108"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08" s="277">
        <v>888</v>
      </c>
    </row>
    <row r="109" spans="1:4" ht="50.1" customHeight="1" x14ac:dyDescent="0.2">
      <c r="A109" s="143" t="s">
        <v>85</v>
      </c>
      <c r="B109" s="144"/>
      <c r="C109" s="188" t="str">
        <f>C139</f>
        <v>электронный справочник на основе Справочника организаций "2ГИС.ТАГАНРОГ (мобильная версия 2ГИС 4.0 и выше)</v>
      </c>
      <c r="D109" s="277">
        <v>1200</v>
      </c>
    </row>
    <row r="110" spans="1:4" ht="50.1" customHeight="1" x14ac:dyDescent="0.2">
      <c r="A110" s="143" t="s">
        <v>86</v>
      </c>
      <c r="B110" s="144"/>
      <c r="C110" s="188" t="s">
        <v>87</v>
      </c>
      <c r="D110" s="277">
        <v>300</v>
      </c>
    </row>
    <row r="111" spans="1:4" ht="79.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1" s="277">
        <v>1008</v>
      </c>
    </row>
    <row r="112" spans="1:4" ht="79.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2" s="277">
        <v>804</v>
      </c>
    </row>
    <row r="113" spans="1:4" ht="79.5" customHeight="1" x14ac:dyDescent="0.2">
      <c r="A113" s="143" t="s">
        <v>90</v>
      </c>
      <c r="B113" s="144"/>
      <c r="C113" s="18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3" s="277">
        <v>474</v>
      </c>
    </row>
    <row r="114" spans="1:4" ht="79.5" customHeight="1" x14ac:dyDescent="0.2">
      <c r="A114" s="143" t="s">
        <v>91</v>
      </c>
      <c r="B114" s="144"/>
      <c r="C114" s="188"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4" s="277">
        <v>408</v>
      </c>
    </row>
    <row r="115" spans="1:4" ht="79.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5" s="277">
        <v>2010</v>
      </c>
    </row>
    <row r="116" spans="1:4" ht="79.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16" s="277">
        <v>2004</v>
      </c>
    </row>
    <row r="117" spans="1:4" ht="50.1" customHeight="1" thickBot="1" x14ac:dyDescent="0.25">
      <c r="A117" s="143" t="s">
        <v>94</v>
      </c>
      <c r="B117" s="144"/>
      <c r="C117"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17" s="277">
        <v>474</v>
      </c>
    </row>
    <row r="118" spans="1:4"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18" s="277">
        <v>192</v>
      </c>
    </row>
    <row r="119" spans="1:4"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19" s="277">
        <v>1005</v>
      </c>
    </row>
    <row r="120" spans="1:4" s="16" customFormat="1" ht="96" customHeight="1" x14ac:dyDescent="0.2">
      <c r="A120" s="137" t="s">
        <v>97</v>
      </c>
      <c r="B120" s="189"/>
      <c r="C12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20" s="277">
        <v>2004</v>
      </c>
    </row>
    <row r="121" spans="1:4" ht="50.1" customHeight="1" x14ac:dyDescent="0.2">
      <c r="A121" s="143" t="s">
        <v>98</v>
      </c>
      <c r="B121" s="144"/>
      <c r="C121" s="188" t="str">
        <f>"Интернет-площадка 2gis.ru на основе Cправочника организаций "&amp;$C$2&amp;""</f>
        <v>Интернет-площадка 2gis.ru на основе Cправочника организаций "2ГИС.ТАГАНРОГ</v>
      </c>
      <c r="D121" s="277">
        <v>2520</v>
      </c>
    </row>
    <row r="122" spans="1:4" ht="42" customHeight="1" x14ac:dyDescent="0.2">
      <c r="A122" s="143" t="s">
        <v>99</v>
      </c>
      <c r="B122" s="144"/>
      <c r="C122" s="188" t="str">
        <f t="shared" ref="C122:C131"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2" s="277">
        <v>960</v>
      </c>
    </row>
    <row r="123" spans="1:4" ht="50.1" customHeight="1" x14ac:dyDescent="0.2">
      <c r="A123" s="143" t="s">
        <v>100</v>
      </c>
      <c r="B123" s="144"/>
      <c r="C123" s="188" t="str">
        <f t="shared" si="1"/>
        <v>Электронный справочник на основе Справочника организаций "2ГИС.ТАГАНРОГ (версия для ПК)</v>
      </c>
      <c r="D123" s="277">
        <v>1440</v>
      </c>
    </row>
    <row r="124" spans="1:4" ht="50.1" customHeight="1" x14ac:dyDescent="0.2">
      <c r="A124" s="143" t="s">
        <v>101</v>
      </c>
      <c r="B124" s="144"/>
      <c r="C124" s="188" t="str">
        <f>"Интернет-площадка 2gis.ru на основе Cправочника организаций "&amp;$C$2&amp;""</f>
        <v>Интернет-площадка 2gis.ru на основе Cправочника организаций "2ГИС.ТАГАНРОГ</v>
      </c>
      <c r="D124" s="277">
        <v>2880</v>
      </c>
    </row>
    <row r="125" spans="1:4" ht="50.1" customHeight="1" x14ac:dyDescent="0.2">
      <c r="A125" s="143" t="s">
        <v>102</v>
      </c>
      <c r="B125" s="144"/>
      <c r="C125" s="188" t="str">
        <f>"Интернет-площадка 2gis.ru на основе Cправочника организаций "&amp;$C$2&amp;""</f>
        <v>Интернет-площадка 2gis.ru на основе Cправочника организаций "2ГИС.ТАГАНРОГ</v>
      </c>
      <c r="D125" s="277">
        <v>3456</v>
      </c>
    </row>
    <row r="126" spans="1:4" ht="50.1" customHeight="1" x14ac:dyDescent="0.2">
      <c r="A126" s="143" t="s">
        <v>103</v>
      </c>
      <c r="B126" s="144"/>
      <c r="C126" s="188" t="str">
        <f t="shared" si="1"/>
        <v>Электронный справочник на основе Справочника организаций "2ГИС.ТАГАНРОГ (версия для ПК)</v>
      </c>
      <c r="D126" s="277">
        <v>960</v>
      </c>
    </row>
    <row r="127" spans="1:4" ht="50.1" customHeight="1" x14ac:dyDescent="0.2">
      <c r="A127" s="143" t="s">
        <v>104</v>
      </c>
      <c r="B127" s="144"/>
      <c r="C127" s="188" t="str">
        <f t="shared" si="1"/>
        <v>Электронный справочник на основе Справочника организаций "2ГИС.ТАГАНРОГ (версия для ПК)</v>
      </c>
      <c r="D127" s="277">
        <v>600</v>
      </c>
    </row>
    <row r="128" spans="1:4" ht="50.1" customHeight="1" x14ac:dyDescent="0.2">
      <c r="A128" s="143" t="s">
        <v>105</v>
      </c>
      <c r="B128" s="144"/>
      <c r="C128" s="188" t="str">
        <f t="shared" si="1"/>
        <v>Электронный справочник на основе Справочника организаций "2ГИС.ТАГАНРОГ (версия для ПК)</v>
      </c>
      <c r="D128" s="277">
        <v>1320</v>
      </c>
    </row>
    <row r="129" spans="1:4" ht="50.1" customHeight="1" x14ac:dyDescent="0.2">
      <c r="A129" s="143" t="s">
        <v>106</v>
      </c>
      <c r="B129" s="144"/>
      <c r="C129" s="188" t="s">
        <v>87</v>
      </c>
      <c r="D129" s="277">
        <v>480</v>
      </c>
    </row>
    <row r="130" spans="1:4" ht="69" customHeight="1" x14ac:dyDescent="0.2">
      <c r="A130" s="143" t="s">
        <v>107</v>
      </c>
      <c r="B130" s="144"/>
      <c r="C130"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0" s="277">
        <v>2880</v>
      </c>
    </row>
    <row r="131" spans="1:4" ht="50.1" customHeight="1" thickBot="1" x14ac:dyDescent="0.25">
      <c r="A131" s="143" t="s">
        <v>108</v>
      </c>
      <c r="B131" s="144"/>
      <c r="C131" s="188" t="str">
        <f t="shared" si="1"/>
        <v>Электронный справочник на основе Справочника организаций "2ГИС.ТАГАНРОГ (версия для ПК)</v>
      </c>
      <c r="D131" s="277">
        <v>720</v>
      </c>
    </row>
    <row r="132" spans="1:4" s="16" customFormat="1" ht="36" customHeight="1" thickBot="1" x14ac:dyDescent="0.25">
      <c r="A132" s="24" t="s">
        <v>109</v>
      </c>
      <c r="B132" s="25"/>
      <c r="C132" s="24"/>
      <c r="D132" s="292"/>
    </row>
    <row r="133" spans="1:4" s="16" customFormat="1" ht="50.1" customHeight="1" x14ac:dyDescent="0.2">
      <c r="A133" s="143" t="s">
        <v>110</v>
      </c>
      <c r="B133" s="144"/>
      <c r="C133"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33" s="277">
        <v>2004</v>
      </c>
    </row>
    <row r="134" spans="1:4" s="16" customFormat="1" ht="50.1" customHeight="1" x14ac:dyDescent="0.2">
      <c r="A134" s="143" t="s">
        <v>111</v>
      </c>
      <c r="B134" s="144"/>
      <c r="C134" s="194"/>
      <c r="D134" s="277">
        <v>2004</v>
      </c>
    </row>
    <row r="135" spans="1:4" s="16" customFormat="1" ht="50.1" customHeight="1" x14ac:dyDescent="0.2">
      <c r="A135" s="192" t="s">
        <v>112</v>
      </c>
      <c r="B135" s="193"/>
      <c r="C135" s="194"/>
      <c r="D135" s="277">
        <v>1500</v>
      </c>
    </row>
    <row r="136" spans="1:4" s="16" customFormat="1" ht="50.1" customHeight="1" x14ac:dyDescent="0.2">
      <c r="A136" s="192" t="s">
        <v>113</v>
      </c>
      <c r="B136" s="193"/>
      <c r="C136" s="194"/>
      <c r="D136" s="277">
        <v>150</v>
      </c>
    </row>
    <row r="137" spans="1:4" s="16" customFormat="1" ht="50.1" customHeight="1" thickBot="1" x14ac:dyDescent="0.25">
      <c r="A137" s="192" t="s">
        <v>114</v>
      </c>
      <c r="B137" s="193"/>
      <c r="C137" s="196"/>
      <c r="D137" s="277">
        <v>510</v>
      </c>
    </row>
    <row r="138" spans="1:4" s="16" customFormat="1" ht="50.1" customHeight="1" thickBot="1" x14ac:dyDescent="0.25">
      <c r="A138" s="24" t="s">
        <v>115</v>
      </c>
      <c r="B138" s="25"/>
      <c r="C138" s="26"/>
      <c r="D138" s="26"/>
    </row>
    <row r="139" spans="1:4" ht="50.1" customHeight="1" x14ac:dyDescent="0.2">
      <c r="A139" s="143" t="s">
        <v>161</v>
      </c>
      <c r="B139" s="144"/>
      <c r="C13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39" s="277">
        <v>180</v>
      </c>
    </row>
    <row r="140" spans="1:4" ht="50.1" customHeight="1" x14ac:dyDescent="0.2">
      <c r="A140" s="143" t="s">
        <v>117</v>
      </c>
      <c r="B140" s="144"/>
      <c r="C140" s="188" t="str">
        <f>"Интернет-площадка 2gis.ru на основе Cправочника организаций "&amp;$C$2&amp;""</f>
        <v>Интернет-площадка 2gis.ru на основе Cправочника организаций "2ГИС.ТАГАНРОГ</v>
      </c>
      <c r="D140" s="269">
        <v>180</v>
      </c>
    </row>
    <row r="141" spans="1:4" ht="50.1" customHeight="1" x14ac:dyDescent="0.2">
      <c r="A141" s="143" t="s">
        <v>118</v>
      </c>
      <c r="B141" s="144"/>
      <c r="C141"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1" s="277">
        <v>180</v>
      </c>
    </row>
    <row r="142" spans="1:4" ht="50.1" customHeight="1" x14ac:dyDescent="0.2">
      <c r="A142" s="143" t="s">
        <v>162</v>
      </c>
      <c r="B142" s="144"/>
      <c r="C14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2" s="269">
        <v>360</v>
      </c>
    </row>
    <row r="143" spans="1:4" ht="50.1" customHeight="1" x14ac:dyDescent="0.2">
      <c r="A143" s="143" t="s">
        <v>163</v>
      </c>
      <c r="B143" s="144"/>
      <c r="C143" s="295" t="str">
        <f>"Интернет-площадка 2gis.ru на основе Cправочника организаций "&amp;$C$2&amp;""</f>
        <v>Интернет-площадка 2gis.ru на основе Cправочника организаций "2ГИС.ТАГАНРОГ</v>
      </c>
      <c r="D143" s="296">
        <v>360</v>
      </c>
    </row>
    <row r="144" spans="1:4" ht="50.1" customHeight="1" x14ac:dyDescent="0.2">
      <c r="A144" s="143" t="s">
        <v>121</v>
      </c>
      <c r="B144" s="144"/>
      <c r="C144" s="18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4" s="269">
        <v>360</v>
      </c>
    </row>
    <row r="145" spans="1:4" s="16" customFormat="1" ht="94.5" customHeight="1" thickBot="1" x14ac:dyDescent="0.25">
      <c r="A145" s="143" t="s">
        <v>122</v>
      </c>
      <c r="B145" s="144"/>
      <c r="C145" s="297" t="str">
        <f>C140</f>
        <v>Интернет-площадка 2gis.ru на основе Cправочника организаций "2ГИС.ТАГАНРОГ</v>
      </c>
      <c r="D145" s="277">
        <v>180</v>
      </c>
    </row>
    <row r="146" spans="1:4" ht="50.1" customHeight="1" thickBot="1" x14ac:dyDescent="0.25">
      <c r="A146" s="298"/>
      <c r="B146" s="299"/>
      <c r="C146" s="118"/>
      <c r="D146" s="300"/>
    </row>
    <row r="147" spans="1:4" s="23" customFormat="1" ht="30" customHeight="1" x14ac:dyDescent="0.2">
      <c r="A147" s="202"/>
      <c r="B147" s="203"/>
      <c r="C147" s="204"/>
      <c r="D147" s="203"/>
    </row>
    <row r="148" spans="1:4" s="16" customFormat="1" ht="21" x14ac:dyDescent="0.2">
      <c r="A148" s="206"/>
      <c r="B148" s="207" t="s">
        <v>123</v>
      </c>
      <c r="C148" s="208" t="s">
        <v>207</v>
      </c>
      <c r="D148" s="208"/>
    </row>
    <row r="149" spans="1:4" s="16" customFormat="1" ht="21" x14ac:dyDescent="0.2">
      <c r="A149" s="206"/>
      <c r="B149" s="209"/>
      <c r="C149" s="210" t="s">
        <v>208</v>
      </c>
      <c r="D149" s="210"/>
    </row>
    <row r="150" spans="1:4" s="16" customFormat="1" ht="21" x14ac:dyDescent="0.2">
      <c r="A150" s="206"/>
      <c r="B150" s="209"/>
      <c r="C150" s="210" t="s">
        <v>209</v>
      </c>
      <c r="D150" s="210"/>
    </row>
    <row r="151" spans="1:4" s="16" customFormat="1" ht="21" x14ac:dyDescent="0.2">
      <c r="A151" s="202"/>
      <c r="B151" s="203"/>
      <c r="C151" s="210"/>
      <c r="D151" s="210"/>
    </row>
    <row r="152" spans="1:4" s="16" customFormat="1" ht="23.25"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row>
    <row r="153" spans="1:4" ht="23.25"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row>
    <row r="154" spans="1:4" ht="23.25"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row>
    <row r="155" spans="1:4" ht="23.25"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row>
    <row r="156" spans="1:4" ht="23.25"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row>
    <row r="157" spans="1:4" ht="23.25"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row>
    <row r="158" spans="1:4" ht="23.25"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row>
    <row r="159" spans="1:4" ht="23.25" x14ac:dyDescent="0.2">
      <c r="A159" s="219"/>
      <c r="B159" s="219"/>
      <c r="C159" s="220"/>
      <c r="D159" s="221"/>
    </row>
    <row r="160" spans="1:4" ht="21" x14ac:dyDescent="0.2">
      <c r="A160" s="225" t="s">
        <v>135</v>
      </c>
      <c r="B160" s="225"/>
      <c r="C160" s="225"/>
      <c r="D160" s="225"/>
    </row>
    <row r="161" spans="1:4" ht="23.25" x14ac:dyDescent="0.2">
      <c r="A161" s="219"/>
      <c r="B161" s="219"/>
      <c r="C161" s="220"/>
      <c r="D161" s="221"/>
    </row>
    <row r="162" spans="1:4" ht="24" thickBot="1" x14ac:dyDescent="0.25">
      <c r="A162" s="226" t="s">
        <v>136</v>
      </c>
      <c r="B162" s="226"/>
      <c r="C162" s="226"/>
      <c r="D162" s="226"/>
    </row>
    <row r="163" spans="1:4" ht="21.75" thickBot="1" x14ac:dyDescent="0.25">
      <c r="A163" s="229" t="s">
        <v>137</v>
      </c>
      <c r="B163" s="230"/>
      <c r="C163" s="230"/>
      <c r="D163" s="231"/>
    </row>
    <row r="164" spans="1:4" ht="63.75" thickBot="1" x14ac:dyDescent="0.25">
      <c r="A164" s="302" t="s">
        <v>138</v>
      </c>
      <c r="B164" s="303"/>
      <c r="C164" s="236" t="s">
        <v>139</v>
      </c>
      <c r="D164" s="236" t="s">
        <v>140</v>
      </c>
    </row>
    <row r="165" spans="1:4" ht="84" x14ac:dyDescent="0.2">
      <c r="A165" s="239" t="s">
        <v>141</v>
      </c>
      <c r="B165" s="240"/>
      <c r="C165" s="241" t="s">
        <v>142</v>
      </c>
      <c r="D165" s="306" t="s">
        <v>143</v>
      </c>
    </row>
    <row r="166" spans="1:4" ht="42" x14ac:dyDescent="0.2">
      <c r="A166" s="244" t="s">
        <v>144</v>
      </c>
      <c r="B166" s="245"/>
      <c r="C166" s="246" t="s">
        <v>145</v>
      </c>
      <c r="D166" s="307" t="s">
        <v>146</v>
      </c>
    </row>
    <row r="167" spans="1:4" ht="63" x14ac:dyDescent="0.2">
      <c r="A167" s="244" t="s">
        <v>147</v>
      </c>
      <c r="B167" s="245"/>
      <c r="C167" s="246" t="s">
        <v>148</v>
      </c>
      <c r="D167" s="307" t="s">
        <v>146</v>
      </c>
    </row>
    <row r="168" spans="1:4" ht="42.75" thickBot="1" x14ac:dyDescent="0.25">
      <c r="A168" s="328" t="s">
        <v>150</v>
      </c>
      <c r="B168" s="329"/>
      <c r="C168" s="544" t="s">
        <v>151</v>
      </c>
      <c r="D168" s="544" t="s">
        <v>146</v>
      </c>
    </row>
    <row r="169" spans="1:4" ht="50.1" customHeight="1" thickBot="1" x14ac:dyDescent="0.25">
      <c r="A169" s="328" t="s">
        <v>152</v>
      </c>
      <c r="B169" s="329"/>
      <c r="C169" s="330" t="s">
        <v>153</v>
      </c>
      <c r="D169" s="330" t="s">
        <v>146</v>
      </c>
    </row>
    <row r="170" spans="1:4" ht="50.1" customHeight="1" x14ac:dyDescent="0.2">
      <c r="D170" s="203">
        <v>1500</v>
      </c>
    </row>
    <row r="171" spans="1:4" ht="50.1" customHeight="1" x14ac:dyDescent="0.2">
      <c r="A171" s="250" t="s">
        <v>154</v>
      </c>
      <c r="B171" s="250"/>
      <c r="C171" s="250"/>
      <c r="D171" s="250"/>
    </row>
    <row r="172" spans="1:4" ht="111" customHeight="1" x14ac:dyDescent="0.2">
      <c r="A172" s="250" t="s">
        <v>155</v>
      </c>
      <c r="B172" s="250"/>
      <c r="C172" s="250"/>
      <c r="D172" s="250"/>
    </row>
    <row r="173" spans="1:4" ht="108" customHeight="1" x14ac:dyDescent="0.2">
      <c r="A173"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308"/>
      <c r="C173" s="308"/>
      <c r="D173" s="308"/>
    </row>
    <row r="174" spans="1:4" ht="155.25" customHeight="1" x14ac:dyDescent="0.2">
      <c r="A174" s="225" t="s">
        <v>157</v>
      </c>
      <c r="B174" s="225"/>
      <c r="C174" s="225"/>
      <c r="D174" s="225"/>
    </row>
    <row r="175" spans="1:4" s="203" customFormat="1" ht="102.75" customHeight="1" x14ac:dyDescent="0.2">
      <c r="A175" s="250" t="s">
        <v>158</v>
      </c>
      <c r="B175" s="250"/>
      <c r="C175" s="250"/>
      <c r="D175" s="250"/>
    </row>
    <row r="176" spans="1:4" s="224" customFormat="1" ht="222.75" customHeight="1" x14ac:dyDescent="0.2">
      <c r="A176" s="225" t="s">
        <v>159</v>
      </c>
      <c r="B176" s="225"/>
      <c r="C176" s="225"/>
      <c r="D176" s="225"/>
    </row>
    <row r="179" spans="1:4" ht="36.75" customHeight="1" x14ac:dyDescent="0.2"/>
    <row r="180" spans="1:4" ht="204.75" customHeight="1" x14ac:dyDescent="0.2"/>
    <row r="181" spans="1:4" ht="84" customHeight="1" x14ac:dyDescent="0.2"/>
    <row r="182" spans="1:4" ht="48.75" customHeight="1" x14ac:dyDescent="0.2"/>
    <row r="183" spans="1:4" s="252" customFormat="1" ht="114.75" customHeight="1" x14ac:dyDescent="0.2">
      <c r="A183" s="202"/>
      <c r="B183" s="203"/>
      <c r="C183" s="204"/>
      <c r="D183" s="203"/>
    </row>
  </sheetData>
  <sheetProtection selectLockedCells="1" selectUnlockedCells="1"/>
  <mergeCells count="157">
    <mergeCell ref="A172:D172"/>
    <mergeCell ref="A173:D173"/>
    <mergeCell ref="A174:D174"/>
    <mergeCell ref="A175:D175"/>
    <mergeCell ref="A176:D176"/>
    <mergeCell ref="A165:B165"/>
    <mergeCell ref="A166:B166"/>
    <mergeCell ref="A167:B167"/>
    <mergeCell ref="A168:B168"/>
    <mergeCell ref="A169:B169"/>
    <mergeCell ref="A171:D171"/>
    <mergeCell ref="A157:C157"/>
    <mergeCell ref="A158:C158"/>
    <mergeCell ref="A160:D160"/>
    <mergeCell ref="A162:D162"/>
    <mergeCell ref="A163:D163"/>
    <mergeCell ref="A164:B164"/>
    <mergeCell ref="C151:D151"/>
    <mergeCell ref="A152:C152"/>
    <mergeCell ref="A153:C153"/>
    <mergeCell ref="A154:C154"/>
    <mergeCell ref="A155:C155"/>
    <mergeCell ref="A156:C156"/>
    <mergeCell ref="A144:B144"/>
    <mergeCell ref="A145:B145"/>
    <mergeCell ref="A146:B146"/>
    <mergeCell ref="C148:D148"/>
    <mergeCell ref="C149:D149"/>
    <mergeCell ref="C150:D150"/>
    <mergeCell ref="A138:B138"/>
    <mergeCell ref="A139:B139"/>
    <mergeCell ref="A140:B140"/>
    <mergeCell ref="A141:B141"/>
    <mergeCell ref="A142:B142"/>
    <mergeCell ref="A143:B143"/>
    <mergeCell ref="C132:D132"/>
    <mergeCell ref="A133:B133"/>
    <mergeCell ref="C133:C137"/>
    <mergeCell ref="A134:B134"/>
    <mergeCell ref="A135:B135"/>
    <mergeCell ref="A136:B136"/>
    <mergeCell ref="A137:B137"/>
    <mergeCell ref="A127:B127"/>
    <mergeCell ref="A128:B128"/>
    <mergeCell ref="A129:B129"/>
    <mergeCell ref="A130:B130"/>
    <mergeCell ref="A131:B131"/>
    <mergeCell ref="A132:B132"/>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09:B109"/>
    <mergeCell ref="A110:B110"/>
    <mergeCell ref="A111:B111"/>
    <mergeCell ref="A112:B112"/>
    <mergeCell ref="A113:B113"/>
    <mergeCell ref="A114:B114"/>
    <mergeCell ref="A103:B103"/>
    <mergeCell ref="A104:B104"/>
    <mergeCell ref="A105:B105"/>
    <mergeCell ref="A106:B106"/>
    <mergeCell ref="A107:B107"/>
    <mergeCell ref="A108:B108"/>
    <mergeCell ref="A97:B97"/>
    <mergeCell ref="A98:B98"/>
    <mergeCell ref="A99:B99"/>
    <mergeCell ref="A100:B100"/>
    <mergeCell ref="A101:B101"/>
    <mergeCell ref="A102:B102"/>
    <mergeCell ref="A88:B88"/>
    <mergeCell ref="A89:B89"/>
    <mergeCell ref="A90:B90"/>
    <mergeCell ref="C90:C98"/>
    <mergeCell ref="A91:B91"/>
    <mergeCell ref="A92:B92"/>
    <mergeCell ref="A93:B93"/>
    <mergeCell ref="A94:B94"/>
    <mergeCell ref="A95:B95"/>
    <mergeCell ref="A96:B96"/>
    <mergeCell ref="A82:B82"/>
    <mergeCell ref="A83:B83"/>
    <mergeCell ref="A84:B84"/>
    <mergeCell ref="A85:B85"/>
    <mergeCell ref="A86:B86"/>
    <mergeCell ref="A87:B87"/>
    <mergeCell ref="A72:B72"/>
    <mergeCell ref="A73:B73"/>
    <mergeCell ref="A74:B74"/>
    <mergeCell ref="A75:B75"/>
    <mergeCell ref="A76:C76"/>
    <mergeCell ref="A78:B78"/>
    <mergeCell ref="C78:C86"/>
    <mergeCell ref="A79:B79"/>
    <mergeCell ref="A80:B80"/>
    <mergeCell ref="A81:B81"/>
    <mergeCell ref="A66:B66"/>
    <mergeCell ref="A67:B67"/>
    <mergeCell ref="A68:B68"/>
    <mergeCell ref="A69:B69"/>
    <mergeCell ref="A70:B70"/>
    <mergeCell ref="A71:B71"/>
    <mergeCell ref="A60:B60"/>
    <mergeCell ref="A61:B61"/>
    <mergeCell ref="A62:B62"/>
    <mergeCell ref="A63:B63"/>
    <mergeCell ref="A64:B64"/>
    <mergeCell ref="A65:B65"/>
    <mergeCell ref="A48:A50"/>
    <mergeCell ref="D48:D50"/>
    <mergeCell ref="A52:A53"/>
    <mergeCell ref="D52:D53"/>
    <mergeCell ref="A55:C55"/>
    <mergeCell ref="A56:B56"/>
    <mergeCell ref="C56:C75"/>
    <mergeCell ref="A57:B57"/>
    <mergeCell ref="A58:B58"/>
    <mergeCell ref="A59:B59"/>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6"/>
  <sheetViews>
    <sheetView view="pageBreakPreview" zoomScale="44" zoomScaleNormal="60" zoomScaleSheetLayoutView="44" workbookViewId="0">
      <pane ySplit="4" topLeftCell="A9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379" t="s">
        <v>8</v>
      </c>
      <c r="E4" s="380"/>
      <c r="F4" s="380"/>
      <c r="G4" s="380"/>
      <c r="H4" s="381"/>
    </row>
    <row r="5" spans="1:8" s="28" customFormat="1" ht="50.1"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1">
        <f>F7*1.2</f>
        <v>7920</v>
      </c>
      <c r="E7" s="32">
        <f>F7*1.1</f>
        <v>7260.0000000000009</v>
      </c>
      <c r="F7" s="32">
        <v>6600</v>
      </c>
      <c r="G7" s="32">
        <f>F7*0.75</f>
        <v>4950</v>
      </c>
      <c r="H7" s="33">
        <f>F7*0.5</f>
        <v>3300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54">
        <f>F12*1.2</f>
        <v>9072</v>
      </c>
      <c r="E12" s="32">
        <f>F12*1.1</f>
        <v>8316</v>
      </c>
      <c r="F12" s="32">
        <v>7560</v>
      </c>
      <c r="G12" s="32">
        <f>F12*0.75</f>
        <v>5670</v>
      </c>
      <c r="H12" s="33">
        <f>F12*0.5</f>
        <v>3780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1440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262">
        <v>252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1">
        <f>F27*1.2</f>
        <v>11088</v>
      </c>
      <c r="E27" s="32">
        <f>F27*1.1</f>
        <v>10164</v>
      </c>
      <c r="F27" s="32">
        <v>9240</v>
      </c>
      <c r="G27" s="32">
        <f>F27*0.75</f>
        <v>6930</v>
      </c>
      <c r="H27" s="33">
        <f>F27*0.5</f>
        <v>4620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54">
        <f>F32*1.2</f>
        <v>12816</v>
      </c>
      <c r="E32" s="32">
        <f>F32*1.1</f>
        <v>11748.000000000002</v>
      </c>
      <c r="F32" s="32">
        <v>10680</v>
      </c>
      <c r="G32" s="32">
        <f>F32*0.75</f>
        <v>8010</v>
      </c>
      <c r="H32" s="33">
        <f>F32*0.5</f>
        <v>5340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2040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89">
        <v>360</v>
      </c>
      <c r="E43" s="90"/>
      <c r="F43" s="90"/>
      <c r="G43" s="90"/>
      <c r="H43" s="91"/>
    </row>
    <row r="44" spans="1:8" s="16" customFormat="1" ht="69.75" customHeight="1" x14ac:dyDescent="0.2">
      <c r="A44" s="71"/>
      <c r="B44" s="92"/>
      <c r="C44" s="93"/>
      <c r="D44" s="94"/>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94"/>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99"/>
      <c r="E46" s="100"/>
      <c r="F46" s="100"/>
      <c r="G46" s="100"/>
      <c r="H46" s="101"/>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1680 до 33600</v>
      </c>
      <c r="E48" s="122"/>
      <c r="F48" s="122"/>
      <c r="G48" s="122"/>
      <c r="H48" s="123"/>
    </row>
    <row r="49" spans="1:8" ht="37.5" customHeight="1" outlineLevel="1" x14ac:dyDescent="0.2">
      <c r="A49" s="124" t="s">
        <v>32</v>
      </c>
      <c r="B49" s="361"/>
      <c r="C49" s="30"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49" s="362">
        <v>1680</v>
      </c>
      <c r="E49" s="128"/>
      <c r="F49" s="128"/>
      <c r="G49" s="128"/>
      <c r="H49" s="129"/>
    </row>
    <row r="50" spans="1:8" ht="37.5" customHeight="1" outlineLevel="1" x14ac:dyDescent="0.2">
      <c r="A50" s="130" t="s">
        <v>33</v>
      </c>
      <c r="B50" s="363"/>
      <c r="C50" s="364"/>
      <c r="D50" s="56">
        <v>3360</v>
      </c>
      <c r="E50" s="37"/>
      <c r="F50" s="37"/>
      <c r="G50" s="37"/>
      <c r="H50" s="38"/>
    </row>
    <row r="51" spans="1:8" ht="37.5" customHeight="1" outlineLevel="1" x14ac:dyDescent="0.2">
      <c r="A51" s="130" t="s">
        <v>34</v>
      </c>
      <c r="B51" s="363"/>
      <c r="C51" s="364"/>
      <c r="D51" s="56">
        <v>5040</v>
      </c>
      <c r="E51" s="37"/>
      <c r="F51" s="37"/>
      <c r="G51" s="37"/>
      <c r="H51" s="38"/>
    </row>
    <row r="52" spans="1:8" ht="37.5" customHeight="1" outlineLevel="1" x14ac:dyDescent="0.2">
      <c r="A52" s="130" t="s">
        <v>35</v>
      </c>
      <c r="B52" s="363"/>
      <c r="C52" s="364"/>
      <c r="D52" s="56">
        <v>6720</v>
      </c>
      <c r="E52" s="37"/>
      <c r="F52" s="37"/>
      <c r="G52" s="37"/>
      <c r="H52" s="38"/>
    </row>
    <row r="53" spans="1:8" ht="37.5" customHeight="1" outlineLevel="1" x14ac:dyDescent="0.2">
      <c r="A53" s="130" t="s">
        <v>36</v>
      </c>
      <c r="B53" s="363"/>
      <c r="C53" s="364"/>
      <c r="D53" s="56">
        <v>8400</v>
      </c>
      <c r="E53" s="37"/>
      <c r="F53" s="37"/>
      <c r="G53" s="37"/>
      <c r="H53" s="38"/>
    </row>
    <row r="54" spans="1:8" ht="37.5" customHeight="1" outlineLevel="1" x14ac:dyDescent="0.2">
      <c r="A54" s="130" t="s">
        <v>37</v>
      </c>
      <c r="B54" s="363"/>
      <c r="C54" s="364"/>
      <c r="D54" s="56">
        <v>10080</v>
      </c>
      <c r="E54" s="37"/>
      <c r="F54" s="37"/>
      <c r="G54" s="37"/>
      <c r="H54" s="38"/>
    </row>
    <row r="55" spans="1:8" ht="37.5" customHeight="1" outlineLevel="1" x14ac:dyDescent="0.2">
      <c r="A55" s="130" t="s">
        <v>38</v>
      </c>
      <c r="B55" s="363"/>
      <c r="C55" s="364"/>
      <c r="D55" s="56">
        <v>11760</v>
      </c>
      <c r="E55" s="37"/>
      <c r="F55" s="37"/>
      <c r="G55" s="37"/>
      <c r="H55" s="38"/>
    </row>
    <row r="56" spans="1:8" ht="37.5" customHeight="1" outlineLevel="1" x14ac:dyDescent="0.2">
      <c r="A56" s="130" t="s">
        <v>39</v>
      </c>
      <c r="B56" s="363"/>
      <c r="C56" s="364"/>
      <c r="D56" s="56">
        <v>13440</v>
      </c>
      <c r="E56" s="37"/>
      <c r="F56" s="37"/>
      <c r="G56" s="37"/>
      <c r="H56" s="38"/>
    </row>
    <row r="57" spans="1:8" ht="37.5" customHeight="1" outlineLevel="1" x14ac:dyDescent="0.2">
      <c r="A57" s="130" t="s">
        <v>40</v>
      </c>
      <c r="B57" s="363"/>
      <c r="C57" s="364"/>
      <c r="D57" s="56">
        <v>15120</v>
      </c>
      <c r="E57" s="37"/>
      <c r="F57" s="37"/>
      <c r="G57" s="37"/>
      <c r="H57" s="38"/>
    </row>
    <row r="58" spans="1:8" ht="37.5" customHeight="1" outlineLevel="1" x14ac:dyDescent="0.2">
      <c r="A58" s="130" t="s">
        <v>41</v>
      </c>
      <c r="B58" s="363"/>
      <c r="C58" s="364"/>
      <c r="D58" s="56">
        <v>16800</v>
      </c>
      <c r="E58" s="37"/>
      <c r="F58" s="37"/>
      <c r="G58" s="37"/>
      <c r="H58" s="38"/>
    </row>
    <row r="59" spans="1:8" ht="37.5" customHeight="1" outlineLevel="1" x14ac:dyDescent="0.2">
      <c r="A59" s="130" t="s">
        <v>42</v>
      </c>
      <c r="B59" s="363"/>
      <c r="C59" s="364"/>
      <c r="D59" s="56">
        <v>18480</v>
      </c>
      <c r="E59" s="37"/>
      <c r="F59" s="37"/>
      <c r="G59" s="37"/>
      <c r="H59" s="38"/>
    </row>
    <row r="60" spans="1:8" ht="37.5" customHeight="1" outlineLevel="1" x14ac:dyDescent="0.2">
      <c r="A60" s="130" t="s">
        <v>43</v>
      </c>
      <c r="B60" s="363"/>
      <c r="C60" s="364"/>
      <c r="D60" s="56">
        <v>20160</v>
      </c>
      <c r="E60" s="37"/>
      <c r="F60" s="37"/>
      <c r="G60" s="37"/>
      <c r="H60" s="38"/>
    </row>
    <row r="61" spans="1:8" ht="37.5" customHeight="1" outlineLevel="1" x14ac:dyDescent="0.2">
      <c r="A61" s="130" t="s">
        <v>44</v>
      </c>
      <c r="B61" s="363"/>
      <c r="C61" s="364"/>
      <c r="D61" s="56">
        <v>21840</v>
      </c>
      <c r="E61" s="37"/>
      <c r="F61" s="37"/>
      <c r="G61" s="37"/>
      <c r="H61" s="38"/>
    </row>
    <row r="62" spans="1:8" ht="37.5" customHeight="1" outlineLevel="1" x14ac:dyDescent="0.2">
      <c r="A62" s="130" t="s">
        <v>45</v>
      </c>
      <c r="B62" s="363"/>
      <c r="C62" s="364"/>
      <c r="D62" s="56">
        <v>23520</v>
      </c>
      <c r="E62" s="37"/>
      <c r="F62" s="37"/>
      <c r="G62" s="37"/>
      <c r="H62" s="38"/>
    </row>
    <row r="63" spans="1:8" ht="37.5" customHeight="1" outlineLevel="1" x14ac:dyDescent="0.2">
      <c r="A63" s="130" t="s">
        <v>46</v>
      </c>
      <c r="B63" s="363"/>
      <c r="C63" s="364"/>
      <c r="D63" s="56">
        <v>25200</v>
      </c>
      <c r="E63" s="37"/>
      <c r="F63" s="37"/>
      <c r="G63" s="37"/>
      <c r="H63" s="38"/>
    </row>
    <row r="64" spans="1:8" ht="37.5" customHeight="1" outlineLevel="1" x14ac:dyDescent="0.2">
      <c r="A64" s="130" t="s">
        <v>47</v>
      </c>
      <c r="B64" s="363"/>
      <c r="C64" s="364"/>
      <c r="D64" s="56">
        <v>26880</v>
      </c>
      <c r="E64" s="37"/>
      <c r="F64" s="37"/>
      <c r="G64" s="37"/>
      <c r="H64" s="38"/>
    </row>
    <row r="65" spans="1:8" ht="37.5" customHeight="1" outlineLevel="1" x14ac:dyDescent="0.2">
      <c r="A65" s="130" t="s">
        <v>48</v>
      </c>
      <c r="B65" s="363"/>
      <c r="C65" s="364"/>
      <c r="D65" s="56">
        <v>28560</v>
      </c>
      <c r="E65" s="37"/>
      <c r="F65" s="37"/>
      <c r="G65" s="37"/>
      <c r="H65" s="38"/>
    </row>
    <row r="66" spans="1:8" ht="37.5" customHeight="1" outlineLevel="1" x14ac:dyDescent="0.2">
      <c r="A66" s="130" t="s">
        <v>49</v>
      </c>
      <c r="B66" s="363"/>
      <c r="C66" s="364"/>
      <c r="D66" s="56">
        <v>30240</v>
      </c>
      <c r="E66" s="37"/>
      <c r="F66" s="37"/>
      <c r="G66" s="37"/>
      <c r="H66" s="38"/>
    </row>
    <row r="67" spans="1:8" ht="37.5" customHeight="1" outlineLevel="1" x14ac:dyDescent="0.2">
      <c r="A67" s="130" t="s">
        <v>50</v>
      </c>
      <c r="B67" s="363"/>
      <c r="C67" s="364"/>
      <c r="D67" s="56">
        <v>31920</v>
      </c>
      <c r="E67" s="37"/>
      <c r="F67" s="37"/>
      <c r="G67" s="37"/>
      <c r="H67" s="38"/>
    </row>
    <row r="68" spans="1:8" ht="37.5" customHeight="1" outlineLevel="1" x14ac:dyDescent="0.2">
      <c r="A68" s="130" t="s">
        <v>51</v>
      </c>
      <c r="B68" s="363"/>
      <c r="C68" s="364"/>
      <c r="D68" s="56">
        <v>33600</v>
      </c>
      <c r="E68" s="37"/>
      <c r="F68" s="37"/>
      <c r="G68" s="37"/>
      <c r="H68" s="38"/>
    </row>
    <row r="69" spans="1:8" ht="37.5" customHeight="1" outlineLevel="1" x14ac:dyDescent="0.2">
      <c r="A69" s="130" t="s">
        <v>196</v>
      </c>
      <c r="B69" s="363"/>
      <c r="C69" s="364"/>
      <c r="D69" s="56">
        <v>35280</v>
      </c>
      <c r="E69" s="37"/>
      <c r="F69" s="37"/>
      <c r="G69" s="37"/>
      <c r="H69" s="38"/>
    </row>
    <row r="70" spans="1:8" ht="37.5" customHeight="1" outlineLevel="1" x14ac:dyDescent="0.2">
      <c r="A70" s="130" t="s">
        <v>197</v>
      </c>
      <c r="B70" s="363"/>
      <c r="C70" s="364"/>
      <c r="D70" s="56">
        <v>36960</v>
      </c>
      <c r="E70" s="37"/>
      <c r="F70" s="37"/>
      <c r="G70" s="37"/>
      <c r="H70" s="38"/>
    </row>
    <row r="71" spans="1:8" ht="37.5" customHeight="1" outlineLevel="1" x14ac:dyDescent="0.2">
      <c r="A71" s="130" t="s">
        <v>198</v>
      </c>
      <c r="B71" s="363"/>
      <c r="C71" s="364"/>
      <c r="D71" s="56">
        <v>38640</v>
      </c>
      <c r="E71" s="37"/>
      <c r="F71" s="37"/>
      <c r="G71" s="37"/>
      <c r="H71" s="38"/>
    </row>
    <row r="72" spans="1:8" ht="37.5" customHeight="1" outlineLevel="1" x14ac:dyDescent="0.2">
      <c r="A72" s="130" t="s">
        <v>199</v>
      </c>
      <c r="B72" s="363"/>
      <c r="C72" s="364"/>
      <c r="D72" s="56">
        <v>40320</v>
      </c>
      <c r="E72" s="37"/>
      <c r="F72" s="37"/>
      <c r="G72" s="37"/>
      <c r="H72" s="38"/>
    </row>
    <row r="73" spans="1:8" ht="37.5" customHeight="1" outlineLevel="1" x14ac:dyDescent="0.2">
      <c r="A73" s="130" t="s">
        <v>200</v>
      </c>
      <c r="B73" s="363"/>
      <c r="C73" s="364"/>
      <c r="D73" s="56">
        <v>42000</v>
      </c>
      <c r="E73" s="37"/>
      <c r="F73" s="37"/>
      <c r="G73" s="37"/>
      <c r="H73" s="38"/>
    </row>
    <row r="74" spans="1:8" ht="37.5" customHeight="1" outlineLevel="1" x14ac:dyDescent="0.2">
      <c r="A74" s="130" t="s">
        <v>201</v>
      </c>
      <c r="B74" s="363"/>
      <c r="C74" s="364"/>
      <c r="D74" s="56">
        <v>43680</v>
      </c>
      <c r="E74" s="37"/>
      <c r="F74" s="37"/>
      <c r="G74" s="37"/>
      <c r="H74" s="38"/>
    </row>
    <row r="75" spans="1:8" ht="37.5" customHeight="1" outlineLevel="1" x14ac:dyDescent="0.2">
      <c r="A75" s="130" t="s">
        <v>202</v>
      </c>
      <c r="B75" s="363"/>
      <c r="C75" s="364"/>
      <c r="D75" s="56">
        <v>45360</v>
      </c>
      <c r="E75" s="37"/>
      <c r="F75" s="37"/>
      <c r="G75" s="37"/>
      <c r="H75" s="38"/>
    </row>
    <row r="76" spans="1:8" ht="37.5" customHeight="1" outlineLevel="1" x14ac:dyDescent="0.2">
      <c r="A76" s="130" t="s">
        <v>203</v>
      </c>
      <c r="B76" s="363"/>
      <c r="C76" s="364"/>
      <c r="D76" s="56">
        <v>47040</v>
      </c>
      <c r="E76" s="37"/>
      <c r="F76" s="37"/>
      <c r="G76" s="37"/>
      <c r="H76" s="38"/>
    </row>
    <row r="77" spans="1:8" ht="37.5" customHeight="1" outlineLevel="1" x14ac:dyDescent="0.2">
      <c r="A77" s="130" t="s">
        <v>204</v>
      </c>
      <c r="B77" s="363"/>
      <c r="C77" s="364"/>
      <c r="D77" s="56">
        <v>48720</v>
      </c>
      <c r="E77" s="37"/>
      <c r="F77" s="37"/>
      <c r="G77" s="37"/>
      <c r="H77" s="38"/>
    </row>
    <row r="78" spans="1:8" ht="37.5" customHeight="1" outlineLevel="1" thickBot="1" x14ac:dyDescent="0.25">
      <c r="A78" s="130" t="s">
        <v>205</v>
      </c>
      <c r="B78" s="363"/>
      <c r="C78" s="365"/>
      <c r="D78" s="56">
        <v>50400</v>
      </c>
      <c r="E78" s="37"/>
      <c r="F78" s="37"/>
      <c r="G78" s="37"/>
      <c r="H78" s="38"/>
    </row>
    <row r="79" spans="1:8" ht="50.1" customHeight="1" thickBot="1" x14ac:dyDescent="0.25">
      <c r="A79" s="119" t="s">
        <v>52</v>
      </c>
      <c r="B79" s="120"/>
      <c r="C79" s="120"/>
      <c r="D79" s="121" t="str">
        <f>"от "&amp;MIN(D80:D89)&amp;" до "&amp;MAX(D80:D89)</f>
        <v>от 414 до 7992</v>
      </c>
      <c r="E79" s="122"/>
      <c r="F79" s="122"/>
      <c r="G79" s="122"/>
      <c r="H79" s="123"/>
    </row>
    <row r="80" spans="1:8" s="16" customFormat="1" ht="159" customHeight="1" x14ac:dyDescent="0.2">
      <c r="A80" s="132" t="s">
        <v>53</v>
      </c>
      <c r="B80" s="133" t="s">
        <v>13</v>
      </c>
      <c r="C80" s="134" t="str">
        <f t="shared" ref="C8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80" s="140">
        <v>1008</v>
      </c>
      <c r="E80" s="140"/>
      <c r="F80" s="140"/>
      <c r="G80" s="140"/>
      <c r="H80" s="141"/>
    </row>
    <row r="81" spans="1:8" ht="37.5" customHeight="1" x14ac:dyDescent="0.2">
      <c r="A81" s="137" t="s">
        <v>54</v>
      </c>
      <c r="B81" s="138"/>
      <c r="C81" s="139"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81" s="140">
        <v>504</v>
      </c>
      <c r="E81" s="140"/>
      <c r="F81" s="140"/>
      <c r="G81" s="140"/>
      <c r="H81" s="141"/>
    </row>
    <row r="82" spans="1:8" ht="37.5" customHeight="1" x14ac:dyDescent="0.2">
      <c r="A82" s="137" t="s">
        <v>55</v>
      </c>
      <c r="B82" s="138"/>
      <c r="C82" s="142"/>
      <c r="D82" s="140">
        <v>7992</v>
      </c>
      <c r="E82" s="140"/>
      <c r="F82" s="140"/>
      <c r="G82" s="140"/>
      <c r="H82" s="141"/>
    </row>
    <row r="83" spans="1:8" ht="37.5" customHeight="1" x14ac:dyDescent="0.2">
      <c r="A83" s="137" t="s">
        <v>56</v>
      </c>
      <c r="B83" s="138"/>
      <c r="C83" s="142"/>
      <c r="D83" s="140">
        <v>1584</v>
      </c>
      <c r="E83" s="140"/>
      <c r="F83" s="140"/>
      <c r="G83" s="140"/>
      <c r="H83" s="141"/>
    </row>
    <row r="84" spans="1:8" ht="37.5" customHeight="1" x14ac:dyDescent="0.2">
      <c r="A84" s="143" t="s">
        <v>57</v>
      </c>
      <c r="B84" s="144"/>
      <c r="C84" s="142"/>
      <c r="D84" s="140">
        <v>4824</v>
      </c>
      <c r="E84" s="140"/>
      <c r="F84" s="140"/>
      <c r="G84" s="140"/>
      <c r="H84" s="141"/>
    </row>
    <row r="85" spans="1:8" ht="37.5" customHeight="1" x14ac:dyDescent="0.2">
      <c r="A85" s="137" t="s">
        <v>58</v>
      </c>
      <c r="B85" s="138"/>
      <c r="C85" s="142"/>
      <c r="D85" s="140">
        <v>414</v>
      </c>
      <c r="E85" s="140"/>
      <c r="F85" s="140"/>
      <c r="G85" s="140"/>
      <c r="H85" s="141"/>
    </row>
    <row r="86" spans="1:8" ht="37.5" customHeight="1" x14ac:dyDescent="0.2">
      <c r="A86" s="137" t="s">
        <v>59</v>
      </c>
      <c r="B86" s="138"/>
      <c r="C86" s="142"/>
      <c r="D86" s="140">
        <v>414</v>
      </c>
      <c r="E86" s="140"/>
      <c r="F86" s="140"/>
      <c r="G86" s="140"/>
      <c r="H86" s="141"/>
    </row>
    <row r="87" spans="1:8" ht="37.5" customHeight="1" x14ac:dyDescent="0.2">
      <c r="A87" s="137" t="s">
        <v>60</v>
      </c>
      <c r="B87" s="138"/>
      <c r="C87" s="142"/>
      <c r="D87" s="140">
        <v>828</v>
      </c>
      <c r="E87" s="140"/>
      <c r="F87" s="140"/>
      <c r="G87" s="140"/>
      <c r="H87" s="141"/>
    </row>
    <row r="88" spans="1:8" ht="37.5" customHeight="1" x14ac:dyDescent="0.2">
      <c r="A88" s="137" t="s">
        <v>61</v>
      </c>
      <c r="B88" s="138"/>
      <c r="C88" s="142"/>
      <c r="D88" s="140">
        <v>1236</v>
      </c>
      <c r="E88" s="140"/>
      <c r="F88" s="140"/>
      <c r="G88" s="140"/>
      <c r="H88" s="141"/>
    </row>
    <row r="89" spans="1:8" ht="37.5" customHeight="1" thickBot="1" x14ac:dyDescent="0.25">
      <c r="A89" s="145" t="s">
        <v>62</v>
      </c>
      <c r="B89" s="146"/>
      <c r="C89" s="147"/>
      <c r="D89" s="148">
        <v>5616</v>
      </c>
      <c r="E89" s="148"/>
      <c r="F89" s="148"/>
      <c r="G89" s="148"/>
      <c r="H89" s="149"/>
    </row>
    <row r="90" spans="1:8" s="16" customFormat="1" ht="117.75" customHeight="1" thickBot="1" x14ac:dyDescent="0.25">
      <c r="A90" s="319" t="s">
        <v>64</v>
      </c>
      <c r="B90" s="320"/>
      <c r="C9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0" s="45">
        <v>30</v>
      </c>
      <c r="E90" s="45"/>
      <c r="F90" s="45"/>
      <c r="G90" s="45"/>
      <c r="H90" s="46"/>
    </row>
    <row r="91" spans="1:8" ht="50.1" customHeight="1" thickBot="1" x14ac:dyDescent="0.25">
      <c r="A91" s="24" t="s">
        <v>65</v>
      </c>
      <c r="B91" s="25"/>
      <c r="C91" s="26"/>
      <c r="D91" s="156" t="str">
        <f>"от "&amp;MIN(D93,D104:H105,F143,D106:H120)&amp;" до "&amp;MAX(D93,D104:H105,F143,D106:H120)</f>
        <v>от 648 до 10800</v>
      </c>
      <c r="E91" s="156"/>
      <c r="F91" s="156"/>
      <c r="G91" s="156"/>
      <c r="H91" s="157"/>
    </row>
    <row r="92" spans="1:8" ht="21.75" thickBot="1" x14ac:dyDescent="0.25">
      <c r="A92" s="298"/>
      <c r="B92" s="299"/>
      <c r="C92" s="118"/>
      <c r="D92" s="322"/>
      <c r="E92" s="322"/>
      <c r="F92" s="322"/>
      <c r="G92" s="322"/>
      <c r="H92" s="323"/>
    </row>
    <row r="93" spans="1:8" ht="66" customHeight="1" thickBot="1" x14ac:dyDescent="0.25">
      <c r="A93" s="162" t="s">
        <v>66</v>
      </c>
      <c r="B93" s="163"/>
      <c r="C9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93" s="165">
        <v>5220</v>
      </c>
      <c r="E93" s="165"/>
      <c r="F93" s="165"/>
      <c r="G93" s="165"/>
      <c r="H93" s="166"/>
    </row>
    <row r="94" spans="1:8" ht="66" customHeight="1" thickBot="1" x14ac:dyDescent="0.25">
      <c r="A94" s="167" t="s">
        <v>67</v>
      </c>
      <c r="B94" s="168"/>
      <c r="C94" s="169"/>
      <c r="D94" s="170" t="s">
        <v>68</v>
      </c>
      <c r="E94" s="171"/>
      <c r="F94" s="171"/>
      <c r="G94" s="171"/>
      <c r="H94" s="172"/>
    </row>
    <row r="95" spans="1:8" ht="66" customHeight="1" x14ac:dyDescent="0.2">
      <c r="A95" s="173" t="s">
        <v>69</v>
      </c>
      <c r="B95" s="174"/>
      <c r="C95" s="169"/>
      <c r="D95" s="140">
        <f>D93/4</f>
        <v>1305</v>
      </c>
      <c r="E95" s="140"/>
      <c r="F95" s="140"/>
      <c r="G95" s="140"/>
      <c r="H95" s="141"/>
    </row>
    <row r="96" spans="1:8" ht="66" customHeight="1" x14ac:dyDescent="0.2">
      <c r="A96" s="173" t="s">
        <v>70</v>
      </c>
      <c r="B96" s="174"/>
      <c r="C96" s="169"/>
      <c r="D96" s="140">
        <f>D93/5</f>
        <v>1044</v>
      </c>
      <c r="E96" s="140"/>
      <c r="F96" s="140"/>
      <c r="G96" s="140"/>
      <c r="H96" s="141"/>
    </row>
    <row r="97" spans="1:8" ht="66" customHeight="1" x14ac:dyDescent="0.2">
      <c r="A97" s="173" t="s">
        <v>71</v>
      </c>
      <c r="B97" s="174"/>
      <c r="C97" s="169"/>
      <c r="D97" s="140">
        <f>D93/6</f>
        <v>870</v>
      </c>
      <c r="E97" s="140"/>
      <c r="F97" s="140"/>
      <c r="G97" s="140"/>
      <c r="H97" s="141"/>
    </row>
    <row r="98" spans="1:8" ht="66" customHeight="1" x14ac:dyDescent="0.2">
      <c r="A98" s="173" t="s">
        <v>72</v>
      </c>
      <c r="B98" s="174"/>
      <c r="C98" s="169"/>
      <c r="D98" s="140">
        <f>D93/7</f>
        <v>745.71428571428567</v>
      </c>
      <c r="E98" s="140"/>
      <c r="F98" s="140"/>
      <c r="G98" s="140"/>
      <c r="H98" s="141"/>
    </row>
    <row r="99" spans="1:8" ht="66" customHeight="1" x14ac:dyDescent="0.2">
      <c r="A99" s="173" t="s">
        <v>73</v>
      </c>
      <c r="B99" s="174"/>
      <c r="C99" s="169"/>
      <c r="D99" s="140">
        <f>D93/8</f>
        <v>652.5</v>
      </c>
      <c r="E99" s="140"/>
      <c r="F99" s="140"/>
      <c r="G99" s="140"/>
      <c r="H99" s="141"/>
    </row>
    <row r="100" spans="1:8" ht="66" customHeight="1" x14ac:dyDescent="0.2">
      <c r="A100" s="173" t="s">
        <v>74</v>
      </c>
      <c r="B100" s="174"/>
      <c r="C100" s="169"/>
      <c r="D100" s="140">
        <f>D93/9</f>
        <v>580</v>
      </c>
      <c r="E100" s="140"/>
      <c r="F100" s="140"/>
      <c r="G100" s="140"/>
      <c r="H100" s="141"/>
    </row>
    <row r="101" spans="1:8" ht="66" customHeight="1" thickBot="1" x14ac:dyDescent="0.25">
      <c r="A101" s="173" t="s">
        <v>75</v>
      </c>
      <c r="B101" s="174"/>
      <c r="C101" s="175"/>
      <c r="D101" s="140">
        <f>D93/10</f>
        <v>522</v>
      </c>
      <c r="E101" s="140"/>
      <c r="F101" s="140"/>
      <c r="G101" s="140"/>
      <c r="H101" s="141"/>
    </row>
    <row r="102" spans="1:8" s="16" customFormat="1" ht="62.45" customHeight="1" thickBot="1" x14ac:dyDescent="0.25">
      <c r="A102" s="176" t="s">
        <v>76</v>
      </c>
      <c r="B102" s="177"/>
      <c r="C10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2" s="44">
        <v>15600</v>
      </c>
      <c r="E102" s="45"/>
      <c r="F102" s="45"/>
      <c r="G102" s="45"/>
      <c r="H102" s="46"/>
    </row>
    <row r="103" spans="1:8" ht="21.75" thickBot="1" x14ac:dyDescent="0.25">
      <c r="A103" s="298"/>
      <c r="B103" s="299"/>
      <c r="C103" s="180"/>
      <c r="D103" s="322"/>
      <c r="E103" s="322"/>
      <c r="F103" s="322"/>
      <c r="G103" s="322"/>
      <c r="H103" s="323"/>
    </row>
    <row r="104" spans="1:8" ht="50.1" customHeight="1" x14ac:dyDescent="0.2">
      <c r="A104" s="143" t="s">
        <v>77</v>
      </c>
      <c r="B104" s="144"/>
      <c r="C104" s="183" t="str">
        <f>"Интернет-площадка 2gis.ru на основе Cправочника организаций "&amp;$C$2&amp;""</f>
        <v>Интернет-площадка 2gis.ru на основе Cправочника организаций "2ГИС.БИЙСК"</v>
      </c>
      <c r="D104" s="31">
        <v>4020</v>
      </c>
      <c r="E104" s="32"/>
      <c r="F104" s="32"/>
      <c r="G104" s="32"/>
      <c r="H104" s="33"/>
    </row>
    <row r="105" spans="1:8" ht="50.1" customHeight="1" x14ac:dyDescent="0.2">
      <c r="A105" s="143" t="s">
        <v>78</v>
      </c>
      <c r="B105" s="144"/>
      <c r="C105"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05" s="185">
        <v>3240</v>
      </c>
      <c r="E105" s="186"/>
      <c r="F105" s="186"/>
      <c r="G105" s="186"/>
      <c r="H105" s="187"/>
    </row>
    <row r="106" spans="1:8" ht="50.1" customHeight="1" x14ac:dyDescent="0.2">
      <c r="A106" s="143" t="s">
        <v>79</v>
      </c>
      <c r="B106" s="144"/>
      <c r="C106"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06" s="36">
        <v>2760</v>
      </c>
      <c r="E106" s="37"/>
      <c r="F106" s="37"/>
      <c r="G106" s="37"/>
      <c r="H106" s="38"/>
    </row>
    <row r="107" spans="1:8" ht="50.1" customHeight="1" x14ac:dyDescent="0.2">
      <c r="A107" s="143" t="s">
        <v>80</v>
      </c>
      <c r="B107" s="144"/>
      <c r="C107" s="184" t="str">
        <f>"Интернет-площадка 2gis.ru на основе Cправочника организаций "&amp;$C$2&amp;""</f>
        <v>Интернет-площадка 2gis.ru на основе Cправочника организаций "2ГИС.БИЙСК"</v>
      </c>
      <c r="D107" s="36">
        <v>4020</v>
      </c>
      <c r="E107" s="37"/>
      <c r="F107" s="37"/>
      <c r="G107" s="37"/>
      <c r="H107" s="38"/>
    </row>
    <row r="108" spans="1:8" ht="50.1" customHeight="1" x14ac:dyDescent="0.2">
      <c r="A108" s="143" t="s">
        <v>81</v>
      </c>
      <c r="B108" s="144"/>
      <c r="C108" s="184" t="str">
        <f>"Интернет-площадка 2gis.ru на основе Cправочника организаций "&amp;$C$2&amp;""</f>
        <v>Интернет-площадка 2gis.ru на основе Cправочника организаций "2ГИС.БИЙСК"</v>
      </c>
      <c r="D108" s="36">
        <v>5040</v>
      </c>
      <c r="E108" s="37"/>
      <c r="F108" s="37"/>
      <c r="G108" s="37"/>
      <c r="H108" s="38"/>
    </row>
    <row r="109" spans="1:8" ht="50.1" customHeight="1" x14ac:dyDescent="0.2">
      <c r="A109" s="143" t="s">
        <v>82</v>
      </c>
      <c r="B109" s="144"/>
      <c r="C109"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09" s="36">
        <v>1368</v>
      </c>
      <c r="E109" s="37"/>
      <c r="F109" s="37"/>
      <c r="G109" s="37"/>
      <c r="H109" s="38"/>
    </row>
    <row r="110" spans="1:8" ht="50.1" customHeight="1" x14ac:dyDescent="0.2">
      <c r="A110" s="143" t="s">
        <v>83</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0" s="36">
        <v>1176</v>
      </c>
      <c r="E110" s="37"/>
      <c r="F110" s="37"/>
      <c r="G110" s="37"/>
      <c r="H110" s="38"/>
    </row>
    <row r="111" spans="1:8" ht="50.1" customHeight="1" x14ac:dyDescent="0.2">
      <c r="A111" s="143" t="s">
        <v>84</v>
      </c>
      <c r="B111" s="144"/>
      <c r="C111"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11" s="36">
        <v>2400</v>
      </c>
      <c r="E111" s="37"/>
      <c r="F111" s="37"/>
      <c r="G111" s="37"/>
      <c r="H111" s="38"/>
    </row>
    <row r="112" spans="1:8" ht="50.1" customHeight="1" x14ac:dyDescent="0.2">
      <c r="A112" s="143" t="s">
        <v>85</v>
      </c>
      <c r="B112" s="144"/>
      <c r="C1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12" s="36">
        <v>6000</v>
      </c>
      <c r="E112" s="37"/>
      <c r="F112" s="37"/>
      <c r="G112" s="37"/>
      <c r="H112" s="38"/>
    </row>
    <row r="113" spans="1:8" ht="50.1" customHeight="1" x14ac:dyDescent="0.2">
      <c r="A113" s="143" t="s">
        <v>86</v>
      </c>
      <c r="B113" s="144"/>
      <c r="C113" s="184" t="s">
        <v>87</v>
      </c>
      <c r="D113" s="36">
        <v>648</v>
      </c>
      <c r="E113" s="37"/>
      <c r="F113" s="37"/>
      <c r="G113" s="37"/>
      <c r="H113" s="38"/>
    </row>
    <row r="114" spans="1:8" ht="68.25" customHeight="1" x14ac:dyDescent="0.2">
      <c r="A114" s="143" t="s">
        <v>88</v>
      </c>
      <c r="B114" s="144"/>
      <c r="C11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4" s="36">
        <v>2400</v>
      </c>
      <c r="E114" s="37"/>
      <c r="F114" s="37"/>
      <c r="G114" s="37"/>
      <c r="H114" s="38"/>
    </row>
    <row r="115" spans="1:8" ht="68.25" customHeight="1" x14ac:dyDescent="0.2">
      <c r="A115" s="143" t="s">
        <v>89</v>
      </c>
      <c r="B115" s="144"/>
      <c r="C115" s="184" t="str">
        <f t="shared" ref="C115:C11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5" s="36">
        <v>1920</v>
      </c>
      <c r="E115" s="37"/>
      <c r="F115" s="37"/>
      <c r="G115" s="37"/>
      <c r="H115" s="38"/>
    </row>
    <row r="116" spans="1:8" ht="68.25" customHeight="1" x14ac:dyDescent="0.2">
      <c r="A116" s="143" t="s">
        <v>90</v>
      </c>
      <c r="B116" s="144"/>
      <c r="C116" s="184"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6" s="36">
        <v>1920</v>
      </c>
      <c r="E116" s="37"/>
      <c r="F116" s="37"/>
      <c r="G116" s="37"/>
      <c r="H116" s="38"/>
    </row>
    <row r="117" spans="1:8" ht="68.25" customHeight="1" x14ac:dyDescent="0.2">
      <c r="A117" s="143" t="s">
        <v>91</v>
      </c>
      <c r="B117" s="144"/>
      <c r="C117" s="184"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7" s="36">
        <v>960</v>
      </c>
      <c r="E117" s="37"/>
      <c r="F117" s="37"/>
      <c r="G117" s="37"/>
      <c r="H117" s="38"/>
    </row>
    <row r="118" spans="1:8" ht="68.25" customHeight="1" x14ac:dyDescent="0.2">
      <c r="A118" s="143" t="s">
        <v>92</v>
      </c>
      <c r="B118" s="144" t="s">
        <v>92</v>
      </c>
      <c r="C11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8" s="36">
        <v>10800</v>
      </c>
      <c r="E118" s="37"/>
      <c r="F118" s="37"/>
      <c r="G118" s="37"/>
      <c r="H118" s="38"/>
    </row>
    <row r="119" spans="1:8" ht="68.25" customHeight="1" x14ac:dyDescent="0.2">
      <c r="A119" s="143" t="s">
        <v>93</v>
      </c>
      <c r="B119" s="144" t="s">
        <v>93</v>
      </c>
      <c r="C11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19" s="36">
        <v>5004</v>
      </c>
      <c r="E119" s="37"/>
      <c r="F119" s="37"/>
      <c r="G119" s="37"/>
      <c r="H119" s="38"/>
    </row>
    <row r="120" spans="1:8" ht="50.1" customHeight="1" x14ac:dyDescent="0.2">
      <c r="A120" s="143" t="s">
        <v>94</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0" s="36">
        <v>2448</v>
      </c>
      <c r="E120" s="37"/>
      <c r="F120" s="37"/>
      <c r="G120" s="37"/>
      <c r="H120" s="38"/>
    </row>
    <row r="121" spans="1:8" s="16" customFormat="1" ht="102" customHeight="1" x14ac:dyDescent="0.2">
      <c r="A121" s="143" t="s">
        <v>16</v>
      </c>
      <c r="B121" s="144"/>
      <c r="C121"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1" s="36">
        <v>960</v>
      </c>
      <c r="E121" s="37"/>
      <c r="F121" s="37"/>
      <c r="G121" s="37"/>
      <c r="H121" s="38"/>
    </row>
    <row r="122" spans="1:8" s="16" customFormat="1" ht="126" customHeight="1" x14ac:dyDescent="0.2">
      <c r="A122" s="143" t="s">
        <v>95</v>
      </c>
      <c r="B122" s="144"/>
      <c r="C122"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2" s="36">
        <v>12060</v>
      </c>
      <c r="E122" s="37"/>
      <c r="F122" s="37"/>
      <c r="G122" s="37"/>
      <c r="H122" s="38"/>
    </row>
    <row r="123" spans="1:8" s="16" customFormat="1" ht="126" customHeight="1" x14ac:dyDescent="0.2">
      <c r="A123" s="143" t="s">
        <v>96</v>
      </c>
      <c r="B123" s="144"/>
      <c r="C12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3" s="36">
        <v>6606</v>
      </c>
      <c r="E123" s="37"/>
      <c r="F123" s="37"/>
      <c r="G123" s="37"/>
      <c r="H123" s="38"/>
    </row>
    <row r="124" spans="1:8" s="16" customFormat="1" ht="126" customHeight="1" x14ac:dyDescent="0.2">
      <c r="A124" s="137" t="s">
        <v>97</v>
      </c>
      <c r="B124" s="189"/>
      <c r="C12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24" s="36">
        <v>14400</v>
      </c>
      <c r="E124" s="37"/>
      <c r="F124" s="37"/>
      <c r="G124" s="37"/>
      <c r="H124" s="38"/>
    </row>
    <row r="125" spans="1:8" ht="50.1" customHeight="1" x14ac:dyDescent="0.2">
      <c r="A125" s="143" t="s">
        <v>98</v>
      </c>
      <c r="B125" s="144"/>
      <c r="C125" s="184" t="str">
        <f>"Интернет-площадка 2gis.ru на основе Cправочника организаций "&amp;$C$2&amp;""</f>
        <v>Интернет-площадка 2gis.ru на основе Cправочника организаций "2ГИС.БИЙСК"</v>
      </c>
      <c r="D125" s="36">
        <v>5640</v>
      </c>
      <c r="E125" s="37"/>
      <c r="F125" s="37"/>
      <c r="G125" s="37"/>
      <c r="H125" s="38"/>
    </row>
    <row r="126" spans="1:8" ht="50.1" customHeight="1" x14ac:dyDescent="0.2">
      <c r="A126" s="143" t="s">
        <v>99</v>
      </c>
      <c r="B126" s="144"/>
      <c r="C126" s="184" t="str">
        <f t="shared" ref="C126:C135"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26" s="36">
        <v>4560</v>
      </c>
      <c r="E126" s="37"/>
      <c r="F126" s="37"/>
      <c r="G126" s="37"/>
      <c r="H126" s="38"/>
    </row>
    <row r="127" spans="1:8" ht="50.1" customHeight="1" x14ac:dyDescent="0.2">
      <c r="A127" s="143" t="s">
        <v>100</v>
      </c>
      <c r="B127" s="144"/>
      <c r="C127" s="184" t="str">
        <f t="shared" si="2"/>
        <v>Электронный справочник на основе Справочника организаций "2ГИС.БИЙСК" (версия для ПК)</v>
      </c>
      <c r="D127" s="36">
        <v>3960</v>
      </c>
      <c r="E127" s="37"/>
      <c r="F127" s="37"/>
      <c r="G127" s="37"/>
      <c r="H127" s="38"/>
    </row>
    <row r="128" spans="1:8" ht="50.1" customHeight="1" x14ac:dyDescent="0.2">
      <c r="A128" s="143" t="s">
        <v>101</v>
      </c>
      <c r="B128" s="144"/>
      <c r="C128" s="184" t="str">
        <f>"Интернет-площадка 2gis.ru на основе Cправочника организаций "&amp;$C$2&amp;""</f>
        <v>Интернет-площадка 2gis.ru на основе Cправочника организаций "2ГИС.БИЙСК"</v>
      </c>
      <c r="D128" s="36">
        <v>5640</v>
      </c>
      <c r="E128" s="37"/>
      <c r="F128" s="37"/>
      <c r="G128" s="37"/>
      <c r="H128" s="38"/>
    </row>
    <row r="129" spans="1:8" ht="50.1" customHeight="1" x14ac:dyDescent="0.2">
      <c r="A129" s="143" t="s">
        <v>102</v>
      </c>
      <c r="B129" s="144"/>
      <c r="C129" s="184" t="str">
        <f>"Интернет-площадка 2gis.ru на основе Cправочника организаций "&amp;$C$2&amp;""</f>
        <v>Интернет-площадка 2gis.ru на основе Cправочника организаций "2ГИС.БИЙСК"</v>
      </c>
      <c r="D129" s="36">
        <v>6768</v>
      </c>
      <c r="E129" s="37"/>
      <c r="F129" s="37"/>
      <c r="G129" s="37"/>
      <c r="H129" s="38"/>
    </row>
    <row r="130" spans="1:8" ht="50.1" customHeight="1" x14ac:dyDescent="0.2">
      <c r="A130" s="143" t="s">
        <v>103</v>
      </c>
      <c r="B130" s="144"/>
      <c r="C130" s="184" t="str">
        <f t="shared" si="2"/>
        <v>Электронный справочник на основе Справочника организаций "2ГИС.БИЙСК" (версия для ПК)</v>
      </c>
      <c r="D130" s="36">
        <v>1920</v>
      </c>
      <c r="E130" s="37"/>
      <c r="F130" s="37"/>
      <c r="G130" s="37"/>
      <c r="H130" s="38"/>
    </row>
    <row r="131" spans="1:8" ht="50.1" customHeight="1" x14ac:dyDescent="0.2">
      <c r="A131" s="143" t="s">
        <v>104</v>
      </c>
      <c r="B131" s="144"/>
      <c r="C131" s="184" t="str">
        <f t="shared" si="2"/>
        <v>Электронный справочник на основе Справочника организаций "2ГИС.БИЙСК" (версия для ПК)</v>
      </c>
      <c r="D131" s="36">
        <v>1680</v>
      </c>
      <c r="E131" s="37"/>
      <c r="F131" s="37"/>
      <c r="G131" s="37"/>
      <c r="H131" s="38"/>
    </row>
    <row r="132" spans="1:8" ht="50.1" customHeight="1" x14ac:dyDescent="0.2">
      <c r="A132" s="143" t="s">
        <v>105</v>
      </c>
      <c r="B132" s="144"/>
      <c r="C132" s="184" t="str">
        <f t="shared" si="2"/>
        <v>Электронный справочник на основе Справочника организаций "2ГИС.БИЙСК" (версия для ПК)</v>
      </c>
      <c r="D132" s="36">
        <v>3360</v>
      </c>
      <c r="E132" s="37"/>
      <c r="F132" s="37"/>
      <c r="G132" s="37"/>
      <c r="H132" s="38"/>
    </row>
    <row r="133" spans="1:8" ht="50.1" customHeight="1" x14ac:dyDescent="0.2">
      <c r="A133" s="143" t="s">
        <v>106</v>
      </c>
      <c r="B133" s="144"/>
      <c r="C133" s="184" t="s">
        <v>87</v>
      </c>
      <c r="D133" s="36">
        <v>960</v>
      </c>
      <c r="E133" s="37"/>
      <c r="F133" s="37"/>
      <c r="G133" s="37"/>
      <c r="H133" s="38"/>
    </row>
    <row r="134" spans="1:8" ht="68.25" customHeight="1" x14ac:dyDescent="0.2">
      <c r="A134" s="143" t="s">
        <v>107</v>
      </c>
      <c r="B134" s="144"/>
      <c r="C13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4" s="36">
        <v>15120</v>
      </c>
      <c r="E134" s="37"/>
      <c r="F134" s="37"/>
      <c r="G134" s="37"/>
      <c r="H134" s="38"/>
    </row>
    <row r="135" spans="1:8" ht="50.1" customHeight="1" thickBot="1" x14ac:dyDescent="0.25">
      <c r="A135" s="143" t="s">
        <v>108</v>
      </c>
      <c r="B135" s="144"/>
      <c r="C135" s="184" t="str">
        <f t="shared" si="2"/>
        <v>Электронный справочник на основе Справочника организаций "2ГИС.БИЙСК" (версия для ПК)</v>
      </c>
      <c r="D135" s="44">
        <v>3480</v>
      </c>
      <c r="E135" s="45"/>
      <c r="F135" s="45"/>
      <c r="G135" s="45"/>
      <c r="H135" s="46"/>
    </row>
    <row r="136" spans="1:8" s="28" customFormat="1" ht="50.1" customHeight="1" thickBot="1" x14ac:dyDescent="0.25">
      <c r="A136" s="24" t="s">
        <v>109</v>
      </c>
      <c r="B136" s="25"/>
      <c r="C136" s="26"/>
      <c r="D136" s="156"/>
      <c r="E136" s="156"/>
      <c r="F136" s="156"/>
      <c r="G136" s="156"/>
      <c r="H136" s="157"/>
    </row>
    <row r="137" spans="1:8" s="16" customFormat="1" ht="50.1" customHeight="1" x14ac:dyDescent="0.2">
      <c r="A137" s="143" t="s">
        <v>110</v>
      </c>
      <c r="B137" s="144"/>
      <c r="C137" s="191"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37" s="36">
        <v>3000</v>
      </c>
      <c r="E137" s="37"/>
      <c r="F137" s="37"/>
      <c r="G137" s="37"/>
      <c r="H137" s="38"/>
    </row>
    <row r="138" spans="1:8" s="16" customFormat="1" ht="50.1" customHeight="1" x14ac:dyDescent="0.2">
      <c r="A138" s="143" t="s">
        <v>111</v>
      </c>
      <c r="B138" s="144"/>
      <c r="C138" s="194"/>
      <c r="D138" s="36">
        <v>3000</v>
      </c>
      <c r="E138" s="37"/>
      <c r="F138" s="37"/>
      <c r="G138" s="37"/>
      <c r="H138" s="38"/>
    </row>
    <row r="139" spans="1:8" s="16" customFormat="1" ht="50.1" customHeight="1" x14ac:dyDescent="0.2">
      <c r="A139" s="192" t="s">
        <v>112</v>
      </c>
      <c r="B139" s="193"/>
      <c r="C139" s="194"/>
      <c r="D139" s="325">
        <v>1500</v>
      </c>
      <c r="E139" s="140"/>
      <c r="F139" s="140"/>
      <c r="G139" s="140"/>
      <c r="H139" s="140"/>
    </row>
    <row r="140" spans="1:8" s="16" customFormat="1" ht="50.1" customHeight="1" x14ac:dyDescent="0.2">
      <c r="A140" s="192" t="s">
        <v>113</v>
      </c>
      <c r="B140" s="193"/>
      <c r="C140" s="194"/>
      <c r="D140" s="325">
        <v>150</v>
      </c>
      <c r="E140" s="140"/>
      <c r="F140" s="140"/>
      <c r="G140" s="140"/>
      <c r="H140" s="140"/>
    </row>
    <row r="141" spans="1:8" s="16" customFormat="1" ht="50.1" customHeight="1" thickBot="1" x14ac:dyDescent="0.25">
      <c r="A141" s="192" t="s">
        <v>114</v>
      </c>
      <c r="B141" s="193"/>
      <c r="C141" s="196"/>
      <c r="D141" s="78">
        <v>510</v>
      </c>
      <c r="E141" s="79"/>
      <c r="F141" s="79"/>
      <c r="G141" s="79"/>
      <c r="H141" s="79"/>
    </row>
    <row r="142" spans="1:8" s="16" customFormat="1" ht="50.1" customHeight="1" thickBot="1" x14ac:dyDescent="0.25">
      <c r="A142" s="24" t="s">
        <v>115</v>
      </c>
      <c r="B142" s="25"/>
      <c r="C142" s="26"/>
      <c r="D142" s="156"/>
      <c r="E142" s="156"/>
      <c r="F142" s="156"/>
      <c r="G142" s="156"/>
      <c r="H142" s="157"/>
    </row>
    <row r="143" spans="1:8" ht="50.1" customHeight="1" x14ac:dyDescent="0.2">
      <c r="A143" s="143" t="s">
        <v>116</v>
      </c>
      <c r="B143" s="144"/>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3" s="198">
        <f>F143*1.2</f>
        <v>4032</v>
      </c>
      <c r="E143" s="199">
        <f>F143*1.1</f>
        <v>3696.0000000000005</v>
      </c>
      <c r="F143" s="199">
        <v>3360</v>
      </c>
      <c r="G143" s="199">
        <f>F143*0.75</f>
        <v>2520</v>
      </c>
      <c r="H143" s="200">
        <f>F143*0.5</f>
        <v>1680</v>
      </c>
    </row>
    <row r="144" spans="1:8" ht="50.1" customHeight="1" x14ac:dyDescent="0.2">
      <c r="A144" s="143" t="s">
        <v>117</v>
      </c>
      <c r="B144" s="144"/>
      <c r="C144" s="184" t="str">
        <f>"Интернет-площадка 2gis.ru на основе Cправочника организаций "&amp;$C$2&amp;""</f>
        <v>Интернет-площадка 2gis.ru на основе Cправочника организаций "2ГИС.БИЙСК"</v>
      </c>
      <c r="D144" s="36">
        <v>3240</v>
      </c>
      <c r="E144" s="37"/>
      <c r="F144" s="37"/>
      <c r="G144" s="37"/>
      <c r="H144" s="38"/>
    </row>
    <row r="145" spans="1:8" ht="50.1" customHeight="1" x14ac:dyDescent="0.2">
      <c r="A145" s="143" t="s">
        <v>118</v>
      </c>
      <c r="B145" s="144"/>
      <c r="C145"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6">
        <v>1620</v>
      </c>
      <c r="E145" s="37"/>
      <c r="F145" s="37"/>
      <c r="G145" s="37"/>
      <c r="H145" s="38"/>
    </row>
    <row r="146" spans="1:8" ht="50.1" customHeight="1" x14ac:dyDescent="0.2">
      <c r="A146" s="143" t="s">
        <v>119</v>
      </c>
      <c r="B146" s="144"/>
      <c r="C14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46" s="198">
        <f>F146*1.2</f>
        <v>5760</v>
      </c>
      <c r="E146" s="199">
        <f>F146*1.1</f>
        <v>5280</v>
      </c>
      <c r="F146" s="199">
        <v>4800</v>
      </c>
      <c r="G146" s="199">
        <f>F146*0.75</f>
        <v>3600</v>
      </c>
      <c r="H146" s="200">
        <f>F146*0.5</f>
        <v>2400</v>
      </c>
    </row>
    <row r="147" spans="1:8" ht="50.1" customHeight="1" x14ac:dyDescent="0.2">
      <c r="A147" s="143" t="s">
        <v>163</v>
      </c>
      <c r="B147" s="144"/>
      <c r="C147" s="184" t="str">
        <f>"Интернет-площадка 2gis.ru на основе Cправочника организаций "&amp;$C$2&amp;""</f>
        <v>Интернет-площадка 2gis.ru на основе Cправочника организаций "2ГИС.БИЙСК"</v>
      </c>
      <c r="D147" s="36">
        <v>4560</v>
      </c>
      <c r="E147" s="37"/>
      <c r="F147" s="37"/>
      <c r="G147" s="37"/>
      <c r="H147" s="38"/>
    </row>
    <row r="148" spans="1:8" ht="50.1" customHeight="1" x14ac:dyDescent="0.2">
      <c r="A148" s="143" t="s">
        <v>121</v>
      </c>
      <c r="B148" s="144"/>
      <c r="C148" s="184"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8" s="36">
        <v>2280</v>
      </c>
      <c r="E148" s="37"/>
      <c r="F148" s="37"/>
      <c r="G148" s="37"/>
      <c r="H148" s="38"/>
    </row>
    <row r="149" spans="1:8" s="16" customFormat="1" ht="126" customHeight="1" thickBot="1" x14ac:dyDescent="0.25">
      <c r="A149" s="143" t="s">
        <v>122</v>
      </c>
      <c r="B149" s="144"/>
      <c r="C149" s="201" t="str">
        <f>C144</f>
        <v>Интернет-площадка 2gis.ru на основе Cправочника организаций "2ГИС.БИЙСК"</v>
      </c>
      <c r="D149" s="198">
        <f>F149*1.2</f>
        <v>5184</v>
      </c>
      <c r="E149" s="199">
        <f>F149*1.1</f>
        <v>4752</v>
      </c>
      <c r="F149" s="199">
        <v>4320</v>
      </c>
      <c r="G149" s="199">
        <f>F149*0.75</f>
        <v>3240</v>
      </c>
      <c r="H149" s="200">
        <f>F149*0.5</f>
        <v>2160</v>
      </c>
    </row>
    <row r="150" spans="1:8" ht="50.1" customHeight="1" thickBot="1" x14ac:dyDescent="0.25">
      <c r="A150" s="24" t="s">
        <v>182</v>
      </c>
      <c r="B150" s="25"/>
      <c r="C150" s="26"/>
      <c r="D150" s="156"/>
      <c r="E150" s="156"/>
      <c r="F150" s="156"/>
      <c r="G150" s="156"/>
      <c r="H150" s="157"/>
    </row>
    <row r="151" spans="1:8" s="23" customFormat="1" ht="30" customHeight="1" thickBot="1" x14ac:dyDescent="0.25">
      <c r="A151" s="353"/>
      <c r="B151" s="353"/>
      <c r="C151" s="354"/>
      <c r="D151" s="353"/>
      <c r="E151" s="353"/>
      <c r="F151" s="353"/>
      <c r="G151" s="353"/>
      <c r="H151" s="355"/>
    </row>
    <row r="152" spans="1:8" s="16" customFormat="1" ht="185.25" customHeight="1" x14ac:dyDescent="0.2">
      <c r="A152" s="143" t="s">
        <v>183</v>
      </c>
      <c r="B152" s="144"/>
      <c r="C15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2" s="31">
        <v>7560</v>
      </c>
      <c r="E152" s="32"/>
      <c r="F152" s="32"/>
      <c r="G152" s="32"/>
      <c r="H152" s="33"/>
    </row>
    <row r="153" spans="1:8" s="16" customFormat="1" ht="83.25" customHeight="1" x14ac:dyDescent="0.2">
      <c r="A153" s="143" t="s">
        <v>184</v>
      </c>
      <c r="B153" s="144"/>
      <c r="C153" s="194"/>
      <c r="D153" s="36">
        <v>15120</v>
      </c>
      <c r="E153" s="37"/>
      <c r="F153" s="37"/>
      <c r="G153" s="37"/>
      <c r="H153" s="38"/>
    </row>
    <row r="154" spans="1:8" s="16" customFormat="1" ht="83.25" customHeight="1" x14ac:dyDescent="0.2">
      <c r="A154" s="143" t="s">
        <v>185</v>
      </c>
      <c r="B154" s="144"/>
      <c r="C154" s="194"/>
      <c r="D154" s="36">
        <v>7560</v>
      </c>
      <c r="E154" s="37"/>
      <c r="F154" s="37"/>
      <c r="G154" s="37"/>
      <c r="H154" s="38"/>
    </row>
    <row r="155" spans="1:8" s="16" customFormat="1" ht="83.25" customHeight="1" thickBot="1" x14ac:dyDescent="0.25">
      <c r="A155" s="143" t="s">
        <v>186</v>
      </c>
      <c r="B155" s="144"/>
      <c r="C155" s="194"/>
      <c r="D155" s="36">
        <v>15120</v>
      </c>
      <c r="E155" s="37"/>
      <c r="F155" s="37"/>
      <c r="G155" s="37"/>
      <c r="H155" s="38"/>
    </row>
    <row r="156" spans="1:8" ht="21.75" thickBot="1" x14ac:dyDescent="0.25">
      <c r="A156" s="298"/>
      <c r="B156" s="299"/>
      <c r="C156" s="118"/>
      <c r="D156" s="322"/>
      <c r="E156" s="322"/>
      <c r="F156" s="322"/>
      <c r="G156" s="322"/>
      <c r="H156" s="323"/>
    </row>
    <row r="158" spans="1:8" ht="21" x14ac:dyDescent="0.2">
      <c r="A158" s="206"/>
      <c r="B158" s="207" t="s">
        <v>123</v>
      </c>
      <c r="C158" s="208" t="s">
        <v>233</v>
      </c>
      <c r="D158" s="208"/>
      <c r="E158" s="209"/>
      <c r="F158" s="209"/>
      <c r="G158" s="209"/>
      <c r="H158" s="209"/>
    </row>
    <row r="159" spans="1:8" ht="21" x14ac:dyDescent="0.2">
      <c r="A159" s="206"/>
      <c r="B159" s="209"/>
      <c r="C159" s="210" t="s">
        <v>234</v>
      </c>
      <c r="D159" s="210"/>
      <c r="E159" s="209"/>
      <c r="F159" s="209"/>
      <c r="G159" s="209"/>
      <c r="H159" s="209"/>
    </row>
    <row r="160" spans="1:8" ht="21" x14ac:dyDescent="0.2">
      <c r="A160" s="206"/>
      <c r="B160" s="209"/>
      <c r="C160" s="210" t="s">
        <v>235</v>
      </c>
      <c r="D160" s="210"/>
      <c r="E160" s="209"/>
      <c r="F160" s="209"/>
      <c r="G160" s="209"/>
      <c r="H160" s="209"/>
    </row>
    <row r="161" spans="1:8" ht="21" x14ac:dyDescent="0.2">
      <c r="C161" s="210"/>
      <c r="D161" s="210"/>
      <c r="E161" s="209"/>
      <c r="F161" s="209"/>
      <c r="G161" s="209"/>
      <c r="H161" s="203"/>
    </row>
    <row r="162" spans="1:8" ht="26.25" customHeight="1" x14ac:dyDescent="0.2">
      <c r="A162" s="213" t="str">
        <f>Абакан_юр!A147</f>
        <v>По соглашению сторон в качестве валюты платежа могут выступать украинские гривны, в этом случае курс следующий: 1 руб. = 0,3909 гривен</v>
      </c>
      <c r="B162" s="213"/>
      <c r="C162" s="213"/>
      <c r="D162" s="214"/>
      <c r="E162" s="214"/>
      <c r="F162" s="215"/>
      <c r="G162" s="216"/>
      <c r="H162" s="216"/>
    </row>
    <row r="163" spans="1:8" ht="26.25" customHeight="1" x14ac:dyDescent="0.2">
      <c r="A163" s="213" t="str">
        <f>Абакан_юр!A148</f>
        <v>По соглашению сторон в качестве валюты платежа могут выступать дирхамы ОАЭ, в этом случае курс следующий: 1 руб. = 0,0394 дирхам</v>
      </c>
      <c r="B163" s="213"/>
      <c r="C163" s="213"/>
      <c r="D163" s="214"/>
      <c r="E163" s="214"/>
      <c r="F163" s="215"/>
      <c r="G163" s="218"/>
      <c r="H163" s="218"/>
    </row>
    <row r="164" spans="1:8" ht="26.25" customHeight="1" x14ac:dyDescent="0.2">
      <c r="A164" s="213" t="str">
        <f>Абакан_юр!A149</f>
        <v>По соглашению сторон в качестве валюты платежа могут выступать доллары США, в этом случае курс следующий: 1 руб. = 0,0107 доллара</v>
      </c>
      <c r="B164" s="213"/>
      <c r="C164" s="213"/>
      <c r="D164" s="214"/>
      <c r="E164" s="214"/>
      <c r="F164" s="215"/>
      <c r="G164" s="218"/>
      <c r="H164" s="218"/>
    </row>
    <row r="165" spans="1:8" ht="26.25" customHeight="1" x14ac:dyDescent="0.2">
      <c r="A165" s="213" t="str">
        <f>Абакан_юр!A150</f>
        <v>По соглашению сторон в качестве валюты платежа могут выступать евро, в этом случае курс следующий: 1 руб. = 0,0101 евро</v>
      </c>
      <c r="B165" s="213"/>
      <c r="C165" s="213"/>
      <c r="D165" s="214"/>
      <c r="E165" s="215"/>
      <c r="F165" s="215"/>
      <c r="G165" s="218"/>
      <c r="H165" s="218"/>
    </row>
    <row r="166" spans="1:8" ht="26.25" customHeight="1" x14ac:dyDescent="0.2">
      <c r="A166" s="213" t="str">
        <f>Абакан_юр!A151</f>
        <v>По соглашению сторон в качестве валюты платежа могут выступать чешские кроны, в этом случае курс следующий: 1 руб. = 0,2496 крона</v>
      </c>
      <c r="B166" s="213"/>
      <c r="C166" s="213"/>
      <c r="D166" s="214"/>
      <c r="E166" s="215"/>
      <c r="F166" s="215"/>
      <c r="G166" s="218"/>
      <c r="H166" s="218"/>
    </row>
    <row r="167" spans="1:8" ht="26.25" customHeight="1" x14ac:dyDescent="0.2">
      <c r="A167" s="213" t="str">
        <f>Абакан_юр!A152</f>
        <v>По соглашению сторон в качестве валюты платежа могут выступать киргизские сомы, в этом случае курс следующий: 1 руб. = 0,9546 сом</v>
      </c>
      <c r="B167" s="213"/>
      <c r="C167" s="213"/>
      <c r="D167" s="214"/>
      <c r="E167" s="214"/>
      <c r="F167" s="215"/>
      <c r="G167" s="218"/>
      <c r="H167" s="218"/>
    </row>
    <row r="168" spans="1:8" ht="26.25" customHeight="1" x14ac:dyDescent="0.2">
      <c r="A16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8" s="213"/>
      <c r="C168" s="213"/>
      <c r="D168" s="214"/>
      <c r="E168" s="214"/>
      <c r="F168" s="215"/>
      <c r="G168" s="218"/>
      <c r="H168" s="218"/>
    </row>
    <row r="169" spans="1:8" ht="26.25" x14ac:dyDescent="0.2">
      <c r="A169" s="219"/>
      <c r="B169" s="219"/>
      <c r="C169" s="220"/>
      <c r="D169" s="221"/>
      <c r="E169" s="221"/>
      <c r="F169" s="222"/>
      <c r="G169" s="223"/>
      <c r="H169" s="223"/>
    </row>
    <row r="170" spans="1:8" ht="21" x14ac:dyDescent="0.2">
      <c r="A170" s="225" t="s">
        <v>134</v>
      </c>
      <c r="B170" s="225"/>
      <c r="C170" s="225"/>
      <c r="D170" s="225"/>
      <c r="E170" s="225"/>
      <c r="F170" s="225"/>
      <c r="G170" s="225"/>
      <c r="H170" s="225"/>
    </row>
    <row r="171" spans="1:8" ht="21" x14ac:dyDescent="0.2">
      <c r="A171" s="225" t="s">
        <v>135</v>
      </c>
      <c r="B171" s="225"/>
      <c r="C171" s="225"/>
      <c r="D171" s="225"/>
      <c r="E171" s="225"/>
      <c r="F171" s="225"/>
      <c r="G171" s="225"/>
      <c r="H171" s="225"/>
    </row>
    <row r="172" spans="1:8" ht="26.25" x14ac:dyDescent="0.2">
      <c r="A172" s="219"/>
      <c r="B172" s="219"/>
      <c r="C172" s="220"/>
      <c r="D172" s="221"/>
      <c r="E172" s="221"/>
      <c r="F172" s="222"/>
      <c r="G172" s="223"/>
      <c r="H172" s="223"/>
    </row>
    <row r="173" spans="1:8" ht="45" customHeight="1" thickBot="1" x14ac:dyDescent="0.25">
      <c r="A173" s="226" t="s">
        <v>136</v>
      </c>
      <c r="B173" s="226"/>
      <c r="C173" s="226"/>
      <c r="D173" s="226"/>
      <c r="E173" s="226"/>
      <c r="F173" s="227"/>
      <c r="G173" s="217"/>
      <c r="H173" s="228"/>
    </row>
    <row r="174" spans="1:8" ht="50.1" customHeight="1" thickBot="1" x14ac:dyDescent="0.25">
      <c r="A174" s="229" t="s">
        <v>137</v>
      </c>
      <c r="B174" s="230"/>
      <c r="C174" s="230"/>
      <c r="D174" s="230"/>
      <c r="E174" s="231"/>
      <c r="F174" s="232"/>
      <c r="H174" s="233"/>
    </row>
    <row r="175" spans="1:8" ht="96.75" customHeight="1" thickBot="1" x14ac:dyDescent="0.25">
      <c r="A175" s="234" t="s">
        <v>138</v>
      </c>
      <c r="B175" s="235"/>
      <c r="C175" s="236" t="s">
        <v>139</v>
      </c>
      <c r="D175" s="235" t="s">
        <v>140</v>
      </c>
      <c r="E175" s="237"/>
      <c r="F175" s="238"/>
      <c r="G175" s="238"/>
      <c r="H175" s="238"/>
    </row>
    <row r="176" spans="1:8" ht="93.75" customHeight="1" x14ac:dyDescent="0.2">
      <c r="A176" s="239" t="s">
        <v>141</v>
      </c>
      <c r="B176" s="240"/>
      <c r="C176" s="241" t="s">
        <v>142</v>
      </c>
      <c r="D176" s="242" t="s">
        <v>143</v>
      </c>
      <c r="E176" s="243"/>
      <c r="F176" s="238"/>
      <c r="G176" s="238"/>
      <c r="H176" s="238"/>
    </row>
    <row r="177" spans="1:8" ht="75.75" customHeight="1" x14ac:dyDescent="0.2">
      <c r="A177" s="244" t="s">
        <v>144</v>
      </c>
      <c r="B177" s="245"/>
      <c r="C177" s="246" t="s">
        <v>145</v>
      </c>
      <c r="D177" s="247" t="s">
        <v>146</v>
      </c>
      <c r="E177" s="248"/>
      <c r="F177" s="238"/>
      <c r="G177" s="238"/>
      <c r="H177" s="238"/>
    </row>
    <row r="178" spans="1:8" ht="111" customHeight="1" x14ac:dyDescent="0.2">
      <c r="A178" s="244" t="s">
        <v>147</v>
      </c>
      <c r="B178" s="245"/>
      <c r="C178" s="246" t="s">
        <v>148</v>
      </c>
      <c r="D178" s="247" t="s">
        <v>146</v>
      </c>
      <c r="E178" s="248"/>
      <c r="F178" s="238"/>
      <c r="G178" s="238"/>
      <c r="H178" s="238"/>
    </row>
    <row r="179" spans="1:8" s="203" customFormat="1" ht="125.25" customHeight="1" x14ac:dyDescent="0.2">
      <c r="A179" s="244" t="s">
        <v>150</v>
      </c>
      <c r="B179" s="245"/>
      <c r="C179" s="333" t="s">
        <v>151</v>
      </c>
      <c r="D179" s="245" t="s">
        <v>146</v>
      </c>
      <c r="E179" s="334"/>
      <c r="F179" s="232"/>
      <c r="G179" s="232"/>
      <c r="H179" s="232"/>
    </row>
    <row r="180" spans="1:8" s="224" customFormat="1" ht="222.75" customHeight="1" x14ac:dyDescent="0.2">
      <c r="A180" s="375" t="s">
        <v>152</v>
      </c>
      <c r="B180" s="376"/>
      <c r="C180" s="246" t="s">
        <v>153</v>
      </c>
      <c r="D180" s="377" t="s">
        <v>146</v>
      </c>
      <c r="E180" s="378"/>
      <c r="F180" s="222"/>
      <c r="G180" s="223"/>
      <c r="H180" s="223"/>
    </row>
    <row r="181" spans="1:8" ht="24.95" customHeight="1" x14ac:dyDescent="0.2">
      <c r="A181" s="250" t="s">
        <v>154</v>
      </c>
      <c r="B181" s="250"/>
      <c r="C181" s="250"/>
      <c r="D181" s="250"/>
      <c r="E181" s="250"/>
      <c r="F181" s="250"/>
      <c r="G181" s="250"/>
      <c r="H181" s="250"/>
    </row>
    <row r="182" spans="1:8" ht="33" customHeight="1" x14ac:dyDescent="0.2">
      <c r="A182" s="250" t="s">
        <v>155</v>
      </c>
      <c r="B182" s="250"/>
      <c r="C182" s="250"/>
      <c r="D182" s="250"/>
      <c r="E182" s="250"/>
      <c r="F182" s="250"/>
      <c r="G182" s="250"/>
      <c r="H182" s="250"/>
    </row>
    <row r="183" spans="1:8" ht="177" customHeight="1" x14ac:dyDescent="0.2">
      <c r="A18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3" s="225"/>
      <c r="C183" s="225"/>
      <c r="D183" s="225"/>
      <c r="E183" s="225"/>
      <c r="F183" s="225"/>
      <c r="G183" s="225"/>
      <c r="H183" s="225"/>
    </row>
    <row r="184" spans="1:8" ht="71.25" customHeight="1" x14ac:dyDescent="0.2">
      <c r="A184" s="225" t="s">
        <v>157</v>
      </c>
      <c r="B184" s="225"/>
      <c r="C184" s="225"/>
      <c r="D184" s="225"/>
      <c r="E184" s="225"/>
      <c r="F184" s="225"/>
      <c r="G184" s="225"/>
      <c r="H184" s="225"/>
    </row>
    <row r="185" spans="1:8" ht="25.5" customHeight="1" x14ac:dyDescent="0.2">
      <c r="A185" s="250" t="s">
        <v>158</v>
      </c>
      <c r="B185" s="250"/>
      <c r="C185" s="250"/>
      <c r="D185" s="250"/>
      <c r="E185" s="250"/>
      <c r="F185" s="250"/>
      <c r="G185" s="250"/>
      <c r="H185" s="250"/>
    </row>
    <row r="186" spans="1:8" s="252" customFormat="1" ht="125.25" customHeight="1" x14ac:dyDescent="0.2">
      <c r="A186" s="225" t="s">
        <v>159</v>
      </c>
      <c r="B186" s="225"/>
      <c r="C186" s="225"/>
      <c r="D186" s="225"/>
      <c r="E186" s="225"/>
      <c r="F186" s="225"/>
      <c r="G186" s="225"/>
      <c r="H186" s="225"/>
    </row>
  </sheetData>
  <sheetProtection selectLockedCells="1" selectUnlockedCells="1"/>
  <mergeCells count="308">
    <mergeCell ref="A183:H183"/>
    <mergeCell ref="A184:H184"/>
    <mergeCell ref="A185:H185"/>
    <mergeCell ref="A186:E186"/>
    <mergeCell ref="F186:H186"/>
    <mergeCell ref="A179:B179"/>
    <mergeCell ref="D179:E179"/>
    <mergeCell ref="A180:B180"/>
    <mergeCell ref="D180:E180"/>
    <mergeCell ref="A181:H181"/>
    <mergeCell ref="A182:H182"/>
    <mergeCell ref="A176:B176"/>
    <mergeCell ref="D176:E176"/>
    <mergeCell ref="A177:B177"/>
    <mergeCell ref="D177:E177"/>
    <mergeCell ref="A178:B178"/>
    <mergeCell ref="D178:E178"/>
    <mergeCell ref="A170:H170"/>
    <mergeCell ref="A171:H171"/>
    <mergeCell ref="A173:E173"/>
    <mergeCell ref="A174:E174"/>
    <mergeCell ref="A175:B175"/>
    <mergeCell ref="D175:E175"/>
    <mergeCell ref="A163:C163"/>
    <mergeCell ref="A164:C164"/>
    <mergeCell ref="A165:C165"/>
    <mergeCell ref="A166:C166"/>
    <mergeCell ref="A167:C167"/>
    <mergeCell ref="A168:C168"/>
    <mergeCell ref="C158:D158"/>
    <mergeCell ref="C159:D159"/>
    <mergeCell ref="C160:D160"/>
    <mergeCell ref="C161:D161"/>
    <mergeCell ref="A162:C162"/>
    <mergeCell ref="G162:H162"/>
    <mergeCell ref="A154:B154"/>
    <mergeCell ref="D154:H154"/>
    <mergeCell ref="A155:B155"/>
    <mergeCell ref="D155:H155"/>
    <mergeCell ref="A156:B156"/>
    <mergeCell ref="D156:H156"/>
    <mergeCell ref="A149:B149"/>
    <mergeCell ref="A150:B150"/>
    <mergeCell ref="D150:H150"/>
    <mergeCell ref="A151:C151"/>
    <mergeCell ref="D151:H151"/>
    <mergeCell ref="A152:B152"/>
    <mergeCell ref="C152:C155"/>
    <mergeCell ref="D152:H152"/>
    <mergeCell ref="A153:B153"/>
    <mergeCell ref="D153:H153"/>
    <mergeCell ref="A145:B145"/>
    <mergeCell ref="D145:H145"/>
    <mergeCell ref="A146:B146"/>
    <mergeCell ref="A147:B147"/>
    <mergeCell ref="D147:H147"/>
    <mergeCell ref="A148:B148"/>
    <mergeCell ref="D148:H148"/>
    <mergeCell ref="D141:H141"/>
    <mergeCell ref="A142:B142"/>
    <mergeCell ref="D142:H142"/>
    <mergeCell ref="A143:B143"/>
    <mergeCell ref="A144:B144"/>
    <mergeCell ref="D144:H144"/>
    <mergeCell ref="A137:B137"/>
    <mergeCell ref="C137:C141"/>
    <mergeCell ref="D137:H137"/>
    <mergeCell ref="A138:B138"/>
    <mergeCell ref="D138:H138"/>
    <mergeCell ref="A139:B139"/>
    <mergeCell ref="D139:H139"/>
    <mergeCell ref="A140:B140"/>
    <mergeCell ref="D140:H140"/>
    <mergeCell ref="A141:B141"/>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D97:H97"/>
    <mergeCell ref="A98:B98"/>
    <mergeCell ref="D98:H98"/>
    <mergeCell ref="A99:B99"/>
    <mergeCell ref="D99:H99"/>
    <mergeCell ref="A100:B100"/>
    <mergeCell ref="D100:H100"/>
    <mergeCell ref="A93:B93"/>
    <mergeCell ref="C93:C101"/>
    <mergeCell ref="D93:H93"/>
    <mergeCell ref="A94:B94"/>
    <mergeCell ref="D94:H94"/>
    <mergeCell ref="A95:B95"/>
    <mergeCell ref="D95:H95"/>
    <mergeCell ref="A96:B96"/>
    <mergeCell ref="D96:H96"/>
    <mergeCell ref="A97:B97"/>
    <mergeCell ref="A90:B90"/>
    <mergeCell ref="D90:H90"/>
    <mergeCell ref="A91:B91"/>
    <mergeCell ref="D91:H91"/>
    <mergeCell ref="A92:B92"/>
    <mergeCell ref="D92:H92"/>
    <mergeCell ref="A87:B87"/>
    <mergeCell ref="D87:H87"/>
    <mergeCell ref="A88:B88"/>
    <mergeCell ref="D88:H88"/>
    <mergeCell ref="A89:B89"/>
    <mergeCell ref="D89:H89"/>
    <mergeCell ref="A84:B84"/>
    <mergeCell ref="D84:H84"/>
    <mergeCell ref="A85:B85"/>
    <mergeCell ref="D85:H85"/>
    <mergeCell ref="A86:B86"/>
    <mergeCell ref="D86:H86"/>
    <mergeCell ref="A79:C79"/>
    <mergeCell ref="D79:H79"/>
    <mergeCell ref="D80:H80"/>
    <mergeCell ref="A81:B81"/>
    <mergeCell ref="C81:C89"/>
    <mergeCell ref="D81:H81"/>
    <mergeCell ref="A82:B82"/>
    <mergeCell ref="D82:H82"/>
    <mergeCell ref="A83:B83"/>
    <mergeCell ref="D83:H83"/>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7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01"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687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1">
        <f>F7*1.2</f>
        <v>5518.8</v>
      </c>
      <c r="E7" s="32">
        <f>F7*1.1</f>
        <v>5058.9000000000005</v>
      </c>
      <c r="F7" s="32">
        <v>4599</v>
      </c>
      <c r="G7" s="32">
        <f>F7*0.75</f>
        <v>3449.25</v>
      </c>
      <c r="H7" s="33">
        <f>F7*0.5</f>
        <v>2299.5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54">
        <f>F12*1.2</f>
        <v>6300</v>
      </c>
      <c r="E12" s="32">
        <f>F12*1.1</f>
        <v>5775.0000000000009</v>
      </c>
      <c r="F12" s="32">
        <v>5250</v>
      </c>
      <c r="G12" s="32">
        <f>F12*0.75</f>
        <v>3937.5</v>
      </c>
      <c r="H12" s="33">
        <f>F12*0.5</f>
        <v>2625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828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"2ГИС.ТАМБОВ"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262">
        <v>252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1">
        <f>F27*1.2</f>
        <v>7732.7999999999993</v>
      </c>
      <c r="E27" s="32">
        <f>F27*1.1</f>
        <v>7088.4000000000005</v>
      </c>
      <c r="F27" s="32">
        <v>6444</v>
      </c>
      <c r="G27" s="32">
        <f>F27*0.75</f>
        <v>4833</v>
      </c>
      <c r="H27" s="33">
        <f>F27*0.5</f>
        <v>3222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54">
        <f>F32*1.2</f>
        <v>8827.1999999999989</v>
      </c>
      <c r="E32" s="32">
        <f>F32*1.1</f>
        <v>8091.6</v>
      </c>
      <c r="F32" s="32">
        <v>7356</v>
      </c>
      <c r="G32" s="32">
        <f>F32*0.75</f>
        <v>5517</v>
      </c>
      <c r="H32" s="33">
        <f>F32*0.5</f>
        <v>3678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"2ГИС.ТАМБОВ"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68">
        <v>360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78"/>
      <c r="E46" s="79"/>
      <c r="F46" s="79"/>
      <c r="G46" s="79"/>
      <c r="H46" s="80"/>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358">
        <f>F48*1.2</f>
        <v>2736</v>
      </c>
      <c r="E48" s="358">
        <f>F48*1.1</f>
        <v>2508</v>
      </c>
      <c r="F48" s="358">
        <v>2280</v>
      </c>
      <c r="G48" s="358">
        <f>F48*0.75</f>
        <v>1710</v>
      </c>
      <c r="H48" s="358">
        <f>F48*0.5</f>
        <v>1140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89">
        <v>180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720 до 14400</v>
      </c>
      <c r="E55" s="122"/>
      <c r="F55" s="122"/>
      <c r="G55" s="122"/>
      <c r="H55" s="123"/>
    </row>
    <row r="56" spans="1:8" s="16" customFormat="1" ht="37.5" customHeight="1" outlineLevel="1" x14ac:dyDescent="0.2">
      <c r="A56" s="124" t="s">
        <v>32</v>
      </c>
      <c r="B56" s="125"/>
      <c r="C56" s="36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56" s="127">
        <v>720</v>
      </c>
      <c r="E56" s="128"/>
      <c r="F56" s="128"/>
      <c r="G56" s="128"/>
      <c r="H56" s="129"/>
    </row>
    <row r="57" spans="1:8" s="16" customFormat="1" ht="37.5" customHeight="1" outlineLevel="1" x14ac:dyDescent="0.2">
      <c r="A57" s="130" t="s">
        <v>33</v>
      </c>
      <c r="B57" s="131"/>
      <c r="C57" s="126"/>
      <c r="D57" s="36">
        <v>1440</v>
      </c>
      <c r="E57" s="37"/>
      <c r="F57" s="37"/>
      <c r="G57" s="37"/>
      <c r="H57" s="38"/>
    </row>
    <row r="58" spans="1:8" s="16" customFormat="1" ht="37.5" customHeight="1" outlineLevel="1" x14ac:dyDescent="0.2">
      <c r="A58" s="130" t="s">
        <v>34</v>
      </c>
      <c r="B58" s="131"/>
      <c r="C58" s="126"/>
      <c r="D58" s="36">
        <v>2160</v>
      </c>
      <c r="E58" s="37"/>
      <c r="F58" s="37"/>
      <c r="G58" s="37"/>
      <c r="H58" s="38"/>
    </row>
    <row r="59" spans="1:8" s="16" customFormat="1" ht="37.5" customHeight="1" outlineLevel="1" x14ac:dyDescent="0.2">
      <c r="A59" s="130" t="s">
        <v>35</v>
      </c>
      <c r="B59" s="131"/>
      <c r="C59" s="126"/>
      <c r="D59" s="36">
        <v>2880</v>
      </c>
      <c r="E59" s="37"/>
      <c r="F59" s="37"/>
      <c r="G59" s="37"/>
      <c r="H59" s="38"/>
    </row>
    <row r="60" spans="1:8" s="16" customFormat="1" ht="37.5" customHeight="1" outlineLevel="1" x14ac:dyDescent="0.2">
      <c r="A60" s="130" t="s">
        <v>36</v>
      </c>
      <c r="B60" s="131"/>
      <c r="C60" s="126"/>
      <c r="D60" s="36">
        <v>3600</v>
      </c>
      <c r="E60" s="37"/>
      <c r="F60" s="37"/>
      <c r="G60" s="37"/>
      <c r="H60" s="38"/>
    </row>
    <row r="61" spans="1:8" s="16" customFormat="1" ht="37.5" customHeight="1" outlineLevel="1" x14ac:dyDescent="0.2">
      <c r="A61" s="130" t="s">
        <v>37</v>
      </c>
      <c r="B61" s="131"/>
      <c r="C61" s="126"/>
      <c r="D61" s="36">
        <v>4320</v>
      </c>
      <c r="E61" s="37"/>
      <c r="F61" s="37"/>
      <c r="G61" s="37"/>
      <c r="H61" s="38"/>
    </row>
    <row r="62" spans="1:8" s="16" customFormat="1" ht="37.5" customHeight="1" outlineLevel="1" x14ac:dyDescent="0.2">
      <c r="A62" s="130" t="s">
        <v>38</v>
      </c>
      <c r="B62" s="131"/>
      <c r="C62" s="126"/>
      <c r="D62" s="36">
        <v>5040</v>
      </c>
      <c r="E62" s="37"/>
      <c r="F62" s="37"/>
      <c r="G62" s="37"/>
      <c r="H62" s="38"/>
    </row>
    <row r="63" spans="1:8" s="16" customFormat="1" ht="37.5" customHeight="1" outlineLevel="1" x14ac:dyDescent="0.2">
      <c r="A63" s="130" t="s">
        <v>39</v>
      </c>
      <c r="B63" s="131"/>
      <c r="C63" s="126"/>
      <c r="D63" s="36">
        <v>5760</v>
      </c>
      <c r="E63" s="37"/>
      <c r="F63" s="37"/>
      <c r="G63" s="37"/>
      <c r="H63" s="38"/>
    </row>
    <row r="64" spans="1:8" s="16" customFormat="1" ht="37.5" customHeight="1" outlineLevel="1" x14ac:dyDescent="0.2">
      <c r="A64" s="130" t="s">
        <v>40</v>
      </c>
      <c r="B64" s="131"/>
      <c r="C64" s="126"/>
      <c r="D64" s="36">
        <v>6480</v>
      </c>
      <c r="E64" s="37"/>
      <c r="F64" s="37"/>
      <c r="G64" s="37"/>
      <c r="H64" s="38"/>
    </row>
    <row r="65" spans="1:8" s="16" customFormat="1" ht="37.5" customHeight="1" outlineLevel="1" x14ac:dyDescent="0.2">
      <c r="A65" s="130" t="s">
        <v>41</v>
      </c>
      <c r="B65" s="131"/>
      <c r="C65" s="126"/>
      <c r="D65" s="36">
        <v>7200</v>
      </c>
      <c r="E65" s="37"/>
      <c r="F65" s="37"/>
      <c r="G65" s="37"/>
      <c r="H65" s="38"/>
    </row>
    <row r="66" spans="1:8" s="16" customFormat="1" ht="37.5" customHeight="1" outlineLevel="1" x14ac:dyDescent="0.2">
      <c r="A66" s="130" t="s">
        <v>42</v>
      </c>
      <c r="B66" s="131"/>
      <c r="C66" s="126"/>
      <c r="D66" s="36">
        <v>7920</v>
      </c>
      <c r="E66" s="37"/>
      <c r="F66" s="37"/>
      <c r="G66" s="37"/>
      <c r="H66" s="38"/>
    </row>
    <row r="67" spans="1:8" s="16" customFormat="1" ht="37.5" customHeight="1" outlineLevel="1" x14ac:dyDescent="0.2">
      <c r="A67" s="130" t="s">
        <v>43</v>
      </c>
      <c r="B67" s="131"/>
      <c r="C67" s="126"/>
      <c r="D67" s="36">
        <v>8640</v>
      </c>
      <c r="E67" s="37"/>
      <c r="F67" s="37"/>
      <c r="G67" s="37"/>
      <c r="H67" s="38"/>
    </row>
    <row r="68" spans="1:8" s="16" customFormat="1" ht="37.5" customHeight="1" outlineLevel="1" x14ac:dyDescent="0.2">
      <c r="A68" s="130" t="s">
        <v>44</v>
      </c>
      <c r="B68" s="131"/>
      <c r="C68" s="126"/>
      <c r="D68" s="36">
        <v>9360</v>
      </c>
      <c r="E68" s="37"/>
      <c r="F68" s="37"/>
      <c r="G68" s="37"/>
      <c r="H68" s="38"/>
    </row>
    <row r="69" spans="1:8" s="16" customFormat="1" ht="37.5" customHeight="1" outlineLevel="1" x14ac:dyDescent="0.2">
      <c r="A69" s="130" t="s">
        <v>45</v>
      </c>
      <c r="B69" s="131"/>
      <c r="C69" s="126"/>
      <c r="D69" s="36">
        <v>10080</v>
      </c>
      <c r="E69" s="37"/>
      <c r="F69" s="37"/>
      <c r="G69" s="37"/>
      <c r="H69" s="38"/>
    </row>
    <row r="70" spans="1:8" s="16" customFormat="1" ht="37.5" customHeight="1" outlineLevel="1" x14ac:dyDescent="0.2">
      <c r="A70" s="130" t="s">
        <v>46</v>
      </c>
      <c r="B70" s="131"/>
      <c r="C70" s="126"/>
      <c r="D70" s="36">
        <v>10800</v>
      </c>
      <c r="E70" s="37"/>
      <c r="F70" s="37"/>
      <c r="G70" s="37"/>
      <c r="H70" s="38"/>
    </row>
    <row r="71" spans="1:8" s="16" customFormat="1" ht="37.5" customHeight="1" outlineLevel="1" x14ac:dyDescent="0.2">
      <c r="A71" s="130" t="s">
        <v>47</v>
      </c>
      <c r="B71" s="131"/>
      <c r="C71" s="126"/>
      <c r="D71" s="36">
        <v>11520</v>
      </c>
      <c r="E71" s="37"/>
      <c r="F71" s="37"/>
      <c r="G71" s="37"/>
      <c r="H71" s="38"/>
    </row>
    <row r="72" spans="1:8" s="16" customFormat="1" ht="37.5" customHeight="1" outlineLevel="1" x14ac:dyDescent="0.2">
      <c r="A72" s="130" t="s">
        <v>48</v>
      </c>
      <c r="B72" s="131"/>
      <c r="C72" s="126"/>
      <c r="D72" s="36">
        <v>12240</v>
      </c>
      <c r="E72" s="37"/>
      <c r="F72" s="37"/>
      <c r="G72" s="37"/>
      <c r="H72" s="38"/>
    </row>
    <row r="73" spans="1:8" s="16" customFormat="1" ht="37.5" customHeight="1" outlineLevel="1" x14ac:dyDescent="0.2">
      <c r="A73" s="130" t="s">
        <v>49</v>
      </c>
      <c r="B73" s="131"/>
      <c r="C73" s="126"/>
      <c r="D73" s="36">
        <v>12960</v>
      </c>
      <c r="E73" s="37"/>
      <c r="F73" s="37"/>
      <c r="G73" s="37"/>
      <c r="H73" s="38"/>
    </row>
    <row r="74" spans="1:8" s="16" customFormat="1" ht="37.5" customHeight="1" outlineLevel="1" x14ac:dyDescent="0.2">
      <c r="A74" s="130" t="s">
        <v>50</v>
      </c>
      <c r="B74" s="131"/>
      <c r="C74" s="126"/>
      <c r="D74" s="36">
        <v>13680</v>
      </c>
      <c r="E74" s="37"/>
      <c r="F74" s="37"/>
      <c r="G74" s="37"/>
      <c r="H74" s="38"/>
    </row>
    <row r="75" spans="1:8" s="16" customFormat="1" ht="37.5" customHeight="1" outlineLevel="1" x14ac:dyDescent="0.2">
      <c r="A75" s="130" t="s">
        <v>51</v>
      </c>
      <c r="B75" s="131"/>
      <c r="C75" s="126"/>
      <c r="D75" s="36">
        <v>14400</v>
      </c>
      <c r="E75" s="37"/>
      <c r="F75" s="37"/>
      <c r="G75" s="37"/>
      <c r="H75" s="38"/>
    </row>
    <row r="76" spans="1:8" s="16" customFormat="1" ht="37.5" customHeight="1" outlineLevel="1" x14ac:dyDescent="0.2">
      <c r="A76" s="130" t="s">
        <v>196</v>
      </c>
      <c r="B76" s="131"/>
      <c r="C76" s="126"/>
      <c r="D76" s="36">
        <v>15120</v>
      </c>
      <c r="E76" s="37"/>
      <c r="F76" s="37"/>
      <c r="G76" s="37"/>
      <c r="H76" s="38"/>
    </row>
    <row r="77" spans="1:8" s="16" customFormat="1" ht="37.5" customHeight="1" outlineLevel="1" x14ac:dyDescent="0.2">
      <c r="A77" s="130" t="s">
        <v>197</v>
      </c>
      <c r="B77" s="131"/>
      <c r="C77" s="126"/>
      <c r="D77" s="36">
        <v>15840</v>
      </c>
      <c r="E77" s="37"/>
      <c r="F77" s="37"/>
      <c r="G77" s="37"/>
      <c r="H77" s="38"/>
    </row>
    <row r="78" spans="1:8" s="16" customFormat="1" ht="37.5" customHeight="1" outlineLevel="1" x14ac:dyDescent="0.2">
      <c r="A78" s="130" t="s">
        <v>198</v>
      </c>
      <c r="B78" s="131"/>
      <c r="C78" s="126"/>
      <c r="D78" s="36">
        <v>16560</v>
      </c>
      <c r="E78" s="37"/>
      <c r="F78" s="37"/>
      <c r="G78" s="37"/>
      <c r="H78" s="38"/>
    </row>
    <row r="79" spans="1:8" s="16" customFormat="1" ht="37.5" customHeight="1" outlineLevel="1" x14ac:dyDescent="0.2">
      <c r="A79" s="130" t="s">
        <v>199</v>
      </c>
      <c r="B79" s="131"/>
      <c r="C79" s="126"/>
      <c r="D79" s="36">
        <v>17280</v>
      </c>
      <c r="E79" s="37"/>
      <c r="F79" s="37"/>
      <c r="G79" s="37"/>
      <c r="H79" s="38"/>
    </row>
    <row r="80" spans="1:8" s="16" customFormat="1" ht="37.5" customHeight="1" outlineLevel="1" x14ac:dyDescent="0.2">
      <c r="A80" s="130" t="s">
        <v>200</v>
      </c>
      <c r="B80" s="131"/>
      <c r="C80" s="126"/>
      <c r="D80" s="36">
        <v>18000</v>
      </c>
      <c r="E80" s="37"/>
      <c r="F80" s="37"/>
      <c r="G80" s="37"/>
      <c r="H80" s="38"/>
    </row>
    <row r="81" spans="1:8" s="16" customFormat="1" ht="37.5" customHeight="1" outlineLevel="1" x14ac:dyDescent="0.2">
      <c r="A81" s="130" t="s">
        <v>201</v>
      </c>
      <c r="B81" s="131"/>
      <c r="C81" s="126"/>
      <c r="D81" s="36">
        <v>18720</v>
      </c>
      <c r="E81" s="37"/>
      <c r="F81" s="37"/>
      <c r="G81" s="37"/>
      <c r="H81" s="38"/>
    </row>
    <row r="82" spans="1:8" s="16" customFormat="1" ht="37.5" customHeight="1" outlineLevel="1" x14ac:dyDescent="0.2">
      <c r="A82" s="130" t="s">
        <v>202</v>
      </c>
      <c r="B82" s="131"/>
      <c r="C82" s="126"/>
      <c r="D82" s="36">
        <v>19440</v>
      </c>
      <c r="E82" s="37"/>
      <c r="F82" s="37"/>
      <c r="G82" s="37"/>
      <c r="H82" s="38"/>
    </row>
    <row r="83" spans="1:8" s="16" customFormat="1" ht="37.5" customHeight="1" outlineLevel="1" x14ac:dyDescent="0.2">
      <c r="A83" s="130" t="s">
        <v>203</v>
      </c>
      <c r="B83" s="131"/>
      <c r="C83" s="126"/>
      <c r="D83" s="36">
        <v>20160</v>
      </c>
      <c r="E83" s="37"/>
      <c r="F83" s="37"/>
      <c r="G83" s="37"/>
      <c r="H83" s="38"/>
    </row>
    <row r="84" spans="1:8" s="16" customFormat="1" ht="37.5" customHeight="1" outlineLevel="1" x14ac:dyDescent="0.2">
      <c r="A84" s="130" t="s">
        <v>204</v>
      </c>
      <c r="B84" s="131"/>
      <c r="C84" s="126"/>
      <c r="D84" s="36">
        <v>20880</v>
      </c>
      <c r="E84" s="37"/>
      <c r="F84" s="37"/>
      <c r="G84" s="37"/>
      <c r="H84" s="38"/>
    </row>
    <row r="85" spans="1:8" s="16" customFormat="1" ht="37.5" customHeight="1" outlineLevel="1" x14ac:dyDescent="0.2">
      <c r="A85" s="130" t="s">
        <v>205</v>
      </c>
      <c r="B85" s="131"/>
      <c r="C85" s="126"/>
      <c r="D85" s="36">
        <v>21600</v>
      </c>
      <c r="E85" s="37"/>
      <c r="F85" s="37"/>
      <c r="G85" s="37"/>
      <c r="H85" s="38"/>
    </row>
    <row r="86" spans="1:8" s="16" customFormat="1" ht="37.5" customHeight="1" outlineLevel="1" x14ac:dyDescent="0.2">
      <c r="A86" s="130" t="s">
        <v>215</v>
      </c>
      <c r="B86" s="131"/>
      <c r="C86" s="126"/>
      <c r="D86" s="36">
        <v>22320</v>
      </c>
      <c r="E86" s="37"/>
      <c r="F86" s="37"/>
      <c r="G86" s="37"/>
      <c r="H86" s="38"/>
    </row>
    <row r="87" spans="1:8" s="16" customFormat="1" ht="37.5" customHeight="1" outlineLevel="1" x14ac:dyDescent="0.2">
      <c r="A87" s="130" t="s">
        <v>216</v>
      </c>
      <c r="B87" s="131"/>
      <c r="C87" s="126"/>
      <c r="D87" s="36">
        <v>23040</v>
      </c>
      <c r="E87" s="37"/>
      <c r="F87" s="37"/>
      <c r="G87" s="37"/>
      <c r="H87" s="38"/>
    </row>
    <row r="88" spans="1:8" s="16" customFormat="1" ht="37.5" customHeight="1" outlineLevel="1" x14ac:dyDescent="0.2">
      <c r="A88" s="130" t="s">
        <v>217</v>
      </c>
      <c r="B88" s="131"/>
      <c r="C88" s="126"/>
      <c r="D88" s="36">
        <v>23760</v>
      </c>
      <c r="E88" s="37"/>
      <c r="F88" s="37"/>
      <c r="G88" s="37"/>
      <c r="H88" s="38"/>
    </row>
    <row r="89" spans="1:8" s="16" customFormat="1" ht="37.5" customHeight="1" outlineLevel="1" x14ac:dyDescent="0.2">
      <c r="A89" s="130" t="s">
        <v>218</v>
      </c>
      <c r="B89" s="131"/>
      <c r="C89" s="126"/>
      <c r="D89" s="36">
        <v>24480</v>
      </c>
      <c r="E89" s="37"/>
      <c r="F89" s="37"/>
      <c r="G89" s="37"/>
      <c r="H89" s="38"/>
    </row>
    <row r="90" spans="1:8" s="16" customFormat="1" ht="37.5" customHeight="1" outlineLevel="1" x14ac:dyDescent="0.2">
      <c r="A90" s="130" t="s">
        <v>219</v>
      </c>
      <c r="B90" s="131"/>
      <c r="C90" s="126"/>
      <c r="D90" s="36">
        <v>25200</v>
      </c>
      <c r="E90" s="37"/>
      <c r="F90" s="37"/>
      <c r="G90" s="37"/>
      <c r="H90" s="38"/>
    </row>
    <row r="91" spans="1:8" s="16" customFormat="1" ht="37.5" customHeight="1" outlineLevel="1" x14ac:dyDescent="0.2">
      <c r="A91" s="130" t="s">
        <v>220</v>
      </c>
      <c r="B91" s="131"/>
      <c r="C91" s="126"/>
      <c r="D91" s="36">
        <v>25920</v>
      </c>
      <c r="E91" s="37"/>
      <c r="F91" s="37"/>
      <c r="G91" s="37"/>
      <c r="H91" s="38"/>
    </row>
    <row r="92" spans="1:8" s="16" customFormat="1" ht="37.5" customHeight="1" outlineLevel="1" x14ac:dyDescent="0.2">
      <c r="A92" s="130" t="s">
        <v>221</v>
      </c>
      <c r="B92" s="131"/>
      <c r="C92" s="126"/>
      <c r="D92" s="36">
        <v>26640</v>
      </c>
      <c r="E92" s="37"/>
      <c r="F92" s="37"/>
      <c r="G92" s="37"/>
      <c r="H92" s="38"/>
    </row>
    <row r="93" spans="1:8" s="16" customFormat="1" ht="37.5" customHeight="1" outlineLevel="1" x14ac:dyDescent="0.2">
      <c r="A93" s="130" t="s">
        <v>222</v>
      </c>
      <c r="B93" s="131"/>
      <c r="C93" s="126"/>
      <c r="D93" s="36">
        <v>27360</v>
      </c>
      <c r="E93" s="37"/>
      <c r="F93" s="37"/>
      <c r="G93" s="37"/>
      <c r="H93" s="38"/>
    </row>
    <row r="94" spans="1:8" s="16" customFormat="1" ht="37.5" customHeight="1" outlineLevel="1" x14ac:dyDescent="0.2">
      <c r="A94" s="130" t="s">
        <v>223</v>
      </c>
      <c r="B94" s="131"/>
      <c r="C94" s="126"/>
      <c r="D94" s="36">
        <v>28080</v>
      </c>
      <c r="E94" s="37"/>
      <c r="F94" s="37"/>
      <c r="G94" s="37"/>
      <c r="H94" s="38"/>
    </row>
    <row r="95" spans="1:8" s="16" customFormat="1" ht="37.5" customHeight="1" outlineLevel="1" thickBot="1" x14ac:dyDescent="0.25">
      <c r="A95" s="130" t="s">
        <v>224</v>
      </c>
      <c r="B95" s="131"/>
      <c r="C95" s="571"/>
      <c r="D95" s="36">
        <v>28800</v>
      </c>
      <c r="E95" s="37"/>
      <c r="F95" s="37"/>
      <c r="G95" s="37"/>
      <c r="H95" s="38"/>
    </row>
    <row r="96" spans="1:8" s="16" customFormat="1" ht="50.1" customHeight="1" thickBot="1" x14ac:dyDescent="0.25">
      <c r="A96" s="119" t="s">
        <v>52</v>
      </c>
      <c r="B96" s="120"/>
      <c r="C96" s="120"/>
      <c r="D96" s="121" t="str">
        <f>"от "&amp;MIN(D97:D106)&amp;" до "&amp;MAX(D97:D106)</f>
        <v>от 69 до 1794</v>
      </c>
      <c r="E96" s="122"/>
      <c r="F96" s="122"/>
      <c r="G96" s="122"/>
      <c r="H96" s="123"/>
    </row>
    <row r="97" spans="1:8" s="16" customFormat="1" ht="154.5" customHeight="1" x14ac:dyDescent="0.2">
      <c r="A97" s="132" t="s">
        <v>53</v>
      </c>
      <c r="B97" s="133" t="s">
        <v>13</v>
      </c>
      <c r="C97" s="318"/>
      <c r="D97" s="127">
        <v>966</v>
      </c>
      <c r="E97" s="128"/>
      <c r="F97" s="128"/>
      <c r="G97" s="128"/>
      <c r="H97" s="129"/>
    </row>
    <row r="98" spans="1:8" s="16" customFormat="1"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98" s="36">
        <v>69</v>
      </c>
      <c r="E98" s="37"/>
      <c r="F98" s="37"/>
      <c r="G98" s="37"/>
      <c r="H98" s="38"/>
    </row>
    <row r="99" spans="1:8" s="16" customFormat="1" ht="37.5" customHeight="1" x14ac:dyDescent="0.2">
      <c r="A99" s="143" t="s">
        <v>55</v>
      </c>
      <c r="B99" s="144"/>
      <c r="C99" s="142"/>
      <c r="D99" s="36">
        <v>1724.9999999999998</v>
      </c>
      <c r="E99" s="37"/>
      <c r="F99" s="37"/>
      <c r="G99" s="37"/>
      <c r="H99" s="38"/>
    </row>
    <row r="100" spans="1:8" s="16" customFormat="1" ht="37.5" customHeight="1" x14ac:dyDescent="0.2">
      <c r="A100" s="143" t="s">
        <v>56</v>
      </c>
      <c r="B100" s="144"/>
      <c r="C100" s="142"/>
      <c r="D100" s="325">
        <v>690</v>
      </c>
      <c r="E100" s="140"/>
      <c r="F100" s="140"/>
      <c r="G100" s="140"/>
      <c r="H100" s="141"/>
    </row>
    <row r="101" spans="1:8" s="16" customFormat="1" ht="37.5" customHeight="1" x14ac:dyDescent="0.2">
      <c r="A101" s="143" t="s">
        <v>57</v>
      </c>
      <c r="B101" s="144"/>
      <c r="C101" s="142"/>
      <c r="D101" s="325">
        <v>1655.9999999999998</v>
      </c>
      <c r="E101" s="140"/>
      <c r="F101" s="140"/>
      <c r="G101" s="140"/>
      <c r="H101" s="141"/>
    </row>
    <row r="102" spans="1:8" s="16" customFormat="1" ht="37.5" customHeight="1" x14ac:dyDescent="0.2">
      <c r="A102" s="143" t="s">
        <v>58</v>
      </c>
      <c r="B102" s="457"/>
      <c r="C102" s="142"/>
      <c r="D102" s="325">
        <v>276</v>
      </c>
      <c r="E102" s="140"/>
      <c r="F102" s="140"/>
      <c r="G102" s="140"/>
      <c r="H102" s="141"/>
    </row>
    <row r="103" spans="1:8" s="16" customFormat="1" ht="37.5" customHeight="1" x14ac:dyDescent="0.2">
      <c r="A103" s="143" t="s">
        <v>59</v>
      </c>
      <c r="B103" s="457"/>
      <c r="C103" s="142"/>
      <c r="D103" s="36">
        <v>276</v>
      </c>
      <c r="E103" s="37"/>
      <c r="F103" s="37"/>
      <c r="G103" s="37"/>
      <c r="H103" s="38"/>
    </row>
    <row r="104" spans="1:8" s="16" customFormat="1" ht="37.5" customHeight="1" x14ac:dyDescent="0.2">
      <c r="A104" s="143" t="s">
        <v>60</v>
      </c>
      <c r="B104" s="457"/>
      <c r="C104" s="142"/>
      <c r="D104" s="36">
        <v>552</v>
      </c>
      <c r="E104" s="37"/>
      <c r="F104" s="37"/>
      <c r="G104" s="37"/>
      <c r="H104" s="38"/>
    </row>
    <row r="105" spans="1:8" s="16" customFormat="1" ht="37.5" customHeight="1" x14ac:dyDescent="0.2">
      <c r="A105" s="143" t="s">
        <v>61</v>
      </c>
      <c r="B105" s="457"/>
      <c r="C105" s="142"/>
      <c r="D105" s="36">
        <v>828</v>
      </c>
      <c r="E105" s="37"/>
      <c r="F105" s="37"/>
      <c r="G105" s="37"/>
      <c r="H105" s="38"/>
    </row>
    <row r="106" spans="1:8" s="16" customFormat="1" ht="37.5" customHeight="1" thickBot="1" x14ac:dyDescent="0.25">
      <c r="A106" s="192" t="s">
        <v>62</v>
      </c>
      <c r="B106" s="458"/>
      <c r="C106" s="147"/>
      <c r="D106" s="36">
        <v>1794</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07" s="45">
        <v>30</v>
      </c>
      <c r="E107" s="45"/>
      <c r="F107" s="45"/>
      <c r="G107" s="45"/>
      <c r="H107" s="46"/>
    </row>
    <row r="108" spans="1:8" s="28" customFormat="1" ht="50.1" customHeight="1" thickBot="1" x14ac:dyDescent="0.25">
      <c r="A108" s="24" t="s">
        <v>65</v>
      </c>
      <c r="B108" s="25"/>
      <c r="C108" s="26"/>
      <c r="D108" s="156" t="str">
        <f>"от "&amp;MIN(D110,D121:H122,F160,D123:H137)&amp;" до "&amp;MAX(D110,D121:H122,F160,D123:H137)</f>
        <v>от 588 до 7038</v>
      </c>
      <c r="E108" s="156"/>
      <c r="F108" s="156"/>
      <c r="G108" s="156"/>
      <c r="H108" s="157"/>
    </row>
    <row r="109" spans="1:8" s="16" customFormat="1" ht="24.95" customHeight="1" thickBot="1" x14ac:dyDescent="0.25">
      <c r="A109" s="298"/>
      <c r="B109" s="299"/>
      <c r="C109" s="118"/>
      <c r="D109" s="322"/>
      <c r="E109" s="322"/>
      <c r="F109" s="322"/>
      <c r="G109" s="322"/>
      <c r="H109" s="323"/>
    </row>
    <row r="110" spans="1:8" s="16" customFormat="1" ht="57"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10" s="165">
        <v>2010</v>
      </c>
      <c r="E110" s="165"/>
      <c r="F110" s="165"/>
      <c r="G110" s="165"/>
      <c r="H110" s="166"/>
    </row>
    <row r="111" spans="1:8" s="16" customFormat="1" ht="57" customHeight="1" thickBot="1" x14ac:dyDescent="0.25">
      <c r="A111" s="167" t="s">
        <v>67</v>
      </c>
      <c r="B111" s="168"/>
      <c r="C111" s="169"/>
      <c r="D111" s="170" t="s">
        <v>68</v>
      </c>
      <c r="E111" s="171"/>
      <c r="F111" s="171"/>
      <c r="G111" s="171"/>
      <c r="H111" s="172"/>
    </row>
    <row r="112" spans="1:8" s="16" customFormat="1" ht="57" customHeight="1" x14ac:dyDescent="0.2">
      <c r="A112" s="173" t="s">
        <v>69</v>
      </c>
      <c r="B112" s="174"/>
      <c r="C112" s="169"/>
      <c r="D112" s="140">
        <f>D110/4</f>
        <v>502.5</v>
      </c>
      <c r="E112" s="140"/>
      <c r="F112" s="140"/>
      <c r="G112" s="140"/>
      <c r="H112" s="141"/>
    </row>
    <row r="113" spans="1:8" s="16" customFormat="1" ht="57" customHeight="1" x14ac:dyDescent="0.2">
      <c r="A113" s="173" t="s">
        <v>70</v>
      </c>
      <c r="B113" s="174"/>
      <c r="C113" s="169"/>
      <c r="D113" s="140">
        <f>D110/5</f>
        <v>402</v>
      </c>
      <c r="E113" s="140"/>
      <c r="F113" s="140"/>
      <c r="G113" s="140"/>
      <c r="H113" s="141"/>
    </row>
    <row r="114" spans="1:8" s="16" customFormat="1" ht="57" customHeight="1" x14ac:dyDescent="0.2">
      <c r="A114" s="173" t="s">
        <v>71</v>
      </c>
      <c r="B114" s="174"/>
      <c r="C114" s="169"/>
      <c r="D114" s="140">
        <f>D110/6</f>
        <v>335</v>
      </c>
      <c r="E114" s="140"/>
      <c r="F114" s="140"/>
      <c r="G114" s="140"/>
      <c r="H114" s="141"/>
    </row>
    <row r="115" spans="1:8" s="16" customFormat="1" ht="57" customHeight="1" x14ac:dyDescent="0.2">
      <c r="A115" s="173" t="s">
        <v>72</v>
      </c>
      <c r="B115" s="174"/>
      <c r="C115" s="169"/>
      <c r="D115" s="140">
        <f>D110/7</f>
        <v>287.14285714285717</v>
      </c>
      <c r="E115" s="140"/>
      <c r="F115" s="140"/>
      <c r="G115" s="140"/>
      <c r="H115" s="141"/>
    </row>
    <row r="116" spans="1:8" s="16" customFormat="1" ht="57" customHeight="1" x14ac:dyDescent="0.2">
      <c r="A116" s="173" t="s">
        <v>73</v>
      </c>
      <c r="B116" s="174"/>
      <c r="C116" s="169"/>
      <c r="D116" s="140">
        <f>D110/8</f>
        <v>251.25</v>
      </c>
      <c r="E116" s="140"/>
      <c r="F116" s="140"/>
      <c r="G116" s="140"/>
      <c r="H116" s="141"/>
    </row>
    <row r="117" spans="1:8" s="16" customFormat="1" ht="57" customHeight="1" x14ac:dyDescent="0.2">
      <c r="A117" s="173" t="s">
        <v>74</v>
      </c>
      <c r="B117" s="174"/>
      <c r="C117" s="169"/>
      <c r="D117" s="140">
        <f>D110/9</f>
        <v>223.33333333333334</v>
      </c>
      <c r="E117" s="140"/>
      <c r="F117" s="140"/>
      <c r="G117" s="140"/>
      <c r="H117" s="141"/>
    </row>
    <row r="118" spans="1:8" s="16" customFormat="1" ht="57" customHeight="1" thickBot="1" x14ac:dyDescent="0.25">
      <c r="A118" s="173" t="s">
        <v>75</v>
      </c>
      <c r="B118" s="174"/>
      <c r="C118" s="175"/>
      <c r="D118" s="140">
        <f>D110/10</f>
        <v>201</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19" s="44">
        <v>7002</v>
      </c>
      <c r="E119" s="45"/>
      <c r="F119" s="45"/>
      <c r="G119" s="45"/>
      <c r="H119" s="46"/>
    </row>
    <row r="120" spans="1:8" s="16" customFormat="1" ht="24.95" customHeight="1" thickBot="1" x14ac:dyDescent="0.25">
      <c r="A120" s="298"/>
      <c r="B120" s="299"/>
      <c r="C120" s="180"/>
      <c r="D120" s="322"/>
      <c r="E120" s="322"/>
      <c r="F120" s="322"/>
      <c r="G120" s="322"/>
      <c r="H120" s="323"/>
    </row>
    <row r="121" spans="1:8" s="16" customFormat="1"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"2ГИС.ТАМБОВ"</v>
      </c>
      <c r="D121" s="56">
        <v>3036</v>
      </c>
      <c r="E121" s="37"/>
      <c r="F121" s="37"/>
      <c r="G121" s="37"/>
      <c r="H121" s="38"/>
    </row>
    <row r="122" spans="1:8" s="16" customFormat="1" ht="50.1" customHeight="1" x14ac:dyDescent="0.2">
      <c r="A122" s="143" t="s">
        <v>78</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22" s="56">
        <v>1863</v>
      </c>
      <c r="E122" s="37"/>
      <c r="F122" s="37"/>
      <c r="G122" s="37"/>
      <c r="H122" s="38"/>
    </row>
    <row r="123" spans="1:8" s="16" customFormat="1" ht="50.1" customHeight="1" x14ac:dyDescent="0.2">
      <c r="A123" s="137" t="s">
        <v>79</v>
      </c>
      <c r="B123" s="189"/>
      <c r="C123"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23" s="56">
        <v>2346</v>
      </c>
      <c r="E123" s="37"/>
      <c r="F123" s="37"/>
      <c r="G123" s="37"/>
      <c r="H123" s="38"/>
    </row>
    <row r="124" spans="1:8" s="16" customFormat="1" ht="50.1" customHeight="1" x14ac:dyDescent="0.2">
      <c r="A124" s="137" t="s">
        <v>80</v>
      </c>
      <c r="B124" s="189"/>
      <c r="C124" s="188" t="str">
        <f>"Интернет-площадка 2gis.ru на основе Cправочника организаций "&amp;$C$2&amp;""</f>
        <v>Интернет-площадка 2gis.ru на основе Cправочника организаций "2ГИС.ТАМБОВ"</v>
      </c>
      <c r="D124" s="56">
        <v>5865</v>
      </c>
      <c r="E124" s="37"/>
      <c r="F124" s="37"/>
      <c r="G124" s="37"/>
      <c r="H124" s="38"/>
    </row>
    <row r="125" spans="1:8" s="16" customFormat="1"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"2ГИС.ТАМБОВ"</v>
      </c>
      <c r="D125" s="56">
        <v>7038</v>
      </c>
      <c r="E125" s="37"/>
      <c r="F125" s="37"/>
      <c r="G125" s="37"/>
      <c r="H125" s="38"/>
    </row>
    <row r="126" spans="1:8" s="16" customFormat="1" ht="50.1" customHeight="1" x14ac:dyDescent="0.2">
      <c r="A126" s="143" t="s">
        <v>82</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26" s="56">
        <v>2070</v>
      </c>
      <c r="E126" s="37"/>
      <c r="F126" s="37"/>
      <c r="G126" s="37"/>
      <c r="H126" s="38"/>
    </row>
    <row r="127" spans="1:8" s="16" customFormat="1" ht="50.1" customHeight="1" x14ac:dyDescent="0.2">
      <c r="A127" s="143" t="s">
        <v>83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27" s="56">
        <v>4692</v>
      </c>
      <c r="E127" s="37"/>
      <c r="F127" s="37"/>
      <c r="G127" s="37"/>
      <c r="H127" s="38"/>
    </row>
    <row r="128" spans="1:8" s="16" customFormat="1" ht="50.1" customHeight="1" x14ac:dyDescent="0.2">
      <c r="A128" s="143" t="s">
        <v>84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28" s="56">
        <v>2622</v>
      </c>
      <c r="E128" s="37"/>
      <c r="F128" s="37"/>
      <c r="G128" s="37"/>
      <c r="H128" s="38"/>
    </row>
    <row r="129" spans="1:8" s="16" customFormat="1" ht="50.1" customHeight="1" x14ac:dyDescent="0.2">
      <c r="A129" s="143" t="s">
        <v>85</v>
      </c>
      <c r="B129" s="144"/>
      <c r="C129" s="188" t="str">
        <f>C160</f>
        <v>электронный справочник на основе Справочника организаций "2ГИС.ТАМБОВ" (мобильная версия 2ГИС 4.0 и выше)</v>
      </c>
      <c r="D129" s="56">
        <v>6278.9999999999991</v>
      </c>
      <c r="E129" s="37"/>
      <c r="F129" s="37"/>
      <c r="G129" s="37"/>
      <c r="H129" s="38"/>
    </row>
    <row r="130" spans="1:8" s="16" customFormat="1" ht="50.1" customHeight="1" x14ac:dyDescent="0.2">
      <c r="A130" s="143" t="s">
        <v>86</v>
      </c>
      <c r="B130" s="144"/>
      <c r="C130" s="188" t="s">
        <v>87</v>
      </c>
      <c r="D130" s="56">
        <v>588</v>
      </c>
      <c r="E130" s="37"/>
      <c r="F130" s="37"/>
      <c r="G130" s="37"/>
      <c r="H130" s="38"/>
    </row>
    <row r="131" spans="1:8" s="16" customFormat="1" ht="78"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1" s="56">
        <v>2070</v>
      </c>
      <c r="E131" s="37"/>
      <c r="F131" s="37"/>
      <c r="G131" s="37"/>
      <c r="H131" s="38"/>
    </row>
    <row r="132" spans="1:8" s="16" customFormat="1" ht="78"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2" s="56">
        <v>1656</v>
      </c>
      <c r="E132" s="37"/>
      <c r="F132" s="37"/>
      <c r="G132" s="37"/>
      <c r="H132" s="38"/>
    </row>
    <row r="133" spans="1:8" s="16" customFormat="1" ht="78" customHeight="1" x14ac:dyDescent="0.2">
      <c r="A133" s="143" t="s">
        <v>90</v>
      </c>
      <c r="B133" s="144"/>
      <c r="C133" s="18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3" s="56">
        <v>1380</v>
      </c>
      <c r="E133" s="37"/>
      <c r="F133" s="37"/>
      <c r="G133" s="37"/>
      <c r="H133" s="38"/>
    </row>
    <row r="134" spans="1:8" s="16" customFormat="1" ht="78" customHeight="1" x14ac:dyDescent="0.2">
      <c r="A134" s="143" t="s">
        <v>91</v>
      </c>
      <c r="B134" s="144"/>
      <c r="C134" s="188"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4" s="56">
        <v>828</v>
      </c>
      <c r="E134" s="37"/>
      <c r="F134" s="37"/>
      <c r="G134" s="37"/>
      <c r="H134" s="38"/>
    </row>
    <row r="135" spans="1:8" s="16" customFormat="1" ht="78"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5" s="56">
        <v>6278.9999999999991</v>
      </c>
      <c r="E135" s="37"/>
      <c r="F135" s="37"/>
      <c r="G135" s="37"/>
      <c r="H135" s="38"/>
    </row>
    <row r="136" spans="1:8" s="16" customFormat="1" ht="78"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36" s="56">
        <v>3000</v>
      </c>
      <c r="E136" s="37"/>
      <c r="F136" s="37"/>
      <c r="G136" s="37"/>
      <c r="H136" s="38"/>
    </row>
    <row r="137" spans="1:8" s="16" customFormat="1" ht="50.1" customHeight="1" thickBot="1" x14ac:dyDescent="0.25">
      <c r="A137" s="143" t="s">
        <v>94</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37" s="56">
        <v>1728</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38" s="56">
        <v>1038</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39" s="56">
        <v>3108</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0" s="56">
        <v>3450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41" s="56">
        <v>2502</v>
      </c>
      <c r="E141" s="37"/>
      <c r="F141" s="37"/>
      <c r="G141" s="37"/>
      <c r="H141" s="38"/>
    </row>
    <row r="142" spans="1:8" s="16" customFormat="1"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"2ГИС.ТАМБОВ"</v>
      </c>
      <c r="D142" s="56">
        <v>4320</v>
      </c>
      <c r="E142" s="37"/>
      <c r="F142" s="37"/>
      <c r="G142" s="37"/>
      <c r="H142" s="38"/>
    </row>
    <row r="143" spans="1:8" s="16" customFormat="1" ht="50.1" customHeight="1" x14ac:dyDescent="0.2">
      <c r="A143" s="143" t="s">
        <v>99</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3" s="56">
        <v>2640</v>
      </c>
      <c r="E143" s="37"/>
      <c r="F143" s="37"/>
      <c r="G143" s="37"/>
      <c r="H143" s="38"/>
    </row>
    <row r="144" spans="1:8" s="16" customFormat="1" ht="50.1" customHeight="1" x14ac:dyDescent="0.2">
      <c r="A144" s="137" t="s">
        <v>100</v>
      </c>
      <c r="B144" s="189"/>
      <c r="C144"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4" s="56">
        <v>3360</v>
      </c>
      <c r="E144" s="37"/>
      <c r="F144" s="37"/>
      <c r="G144" s="37"/>
      <c r="H144" s="38"/>
    </row>
    <row r="145" spans="1:8" s="16" customFormat="1" ht="50.1" customHeight="1" x14ac:dyDescent="0.2">
      <c r="A145" s="137" t="s">
        <v>101</v>
      </c>
      <c r="B145" s="189"/>
      <c r="C145" s="188" t="str">
        <f>"Интернет-площадка 2gis.ru на основе Cправочника организаций "&amp;$C$2&amp;""</f>
        <v>Интернет-площадка 2gis.ru на основе Cправочника организаций "2ГИС.ТАМБОВ"</v>
      </c>
      <c r="D145" s="56">
        <v>8280</v>
      </c>
      <c r="E145" s="37"/>
      <c r="F145" s="37"/>
      <c r="G145" s="37"/>
      <c r="H145" s="38"/>
    </row>
    <row r="146" spans="1:8" s="16" customFormat="1" ht="50.1" customHeight="1" x14ac:dyDescent="0.2">
      <c r="A146" s="137" t="s">
        <v>102</v>
      </c>
      <c r="B146" s="189"/>
      <c r="C146" s="188" t="str">
        <f>"Интернет-площадка 2gis.ru на основе Cправочника организаций "&amp;$C$2&amp;""</f>
        <v>Интернет-площадка 2gis.ru на основе Cправочника организаций "2ГИС.ТАМБОВ"</v>
      </c>
      <c r="D146" s="56">
        <v>9936</v>
      </c>
      <c r="E146" s="37"/>
      <c r="F146" s="37"/>
      <c r="G146" s="37"/>
      <c r="H146" s="38"/>
    </row>
    <row r="147" spans="1:8" s="16" customFormat="1" ht="50.1" customHeight="1" x14ac:dyDescent="0.2">
      <c r="A147" s="137" t="s">
        <v>103</v>
      </c>
      <c r="B147" s="189"/>
      <c r="C147"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56">
        <v>3000</v>
      </c>
      <c r="E147" s="37"/>
      <c r="F147" s="37"/>
      <c r="G147" s="37"/>
      <c r="H147" s="38"/>
    </row>
    <row r="148" spans="1:8" s="16" customFormat="1" ht="50.1" customHeight="1" x14ac:dyDescent="0.2">
      <c r="A148" s="137" t="s">
        <v>104</v>
      </c>
      <c r="B148" s="189"/>
      <c r="C148"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56">
        <v>6600</v>
      </c>
      <c r="E148" s="37"/>
      <c r="F148" s="37"/>
      <c r="G148" s="37"/>
      <c r="H148" s="38"/>
    </row>
    <row r="149" spans="1:8" s="16" customFormat="1" ht="50.1" customHeight="1" x14ac:dyDescent="0.2">
      <c r="A149" s="143" t="s">
        <v>105</v>
      </c>
      <c r="B149" s="144"/>
      <c r="C149"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9" s="56">
        <v>3720</v>
      </c>
      <c r="E149" s="37"/>
      <c r="F149" s="37"/>
      <c r="G149" s="37"/>
      <c r="H149" s="38"/>
    </row>
    <row r="150" spans="1:8" s="16" customFormat="1" ht="50.1" customHeight="1" x14ac:dyDescent="0.2">
      <c r="A150" s="143" t="s">
        <v>106</v>
      </c>
      <c r="B150" s="144"/>
      <c r="C150" s="188" t="s">
        <v>87</v>
      </c>
      <c r="D150" s="56">
        <v>840</v>
      </c>
      <c r="E150" s="37"/>
      <c r="F150" s="37"/>
      <c r="G150" s="37"/>
      <c r="H150" s="38"/>
    </row>
    <row r="151" spans="1:8" s="16" customFormat="1" ht="68.2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1" s="56">
        <v>8880</v>
      </c>
      <c r="E151" s="37"/>
      <c r="F151" s="37"/>
      <c r="G151" s="37"/>
      <c r="H151" s="38"/>
    </row>
    <row r="152" spans="1:8" s="16" customFormat="1" ht="50.1" customHeight="1" thickBot="1" x14ac:dyDescent="0.25">
      <c r="A152" s="143" t="s">
        <v>108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56">
        <v>2520</v>
      </c>
      <c r="E152" s="37"/>
      <c r="F152" s="37"/>
      <c r="G152" s="37"/>
      <c r="H152" s="38"/>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54" s="36">
        <v>2004</v>
      </c>
      <c r="E154" s="37"/>
      <c r="F154" s="37"/>
      <c r="G154" s="37"/>
      <c r="H154" s="38"/>
    </row>
    <row r="155" spans="1:8" s="16" customFormat="1" ht="50.1" customHeight="1" x14ac:dyDescent="0.2">
      <c r="A155" s="143" t="s">
        <v>111</v>
      </c>
      <c r="B155" s="144"/>
      <c r="C155" s="194"/>
      <c r="D155" s="36">
        <v>2004</v>
      </c>
      <c r="E155" s="37"/>
      <c r="F155" s="37"/>
      <c r="G155" s="37"/>
      <c r="H155" s="38"/>
    </row>
    <row r="156" spans="1:8" s="16" customFormat="1" ht="50.1" customHeight="1" x14ac:dyDescent="0.2">
      <c r="A156" s="192" t="s">
        <v>112</v>
      </c>
      <c r="B156" s="193"/>
      <c r="C156" s="194"/>
      <c r="D156" s="325">
        <v>1500</v>
      </c>
      <c r="E156" s="140"/>
      <c r="F156" s="140"/>
      <c r="G156" s="140"/>
      <c r="H156" s="140"/>
    </row>
    <row r="157" spans="1:8" s="16" customFormat="1" ht="50.1" customHeight="1" x14ac:dyDescent="0.2">
      <c r="A157" s="192" t="s">
        <v>113</v>
      </c>
      <c r="B157" s="193"/>
      <c r="C157" s="194"/>
      <c r="D157" s="325">
        <v>150</v>
      </c>
      <c r="E157" s="140"/>
      <c r="F157" s="140"/>
      <c r="G157" s="140"/>
      <c r="H157" s="140"/>
    </row>
    <row r="158" spans="1:8" s="16" customFormat="1" ht="50.1" customHeight="1" thickBot="1" x14ac:dyDescent="0.25">
      <c r="A158" s="192" t="s">
        <v>114</v>
      </c>
      <c r="B158" s="193"/>
      <c r="C158" s="196"/>
      <c r="D158" s="78">
        <v>510</v>
      </c>
      <c r="E158" s="79"/>
      <c r="F158" s="79"/>
      <c r="G158" s="79"/>
      <c r="H158" s="79"/>
    </row>
    <row r="159" spans="1:8" s="16" customFormat="1" ht="50.1" customHeight="1" thickBot="1" x14ac:dyDescent="0.25">
      <c r="A159" s="24" t="s">
        <v>115</v>
      </c>
      <c r="B159" s="25"/>
      <c r="C159" s="26"/>
      <c r="D159" s="156"/>
      <c r="E159" s="156"/>
      <c r="F159" s="156"/>
      <c r="G159" s="156"/>
      <c r="H159" s="157"/>
    </row>
    <row r="160" spans="1:8" s="16" customFormat="1"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0" s="198">
        <f>F160*1.2</f>
        <v>4320</v>
      </c>
      <c r="E160" s="199">
        <f>F160*1.1</f>
        <v>3960.0000000000005</v>
      </c>
      <c r="F160" s="199">
        <v>3600</v>
      </c>
      <c r="G160" s="199">
        <f>F160*0.75</f>
        <v>2700</v>
      </c>
      <c r="H160" s="200">
        <f>F160*0.5</f>
        <v>1800</v>
      </c>
    </row>
    <row r="161" spans="1:8" s="16" customFormat="1"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"2ГИС.ТАМБОВ"</v>
      </c>
      <c r="D161" s="36">
        <v>3000</v>
      </c>
      <c r="E161" s="37"/>
      <c r="F161" s="37"/>
      <c r="G161" s="37"/>
      <c r="H161" s="38"/>
    </row>
    <row r="162" spans="1:8" s="16" customFormat="1" ht="50.1" customHeight="1" x14ac:dyDescent="0.2">
      <c r="A162" s="143" t="s">
        <v>118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56">
        <v>345</v>
      </c>
      <c r="E162" s="37"/>
      <c r="F162" s="37"/>
      <c r="G162" s="37"/>
      <c r="H162" s="38"/>
    </row>
    <row r="163" spans="1:8" s="16" customFormat="1" ht="50.1" customHeight="1" x14ac:dyDescent="0.2">
      <c r="A163" s="137" t="s">
        <v>286</v>
      </c>
      <c r="B163" s="189"/>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3" s="198">
        <f>F163*1.2</f>
        <v>6048</v>
      </c>
      <c r="E163" s="199">
        <f>F163*1.1</f>
        <v>5544</v>
      </c>
      <c r="F163" s="199">
        <v>5040</v>
      </c>
      <c r="G163" s="199">
        <f>F163*0.75</f>
        <v>3780</v>
      </c>
      <c r="H163" s="200">
        <f>F163*0.5</f>
        <v>2520</v>
      </c>
    </row>
    <row r="164" spans="1:8" s="16" customFormat="1" ht="50.1" customHeight="1" x14ac:dyDescent="0.2">
      <c r="A164" s="137" t="s">
        <v>163</v>
      </c>
      <c r="B164" s="189"/>
      <c r="C164" s="188" t="str">
        <f>"Интернет-площадка 2gis.ru на основе Cправочника организаций "&amp;$C$2&amp;""</f>
        <v>Интернет-площадка 2gis.ru на основе Cправочника организаций "2ГИС.ТАМБОВ"</v>
      </c>
      <c r="D164" s="36">
        <v>4200</v>
      </c>
      <c r="E164" s="37"/>
      <c r="F164" s="37"/>
      <c r="G164" s="37"/>
      <c r="H164" s="38"/>
    </row>
    <row r="165" spans="1:8" s="16" customFormat="1" ht="50.1" customHeight="1" x14ac:dyDescent="0.2">
      <c r="A165" s="137" t="s">
        <v>121</v>
      </c>
      <c r="B165" s="189"/>
      <c r="C165" s="188"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5" s="36">
        <v>600</v>
      </c>
      <c r="E165" s="37"/>
      <c r="F165" s="37"/>
      <c r="G165" s="37"/>
      <c r="H165" s="38"/>
    </row>
    <row r="166" spans="1:8" s="16" customFormat="1" ht="126" customHeight="1" thickBot="1" x14ac:dyDescent="0.25">
      <c r="A166" s="143" t="s">
        <v>122</v>
      </c>
      <c r="B166" s="144"/>
      <c r="C166" s="201" t="str">
        <f>C161</f>
        <v>Интернет-площадка 2gis.ru на основе Cправочника организаций "2ГИС.ТАМБОВ"</v>
      </c>
      <c r="D166" s="198">
        <f>F166*1.2</f>
        <v>4320</v>
      </c>
      <c r="E166" s="199">
        <f>F166*1.1</f>
        <v>3960.0000000000005</v>
      </c>
      <c r="F166" s="199">
        <v>3600</v>
      </c>
      <c r="G166" s="199">
        <f>F166*0.75</f>
        <v>2700</v>
      </c>
      <c r="H166" s="200">
        <f>F166*0.5</f>
        <v>1800</v>
      </c>
    </row>
    <row r="167" spans="1:8" s="28" customFormat="1"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9" s="31">
        <v>5004</v>
      </c>
      <c r="E169" s="32"/>
      <c r="F169" s="32"/>
      <c r="G169" s="32"/>
      <c r="H169" s="33"/>
    </row>
    <row r="170" spans="1:8" s="16" customFormat="1" ht="83.25" customHeight="1" x14ac:dyDescent="0.2">
      <c r="A170" s="143" t="s">
        <v>184</v>
      </c>
      <c r="B170" s="144"/>
      <c r="C170" s="194"/>
      <c r="D170" s="36">
        <v>10008</v>
      </c>
      <c r="E170" s="37"/>
      <c r="F170" s="37"/>
      <c r="G170" s="37"/>
      <c r="H170" s="38"/>
    </row>
    <row r="171" spans="1:8" s="16" customFormat="1" ht="83.25" customHeight="1" x14ac:dyDescent="0.2">
      <c r="A171" s="143" t="s">
        <v>185</v>
      </c>
      <c r="B171" s="144"/>
      <c r="C171" s="194"/>
      <c r="D171" s="36">
        <v>5004</v>
      </c>
      <c r="E171" s="37"/>
      <c r="F171" s="37"/>
      <c r="G171" s="37"/>
      <c r="H171" s="38"/>
    </row>
    <row r="172" spans="1:8" s="16" customFormat="1" ht="83.25" customHeight="1" thickBot="1" x14ac:dyDescent="0.25">
      <c r="A172" s="143" t="s">
        <v>186</v>
      </c>
      <c r="B172" s="144"/>
      <c r="C172" s="194"/>
      <c r="D172" s="36">
        <v>10008</v>
      </c>
      <c r="E172" s="37"/>
      <c r="F172" s="37"/>
      <c r="G172" s="37"/>
      <c r="H172" s="38"/>
    </row>
    <row r="173" spans="1:8" s="16" customFormat="1" ht="21.75" thickBot="1" x14ac:dyDescent="0.25">
      <c r="A173" s="298"/>
      <c r="B173" s="299"/>
      <c r="C173" s="180"/>
      <c r="D173" s="322"/>
      <c r="E173" s="322"/>
      <c r="F173" s="322"/>
      <c r="G173" s="322"/>
      <c r="H173" s="323"/>
    </row>
    <row r="174" spans="1:8" ht="12.6" customHeight="1" x14ac:dyDescent="0.2"/>
    <row r="175" spans="1:8" s="209" customFormat="1" ht="24.95" customHeight="1" x14ac:dyDescent="0.2">
      <c r="A175" s="206"/>
      <c r="B175" s="207" t="s">
        <v>123</v>
      </c>
      <c r="C175" s="208" t="s">
        <v>688</v>
      </c>
      <c r="D175" s="208"/>
    </row>
    <row r="176" spans="1:8" s="209" customFormat="1" ht="24.95" customHeight="1" x14ac:dyDescent="0.2">
      <c r="A176" s="206"/>
      <c r="C176" s="210" t="s">
        <v>689</v>
      </c>
      <c r="D176" s="210"/>
    </row>
    <row r="177" spans="1:8" s="209" customFormat="1" ht="24.95" customHeight="1" x14ac:dyDescent="0.2">
      <c r="A177" s="206"/>
      <c r="C177" s="210" t="s">
        <v>690</v>
      </c>
      <c r="D177" s="210"/>
    </row>
    <row r="178" spans="1:8" s="203" customFormat="1" ht="12" customHeight="1" x14ac:dyDescent="0.2">
      <c r="A178" s="202"/>
      <c r="C178" s="210"/>
      <c r="D178" s="210"/>
      <c r="E178" s="209"/>
      <c r="F178" s="209"/>
      <c r="G178" s="209"/>
    </row>
    <row r="179" spans="1:8" s="217" customFormat="1" ht="24.9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s="217" customFormat="1" ht="24.9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s="217" customFormat="1" ht="24.9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s="217" customFormat="1" ht="24.9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s="217" customFormat="1" ht="24.9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s="217" customFormat="1" ht="24.9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s="217" customFormat="1" ht="24.9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s="224" customFormat="1" ht="12" customHeight="1" x14ac:dyDescent="0.2">
      <c r="A186" s="219"/>
      <c r="B186" s="219"/>
      <c r="C186" s="220"/>
      <c r="D186" s="221"/>
      <c r="E186" s="221"/>
      <c r="F186" s="222"/>
      <c r="G186" s="223"/>
      <c r="H186" s="223"/>
    </row>
    <row r="187" spans="1:8" ht="24.95" customHeight="1" x14ac:dyDescent="0.2">
      <c r="A187" s="225" t="s">
        <v>134</v>
      </c>
      <c r="B187" s="225"/>
      <c r="C187" s="225"/>
      <c r="D187" s="225"/>
      <c r="E187" s="225"/>
      <c r="F187" s="225"/>
      <c r="G187" s="225"/>
      <c r="H187" s="225"/>
    </row>
    <row r="188" spans="1:8" ht="24.95" customHeight="1" x14ac:dyDescent="0.2">
      <c r="A188" s="225" t="s">
        <v>135</v>
      </c>
      <c r="B188" s="225"/>
      <c r="C188" s="225"/>
      <c r="D188" s="225"/>
      <c r="E188" s="225"/>
      <c r="F188" s="225"/>
      <c r="G188" s="225"/>
      <c r="H188" s="225"/>
    </row>
    <row r="189" spans="1:8" s="224" customFormat="1" ht="12.6" customHeight="1" x14ac:dyDescent="0.2">
      <c r="A189" s="219"/>
      <c r="B189" s="219"/>
      <c r="C189" s="220"/>
      <c r="D189" s="221"/>
      <c r="E189" s="221"/>
      <c r="F189" s="222"/>
      <c r="G189" s="223"/>
      <c r="H189" s="223"/>
    </row>
    <row r="190" spans="1:8" s="228" customFormat="1" ht="50.1" customHeight="1" thickBot="1" x14ac:dyDescent="0.25">
      <c r="A190" s="226" t="s">
        <v>136</v>
      </c>
      <c r="B190" s="226"/>
      <c r="C190" s="226"/>
      <c r="D190" s="226"/>
      <c r="E190" s="226"/>
      <c r="F190" s="227"/>
      <c r="G190" s="217"/>
    </row>
    <row r="191" spans="1:8" s="233" customFormat="1" ht="50.1" customHeight="1" thickBot="1" x14ac:dyDescent="0.25">
      <c r="A191" s="538" t="s">
        <v>137</v>
      </c>
      <c r="B191" s="539"/>
      <c r="C191" s="539"/>
      <c r="D191" s="539"/>
      <c r="E191" s="540"/>
      <c r="F191" s="232"/>
      <c r="G191" s="203"/>
    </row>
    <row r="192" spans="1:8" ht="91.5" customHeight="1" thickBot="1" x14ac:dyDescent="0.25">
      <c r="A192" s="302" t="s">
        <v>138</v>
      </c>
      <c r="B192" s="303"/>
      <c r="C192" s="236" t="s">
        <v>139</v>
      </c>
      <c r="D192" s="326" t="s">
        <v>140</v>
      </c>
      <c r="E192" s="327"/>
      <c r="F192" s="238"/>
      <c r="G192" s="238"/>
      <c r="H192" s="238"/>
    </row>
    <row r="193" spans="1:8" ht="99.95" customHeight="1" x14ac:dyDescent="0.2">
      <c r="A193" s="244" t="s">
        <v>141</v>
      </c>
      <c r="B193" s="245"/>
      <c r="C193" s="246" t="s">
        <v>142</v>
      </c>
      <c r="D193" s="247" t="s">
        <v>143</v>
      </c>
      <c r="E193" s="248"/>
      <c r="F193" s="238"/>
      <c r="G193" s="238"/>
      <c r="H193" s="238"/>
    </row>
    <row r="194" spans="1:8" ht="75" customHeight="1" x14ac:dyDescent="0.2">
      <c r="A194" s="244" t="s">
        <v>144</v>
      </c>
      <c r="B194" s="245"/>
      <c r="C194" s="246" t="s">
        <v>145</v>
      </c>
      <c r="D194" s="247" t="s">
        <v>146</v>
      </c>
      <c r="E194" s="248"/>
      <c r="F194" s="238"/>
      <c r="G194" s="238"/>
      <c r="H194" s="238"/>
    </row>
    <row r="195" spans="1:8" ht="111.75" customHeight="1" thickBot="1" x14ac:dyDescent="0.25">
      <c r="A195" s="328" t="s">
        <v>147</v>
      </c>
      <c r="B195" s="329"/>
      <c r="C195" s="330" t="s">
        <v>148</v>
      </c>
      <c r="D195" s="331" t="s">
        <v>146</v>
      </c>
      <c r="E195" s="332"/>
      <c r="F195" s="238"/>
      <c r="G195" s="238"/>
      <c r="H195" s="238"/>
    </row>
    <row r="196" spans="1:8" s="203" customFormat="1" ht="102.75" customHeight="1" thickBot="1" x14ac:dyDescent="0.25">
      <c r="A196" s="328" t="s">
        <v>150</v>
      </c>
      <c r="B196" s="329"/>
      <c r="C196" s="544" t="s">
        <v>151</v>
      </c>
      <c r="D196" s="329" t="s">
        <v>146</v>
      </c>
      <c r="E196" s="545"/>
      <c r="F196" s="232"/>
      <c r="G196" s="232"/>
      <c r="H196" s="232"/>
    </row>
    <row r="197" spans="1:8" s="224" customFormat="1" ht="222.75" customHeight="1" thickBot="1" x14ac:dyDescent="0.25">
      <c r="A197" s="328" t="s">
        <v>152</v>
      </c>
      <c r="B197" s="329"/>
      <c r="C197" s="330" t="s">
        <v>153</v>
      </c>
      <c r="D197" s="331" t="s">
        <v>146</v>
      </c>
      <c r="E197" s="332"/>
      <c r="F197" s="222"/>
      <c r="G197" s="223"/>
      <c r="H197" s="223"/>
    </row>
    <row r="198" spans="1:8" ht="25.5" customHeight="1" x14ac:dyDescent="0.2">
      <c r="A198" s="250" t="s">
        <v>154</v>
      </c>
      <c r="B198" s="250"/>
      <c r="C198" s="250"/>
      <c r="D198" s="250"/>
      <c r="E198" s="250"/>
      <c r="F198" s="250"/>
      <c r="G198" s="250"/>
      <c r="H198" s="250"/>
    </row>
    <row r="199" spans="1:8" ht="25.5" customHeight="1" x14ac:dyDescent="0.2">
      <c r="A199" s="250" t="s">
        <v>155</v>
      </c>
      <c r="B199" s="250"/>
      <c r="C199" s="250"/>
      <c r="D199" s="250"/>
      <c r="E199" s="250"/>
      <c r="F199" s="250"/>
      <c r="G199" s="250"/>
      <c r="H199" s="250"/>
    </row>
    <row r="200" spans="1:8" ht="193.5" customHeight="1" x14ac:dyDescent="0.2">
      <c r="A20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08"/>
      <c r="C200" s="308"/>
      <c r="D200" s="308"/>
      <c r="E200" s="308"/>
      <c r="F200" s="308"/>
      <c r="G200" s="308"/>
      <c r="H200" s="308"/>
    </row>
    <row r="201" spans="1:8" s="16" customFormat="1" ht="67.5" customHeight="1" x14ac:dyDescent="0.2">
      <c r="A201" s="225" t="s">
        <v>157</v>
      </c>
      <c r="B201" s="225"/>
      <c r="C201" s="225"/>
      <c r="D201" s="225"/>
      <c r="E201" s="225"/>
      <c r="F201" s="225"/>
      <c r="G201" s="225"/>
      <c r="H201" s="225"/>
    </row>
    <row r="202" spans="1:8" ht="23.25" x14ac:dyDescent="0.2">
      <c r="A202" s="250" t="s">
        <v>158</v>
      </c>
      <c r="B202" s="250"/>
      <c r="C202" s="250"/>
      <c r="D202" s="250"/>
      <c r="E202" s="250"/>
      <c r="F202" s="250"/>
      <c r="G202" s="250"/>
      <c r="H202" s="250"/>
    </row>
    <row r="203" spans="1:8" s="252" customFormat="1" ht="114.75" customHeight="1" x14ac:dyDescent="0.2">
      <c r="A203" s="225" t="s">
        <v>159</v>
      </c>
      <c r="B203" s="225"/>
      <c r="C203" s="225"/>
      <c r="D203" s="225"/>
      <c r="E203" s="225"/>
      <c r="F203" s="225"/>
      <c r="G203" s="225"/>
      <c r="H203" s="225"/>
    </row>
  </sheetData>
  <sheetProtection selectLockedCells="1" selectUnlockedCells="1"/>
  <mergeCells count="338">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8"/>
  <sheetViews>
    <sheetView view="pageBreakPreview" zoomScale="40" zoomScaleNormal="60" zoomScaleSheetLayoutView="40" workbookViewId="0">
      <pane ySplit="4" topLeftCell="A7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691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1">
        <f>F7*1.2</f>
        <v>11217.6</v>
      </c>
      <c r="E7" s="32">
        <f>F7*1.1</f>
        <v>10282.800000000001</v>
      </c>
      <c r="F7" s="32">
        <v>9348</v>
      </c>
      <c r="G7" s="32">
        <f>F7*0.75</f>
        <v>7011</v>
      </c>
      <c r="H7" s="33">
        <f>F7*0.5</f>
        <v>4674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54">
        <f>F12*1.2</f>
        <v>12340.8</v>
      </c>
      <c r="E12" s="32">
        <f>F12*1.1</f>
        <v>11312.400000000001</v>
      </c>
      <c r="F12" s="32">
        <v>10284</v>
      </c>
      <c r="G12" s="32">
        <f>F12*0.75</f>
        <v>7713</v>
      </c>
      <c r="H12" s="33">
        <f>F12*0.5</f>
        <v>5142</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2550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"2ГИС.ТВЕРЬ"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262">
        <v>348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1">
        <f>F27*1.2</f>
        <v>15710.4</v>
      </c>
      <c r="E27" s="32">
        <f>F27*1.1</f>
        <v>14401.2</v>
      </c>
      <c r="F27" s="32">
        <v>13092</v>
      </c>
      <c r="G27" s="32">
        <f>F27*0.75</f>
        <v>9819</v>
      </c>
      <c r="H27" s="33">
        <f>F27*0.5</f>
        <v>6546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54">
        <f>F32*1.2</f>
        <v>17280</v>
      </c>
      <c r="E32" s="32">
        <f>F32*1.1</f>
        <v>15840.000000000002</v>
      </c>
      <c r="F32" s="32">
        <v>14400</v>
      </c>
      <c r="G32" s="32">
        <f>F32*0.75</f>
        <v>10800</v>
      </c>
      <c r="H32" s="33">
        <f>F32*0.5</f>
        <v>7200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3600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"2ГИС.ТВЕРЬ"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68">
        <v>492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930 до 18600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49" s="127">
        <v>930</v>
      </c>
      <c r="E49" s="128"/>
      <c r="F49" s="128"/>
      <c r="G49" s="128"/>
      <c r="H49" s="129"/>
    </row>
    <row r="50" spans="1:8" ht="37.5" customHeight="1" x14ac:dyDescent="0.2">
      <c r="A50" s="130" t="s">
        <v>33</v>
      </c>
      <c r="B50" s="131"/>
      <c r="C50" s="126"/>
      <c r="D50" s="36">
        <v>1860</v>
      </c>
      <c r="E50" s="37"/>
      <c r="F50" s="37"/>
      <c r="G50" s="37"/>
      <c r="H50" s="38"/>
    </row>
    <row r="51" spans="1:8" ht="37.5" customHeight="1" x14ac:dyDescent="0.2">
      <c r="A51" s="130" t="s">
        <v>34</v>
      </c>
      <c r="B51" s="131"/>
      <c r="C51" s="126"/>
      <c r="D51" s="36">
        <v>2790</v>
      </c>
      <c r="E51" s="37"/>
      <c r="F51" s="37"/>
      <c r="G51" s="37"/>
      <c r="H51" s="38"/>
    </row>
    <row r="52" spans="1:8" ht="37.5" customHeight="1" x14ac:dyDescent="0.2">
      <c r="A52" s="130" t="s">
        <v>35</v>
      </c>
      <c r="B52" s="131"/>
      <c r="C52" s="126"/>
      <c r="D52" s="36">
        <v>3720</v>
      </c>
      <c r="E52" s="37"/>
      <c r="F52" s="37"/>
      <c r="G52" s="37"/>
      <c r="H52" s="38"/>
    </row>
    <row r="53" spans="1:8" ht="37.5" customHeight="1" x14ac:dyDescent="0.2">
      <c r="A53" s="130" t="s">
        <v>36</v>
      </c>
      <c r="B53" s="131"/>
      <c r="C53" s="126"/>
      <c r="D53" s="36">
        <v>4650</v>
      </c>
      <c r="E53" s="37"/>
      <c r="F53" s="37"/>
      <c r="G53" s="37"/>
      <c r="H53" s="38"/>
    </row>
    <row r="54" spans="1:8" ht="37.5" customHeight="1" x14ac:dyDescent="0.2">
      <c r="A54" s="130" t="s">
        <v>37</v>
      </c>
      <c r="B54" s="131"/>
      <c r="C54" s="126"/>
      <c r="D54" s="36">
        <v>5580</v>
      </c>
      <c r="E54" s="37"/>
      <c r="F54" s="37"/>
      <c r="G54" s="37"/>
      <c r="H54" s="38"/>
    </row>
    <row r="55" spans="1:8" ht="37.5" customHeight="1" x14ac:dyDescent="0.2">
      <c r="A55" s="130" t="s">
        <v>38</v>
      </c>
      <c r="B55" s="131"/>
      <c r="C55" s="126"/>
      <c r="D55" s="36">
        <v>6510</v>
      </c>
      <c r="E55" s="37"/>
      <c r="F55" s="37"/>
      <c r="G55" s="37"/>
      <c r="H55" s="38"/>
    </row>
    <row r="56" spans="1:8" ht="37.5" customHeight="1" x14ac:dyDescent="0.2">
      <c r="A56" s="130" t="s">
        <v>39</v>
      </c>
      <c r="B56" s="131"/>
      <c r="C56" s="126"/>
      <c r="D56" s="36">
        <v>7440</v>
      </c>
      <c r="E56" s="37"/>
      <c r="F56" s="37"/>
      <c r="G56" s="37"/>
      <c r="H56" s="38"/>
    </row>
    <row r="57" spans="1:8" ht="37.5" customHeight="1" x14ac:dyDescent="0.2">
      <c r="A57" s="130" t="s">
        <v>40</v>
      </c>
      <c r="B57" s="131"/>
      <c r="C57" s="126"/>
      <c r="D57" s="36">
        <v>8370</v>
      </c>
      <c r="E57" s="37"/>
      <c r="F57" s="37"/>
      <c r="G57" s="37"/>
      <c r="H57" s="38"/>
    </row>
    <row r="58" spans="1:8" ht="37.5" customHeight="1" x14ac:dyDescent="0.2">
      <c r="A58" s="130" t="s">
        <v>41</v>
      </c>
      <c r="B58" s="131"/>
      <c r="C58" s="126"/>
      <c r="D58" s="36">
        <v>9300</v>
      </c>
      <c r="E58" s="37"/>
      <c r="F58" s="37"/>
      <c r="G58" s="37"/>
      <c r="H58" s="38"/>
    </row>
    <row r="59" spans="1:8" ht="37.5" customHeight="1" x14ac:dyDescent="0.2">
      <c r="A59" s="130" t="s">
        <v>42</v>
      </c>
      <c r="B59" s="131"/>
      <c r="C59" s="126"/>
      <c r="D59" s="36">
        <v>10230</v>
      </c>
      <c r="E59" s="37"/>
      <c r="F59" s="37"/>
      <c r="G59" s="37"/>
      <c r="H59" s="38"/>
    </row>
    <row r="60" spans="1:8" ht="37.5" customHeight="1" x14ac:dyDescent="0.2">
      <c r="A60" s="130" t="s">
        <v>43</v>
      </c>
      <c r="B60" s="131"/>
      <c r="C60" s="126"/>
      <c r="D60" s="36">
        <v>11160</v>
      </c>
      <c r="E60" s="37"/>
      <c r="F60" s="37"/>
      <c r="G60" s="37"/>
      <c r="H60" s="38"/>
    </row>
    <row r="61" spans="1:8" ht="37.5" customHeight="1" x14ac:dyDescent="0.2">
      <c r="A61" s="130" t="s">
        <v>44</v>
      </c>
      <c r="B61" s="131"/>
      <c r="C61" s="126"/>
      <c r="D61" s="36">
        <v>12090</v>
      </c>
      <c r="E61" s="37"/>
      <c r="F61" s="37"/>
      <c r="G61" s="37"/>
      <c r="H61" s="38"/>
    </row>
    <row r="62" spans="1:8" ht="37.5" customHeight="1" x14ac:dyDescent="0.2">
      <c r="A62" s="130" t="s">
        <v>45</v>
      </c>
      <c r="B62" s="131"/>
      <c r="C62" s="126"/>
      <c r="D62" s="36">
        <v>13020</v>
      </c>
      <c r="E62" s="37"/>
      <c r="F62" s="37"/>
      <c r="G62" s="37"/>
      <c r="H62" s="38"/>
    </row>
    <row r="63" spans="1:8" ht="37.5" customHeight="1" x14ac:dyDescent="0.2">
      <c r="A63" s="130" t="s">
        <v>46</v>
      </c>
      <c r="B63" s="131"/>
      <c r="C63" s="126"/>
      <c r="D63" s="36">
        <v>13950</v>
      </c>
      <c r="E63" s="37"/>
      <c r="F63" s="37"/>
      <c r="G63" s="37"/>
      <c r="H63" s="38"/>
    </row>
    <row r="64" spans="1:8" ht="37.5" customHeight="1" x14ac:dyDescent="0.2">
      <c r="A64" s="130" t="s">
        <v>47</v>
      </c>
      <c r="B64" s="131"/>
      <c r="C64" s="126"/>
      <c r="D64" s="36">
        <v>14880</v>
      </c>
      <c r="E64" s="37"/>
      <c r="F64" s="37"/>
      <c r="G64" s="37"/>
      <c r="H64" s="38"/>
    </row>
    <row r="65" spans="1:8" ht="37.5" customHeight="1" x14ac:dyDescent="0.2">
      <c r="A65" s="130" t="s">
        <v>48</v>
      </c>
      <c r="B65" s="131"/>
      <c r="C65" s="126"/>
      <c r="D65" s="36">
        <v>15810</v>
      </c>
      <c r="E65" s="37"/>
      <c r="F65" s="37"/>
      <c r="G65" s="37"/>
      <c r="H65" s="38"/>
    </row>
    <row r="66" spans="1:8" ht="37.5" customHeight="1" x14ac:dyDescent="0.2">
      <c r="A66" s="130" t="s">
        <v>49</v>
      </c>
      <c r="B66" s="131"/>
      <c r="C66" s="126"/>
      <c r="D66" s="36">
        <v>16740</v>
      </c>
      <c r="E66" s="37"/>
      <c r="F66" s="37"/>
      <c r="G66" s="37"/>
      <c r="H66" s="38"/>
    </row>
    <row r="67" spans="1:8" ht="37.5" customHeight="1" x14ac:dyDescent="0.2">
      <c r="A67" s="130" t="s">
        <v>50</v>
      </c>
      <c r="B67" s="131"/>
      <c r="C67" s="126"/>
      <c r="D67" s="36">
        <v>17670</v>
      </c>
      <c r="E67" s="37"/>
      <c r="F67" s="37"/>
      <c r="G67" s="37"/>
      <c r="H67" s="38"/>
    </row>
    <row r="68" spans="1:8" ht="37.5" customHeight="1" thickBot="1" x14ac:dyDescent="0.25">
      <c r="A68" s="130" t="s">
        <v>51</v>
      </c>
      <c r="B68" s="131"/>
      <c r="C68" s="126"/>
      <c r="D68" s="36">
        <v>18600</v>
      </c>
      <c r="E68" s="37"/>
      <c r="F68" s="37"/>
      <c r="G68" s="37"/>
      <c r="H68" s="38"/>
    </row>
    <row r="69" spans="1:8" ht="50.1" customHeight="1" thickBot="1" x14ac:dyDescent="0.25">
      <c r="A69" s="119" t="s">
        <v>52</v>
      </c>
      <c r="B69" s="120"/>
      <c r="C69" s="120"/>
      <c r="D69" s="121" t="e">
        <f>"от "&amp;MIN(D70:D81)&amp;" до "&amp;MAX(D70:D81)</f>
        <v>#REF!</v>
      </c>
      <c r="E69" s="122"/>
      <c r="F69" s="122"/>
      <c r="G69" s="122"/>
      <c r="H69" s="123"/>
    </row>
    <row r="70" spans="1:8" ht="151.5" x14ac:dyDescent="0.2">
      <c r="A70" s="421" t="s">
        <v>608</v>
      </c>
      <c r="B70" s="133" t="s">
        <v>272</v>
      </c>
      <c r="C70"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70" s="135">
        <v>936</v>
      </c>
      <c r="E70" s="135"/>
      <c r="F70" s="135"/>
      <c r="G70" s="135"/>
      <c r="H70" s="136"/>
    </row>
    <row r="71" spans="1:8" ht="151.5" x14ac:dyDescent="0.2">
      <c r="A71" s="642" t="s">
        <v>609</v>
      </c>
      <c r="B71" s="133" t="s">
        <v>13</v>
      </c>
      <c r="C71" s="364"/>
      <c r="D71" s="135" t="e">
        <v>#REF!</v>
      </c>
      <c r="E71" s="135"/>
      <c r="F71" s="135"/>
      <c r="G71" s="135"/>
      <c r="H71" s="136"/>
    </row>
    <row r="72" spans="1:8" ht="151.5" x14ac:dyDescent="0.2">
      <c r="A72" s="132" t="s">
        <v>53</v>
      </c>
      <c r="B72" s="133" t="s">
        <v>13</v>
      </c>
      <c r="C72" s="35"/>
      <c r="D72" s="135">
        <v>936</v>
      </c>
      <c r="E72" s="135"/>
      <c r="F72" s="135"/>
      <c r="G72" s="135"/>
      <c r="H72" s="136"/>
    </row>
    <row r="73" spans="1:8" ht="37.5" customHeight="1" x14ac:dyDescent="0.2">
      <c r="A73" s="137" t="s">
        <v>54</v>
      </c>
      <c r="B73" s="138"/>
      <c r="C73" s="139"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73" s="140">
        <v>600</v>
      </c>
      <c r="E73" s="140"/>
      <c r="F73" s="140"/>
      <c r="G73" s="140"/>
      <c r="H73" s="141"/>
    </row>
    <row r="74" spans="1:8" ht="37.5" customHeight="1" x14ac:dyDescent="0.2">
      <c r="A74" s="137" t="s">
        <v>55</v>
      </c>
      <c r="B74" s="138"/>
      <c r="C74" s="142"/>
      <c r="D74" s="140">
        <v>9684</v>
      </c>
      <c r="E74" s="140"/>
      <c r="F74" s="140"/>
      <c r="G74" s="140"/>
      <c r="H74" s="141"/>
    </row>
    <row r="75" spans="1:8" ht="37.5" customHeight="1" x14ac:dyDescent="0.2">
      <c r="A75" s="137" t="s">
        <v>56</v>
      </c>
      <c r="B75" s="138"/>
      <c r="C75" s="142"/>
      <c r="D75" s="140">
        <v>780</v>
      </c>
      <c r="E75" s="140"/>
      <c r="F75" s="140"/>
      <c r="G75" s="140"/>
      <c r="H75" s="141"/>
    </row>
    <row r="76" spans="1:8" ht="37.5" customHeight="1" x14ac:dyDescent="0.2">
      <c r="A76" s="143" t="s">
        <v>57</v>
      </c>
      <c r="B76" s="144"/>
      <c r="C76" s="142"/>
      <c r="D76" s="140">
        <v>2208</v>
      </c>
      <c r="E76" s="140"/>
      <c r="F76" s="140"/>
      <c r="G76" s="140"/>
      <c r="H76" s="141"/>
    </row>
    <row r="77" spans="1:8" ht="37.5" customHeight="1" x14ac:dyDescent="0.2">
      <c r="A77" s="137" t="s">
        <v>58</v>
      </c>
      <c r="B77" s="138"/>
      <c r="C77" s="142"/>
      <c r="D77" s="140">
        <v>432</v>
      </c>
      <c r="E77" s="140"/>
      <c r="F77" s="140"/>
      <c r="G77" s="140"/>
      <c r="H77" s="141"/>
    </row>
    <row r="78" spans="1:8" ht="37.5" customHeight="1" x14ac:dyDescent="0.2">
      <c r="A78" s="137" t="s">
        <v>59</v>
      </c>
      <c r="B78" s="138"/>
      <c r="C78" s="142"/>
      <c r="D78" s="140">
        <v>432</v>
      </c>
      <c r="E78" s="140"/>
      <c r="F78" s="140"/>
      <c r="G78" s="140"/>
      <c r="H78" s="141"/>
    </row>
    <row r="79" spans="1:8" ht="37.5" customHeight="1" x14ac:dyDescent="0.2">
      <c r="A79" s="137" t="s">
        <v>60</v>
      </c>
      <c r="B79" s="138"/>
      <c r="C79" s="142"/>
      <c r="D79" s="140">
        <v>864</v>
      </c>
      <c r="E79" s="140"/>
      <c r="F79" s="140"/>
      <c r="G79" s="140"/>
      <c r="H79" s="141"/>
    </row>
    <row r="80" spans="1:8" ht="37.5" customHeight="1" x14ac:dyDescent="0.2">
      <c r="A80" s="137" t="s">
        <v>61</v>
      </c>
      <c r="B80" s="138"/>
      <c r="C80" s="142"/>
      <c r="D80" s="140">
        <v>1296</v>
      </c>
      <c r="E80" s="140"/>
      <c r="F80" s="140"/>
      <c r="G80" s="140"/>
      <c r="H80" s="141"/>
    </row>
    <row r="81" spans="1:8" ht="37.5" customHeight="1" thickBot="1" x14ac:dyDescent="0.25">
      <c r="A81" s="145" t="s">
        <v>62</v>
      </c>
      <c r="B81" s="146"/>
      <c r="C81" s="147"/>
      <c r="D81" s="148">
        <v>1698</v>
      </c>
      <c r="E81" s="148"/>
      <c r="F81" s="148"/>
      <c r="G81" s="148"/>
      <c r="H81" s="149"/>
    </row>
    <row r="82" spans="1:8" s="16" customFormat="1" ht="117.75" customHeight="1" thickBot="1" x14ac:dyDescent="0.25">
      <c r="A82" s="319" t="s">
        <v>64</v>
      </c>
      <c r="B82" s="320"/>
      <c r="C8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82" s="45">
        <v>30</v>
      </c>
      <c r="E82" s="45"/>
      <c r="F82" s="45"/>
      <c r="G82" s="45"/>
      <c r="H82" s="46"/>
    </row>
    <row r="83" spans="1:8" ht="50.1" customHeight="1" thickBot="1" x14ac:dyDescent="0.25">
      <c r="A83" s="24" t="s">
        <v>65</v>
      </c>
      <c r="B83" s="25"/>
      <c r="C83" s="26"/>
      <c r="D83" s="156" t="str">
        <f>"от "&amp;MIN(D85,D96:H97,F135,D98:H112)&amp;" до "&amp;MAX(D85,D96:H97,F135,D98:H112)</f>
        <v>от 852 до 10296</v>
      </c>
      <c r="E83" s="156"/>
      <c r="F83" s="156"/>
      <c r="G83" s="156"/>
      <c r="H83" s="157"/>
    </row>
    <row r="84" spans="1:8" ht="21.75" thickBot="1" x14ac:dyDescent="0.25">
      <c r="A84" s="298"/>
      <c r="B84" s="299"/>
      <c r="C84" s="118"/>
      <c r="D84" s="322"/>
      <c r="E84" s="322"/>
      <c r="F84" s="322"/>
      <c r="G84" s="322"/>
      <c r="H84" s="323"/>
    </row>
    <row r="85" spans="1:8" ht="60.75" customHeight="1" thickBot="1" x14ac:dyDescent="0.25">
      <c r="A85" s="162" t="s">
        <v>66</v>
      </c>
      <c r="B85" s="163"/>
      <c r="C8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85" s="165">
        <v>4320</v>
      </c>
      <c r="E85" s="165"/>
      <c r="F85" s="165"/>
      <c r="G85" s="165"/>
      <c r="H85" s="166"/>
    </row>
    <row r="86" spans="1:8" ht="60.75" customHeight="1" thickBot="1" x14ac:dyDescent="0.25">
      <c r="A86" s="167" t="s">
        <v>67</v>
      </c>
      <c r="B86" s="168"/>
      <c r="C86" s="169"/>
      <c r="D86" s="170" t="s">
        <v>68</v>
      </c>
      <c r="E86" s="171"/>
      <c r="F86" s="171"/>
      <c r="G86" s="171"/>
      <c r="H86" s="172"/>
    </row>
    <row r="87" spans="1:8" ht="60.75" customHeight="1" x14ac:dyDescent="0.2">
      <c r="A87" s="173" t="s">
        <v>69</v>
      </c>
      <c r="B87" s="174"/>
      <c r="C87" s="169"/>
      <c r="D87" s="140">
        <f>D85/4</f>
        <v>1080</v>
      </c>
      <c r="E87" s="140"/>
      <c r="F87" s="140"/>
      <c r="G87" s="140"/>
      <c r="H87" s="141"/>
    </row>
    <row r="88" spans="1:8" ht="60.75" customHeight="1" x14ac:dyDescent="0.2">
      <c r="A88" s="173" t="s">
        <v>70</v>
      </c>
      <c r="B88" s="174"/>
      <c r="C88" s="169"/>
      <c r="D88" s="140">
        <f>D85/5</f>
        <v>864</v>
      </c>
      <c r="E88" s="140"/>
      <c r="F88" s="140"/>
      <c r="G88" s="140"/>
      <c r="H88" s="141"/>
    </row>
    <row r="89" spans="1:8" ht="60.75" customHeight="1" x14ac:dyDescent="0.2">
      <c r="A89" s="173" t="s">
        <v>71</v>
      </c>
      <c r="B89" s="174"/>
      <c r="C89" s="169"/>
      <c r="D89" s="140">
        <f>D85/6</f>
        <v>720</v>
      </c>
      <c r="E89" s="140"/>
      <c r="F89" s="140"/>
      <c r="G89" s="140"/>
      <c r="H89" s="141"/>
    </row>
    <row r="90" spans="1:8" ht="60.75" customHeight="1" x14ac:dyDescent="0.2">
      <c r="A90" s="173" t="s">
        <v>72</v>
      </c>
      <c r="B90" s="174"/>
      <c r="C90" s="169"/>
      <c r="D90" s="140">
        <f>D85/7</f>
        <v>617.14285714285711</v>
      </c>
      <c r="E90" s="140"/>
      <c r="F90" s="140"/>
      <c r="G90" s="140"/>
      <c r="H90" s="141"/>
    </row>
    <row r="91" spans="1:8" ht="60.75" customHeight="1" x14ac:dyDescent="0.2">
      <c r="A91" s="173" t="s">
        <v>73</v>
      </c>
      <c r="B91" s="174"/>
      <c r="C91" s="169"/>
      <c r="D91" s="140">
        <f>D85/8</f>
        <v>540</v>
      </c>
      <c r="E91" s="140"/>
      <c r="F91" s="140"/>
      <c r="G91" s="140"/>
      <c r="H91" s="141"/>
    </row>
    <row r="92" spans="1:8" ht="60.75" customHeight="1" x14ac:dyDescent="0.2">
      <c r="A92" s="173" t="s">
        <v>74</v>
      </c>
      <c r="B92" s="174"/>
      <c r="C92" s="169"/>
      <c r="D92" s="140">
        <f>D85/9</f>
        <v>480</v>
      </c>
      <c r="E92" s="140"/>
      <c r="F92" s="140"/>
      <c r="G92" s="140"/>
      <c r="H92" s="141"/>
    </row>
    <row r="93" spans="1:8" ht="60.75" customHeight="1" thickBot="1" x14ac:dyDescent="0.25">
      <c r="A93" s="173" t="s">
        <v>75</v>
      </c>
      <c r="B93" s="174"/>
      <c r="C93" s="175"/>
      <c r="D93" s="140">
        <f>D85/10</f>
        <v>432</v>
      </c>
      <c r="E93" s="140"/>
      <c r="F93" s="140"/>
      <c r="G93" s="140"/>
      <c r="H93" s="141"/>
    </row>
    <row r="94" spans="1:8" s="16" customFormat="1" ht="62.45" customHeight="1" thickBot="1" x14ac:dyDescent="0.25">
      <c r="A94" s="176" t="s">
        <v>76</v>
      </c>
      <c r="B94" s="177"/>
      <c r="C9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94" s="44">
        <v>12012</v>
      </c>
      <c r="E94" s="45"/>
      <c r="F94" s="45"/>
      <c r="G94" s="45"/>
      <c r="H94" s="46"/>
    </row>
    <row r="95" spans="1:8" ht="21.75" thickBot="1" x14ac:dyDescent="0.25">
      <c r="A95" s="298"/>
      <c r="B95" s="299"/>
      <c r="C95" s="180"/>
      <c r="D95" s="322"/>
      <c r="E95" s="322"/>
      <c r="F95" s="322"/>
      <c r="G95" s="322"/>
      <c r="H95" s="323"/>
    </row>
    <row r="96" spans="1:8" ht="50.1" customHeight="1" x14ac:dyDescent="0.2">
      <c r="A96" s="143" t="s">
        <v>77</v>
      </c>
      <c r="B96" s="144"/>
      <c r="C96" s="183" t="str">
        <f>"Интернет-площадка 2gis.ru на основе Cправочника организаций "&amp;$C$2&amp;""</f>
        <v>Интернет-площадка 2gis.ru на основе Cправочника организаций "2ГИС.ТВЕРЬ"</v>
      </c>
      <c r="D96" s="31">
        <v>2898</v>
      </c>
      <c r="E96" s="32"/>
      <c r="F96" s="32"/>
      <c r="G96" s="32"/>
      <c r="H96" s="33"/>
    </row>
    <row r="97" spans="1:8" ht="50.1" customHeight="1" x14ac:dyDescent="0.2">
      <c r="A97" s="143" t="s">
        <v>78</v>
      </c>
      <c r="B97" s="144"/>
      <c r="C97"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97" s="185">
        <v>3498</v>
      </c>
      <c r="E97" s="186"/>
      <c r="F97" s="186"/>
      <c r="G97" s="186"/>
      <c r="H97" s="187"/>
    </row>
    <row r="98" spans="1:8" ht="50.1" customHeight="1" x14ac:dyDescent="0.2">
      <c r="A98" s="143" t="s">
        <v>79</v>
      </c>
      <c r="B98" s="144"/>
      <c r="C98"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98" s="36">
        <v>4338</v>
      </c>
      <c r="E98" s="37"/>
      <c r="F98" s="37"/>
      <c r="G98" s="37"/>
      <c r="H98" s="38"/>
    </row>
    <row r="99" spans="1:8" ht="50.1" customHeight="1" x14ac:dyDescent="0.2">
      <c r="A99" s="143" t="s">
        <v>80</v>
      </c>
      <c r="B99" s="144"/>
      <c r="C99" s="184" t="str">
        <f>"Интернет-площадка 2gis.ru на основе Cправочника организаций "&amp;$C$2&amp;""</f>
        <v>Интернет-площадка 2gis.ru на основе Cправочника организаций "2ГИС.ТВЕРЬ"</v>
      </c>
      <c r="D99" s="36">
        <v>8580</v>
      </c>
      <c r="E99" s="37"/>
      <c r="F99" s="37"/>
      <c r="G99" s="37"/>
      <c r="H99" s="38"/>
    </row>
    <row r="100" spans="1:8" ht="50.1" customHeight="1" x14ac:dyDescent="0.2">
      <c r="A100" s="143" t="s">
        <v>81</v>
      </c>
      <c r="B100" s="144"/>
      <c r="C100" s="184" t="str">
        <f>"Интернет-площадка 2gis.ru на основе Cправочника организаций "&amp;$C$2&amp;""</f>
        <v>Интернет-площадка 2gis.ru на основе Cправочника организаций "2ГИС.ТВЕРЬ"</v>
      </c>
      <c r="D100" s="36">
        <v>10296</v>
      </c>
      <c r="E100" s="37"/>
      <c r="F100" s="37"/>
      <c r="G100" s="37"/>
      <c r="H100" s="38"/>
    </row>
    <row r="101" spans="1:8" ht="50.1" customHeight="1" x14ac:dyDescent="0.2">
      <c r="A101" s="143" t="s">
        <v>82</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1" s="36">
        <v>4338</v>
      </c>
      <c r="E101" s="37"/>
      <c r="F101" s="37"/>
      <c r="G101" s="37"/>
      <c r="H101" s="38"/>
    </row>
    <row r="102" spans="1:8" ht="50.1" customHeight="1" x14ac:dyDescent="0.2">
      <c r="A102" s="143" t="s">
        <v>83</v>
      </c>
      <c r="B102" s="144"/>
      <c r="C102"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2" s="36">
        <v>2898</v>
      </c>
      <c r="E102" s="37"/>
      <c r="F102" s="37"/>
      <c r="G102" s="37"/>
      <c r="H102" s="38"/>
    </row>
    <row r="103" spans="1:8" ht="50.1" customHeight="1" x14ac:dyDescent="0.2">
      <c r="A103" s="143" t="s">
        <v>84</v>
      </c>
      <c r="B103" s="144"/>
      <c r="C103"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03" s="36">
        <v>4338</v>
      </c>
      <c r="E103" s="37"/>
      <c r="F103" s="37"/>
      <c r="G103" s="37"/>
      <c r="H103" s="38"/>
    </row>
    <row r="104" spans="1:8" ht="50.1" customHeight="1" x14ac:dyDescent="0.2">
      <c r="A104" s="143" t="s">
        <v>85</v>
      </c>
      <c r="B104" s="144"/>
      <c r="C104" s="188" t="str">
        <f>C135</f>
        <v>электронный справочник на основе Справочника организаций "2ГИС.ТВЕРЬ" (мобильная версия 2ГИС 4.0 и выше)</v>
      </c>
      <c r="D104" s="36">
        <v>2592</v>
      </c>
      <c r="E104" s="37"/>
      <c r="F104" s="37"/>
      <c r="G104" s="37"/>
      <c r="H104" s="38"/>
    </row>
    <row r="105" spans="1:8" ht="50.1" customHeight="1" x14ac:dyDescent="0.2">
      <c r="A105" s="143" t="s">
        <v>86</v>
      </c>
      <c r="B105" s="144"/>
      <c r="C105" s="184" t="s">
        <v>87</v>
      </c>
      <c r="D105" s="36">
        <v>852</v>
      </c>
      <c r="E105" s="37"/>
      <c r="F105" s="37"/>
      <c r="G105" s="37"/>
      <c r="H105" s="38"/>
    </row>
    <row r="106" spans="1:8" ht="72" customHeight="1" x14ac:dyDescent="0.2">
      <c r="A106" s="143" t="s">
        <v>88</v>
      </c>
      <c r="B106" s="144"/>
      <c r="C10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06" s="36">
        <v>3060</v>
      </c>
      <c r="E106" s="37"/>
      <c r="F106" s="37"/>
      <c r="G106" s="37"/>
      <c r="H106" s="38"/>
    </row>
    <row r="107" spans="1:8" ht="72" customHeight="1" x14ac:dyDescent="0.2">
      <c r="A107" s="143" t="s">
        <v>89</v>
      </c>
      <c r="B107" s="144"/>
      <c r="C107" s="184" t="str">
        <f t="shared" ref="C107:C10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07" s="36">
        <v>2040</v>
      </c>
      <c r="E107" s="37"/>
      <c r="F107" s="37"/>
      <c r="G107" s="37"/>
      <c r="H107" s="38"/>
    </row>
    <row r="108" spans="1:8" ht="72" customHeight="1" x14ac:dyDescent="0.2">
      <c r="A108" s="143" t="s">
        <v>90</v>
      </c>
      <c r="B108" s="144"/>
      <c r="C108" s="184"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08" s="36">
        <v>2040</v>
      </c>
      <c r="E108" s="37"/>
      <c r="F108" s="37"/>
      <c r="G108" s="37"/>
      <c r="H108" s="38"/>
    </row>
    <row r="109" spans="1:8" ht="72" customHeight="1" x14ac:dyDescent="0.2">
      <c r="A109" s="143" t="s">
        <v>91</v>
      </c>
      <c r="B109" s="144"/>
      <c r="C109" s="184"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09" s="36">
        <v>1020</v>
      </c>
      <c r="E109" s="37"/>
      <c r="F109" s="37"/>
      <c r="G109" s="37"/>
      <c r="H109" s="38"/>
    </row>
    <row r="110" spans="1:8" ht="72" customHeight="1" x14ac:dyDescent="0.2">
      <c r="A110" s="143" t="s">
        <v>92</v>
      </c>
      <c r="B110" s="144" t="s">
        <v>92</v>
      </c>
      <c r="C110"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0" s="36">
        <v>8580</v>
      </c>
      <c r="E110" s="37"/>
      <c r="F110" s="37"/>
      <c r="G110" s="37"/>
      <c r="H110" s="38"/>
    </row>
    <row r="111" spans="1:8" ht="72" customHeight="1" x14ac:dyDescent="0.2">
      <c r="A111" s="143" t="s">
        <v>93</v>
      </c>
      <c r="B111" s="144" t="s">
        <v>93</v>
      </c>
      <c r="C11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11" s="36">
        <v>2004</v>
      </c>
      <c r="E111" s="37"/>
      <c r="F111" s="37"/>
      <c r="G111" s="37"/>
      <c r="H111" s="38"/>
    </row>
    <row r="112" spans="1:8" ht="50.1" customHeight="1" thickBot="1" x14ac:dyDescent="0.25">
      <c r="A112" s="143" t="s">
        <v>94</v>
      </c>
      <c r="B112" s="144"/>
      <c r="C112"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2" s="36">
        <v>5184</v>
      </c>
      <c r="E112" s="37"/>
      <c r="F112" s="37"/>
      <c r="G112" s="37"/>
      <c r="H112" s="38"/>
    </row>
    <row r="113" spans="1:8" s="16" customFormat="1" ht="102" customHeight="1" thickBot="1" x14ac:dyDescent="0.25">
      <c r="A113" s="143" t="s">
        <v>16</v>
      </c>
      <c r="B113" s="144"/>
      <c r="C113"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3" s="36">
        <v>930</v>
      </c>
      <c r="E113" s="37"/>
      <c r="F113" s="37"/>
      <c r="G113" s="37"/>
      <c r="H113" s="38"/>
    </row>
    <row r="114" spans="1:8" s="16" customFormat="1" ht="126" customHeight="1" x14ac:dyDescent="0.2">
      <c r="A114" s="143" t="s">
        <v>95</v>
      </c>
      <c r="B114" s="144"/>
      <c r="C114"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14" s="36">
        <v>4470</v>
      </c>
      <c r="E114" s="37"/>
      <c r="F114" s="37"/>
      <c r="G114" s="37"/>
      <c r="H114" s="38"/>
    </row>
    <row r="115" spans="1:8" s="16" customFormat="1" ht="96" customHeight="1" x14ac:dyDescent="0.2">
      <c r="A115" s="137" t="s">
        <v>96</v>
      </c>
      <c r="B115" s="189"/>
      <c r="C11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15" s="36">
        <v>4320</v>
      </c>
      <c r="E115" s="37"/>
      <c r="F115" s="37"/>
      <c r="G115" s="37"/>
      <c r="H115" s="38"/>
    </row>
    <row r="116" spans="1:8" s="16" customFormat="1" ht="96" customHeight="1" x14ac:dyDescent="0.2">
      <c r="A116" s="137" t="s">
        <v>97</v>
      </c>
      <c r="B116" s="189"/>
      <c r="C11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16" s="36">
        <v>3000</v>
      </c>
      <c r="E116" s="37"/>
      <c r="F116" s="37"/>
      <c r="G116" s="37"/>
      <c r="H116" s="38"/>
    </row>
    <row r="117" spans="1:8" ht="50.1" customHeight="1" x14ac:dyDescent="0.2">
      <c r="A117" s="143" t="s">
        <v>98</v>
      </c>
      <c r="B117" s="144"/>
      <c r="C117" s="184" t="str">
        <f>"Интернет-площадка 2gis.ru на основе Cправочника организаций "&amp;$C$2&amp;""</f>
        <v>Интернет-площадка 2gis.ru на основе Cправочника организаций "2ГИС.ТВЕРЬ"</v>
      </c>
      <c r="D117" s="36">
        <v>4080</v>
      </c>
      <c r="E117" s="37"/>
      <c r="F117" s="37"/>
      <c r="G117" s="37"/>
      <c r="H117" s="38"/>
    </row>
    <row r="118" spans="1:8" ht="50.1" customHeight="1" x14ac:dyDescent="0.2">
      <c r="A118" s="143" t="s">
        <v>99</v>
      </c>
      <c r="B118" s="144"/>
      <c r="C118" s="184" t="str">
        <f t="shared" ref="C118:C127"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18" s="36">
        <v>4920</v>
      </c>
      <c r="E118" s="37"/>
      <c r="F118" s="37"/>
      <c r="G118" s="37"/>
      <c r="H118" s="38"/>
    </row>
    <row r="119" spans="1:8" ht="50.1" customHeight="1" x14ac:dyDescent="0.2">
      <c r="A119" s="143" t="s">
        <v>100</v>
      </c>
      <c r="B119" s="144"/>
      <c r="C119" s="184" t="str">
        <f t="shared" si="1"/>
        <v>Электронный справочник на основе Справочника организаций "2ГИС.ТВЕРЬ" (версия для ПК)</v>
      </c>
      <c r="D119" s="36">
        <v>6120</v>
      </c>
      <c r="E119" s="37"/>
      <c r="F119" s="37"/>
      <c r="G119" s="37"/>
      <c r="H119" s="38"/>
    </row>
    <row r="120" spans="1:8" ht="50.1" customHeight="1" x14ac:dyDescent="0.2">
      <c r="A120" s="143" t="s">
        <v>101</v>
      </c>
      <c r="B120" s="144"/>
      <c r="C120" s="184" t="str">
        <f>"Интернет-площадка 2gis.ru на основе Cправочника организаций "&amp;$C$2&amp;""</f>
        <v>Интернет-площадка 2gis.ru на основе Cправочника организаций "2ГИС.ТВЕРЬ"</v>
      </c>
      <c r="D120" s="36">
        <v>12120</v>
      </c>
      <c r="E120" s="37"/>
      <c r="F120" s="37"/>
      <c r="G120" s="37"/>
      <c r="H120" s="38"/>
    </row>
    <row r="121" spans="1:8" ht="50.1" customHeight="1" x14ac:dyDescent="0.2">
      <c r="A121" s="143" t="s">
        <v>102</v>
      </c>
      <c r="B121" s="144"/>
      <c r="C121" s="184" t="str">
        <f>"Интернет-площадка 2gis.ru на основе Cправочника организаций "&amp;$C$2&amp;""</f>
        <v>Интернет-площадка 2gis.ru на основе Cправочника организаций "2ГИС.ТВЕРЬ"</v>
      </c>
      <c r="D121" s="36">
        <v>14544</v>
      </c>
      <c r="E121" s="37"/>
      <c r="F121" s="37"/>
      <c r="G121" s="37"/>
      <c r="H121" s="38"/>
    </row>
    <row r="122" spans="1:8" ht="50.1" customHeight="1" x14ac:dyDescent="0.2">
      <c r="A122" s="143" t="s">
        <v>103</v>
      </c>
      <c r="B122" s="144"/>
      <c r="C122" s="184" t="str">
        <f t="shared" si="1"/>
        <v>Электронный справочник на основе Справочника организаций "2ГИС.ТВЕРЬ" (версия для ПК)</v>
      </c>
      <c r="D122" s="36">
        <v>6120</v>
      </c>
      <c r="E122" s="37"/>
      <c r="F122" s="37"/>
      <c r="G122" s="37"/>
      <c r="H122" s="38"/>
    </row>
    <row r="123" spans="1:8" ht="50.1" customHeight="1" x14ac:dyDescent="0.2">
      <c r="A123" s="143" t="s">
        <v>104</v>
      </c>
      <c r="B123" s="144"/>
      <c r="C123" s="184" t="str">
        <f t="shared" si="1"/>
        <v>Электронный справочник на основе Справочника организаций "2ГИС.ТВЕРЬ" (версия для ПК)</v>
      </c>
      <c r="D123" s="36">
        <v>4080</v>
      </c>
      <c r="E123" s="37"/>
      <c r="F123" s="37"/>
      <c r="G123" s="37"/>
      <c r="H123" s="38"/>
    </row>
    <row r="124" spans="1:8" ht="50.1" customHeight="1" x14ac:dyDescent="0.2">
      <c r="A124" s="143" t="s">
        <v>105</v>
      </c>
      <c r="B124" s="144"/>
      <c r="C124" s="184" t="str">
        <f t="shared" si="1"/>
        <v>Электронный справочник на основе Справочника организаций "2ГИС.ТВЕРЬ" (версия для ПК)</v>
      </c>
      <c r="D124" s="36">
        <v>6120</v>
      </c>
      <c r="E124" s="37"/>
      <c r="F124" s="37"/>
      <c r="G124" s="37"/>
      <c r="H124" s="38"/>
    </row>
    <row r="125" spans="1:8" ht="50.1" customHeight="1" x14ac:dyDescent="0.2">
      <c r="A125" s="143" t="s">
        <v>106</v>
      </c>
      <c r="B125" s="144"/>
      <c r="C125" s="184" t="s">
        <v>87</v>
      </c>
      <c r="D125" s="36">
        <v>1200</v>
      </c>
      <c r="E125" s="37"/>
      <c r="F125" s="37"/>
      <c r="G125" s="37"/>
      <c r="H125" s="38"/>
    </row>
    <row r="126" spans="1:8" ht="69.75" customHeight="1" x14ac:dyDescent="0.2">
      <c r="A126" s="143" t="s">
        <v>107</v>
      </c>
      <c r="B126" s="144"/>
      <c r="C12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26" s="36">
        <v>12120</v>
      </c>
      <c r="E126" s="37"/>
      <c r="F126" s="37"/>
      <c r="G126" s="37"/>
      <c r="H126" s="38"/>
    </row>
    <row r="127" spans="1:8" ht="50.1" customHeight="1" thickBot="1" x14ac:dyDescent="0.25">
      <c r="A127" s="143" t="s">
        <v>108</v>
      </c>
      <c r="B127" s="144"/>
      <c r="C127" s="184" t="str">
        <f t="shared" si="1"/>
        <v>Электронный справочник на основе Справочника организаций "2ГИС.ТВЕРЬ" (версия для ПК)</v>
      </c>
      <c r="D127" s="44">
        <v>7320</v>
      </c>
      <c r="E127" s="45"/>
      <c r="F127" s="45"/>
      <c r="G127" s="45"/>
      <c r="H127" s="46"/>
    </row>
    <row r="128" spans="1:8" s="28" customFormat="1" ht="50.1" customHeight="1" thickBot="1" x14ac:dyDescent="0.25">
      <c r="A128" s="24" t="s">
        <v>109</v>
      </c>
      <c r="B128" s="25"/>
      <c r="C128" s="26"/>
      <c r="D128" s="156"/>
      <c r="E128" s="156"/>
      <c r="F128" s="156"/>
      <c r="G128" s="156"/>
      <c r="H128" s="157"/>
    </row>
    <row r="129" spans="1:8" s="16" customFormat="1" ht="50.1" customHeight="1" x14ac:dyDescent="0.2">
      <c r="A129" s="143" t="s">
        <v>110</v>
      </c>
      <c r="B129" s="144"/>
      <c r="C129"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29" s="36">
        <v>2400</v>
      </c>
      <c r="E129" s="37"/>
      <c r="F129" s="37"/>
      <c r="G129" s="37"/>
      <c r="H129" s="38"/>
    </row>
    <row r="130" spans="1:8" s="16" customFormat="1" ht="50.1" customHeight="1" x14ac:dyDescent="0.2">
      <c r="A130" s="143" t="s">
        <v>111</v>
      </c>
      <c r="B130" s="144"/>
      <c r="C130" s="194"/>
      <c r="D130" s="36">
        <v>3600</v>
      </c>
      <c r="E130" s="37"/>
      <c r="F130" s="37"/>
      <c r="G130" s="37"/>
      <c r="H130" s="38"/>
    </row>
    <row r="131" spans="1:8" s="16" customFormat="1" ht="50.1" customHeight="1" x14ac:dyDescent="0.2">
      <c r="A131" s="192" t="s">
        <v>112</v>
      </c>
      <c r="B131" s="193"/>
      <c r="C131" s="194"/>
      <c r="D131" s="325">
        <v>1800</v>
      </c>
      <c r="E131" s="140"/>
      <c r="F131" s="140"/>
      <c r="G131" s="140"/>
      <c r="H131" s="140"/>
    </row>
    <row r="132" spans="1:8" s="16" customFormat="1" ht="50.1" customHeight="1" x14ac:dyDescent="0.2">
      <c r="A132" s="192" t="s">
        <v>113</v>
      </c>
      <c r="B132" s="193"/>
      <c r="C132" s="194"/>
      <c r="D132" s="325">
        <v>180</v>
      </c>
      <c r="E132" s="140"/>
      <c r="F132" s="140"/>
      <c r="G132" s="140"/>
      <c r="H132" s="140"/>
    </row>
    <row r="133" spans="1:8" s="16" customFormat="1" ht="50.1" customHeight="1" thickBot="1" x14ac:dyDescent="0.25">
      <c r="A133" s="192" t="s">
        <v>114</v>
      </c>
      <c r="B133" s="193"/>
      <c r="C133" s="196"/>
      <c r="D133" s="78">
        <v>612</v>
      </c>
      <c r="E133" s="79"/>
      <c r="F133" s="79"/>
      <c r="G133" s="79"/>
      <c r="H133" s="79"/>
    </row>
    <row r="134" spans="1:8" s="16" customFormat="1" ht="50.1" customHeight="1" thickBot="1" x14ac:dyDescent="0.25">
      <c r="A134" s="24" t="s">
        <v>115</v>
      </c>
      <c r="B134" s="25"/>
      <c r="C134" s="26"/>
      <c r="D134" s="156"/>
      <c r="E134" s="156"/>
      <c r="F134" s="156"/>
      <c r="G134" s="156"/>
      <c r="H134" s="157"/>
    </row>
    <row r="135" spans="1:8" ht="50.1" customHeight="1" x14ac:dyDescent="0.2">
      <c r="A135" s="143" t="s">
        <v>116</v>
      </c>
      <c r="B135" s="144"/>
      <c r="C135"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35" s="198">
        <f>F135*1.2</f>
        <v>3772.7999999999997</v>
      </c>
      <c r="E135" s="199">
        <f>F135*1.1</f>
        <v>3458.4</v>
      </c>
      <c r="F135" s="199">
        <v>3144</v>
      </c>
      <c r="G135" s="199">
        <f>F135*0.75</f>
        <v>2358</v>
      </c>
      <c r="H135" s="200">
        <f>F135*0.5</f>
        <v>1572</v>
      </c>
    </row>
    <row r="136" spans="1:8" ht="50.1" customHeight="1" x14ac:dyDescent="0.2">
      <c r="A136" s="143" t="s">
        <v>117</v>
      </c>
      <c r="B136" s="144"/>
      <c r="C136" s="184" t="str">
        <f>"Интернет-площадка 2gis.ru на основе Cправочника организаций "&amp;$C$2&amp;""</f>
        <v>Интернет-площадка 2gis.ru на основе Cправочника организаций "2ГИС.ТВЕРЬ"</v>
      </c>
      <c r="D136" s="36">
        <v>2298</v>
      </c>
      <c r="E136" s="37"/>
      <c r="F136" s="37"/>
      <c r="G136" s="37"/>
      <c r="H136" s="38"/>
    </row>
    <row r="137" spans="1:8" ht="50.1" customHeight="1" x14ac:dyDescent="0.2">
      <c r="A137" s="143" t="s">
        <v>118</v>
      </c>
      <c r="B137" s="144"/>
      <c r="C137"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6">
        <v>1020</v>
      </c>
      <c r="E137" s="37"/>
      <c r="F137" s="37"/>
      <c r="G137" s="37"/>
      <c r="H137" s="38"/>
    </row>
    <row r="138" spans="1:8" ht="50.1" customHeight="1" x14ac:dyDescent="0.2">
      <c r="A138" s="143" t="s">
        <v>119</v>
      </c>
      <c r="B138" s="144"/>
      <c r="C138"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38" s="198">
        <f>F138*1.2</f>
        <v>5328</v>
      </c>
      <c r="E138" s="199">
        <f>F138*1.1</f>
        <v>4884</v>
      </c>
      <c r="F138" s="199">
        <v>4440</v>
      </c>
      <c r="G138" s="199">
        <f>F138*0.75</f>
        <v>3330</v>
      </c>
      <c r="H138" s="200">
        <f>F138*0.5</f>
        <v>2220</v>
      </c>
    </row>
    <row r="139" spans="1:8" ht="50.1" customHeight="1" x14ac:dyDescent="0.2">
      <c r="A139" s="143" t="s">
        <v>163</v>
      </c>
      <c r="B139" s="144"/>
      <c r="C139" s="184" t="str">
        <f>"Интернет-площадка 2gis.ru на основе Cправочника организаций "&amp;$C$2&amp;""</f>
        <v>Интернет-площадка 2gis.ru на основе Cправочника организаций "2ГИС.ТВЕРЬ"</v>
      </c>
      <c r="D139" s="36">
        <v>3240</v>
      </c>
      <c r="E139" s="37"/>
      <c r="F139" s="37"/>
      <c r="G139" s="37"/>
      <c r="H139" s="38"/>
    </row>
    <row r="140" spans="1:8" ht="50.1" customHeight="1" x14ac:dyDescent="0.2">
      <c r="A140" s="143" t="s">
        <v>121</v>
      </c>
      <c r="B140" s="144"/>
      <c r="C140" s="184"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0" s="36">
        <v>1440</v>
      </c>
      <c r="E140" s="37"/>
      <c r="F140" s="37"/>
      <c r="G140" s="37"/>
      <c r="H140" s="38"/>
    </row>
    <row r="141" spans="1:8" s="16" customFormat="1" ht="126" customHeight="1" thickBot="1" x14ac:dyDescent="0.25">
      <c r="A141" s="143" t="s">
        <v>122</v>
      </c>
      <c r="B141" s="144"/>
      <c r="C141" s="297" t="str">
        <f>C136</f>
        <v>Интернет-площадка 2gis.ru на основе Cправочника организаций "2ГИС.ТВЕРЬ"</v>
      </c>
      <c r="D141" s="36">
        <v>3144</v>
      </c>
      <c r="E141" s="37"/>
      <c r="F141" s="37"/>
      <c r="G141" s="37"/>
      <c r="H141" s="38"/>
    </row>
    <row r="142" spans="1:8" ht="50.1" customHeight="1" thickBot="1" x14ac:dyDescent="0.25">
      <c r="A142" s="24" t="s">
        <v>182</v>
      </c>
      <c r="B142" s="25"/>
      <c r="C142" s="26"/>
      <c r="D142" s="156"/>
      <c r="E142" s="156"/>
      <c r="F142" s="156"/>
      <c r="G142" s="156"/>
      <c r="H142" s="157"/>
    </row>
    <row r="143" spans="1:8" s="23" customFormat="1" ht="30" customHeight="1" thickBot="1" x14ac:dyDescent="0.25">
      <c r="A143" s="532"/>
      <c r="B143" s="353"/>
      <c r="C143" s="354"/>
      <c r="D143" s="353"/>
      <c r="E143" s="353"/>
      <c r="F143" s="353"/>
      <c r="G143" s="353"/>
      <c r="H143" s="355"/>
    </row>
    <row r="144" spans="1:8" s="16" customFormat="1" ht="185.25" customHeight="1" x14ac:dyDescent="0.2">
      <c r="A144" s="143" t="s">
        <v>183</v>
      </c>
      <c r="B144" s="144"/>
      <c r="C144"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44" s="31">
        <v>8568</v>
      </c>
      <c r="E144" s="32"/>
      <c r="F144" s="32"/>
      <c r="G144" s="32"/>
      <c r="H144" s="33"/>
    </row>
    <row r="145" spans="1:8" s="16" customFormat="1" ht="83.25" customHeight="1" x14ac:dyDescent="0.2">
      <c r="A145" s="143" t="s">
        <v>184</v>
      </c>
      <c r="B145" s="144"/>
      <c r="C145" s="194"/>
      <c r="D145" s="36">
        <v>17136</v>
      </c>
      <c r="E145" s="37"/>
      <c r="F145" s="37"/>
      <c r="G145" s="37"/>
      <c r="H145" s="38"/>
    </row>
    <row r="146" spans="1:8" s="16" customFormat="1" ht="83.25" customHeight="1" x14ac:dyDescent="0.2">
      <c r="A146" s="143" t="s">
        <v>185</v>
      </c>
      <c r="B146" s="144"/>
      <c r="C146" s="194"/>
      <c r="D146" s="36">
        <v>8568</v>
      </c>
      <c r="E146" s="37"/>
      <c r="F146" s="37"/>
      <c r="G146" s="37"/>
      <c r="H146" s="38"/>
    </row>
    <row r="147" spans="1:8" s="16" customFormat="1" ht="83.25" customHeight="1" thickBot="1" x14ac:dyDescent="0.25">
      <c r="A147" s="143" t="s">
        <v>186</v>
      </c>
      <c r="B147" s="144"/>
      <c r="C147" s="194"/>
      <c r="D147" s="36">
        <v>17136</v>
      </c>
      <c r="E147" s="37"/>
      <c r="F147" s="37"/>
      <c r="G147" s="37"/>
      <c r="H147" s="38"/>
    </row>
    <row r="148" spans="1:8" ht="21.75" thickBot="1" x14ac:dyDescent="0.25">
      <c r="A148" s="298"/>
      <c r="B148" s="299"/>
      <c r="C148" s="180"/>
      <c r="D148" s="322"/>
      <c r="E148" s="322"/>
      <c r="F148" s="322"/>
      <c r="G148" s="322"/>
      <c r="H148" s="323"/>
    </row>
    <row r="150" spans="1:8" ht="21" x14ac:dyDescent="0.2">
      <c r="A150" s="206"/>
      <c r="B150" s="207" t="s">
        <v>123</v>
      </c>
      <c r="C150" s="208" t="s">
        <v>262</v>
      </c>
      <c r="D150" s="208"/>
      <c r="E150" s="209"/>
      <c r="F150" s="209"/>
      <c r="G150" s="209"/>
      <c r="H150" s="209"/>
    </row>
    <row r="151" spans="1:8" ht="21" x14ac:dyDescent="0.2">
      <c r="A151" s="206"/>
      <c r="B151" s="209"/>
      <c r="C151" s="210" t="s">
        <v>263</v>
      </c>
      <c r="D151" s="210"/>
      <c r="E151" s="209"/>
      <c r="F151" s="209"/>
      <c r="G151" s="209"/>
      <c r="H151" s="209"/>
    </row>
    <row r="152" spans="1:8" ht="21" x14ac:dyDescent="0.2">
      <c r="A152" s="206"/>
      <c r="B152" s="209"/>
      <c r="C152" s="210" t="s">
        <v>264</v>
      </c>
      <c r="D152" s="210"/>
      <c r="E152" s="209"/>
      <c r="F152" s="209"/>
      <c r="G152" s="209"/>
      <c r="H152" s="209"/>
    </row>
    <row r="153" spans="1:8" ht="21" x14ac:dyDescent="0.2">
      <c r="C153" s="210"/>
      <c r="D153" s="210"/>
      <c r="E153" s="209"/>
      <c r="F153" s="209"/>
      <c r="G153" s="209"/>
      <c r="H153" s="203"/>
    </row>
    <row r="154" spans="1:8" ht="26.25" customHeight="1" x14ac:dyDescent="0.2">
      <c r="A154" s="213" t="str">
        <f>Абакан_юр!A147</f>
        <v>По соглашению сторон в качестве валюты платежа могут выступать украинские гривны, в этом случае курс следующий: 1 руб. = 0,3909 гривен</v>
      </c>
      <c r="B154" s="213"/>
      <c r="C154" s="213"/>
      <c r="D154" s="214"/>
      <c r="E154" s="214"/>
      <c r="F154" s="215"/>
      <c r="G154" s="216"/>
      <c r="H154" s="216"/>
    </row>
    <row r="155" spans="1:8" ht="26.25" customHeight="1" x14ac:dyDescent="0.2">
      <c r="A155" s="213" t="str">
        <f>Абакан_юр!A148</f>
        <v>По соглашению сторон в качестве валюты платежа могут выступать дирхамы ОАЭ, в этом случае курс следующий: 1 руб. = 0,0394 дирхам</v>
      </c>
      <c r="B155" s="213"/>
      <c r="C155" s="213"/>
      <c r="D155" s="214"/>
      <c r="E155" s="214"/>
      <c r="F155" s="215"/>
      <c r="G155" s="218"/>
      <c r="H155" s="218"/>
    </row>
    <row r="156" spans="1:8" ht="26.25" customHeight="1" x14ac:dyDescent="0.2">
      <c r="A156" s="213" t="str">
        <f>Абакан_юр!A149</f>
        <v>По соглашению сторон в качестве валюты платежа могут выступать доллары США, в этом случае курс следующий: 1 руб. = 0,0107 доллара</v>
      </c>
      <c r="B156" s="213"/>
      <c r="C156" s="213"/>
      <c r="D156" s="214"/>
      <c r="E156" s="214"/>
      <c r="F156" s="215"/>
      <c r="G156" s="218"/>
      <c r="H156" s="218"/>
    </row>
    <row r="157" spans="1:8" ht="26.25" customHeight="1" x14ac:dyDescent="0.2">
      <c r="A157" s="213" t="str">
        <f>Абакан_юр!A150</f>
        <v>По соглашению сторон в качестве валюты платежа могут выступать евро, в этом случае курс следующий: 1 руб. = 0,0101 евро</v>
      </c>
      <c r="B157" s="213"/>
      <c r="C157" s="213"/>
      <c r="D157" s="214"/>
      <c r="E157" s="215"/>
      <c r="F157" s="215"/>
      <c r="G157" s="218"/>
      <c r="H157" s="218"/>
    </row>
    <row r="158" spans="1:8" ht="26.25" customHeight="1" x14ac:dyDescent="0.2">
      <c r="A158" s="213" t="str">
        <f>Абакан_юр!A151</f>
        <v>По соглашению сторон в качестве валюты платежа могут выступать чешские кроны, в этом случае курс следующий: 1 руб. = 0,2496 крона</v>
      </c>
      <c r="B158" s="213"/>
      <c r="C158" s="213"/>
      <c r="D158" s="214"/>
      <c r="E158" s="215"/>
      <c r="F158" s="215"/>
      <c r="G158" s="218"/>
      <c r="H158" s="218"/>
    </row>
    <row r="159" spans="1:8" ht="26.25" customHeight="1" x14ac:dyDescent="0.2">
      <c r="A159" s="213" t="str">
        <f>Абакан_юр!A152</f>
        <v>По соглашению сторон в качестве валюты платежа могут выступать киргизские сомы, в этом случае курс следующий: 1 руб. = 0,9546 сом</v>
      </c>
      <c r="B159" s="213"/>
      <c r="C159" s="213"/>
      <c r="D159" s="214"/>
      <c r="E159" s="214"/>
      <c r="F159" s="215"/>
      <c r="G159" s="218"/>
      <c r="H159" s="218"/>
    </row>
    <row r="160" spans="1:8" ht="26.25" customHeight="1" x14ac:dyDescent="0.2">
      <c r="A16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0" s="213"/>
      <c r="C160" s="213"/>
      <c r="D160" s="214"/>
      <c r="E160" s="214"/>
      <c r="F160" s="215"/>
      <c r="G160" s="218"/>
      <c r="H160" s="218"/>
    </row>
    <row r="161" spans="1:8" ht="26.25" x14ac:dyDescent="0.2">
      <c r="A161" s="219"/>
      <c r="B161" s="219"/>
      <c r="C161" s="220"/>
      <c r="D161" s="221"/>
      <c r="E161" s="221"/>
      <c r="F161" s="222"/>
      <c r="G161" s="223"/>
      <c r="H161" s="223"/>
    </row>
    <row r="162" spans="1:8" ht="21" x14ac:dyDescent="0.2">
      <c r="A162" s="225" t="s">
        <v>134</v>
      </c>
      <c r="B162" s="225"/>
      <c r="C162" s="225"/>
      <c r="D162" s="225"/>
      <c r="E162" s="225"/>
      <c r="F162" s="225"/>
      <c r="G162" s="225"/>
      <c r="H162" s="225"/>
    </row>
    <row r="163" spans="1:8" ht="21" x14ac:dyDescent="0.2">
      <c r="A163" s="225" t="s">
        <v>135</v>
      </c>
      <c r="B163" s="225"/>
      <c r="C163" s="225"/>
      <c r="D163" s="225"/>
      <c r="E163" s="225"/>
      <c r="F163" s="225"/>
      <c r="G163" s="225"/>
      <c r="H163" s="225"/>
    </row>
    <row r="164" spans="1:8" ht="26.25" x14ac:dyDescent="0.2">
      <c r="A164" s="219"/>
      <c r="B164" s="219"/>
      <c r="C164" s="220"/>
      <c r="D164" s="221"/>
      <c r="E164" s="221"/>
      <c r="F164" s="222"/>
      <c r="G164" s="223"/>
      <c r="H164" s="223"/>
    </row>
    <row r="165" spans="1:8" ht="50.1" customHeight="1" thickBot="1" x14ac:dyDescent="0.25">
      <c r="A165" s="226" t="s">
        <v>136</v>
      </c>
      <c r="B165" s="226"/>
      <c r="C165" s="226"/>
      <c r="D165" s="226"/>
      <c r="E165" s="226"/>
      <c r="F165" s="227"/>
      <c r="G165" s="217"/>
      <c r="H165" s="228"/>
    </row>
    <row r="166" spans="1:8" ht="50.1" customHeight="1" thickBot="1" x14ac:dyDescent="0.25">
      <c r="A166" s="229" t="s">
        <v>137</v>
      </c>
      <c r="B166" s="230"/>
      <c r="C166" s="230"/>
      <c r="D166" s="230"/>
      <c r="E166" s="231"/>
      <c r="F166" s="232"/>
      <c r="H166" s="233"/>
    </row>
    <row r="167" spans="1:8" ht="84" customHeight="1" thickBot="1" x14ac:dyDescent="0.25">
      <c r="A167" s="302" t="s">
        <v>138</v>
      </c>
      <c r="B167" s="303"/>
      <c r="C167" s="236" t="s">
        <v>139</v>
      </c>
      <c r="D167" s="326" t="s">
        <v>140</v>
      </c>
      <c r="E167" s="327"/>
      <c r="F167" s="238"/>
      <c r="G167" s="238"/>
      <c r="H167" s="238"/>
    </row>
    <row r="168" spans="1:8" ht="108" customHeight="1" x14ac:dyDescent="0.2">
      <c r="A168" s="239" t="s">
        <v>141</v>
      </c>
      <c r="B168" s="240"/>
      <c r="C168" s="241" t="s">
        <v>142</v>
      </c>
      <c r="D168" s="242" t="s">
        <v>143</v>
      </c>
      <c r="E168" s="243"/>
      <c r="F168" s="238"/>
      <c r="G168" s="238"/>
      <c r="H168" s="238"/>
    </row>
    <row r="169" spans="1:8" ht="93.75" customHeight="1" x14ac:dyDescent="0.2">
      <c r="A169" s="244" t="s">
        <v>144</v>
      </c>
      <c r="B169" s="245"/>
      <c r="C169" s="246" t="s">
        <v>145</v>
      </c>
      <c r="D169" s="247" t="s">
        <v>146</v>
      </c>
      <c r="E169" s="248"/>
      <c r="F169" s="238"/>
      <c r="G169" s="238"/>
      <c r="H169" s="238"/>
    </row>
    <row r="170" spans="1:8" ht="120" customHeight="1" thickBot="1" x14ac:dyDescent="0.25">
      <c r="A170" s="328" t="s">
        <v>147</v>
      </c>
      <c r="B170" s="329"/>
      <c r="C170" s="330" t="s">
        <v>148</v>
      </c>
      <c r="D170" s="331" t="s">
        <v>146</v>
      </c>
      <c r="E170" s="332"/>
      <c r="F170" s="238"/>
      <c r="G170" s="238"/>
      <c r="H170" s="238"/>
    </row>
    <row r="171" spans="1:8" s="203" customFormat="1" ht="102.75" customHeight="1" thickBot="1" x14ac:dyDescent="0.25">
      <c r="A171" s="328" t="s">
        <v>150</v>
      </c>
      <c r="B171" s="329"/>
      <c r="C171" s="544" t="s">
        <v>151</v>
      </c>
      <c r="D171" s="329" t="s">
        <v>146</v>
      </c>
      <c r="E171" s="545"/>
      <c r="F171" s="232"/>
      <c r="G171" s="232"/>
      <c r="H171" s="232"/>
    </row>
    <row r="172" spans="1:8" s="224" customFormat="1" ht="222.75" customHeight="1" thickBot="1" x14ac:dyDescent="0.25">
      <c r="A172" s="328" t="s">
        <v>152</v>
      </c>
      <c r="B172" s="329"/>
      <c r="C172" s="330" t="s">
        <v>153</v>
      </c>
      <c r="D172" s="331" t="s">
        <v>146</v>
      </c>
      <c r="E172" s="332"/>
      <c r="F172" s="222"/>
      <c r="G172" s="223"/>
      <c r="H172" s="223"/>
    </row>
    <row r="173" spans="1:8" ht="23.25" x14ac:dyDescent="0.2">
      <c r="A173" s="250" t="s">
        <v>154</v>
      </c>
      <c r="B173" s="250"/>
      <c r="C173" s="250"/>
      <c r="D173" s="250"/>
      <c r="E173" s="250"/>
      <c r="F173" s="250"/>
      <c r="G173" s="250"/>
      <c r="H173" s="250"/>
    </row>
    <row r="174" spans="1:8" ht="23.25" x14ac:dyDescent="0.2">
      <c r="A174" s="250" t="s">
        <v>155</v>
      </c>
      <c r="B174" s="250"/>
      <c r="C174" s="250"/>
      <c r="D174" s="250"/>
      <c r="E174" s="250"/>
      <c r="F174" s="250"/>
      <c r="G174" s="250"/>
      <c r="H174" s="250"/>
    </row>
    <row r="175" spans="1:8" ht="196.5" customHeight="1" x14ac:dyDescent="0.2">
      <c r="A175"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5" s="225"/>
      <c r="C175" s="225"/>
      <c r="D175" s="225"/>
      <c r="E175" s="225"/>
      <c r="F175" s="225"/>
      <c r="G175" s="225"/>
      <c r="H175" s="225"/>
    </row>
    <row r="176" spans="1:8" ht="77.25" customHeight="1" x14ac:dyDescent="0.2">
      <c r="A176" s="225" t="s">
        <v>157</v>
      </c>
      <c r="B176" s="225"/>
      <c r="C176" s="225"/>
      <c r="D176" s="225"/>
      <c r="E176" s="225"/>
      <c r="F176" s="225"/>
      <c r="G176" s="225"/>
      <c r="H176" s="225"/>
    </row>
    <row r="177" spans="1:8" ht="30.75" customHeight="1" x14ac:dyDescent="0.2">
      <c r="A177" s="250" t="s">
        <v>158</v>
      </c>
      <c r="B177" s="250"/>
      <c r="C177" s="250"/>
      <c r="D177" s="250"/>
      <c r="E177" s="250"/>
      <c r="F177" s="250"/>
      <c r="G177" s="250"/>
      <c r="H177" s="250"/>
    </row>
    <row r="178" spans="1:8" s="252" customFormat="1" ht="114.75" customHeight="1" x14ac:dyDescent="0.2">
      <c r="A178" s="225" t="s">
        <v>159</v>
      </c>
      <c r="B178" s="225"/>
      <c r="C178" s="225"/>
      <c r="D178" s="225"/>
      <c r="E178" s="225"/>
      <c r="F178" s="225"/>
      <c r="G178" s="225"/>
      <c r="H178" s="225"/>
    </row>
  </sheetData>
  <sheetProtection selectLockedCells="1" selectUnlockedCells="1"/>
  <mergeCells count="292">
    <mergeCell ref="A173:H173"/>
    <mergeCell ref="A174:H174"/>
    <mergeCell ref="A175:H175"/>
    <mergeCell ref="A176:H176"/>
    <mergeCell ref="A177:H177"/>
    <mergeCell ref="A178:E178"/>
    <mergeCell ref="F178:H178"/>
    <mergeCell ref="A170:B170"/>
    <mergeCell ref="D170:E170"/>
    <mergeCell ref="A171:B171"/>
    <mergeCell ref="D171:E171"/>
    <mergeCell ref="A172:B172"/>
    <mergeCell ref="D172:E172"/>
    <mergeCell ref="A167:B167"/>
    <mergeCell ref="D167:E167"/>
    <mergeCell ref="A168:B168"/>
    <mergeCell ref="D168:E168"/>
    <mergeCell ref="A169:B169"/>
    <mergeCell ref="D169:E169"/>
    <mergeCell ref="A159:C159"/>
    <mergeCell ref="A160:C160"/>
    <mergeCell ref="A162:H162"/>
    <mergeCell ref="A163:H163"/>
    <mergeCell ref="A165:E165"/>
    <mergeCell ref="A166:E166"/>
    <mergeCell ref="A154:C154"/>
    <mergeCell ref="G154:H154"/>
    <mergeCell ref="A155:C155"/>
    <mergeCell ref="A156:C156"/>
    <mergeCell ref="A157:C157"/>
    <mergeCell ref="A158:C158"/>
    <mergeCell ref="A148:B148"/>
    <mergeCell ref="D148:H148"/>
    <mergeCell ref="C150:D150"/>
    <mergeCell ref="C151:D151"/>
    <mergeCell ref="C152:D152"/>
    <mergeCell ref="C153:D153"/>
    <mergeCell ref="A144:B144"/>
    <mergeCell ref="C144:C147"/>
    <mergeCell ref="D144:H144"/>
    <mergeCell ref="A145:B145"/>
    <mergeCell ref="D145:H145"/>
    <mergeCell ref="A146:B146"/>
    <mergeCell ref="D146:H146"/>
    <mergeCell ref="A147:B147"/>
    <mergeCell ref="D147:H147"/>
    <mergeCell ref="A141:B141"/>
    <mergeCell ref="D141:H141"/>
    <mergeCell ref="A142:B142"/>
    <mergeCell ref="D142:H142"/>
    <mergeCell ref="A143:C143"/>
    <mergeCell ref="D143:H143"/>
    <mergeCell ref="A137:B137"/>
    <mergeCell ref="D137:H137"/>
    <mergeCell ref="A138:B138"/>
    <mergeCell ref="A139:B139"/>
    <mergeCell ref="D139:H139"/>
    <mergeCell ref="A140:B140"/>
    <mergeCell ref="D140:H140"/>
    <mergeCell ref="D133:H133"/>
    <mergeCell ref="A134:B134"/>
    <mergeCell ref="D134:H134"/>
    <mergeCell ref="A135:B135"/>
    <mergeCell ref="A136:B136"/>
    <mergeCell ref="D136:H136"/>
    <mergeCell ref="A129:B129"/>
    <mergeCell ref="C129:C133"/>
    <mergeCell ref="D129:H129"/>
    <mergeCell ref="A130:B130"/>
    <mergeCell ref="D130:H130"/>
    <mergeCell ref="A131:B131"/>
    <mergeCell ref="D131:H131"/>
    <mergeCell ref="A132:B132"/>
    <mergeCell ref="D132:H132"/>
    <mergeCell ref="A133:B133"/>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3:B93"/>
    <mergeCell ref="D93:H93"/>
    <mergeCell ref="A94:B94"/>
    <mergeCell ref="D94:H94"/>
    <mergeCell ref="A95:B95"/>
    <mergeCell ref="D95:H95"/>
    <mergeCell ref="D89:H89"/>
    <mergeCell ref="A90:B90"/>
    <mergeCell ref="D90:H90"/>
    <mergeCell ref="A91:B91"/>
    <mergeCell ref="D91:H91"/>
    <mergeCell ref="A92:B92"/>
    <mergeCell ref="D92:H92"/>
    <mergeCell ref="A85:B85"/>
    <mergeCell ref="C85:C93"/>
    <mergeCell ref="D85:H85"/>
    <mergeCell ref="A86:B86"/>
    <mergeCell ref="D86:H86"/>
    <mergeCell ref="A87:B87"/>
    <mergeCell ref="D87:H87"/>
    <mergeCell ref="A88:B88"/>
    <mergeCell ref="D88:H88"/>
    <mergeCell ref="A89:B89"/>
    <mergeCell ref="A82:B82"/>
    <mergeCell ref="D82:H82"/>
    <mergeCell ref="A83:B83"/>
    <mergeCell ref="D83:H83"/>
    <mergeCell ref="A84:B84"/>
    <mergeCell ref="D84:H84"/>
    <mergeCell ref="A79:B79"/>
    <mergeCell ref="D79:H79"/>
    <mergeCell ref="A80:B80"/>
    <mergeCell ref="D80:H80"/>
    <mergeCell ref="A81:B81"/>
    <mergeCell ref="D81:H81"/>
    <mergeCell ref="D75:H75"/>
    <mergeCell ref="A76:B76"/>
    <mergeCell ref="D76:H76"/>
    <mergeCell ref="A77:B77"/>
    <mergeCell ref="D77:H77"/>
    <mergeCell ref="A78:B78"/>
    <mergeCell ref="D78:H78"/>
    <mergeCell ref="C70:C72"/>
    <mergeCell ref="D70:H70"/>
    <mergeCell ref="D71:H71"/>
    <mergeCell ref="D72:H72"/>
    <mergeCell ref="A73:B73"/>
    <mergeCell ref="C73:C81"/>
    <mergeCell ref="D73:H73"/>
    <mergeCell ref="A74:B74"/>
    <mergeCell ref="D74:H74"/>
    <mergeCell ref="A75:B75"/>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188"/>
  <sheetViews>
    <sheetView view="pageBreakPreview" zoomScale="40" zoomScaleNormal="60" zoomScaleSheetLayoutView="40" workbookViewId="0">
      <pane ySplit="4" topLeftCell="A135"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692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1">
        <f>F7*1.2</f>
        <v>5580</v>
      </c>
      <c r="E7" s="32">
        <f>F7*1.1</f>
        <v>5115</v>
      </c>
      <c r="F7" s="32">
        <v>4650</v>
      </c>
      <c r="G7" s="32">
        <f>F7*0.75</f>
        <v>3487.5</v>
      </c>
      <c r="H7" s="33">
        <f>F7*0.5</f>
        <v>2325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54">
        <f>F12*1.2</f>
        <v>6660</v>
      </c>
      <c r="E12" s="32">
        <f>F12*1.1</f>
        <v>6105.0000000000009</v>
      </c>
      <c r="F12" s="32">
        <v>5550</v>
      </c>
      <c r="G12" s="32">
        <f>F12*0.75</f>
        <v>4162.5</v>
      </c>
      <c r="H12" s="33">
        <f>F12*0.5</f>
        <v>2775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"2ГИС.ТОБОЛЬСК"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1">
        <f>F27*1.2</f>
        <v>7819.2</v>
      </c>
      <c r="E27" s="32">
        <f>F27*1.1</f>
        <v>7167.6</v>
      </c>
      <c r="F27" s="32">
        <v>6516</v>
      </c>
      <c r="G27" s="32">
        <f>F27*0.75</f>
        <v>4887</v>
      </c>
      <c r="H27" s="33">
        <f>F27*0.5</f>
        <v>3258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54">
        <f>F32*1.2</f>
        <v>9331.1999999999989</v>
      </c>
      <c r="E32" s="32">
        <f>F32*1.1</f>
        <v>8553.6</v>
      </c>
      <c r="F32" s="32">
        <v>7776</v>
      </c>
      <c r="G32" s="32">
        <f>F32*0.75</f>
        <v>5832</v>
      </c>
      <c r="H32" s="33">
        <f>F32*0.5</f>
        <v>3888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"2ГИС.ТОБОЛЬСК"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358">
        <f>F48*1.2</f>
        <v>3744</v>
      </c>
      <c r="E48" s="358">
        <f>F48*1.1</f>
        <v>3432.0000000000005</v>
      </c>
      <c r="F48" s="358">
        <v>3120</v>
      </c>
      <c r="G48" s="358">
        <f>F48*0.75</f>
        <v>2340</v>
      </c>
      <c r="H48" s="358">
        <f>F48*0.5</f>
        <v>1560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840 до 16800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56" s="127">
        <v>840</v>
      </c>
      <c r="E56" s="128"/>
      <c r="F56" s="128"/>
      <c r="G56" s="128"/>
      <c r="H56" s="129"/>
    </row>
    <row r="57" spans="1:8" ht="37.5" customHeight="1" x14ac:dyDescent="0.2">
      <c r="A57" s="130" t="s">
        <v>33</v>
      </c>
      <c r="B57" s="131"/>
      <c r="C57" s="126"/>
      <c r="D57" s="36">
        <v>1680</v>
      </c>
      <c r="E57" s="37"/>
      <c r="F57" s="37"/>
      <c r="G57" s="37"/>
      <c r="H57" s="38"/>
    </row>
    <row r="58" spans="1:8" ht="37.5" customHeight="1" x14ac:dyDescent="0.2">
      <c r="A58" s="130" t="s">
        <v>34</v>
      </c>
      <c r="B58" s="131"/>
      <c r="C58" s="126"/>
      <c r="D58" s="36">
        <v>2520</v>
      </c>
      <c r="E58" s="37"/>
      <c r="F58" s="37"/>
      <c r="G58" s="37"/>
      <c r="H58" s="38"/>
    </row>
    <row r="59" spans="1:8" ht="37.5" customHeight="1" x14ac:dyDescent="0.2">
      <c r="A59" s="130" t="s">
        <v>35</v>
      </c>
      <c r="B59" s="131"/>
      <c r="C59" s="126"/>
      <c r="D59" s="36">
        <v>3360</v>
      </c>
      <c r="E59" s="37"/>
      <c r="F59" s="37"/>
      <c r="G59" s="37"/>
      <c r="H59" s="38"/>
    </row>
    <row r="60" spans="1:8" ht="37.5" customHeight="1" x14ac:dyDescent="0.2">
      <c r="A60" s="130" t="s">
        <v>36</v>
      </c>
      <c r="B60" s="131"/>
      <c r="C60" s="126"/>
      <c r="D60" s="36">
        <v>4200</v>
      </c>
      <c r="E60" s="37"/>
      <c r="F60" s="37"/>
      <c r="G60" s="37"/>
      <c r="H60" s="38"/>
    </row>
    <row r="61" spans="1:8" ht="37.5" customHeight="1" x14ac:dyDescent="0.2">
      <c r="A61" s="130" t="s">
        <v>37</v>
      </c>
      <c r="B61" s="131"/>
      <c r="C61" s="126"/>
      <c r="D61" s="36">
        <v>5040</v>
      </c>
      <c r="E61" s="37"/>
      <c r="F61" s="37"/>
      <c r="G61" s="37"/>
      <c r="H61" s="38"/>
    </row>
    <row r="62" spans="1:8" ht="37.5" customHeight="1" x14ac:dyDescent="0.2">
      <c r="A62" s="130" t="s">
        <v>38</v>
      </c>
      <c r="B62" s="131"/>
      <c r="C62" s="126"/>
      <c r="D62" s="36">
        <v>5880</v>
      </c>
      <c r="E62" s="37"/>
      <c r="F62" s="37"/>
      <c r="G62" s="37"/>
      <c r="H62" s="38"/>
    </row>
    <row r="63" spans="1:8" ht="37.5" customHeight="1" x14ac:dyDescent="0.2">
      <c r="A63" s="130" t="s">
        <v>39</v>
      </c>
      <c r="B63" s="131"/>
      <c r="C63" s="126"/>
      <c r="D63" s="36">
        <v>6720</v>
      </c>
      <c r="E63" s="37"/>
      <c r="F63" s="37"/>
      <c r="G63" s="37"/>
      <c r="H63" s="38"/>
    </row>
    <row r="64" spans="1:8" ht="37.5" customHeight="1" x14ac:dyDescent="0.2">
      <c r="A64" s="130" t="s">
        <v>40</v>
      </c>
      <c r="B64" s="131"/>
      <c r="C64" s="126"/>
      <c r="D64" s="36">
        <v>7560</v>
      </c>
      <c r="E64" s="37"/>
      <c r="F64" s="37"/>
      <c r="G64" s="37"/>
      <c r="H64" s="38"/>
    </row>
    <row r="65" spans="1:8" ht="37.5" customHeight="1" x14ac:dyDescent="0.2">
      <c r="A65" s="130" t="s">
        <v>41</v>
      </c>
      <c r="B65" s="131"/>
      <c r="C65" s="126"/>
      <c r="D65" s="36">
        <v>8400</v>
      </c>
      <c r="E65" s="37"/>
      <c r="F65" s="37"/>
      <c r="G65" s="37"/>
      <c r="H65" s="38"/>
    </row>
    <row r="66" spans="1:8" ht="37.5" customHeight="1" x14ac:dyDescent="0.2">
      <c r="A66" s="130" t="s">
        <v>42</v>
      </c>
      <c r="B66" s="131"/>
      <c r="C66" s="126"/>
      <c r="D66" s="36">
        <v>9240</v>
      </c>
      <c r="E66" s="37"/>
      <c r="F66" s="37"/>
      <c r="G66" s="37"/>
      <c r="H66" s="38"/>
    </row>
    <row r="67" spans="1:8" ht="37.5" customHeight="1" x14ac:dyDescent="0.2">
      <c r="A67" s="130" t="s">
        <v>43</v>
      </c>
      <c r="B67" s="131"/>
      <c r="C67" s="126"/>
      <c r="D67" s="36">
        <v>10080</v>
      </c>
      <c r="E67" s="37"/>
      <c r="F67" s="37"/>
      <c r="G67" s="37"/>
      <c r="H67" s="38"/>
    </row>
    <row r="68" spans="1:8" ht="37.5" customHeight="1" x14ac:dyDescent="0.2">
      <c r="A68" s="130" t="s">
        <v>44</v>
      </c>
      <c r="B68" s="131"/>
      <c r="C68" s="126"/>
      <c r="D68" s="36">
        <v>10920</v>
      </c>
      <c r="E68" s="37"/>
      <c r="F68" s="37"/>
      <c r="G68" s="37"/>
      <c r="H68" s="38"/>
    </row>
    <row r="69" spans="1:8" ht="37.5" customHeight="1" x14ac:dyDescent="0.2">
      <c r="A69" s="130" t="s">
        <v>45</v>
      </c>
      <c r="B69" s="131"/>
      <c r="C69" s="126"/>
      <c r="D69" s="36">
        <v>11760</v>
      </c>
      <c r="E69" s="37"/>
      <c r="F69" s="37"/>
      <c r="G69" s="37"/>
      <c r="H69" s="38"/>
    </row>
    <row r="70" spans="1:8" ht="37.5" customHeight="1" x14ac:dyDescent="0.2">
      <c r="A70" s="130" t="s">
        <v>46</v>
      </c>
      <c r="B70" s="131"/>
      <c r="C70" s="126"/>
      <c r="D70" s="36">
        <v>12600</v>
      </c>
      <c r="E70" s="37"/>
      <c r="F70" s="37"/>
      <c r="G70" s="37"/>
      <c r="H70" s="38"/>
    </row>
    <row r="71" spans="1:8" ht="37.5" customHeight="1" x14ac:dyDescent="0.2">
      <c r="A71" s="130" t="s">
        <v>47</v>
      </c>
      <c r="B71" s="131"/>
      <c r="C71" s="126"/>
      <c r="D71" s="36">
        <v>13440</v>
      </c>
      <c r="E71" s="37"/>
      <c r="F71" s="37"/>
      <c r="G71" s="37"/>
      <c r="H71" s="38"/>
    </row>
    <row r="72" spans="1:8" ht="37.5" customHeight="1" x14ac:dyDescent="0.2">
      <c r="A72" s="130" t="s">
        <v>48</v>
      </c>
      <c r="B72" s="131"/>
      <c r="C72" s="126"/>
      <c r="D72" s="36">
        <v>14280</v>
      </c>
      <c r="E72" s="37"/>
      <c r="F72" s="37"/>
      <c r="G72" s="37"/>
      <c r="H72" s="38"/>
    </row>
    <row r="73" spans="1:8" ht="37.5" customHeight="1" x14ac:dyDescent="0.2">
      <c r="A73" s="130" t="s">
        <v>49</v>
      </c>
      <c r="B73" s="131"/>
      <c r="C73" s="126"/>
      <c r="D73" s="36">
        <v>15120</v>
      </c>
      <c r="E73" s="37"/>
      <c r="F73" s="37"/>
      <c r="G73" s="37"/>
      <c r="H73" s="38"/>
    </row>
    <row r="74" spans="1:8" ht="37.5" customHeight="1" x14ac:dyDescent="0.2">
      <c r="A74" s="130" t="s">
        <v>50</v>
      </c>
      <c r="B74" s="131"/>
      <c r="C74" s="126"/>
      <c r="D74" s="36">
        <v>15960</v>
      </c>
      <c r="E74" s="37"/>
      <c r="F74" s="37"/>
      <c r="G74" s="37"/>
      <c r="H74" s="38"/>
    </row>
    <row r="75" spans="1:8" ht="37.5" customHeight="1" thickBot="1" x14ac:dyDescent="0.25">
      <c r="A75" s="130" t="s">
        <v>51</v>
      </c>
      <c r="B75" s="131"/>
      <c r="C75" s="126"/>
      <c r="D75" s="36">
        <v>16800</v>
      </c>
      <c r="E75" s="37"/>
      <c r="F75" s="37"/>
      <c r="G75" s="37"/>
      <c r="H75" s="38"/>
    </row>
    <row r="76" spans="1:8" ht="50.1" customHeight="1" thickBot="1" x14ac:dyDescent="0.25">
      <c r="A76" s="119" t="s">
        <v>52</v>
      </c>
      <c r="B76" s="120"/>
      <c r="C76" s="120"/>
      <c r="D76" s="121" t="str">
        <f>"от "&amp;MIN(D77:D86)&amp;" до "&amp;MAX(D77:D86)</f>
        <v>от 240 до 5100</v>
      </c>
      <c r="E76" s="122"/>
      <c r="F76" s="122"/>
      <c r="G76" s="122"/>
      <c r="H76" s="123"/>
    </row>
    <row r="77" spans="1:8" ht="151.5" x14ac:dyDescent="0.2">
      <c r="A77" s="132" t="s">
        <v>53</v>
      </c>
      <c r="B77" s="133" t="s">
        <v>13</v>
      </c>
      <c r="C77" s="513"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7" s="127">
        <v>240</v>
      </c>
      <c r="E77" s="128"/>
      <c r="F77" s="128"/>
      <c r="G77" s="128"/>
      <c r="H77" s="129"/>
    </row>
    <row r="78" spans="1:8" ht="37.5" customHeight="1" x14ac:dyDescent="0.2">
      <c r="A78" s="143" t="s">
        <v>54</v>
      </c>
      <c r="B78" s="144"/>
      <c r="C78" s="142"/>
      <c r="D78" s="36">
        <v>360</v>
      </c>
      <c r="E78" s="37"/>
      <c r="F78" s="37"/>
      <c r="G78" s="37"/>
      <c r="H78" s="38"/>
    </row>
    <row r="79" spans="1:8" ht="37.5" customHeight="1" x14ac:dyDescent="0.2">
      <c r="A79" s="143" t="s">
        <v>55</v>
      </c>
      <c r="B79" s="144"/>
      <c r="C79" s="142"/>
      <c r="D79" s="36">
        <v>5100</v>
      </c>
      <c r="E79" s="37"/>
      <c r="F79" s="37"/>
      <c r="G79" s="37"/>
      <c r="H79" s="38"/>
    </row>
    <row r="80" spans="1:8" ht="37.5" customHeight="1" x14ac:dyDescent="0.2">
      <c r="A80" s="143" t="s">
        <v>56</v>
      </c>
      <c r="B80" s="144"/>
      <c r="C80" s="142"/>
      <c r="D80" s="325">
        <v>720</v>
      </c>
      <c r="E80" s="140"/>
      <c r="F80" s="140"/>
      <c r="G80" s="140"/>
      <c r="H80" s="141"/>
    </row>
    <row r="81" spans="1:8" ht="37.5" customHeight="1" x14ac:dyDescent="0.2">
      <c r="A81" s="143" t="s">
        <v>57</v>
      </c>
      <c r="B81" s="144"/>
      <c r="C81" s="142"/>
      <c r="D81" s="325">
        <v>1440</v>
      </c>
      <c r="E81" s="140"/>
      <c r="F81" s="140"/>
      <c r="G81" s="140"/>
      <c r="H81" s="141"/>
    </row>
    <row r="82" spans="1:8" ht="37.5" customHeight="1" x14ac:dyDescent="0.2">
      <c r="A82" s="143" t="s">
        <v>58</v>
      </c>
      <c r="B82" s="457"/>
      <c r="C82" s="142"/>
      <c r="D82" s="325">
        <v>240</v>
      </c>
      <c r="E82" s="140"/>
      <c r="F82" s="140"/>
      <c r="G82" s="140"/>
      <c r="H82" s="141"/>
    </row>
    <row r="83" spans="1:8" ht="37.5" customHeight="1" x14ac:dyDescent="0.2">
      <c r="A83" s="143" t="s">
        <v>59</v>
      </c>
      <c r="B83" s="457"/>
      <c r="C83" s="142"/>
      <c r="D83" s="36">
        <v>240</v>
      </c>
      <c r="E83" s="37"/>
      <c r="F83" s="37"/>
      <c r="G83" s="37"/>
      <c r="H83" s="38"/>
    </row>
    <row r="84" spans="1:8" ht="37.5" customHeight="1" x14ac:dyDescent="0.2">
      <c r="A84" s="143" t="s">
        <v>60</v>
      </c>
      <c r="B84" s="457"/>
      <c r="C84" s="142"/>
      <c r="D84" s="36">
        <v>480</v>
      </c>
      <c r="E84" s="37"/>
      <c r="F84" s="37"/>
      <c r="G84" s="37"/>
      <c r="H84" s="38"/>
    </row>
    <row r="85" spans="1:8" ht="37.5" customHeight="1" x14ac:dyDescent="0.2">
      <c r="A85" s="143" t="s">
        <v>61</v>
      </c>
      <c r="B85" s="457"/>
      <c r="C85" s="142"/>
      <c r="D85" s="36">
        <v>720</v>
      </c>
      <c r="E85" s="37"/>
      <c r="F85" s="37"/>
      <c r="G85" s="37"/>
      <c r="H85" s="38"/>
    </row>
    <row r="86" spans="1:8" ht="37.5" customHeight="1" thickBot="1" x14ac:dyDescent="0.25">
      <c r="A86" s="192" t="s">
        <v>62</v>
      </c>
      <c r="B86" s="458"/>
      <c r="C86" s="147"/>
      <c r="D86" s="36">
        <v>1560</v>
      </c>
      <c r="E86" s="37"/>
      <c r="F86" s="37"/>
      <c r="G86" s="37"/>
      <c r="H86" s="38"/>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510 до 9000</v>
      </c>
      <c r="E88" s="156"/>
      <c r="F88" s="156"/>
      <c r="G88" s="156"/>
      <c r="H88" s="157"/>
    </row>
    <row r="89" spans="1:8" ht="21.75" thickBot="1" x14ac:dyDescent="0.25">
      <c r="A89" s="298"/>
      <c r="B89" s="299"/>
      <c r="C89" s="118"/>
      <c r="D89" s="322"/>
      <c r="E89" s="322"/>
      <c r="F89" s="322"/>
      <c r="G89" s="322"/>
      <c r="H89" s="323"/>
    </row>
    <row r="90" spans="1:8" ht="61.5"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90" s="165">
        <v>1440</v>
      </c>
      <c r="E90" s="165"/>
      <c r="F90" s="165"/>
      <c r="G90" s="165"/>
      <c r="H90" s="166"/>
    </row>
    <row r="91" spans="1:8" ht="61.5" customHeight="1" thickBot="1" x14ac:dyDescent="0.25">
      <c r="A91" s="167" t="s">
        <v>67</v>
      </c>
      <c r="B91" s="168"/>
      <c r="C91" s="169"/>
      <c r="D91" s="170" t="s">
        <v>68</v>
      </c>
      <c r="E91" s="171"/>
      <c r="F91" s="171"/>
      <c r="G91" s="171"/>
      <c r="H91" s="172"/>
    </row>
    <row r="92" spans="1:8" ht="61.5" customHeight="1" x14ac:dyDescent="0.2">
      <c r="A92" s="173" t="s">
        <v>69</v>
      </c>
      <c r="B92" s="174"/>
      <c r="C92" s="169"/>
      <c r="D92" s="140">
        <f>D90/4</f>
        <v>360</v>
      </c>
      <c r="E92" s="140"/>
      <c r="F92" s="140"/>
      <c r="G92" s="140"/>
      <c r="H92" s="141"/>
    </row>
    <row r="93" spans="1:8" ht="61.5" customHeight="1" x14ac:dyDescent="0.2">
      <c r="A93" s="173" t="s">
        <v>70</v>
      </c>
      <c r="B93" s="174"/>
      <c r="C93" s="169"/>
      <c r="D93" s="140">
        <f>D90/5</f>
        <v>288</v>
      </c>
      <c r="E93" s="140"/>
      <c r="F93" s="140"/>
      <c r="G93" s="140"/>
      <c r="H93" s="141"/>
    </row>
    <row r="94" spans="1:8" ht="61.5" customHeight="1" x14ac:dyDescent="0.2">
      <c r="A94" s="173" t="s">
        <v>71</v>
      </c>
      <c r="B94" s="174"/>
      <c r="C94" s="169"/>
      <c r="D94" s="140">
        <f>D90/6</f>
        <v>240</v>
      </c>
      <c r="E94" s="140"/>
      <c r="F94" s="140"/>
      <c r="G94" s="140"/>
      <c r="H94" s="141"/>
    </row>
    <row r="95" spans="1:8" ht="61.5" customHeight="1" x14ac:dyDescent="0.2">
      <c r="A95" s="173" t="s">
        <v>72</v>
      </c>
      <c r="B95" s="174"/>
      <c r="C95" s="169"/>
      <c r="D95" s="140">
        <f>D90/7</f>
        <v>205.71428571428572</v>
      </c>
      <c r="E95" s="140"/>
      <c r="F95" s="140"/>
      <c r="G95" s="140"/>
      <c r="H95" s="141"/>
    </row>
    <row r="96" spans="1:8" ht="61.5" customHeight="1" x14ac:dyDescent="0.2">
      <c r="A96" s="173" t="s">
        <v>73</v>
      </c>
      <c r="B96" s="174"/>
      <c r="C96" s="169"/>
      <c r="D96" s="140">
        <f>D90/8</f>
        <v>180</v>
      </c>
      <c r="E96" s="140"/>
      <c r="F96" s="140"/>
      <c r="G96" s="140"/>
      <c r="H96" s="141"/>
    </row>
    <row r="97" spans="1:8" ht="61.5" customHeight="1" x14ac:dyDescent="0.2">
      <c r="A97" s="173" t="s">
        <v>74</v>
      </c>
      <c r="B97" s="174"/>
      <c r="C97" s="169"/>
      <c r="D97" s="140">
        <f>D90/9</f>
        <v>160</v>
      </c>
      <c r="E97" s="140"/>
      <c r="F97" s="140"/>
      <c r="G97" s="140"/>
      <c r="H97" s="141"/>
    </row>
    <row r="98" spans="1:8" ht="61.5" customHeight="1" thickBot="1" x14ac:dyDescent="0.25">
      <c r="A98" s="173" t="s">
        <v>75</v>
      </c>
      <c r="B98" s="174"/>
      <c r="C98" s="175"/>
      <c r="D98" s="140">
        <f>D90/10</f>
        <v>144</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99" s="44">
        <v>10008</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291" t="str">
        <f>"Интернет-площадка 2gis.ru на основе Cправочника организаций "&amp;$C$2&amp;""</f>
        <v>Интернет-площадка 2gis.ru на основе Cправочника организаций "2ГИС.ТОБОЛЬСК"</v>
      </c>
      <c r="D101" s="56">
        <v>2280</v>
      </c>
      <c r="E101" s="37"/>
      <c r="F101" s="37"/>
      <c r="G101" s="37"/>
      <c r="H101" s="38"/>
    </row>
    <row r="102" spans="1:8" ht="50.1" customHeight="1" x14ac:dyDescent="0.2">
      <c r="A102" s="143" t="s">
        <v>78</v>
      </c>
      <c r="B102" s="144"/>
      <c r="C102"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02" s="56">
        <v>1800</v>
      </c>
      <c r="E102" s="37"/>
      <c r="F102" s="37"/>
      <c r="G102" s="37"/>
      <c r="H102" s="38"/>
    </row>
    <row r="103" spans="1:8" ht="50.1" customHeight="1" x14ac:dyDescent="0.2">
      <c r="A103" s="137" t="s">
        <v>79</v>
      </c>
      <c r="B103" s="189"/>
      <c r="C103"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03" s="56">
        <v>3000</v>
      </c>
      <c r="E103" s="37"/>
      <c r="F103" s="37"/>
      <c r="G103" s="37"/>
      <c r="H103" s="38"/>
    </row>
    <row r="104" spans="1:8" ht="50.1" customHeight="1" x14ac:dyDescent="0.2">
      <c r="A104" s="137" t="s">
        <v>80</v>
      </c>
      <c r="B104" s="189"/>
      <c r="C104" s="188" t="str">
        <f>"Интернет-площадка 2gis.ru на основе Cправочника организаций "&amp;$C$2&amp;""</f>
        <v>Интернет-площадка 2gis.ru на основе Cправочника организаций "2ГИС.ТОБОЛЬСК"</v>
      </c>
      <c r="D104" s="56">
        <v>3000</v>
      </c>
      <c r="E104" s="37"/>
      <c r="F104" s="37"/>
      <c r="G104" s="37"/>
      <c r="H104" s="38"/>
    </row>
    <row r="105" spans="1:8" ht="50.1" customHeight="1" x14ac:dyDescent="0.2">
      <c r="A105" s="143" t="s">
        <v>81</v>
      </c>
      <c r="B105" s="144"/>
      <c r="C105" s="188" t="str">
        <f>"Интернет-площадка 2gis.ru на основе Cправочника организаций "&amp;$C$2&amp;""</f>
        <v>Интернет-площадка 2gis.ru на основе Cправочника организаций "2ГИС.ТОБОЛЬСК"</v>
      </c>
      <c r="D105" s="56">
        <v>3600</v>
      </c>
      <c r="E105" s="37"/>
      <c r="F105" s="37"/>
      <c r="G105" s="37"/>
      <c r="H105" s="38"/>
    </row>
    <row r="106" spans="1:8" ht="50.1" customHeight="1" x14ac:dyDescent="0.2">
      <c r="A106" s="143" t="s">
        <v>82</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06" s="56">
        <v>1140</v>
      </c>
      <c r="E106" s="37"/>
      <c r="F106" s="37"/>
      <c r="G106" s="37"/>
      <c r="H106" s="38"/>
    </row>
    <row r="107" spans="1:8" ht="50.1" customHeight="1" x14ac:dyDescent="0.2">
      <c r="A107" s="143" t="s">
        <v>83</v>
      </c>
      <c r="B107" s="144"/>
      <c r="C107"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07" s="56">
        <v>1620</v>
      </c>
      <c r="E107" s="37"/>
      <c r="F107" s="37"/>
      <c r="G107" s="37"/>
      <c r="H107" s="38"/>
    </row>
    <row r="108" spans="1:8" ht="50.1" customHeight="1" x14ac:dyDescent="0.2">
      <c r="A108" s="143" t="s">
        <v>84</v>
      </c>
      <c r="B108" s="144"/>
      <c r="C108"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08" s="56">
        <v>2220</v>
      </c>
      <c r="E108" s="37"/>
      <c r="F108" s="37"/>
      <c r="G108" s="37"/>
      <c r="H108" s="38"/>
    </row>
    <row r="109" spans="1:8" ht="50.1" customHeight="1" x14ac:dyDescent="0.2">
      <c r="A109" s="143" t="s">
        <v>85</v>
      </c>
      <c r="B109" s="144"/>
      <c r="C109" s="188" t="str">
        <f>C140</f>
        <v>электронный справочник на основе Справочника организаций "2ГИС.ТОБОЛЬСК" (мобильная версия 2ГИС 4.0 и выше)</v>
      </c>
      <c r="D109" s="56">
        <v>9000</v>
      </c>
      <c r="E109" s="37"/>
      <c r="F109" s="37"/>
      <c r="G109" s="37"/>
      <c r="H109" s="38"/>
    </row>
    <row r="110" spans="1:8" ht="50.1" customHeight="1" x14ac:dyDescent="0.2">
      <c r="A110" s="143" t="s">
        <v>86</v>
      </c>
      <c r="B110" s="144"/>
      <c r="C110" s="188" t="s">
        <v>87</v>
      </c>
      <c r="D110" s="56">
        <v>510</v>
      </c>
      <c r="E110" s="37"/>
      <c r="F110" s="37"/>
      <c r="G110" s="37"/>
      <c r="H110" s="38"/>
    </row>
    <row r="111" spans="1:8" ht="76.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1" s="56">
        <v>1800</v>
      </c>
      <c r="E111" s="37"/>
      <c r="F111" s="37"/>
      <c r="G111" s="37"/>
      <c r="H111" s="38"/>
    </row>
    <row r="112" spans="1:8" ht="76.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2" s="56">
        <v>1440</v>
      </c>
      <c r="E112" s="37"/>
      <c r="F112" s="37"/>
      <c r="G112" s="37"/>
      <c r="H112" s="38"/>
    </row>
    <row r="113" spans="1:8" ht="76.5" customHeight="1" x14ac:dyDescent="0.2">
      <c r="A113" s="143" t="s">
        <v>90</v>
      </c>
      <c r="B113" s="144"/>
      <c r="C113" s="18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3" s="56">
        <v>1200</v>
      </c>
      <c r="E113" s="37"/>
      <c r="F113" s="37"/>
      <c r="G113" s="37"/>
      <c r="H113" s="38"/>
    </row>
    <row r="114" spans="1:8" ht="76.5" customHeight="1" x14ac:dyDescent="0.2">
      <c r="A114" s="143" t="s">
        <v>91</v>
      </c>
      <c r="B114" s="144"/>
      <c r="C114" s="188"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4" s="56">
        <v>720</v>
      </c>
      <c r="E114" s="37"/>
      <c r="F114" s="37"/>
      <c r="G114" s="37"/>
      <c r="H114" s="38"/>
    </row>
    <row r="115" spans="1:8" ht="76.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5" s="56">
        <v>3300</v>
      </c>
      <c r="E115" s="37"/>
      <c r="F115" s="37"/>
      <c r="G115" s="37"/>
      <c r="H115" s="38"/>
    </row>
    <row r="116" spans="1:8" ht="76.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16" s="56">
        <v>3000</v>
      </c>
      <c r="E116" s="37"/>
      <c r="F116" s="37"/>
      <c r="G116" s="37"/>
      <c r="H116" s="38"/>
    </row>
    <row r="117" spans="1:8" ht="50.1" customHeight="1" thickBot="1" x14ac:dyDescent="0.25">
      <c r="A117" s="143" t="s">
        <v>94</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17" s="56">
        <v>1500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18" s="56">
        <v>900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19" s="56">
        <v>1800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0" s="56">
        <v>3000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21" s="56">
        <v>2004</v>
      </c>
      <c r="E121" s="37"/>
      <c r="F121" s="37"/>
      <c r="G121" s="37"/>
      <c r="H121" s="38"/>
    </row>
    <row r="122" spans="1:8" ht="50.1" customHeight="1" x14ac:dyDescent="0.2">
      <c r="A122" s="143" t="s">
        <v>98</v>
      </c>
      <c r="B122" s="144"/>
      <c r="C122" s="188" t="str">
        <f>"Интернет-площадка 2gis.ru на основе Cправочника организаций "&amp;$C$2&amp;""</f>
        <v>Интернет-площадка 2gis.ru на основе Cправочника организаций "2ГИС.ТОБОЛЬСК"</v>
      </c>
      <c r="D122" s="56">
        <v>3240</v>
      </c>
      <c r="E122" s="37"/>
      <c r="F122" s="37"/>
      <c r="G122" s="37"/>
      <c r="H122" s="38"/>
    </row>
    <row r="123" spans="1:8" ht="50.1" customHeight="1" x14ac:dyDescent="0.2">
      <c r="A123" s="143" t="s">
        <v>99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3" s="56">
        <v>2520</v>
      </c>
      <c r="E123" s="37"/>
      <c r="F123" s="37"/>
      <c r="G123" s="37"/>
      <c r="H123" s="38"/>
    </row>
    <row r="124" spans="1:8" ht="50.1" customHeight="1" x14ac:dyDescent="0.2">
      <c r="A124" s="137" t="s">
        <v>100</v>
      </c>
      <c r="B124" s="189"/>
      <c r="C124"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4" s="56">
        <v>4200</v>
      </c>
      <c r="E124" s="37"/>
      <c r="F124" s="37"/>
      <c r="G124" s="37"/>
      <c r="H124" s="38"/>
    </row>
    <row r="125" spans="1:8" ht="50.1" customHeight="1" x14ac:dyDescent="0.2">
      <c r="A125" s="137" t="s">
        <v>101</v>
      </c>
      <c r="B125" s="189"/>
      <c r="C125" s="188" t="str">
        <f>"Интернет-площадка 2gis.ru на основе Cправочника организаций "&amp;$C$2&amp;""</f>
        <v>Интернет-площадка 2gis.ru на основе Cправочника организаций "2ГИС.ТОБОЛЬСК"</v>
      </c>
      <c r="D125" s="56">
        <v>4200</v>
      </c>
      <c r="E125" s="37"/>
      <c r="F125" s="37"/>
      <c r="G125" s="37"/>
      <c r="H125" s="38"/>
    </row>
    <row r="126" spans="1:8" ht="50.1" customHeight="1" x14ac:dyDescent="0.2">
      <c r="A126" s="137" t="s">
        <v>102</v>
      </c>
      <c r="B126" s="189"/>
      <c r="C126" s="188" t="str">
        <f>"Интернет-площадка 2gis.ru на основе Cправочника организаций "&amp;$C$2&amp;""</f>
        <v>Интернет-площадка 2gis.ru на основе Cправочника организаций "2ГИС.ТОБОЛЬСК"</v>
      </c>
      <c r="D126" s="56">
        <v>5040</v>
      </c>
      <c r="E126" s="37"/>
      <c r="F126" s="37"/>
      <c r="G126" s="37"/>
      <c r="H126" s="38"/>
    </row>
    <row r="127" spans="1:8" ht="50.1" customHeight="1" x14ac:dyDescent="0.2">
      <c r="A127" s="137" t="s">
        <v>103</v>
      </c>
      <c r="B127" s="189"/>
      <c r="C127"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56">
        <v>1680</v>
      </c>
      <c r="E127" s="37"/>
      <c r="F127" s="37"/>
      <c r="G127" s="37"/>
      <c r="H127" s="38"/>
    </row>
    <row r="128" spans="1:8" ht="50.1" customHeight="1" x14ac:dyDescent="0.2">
      <c r="A128" s="137" t="s">
        <v>104</v>
      </c>
      <c r="B128" s="189"/>
      <c r="C128"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56">
        <v>2280</v>
      </c>
      <c r="E128" s="37"/>
      <c r="F128" s="37"/>
      <c r="G128" s="37"/>
      <c r="H128" s="38"/>
    </row>
    <row r="129" spans="1:8" ht="50.1" customHeight="1" x14ac:dyDescent="0.2">
      <c r="A129" s="143" t="s">
        <v>105</v>
      </c>
      <c r="B129" s="144"/>
      <c r="C129"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9" s="56">
        <v>3120</v>
      </c>
      <c r="E129" s="37"/>
      <c r="F129" s="37"/>
      <c r="G129" s="37"/>
      <c r="H129" s="38"/>
    </row>
    <row r="130" spans="1:8" ht="50.1" customHeight="1" x14ac:dyDescent="0.2">
      <c r="A130" s="143" t="s">
        <v>106</v>
      </c>
      <c r="B130" s="144"/>
      <c r="C130" s="188" t="s">
        <v>87</v>
      </c>
      <c r="D130" s="56">
        <v>720</v>
      </c>
      <c r="E130" s="37"/>
      <c r="F130" s="37"/>
      <c r="G130" s="37"/>
      <c r="H130" s="38"/>
    </row>
    <row r="131" spans="1:8" ht="79.5" customHeight="1" x14ac:dyDescent="0.2">
      <c r="A131" s="143" t="s">
        <v>107</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1" s="56">
        <v>4680</v>
      </c>
      <c r="E131" s="37"/>
      <c r="F131" s="37"/>
      <c r="G131" s="37"/>
      <c r="H131" s="38"/>
    </row>
    <row r="132" spans="1:8" ht="50.1" customHeight="1" thickBot="1" x14ac:dyDescent="0.25">
      <c r="A132" s="143" t="s">
        <v>108</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56">
        <v>2160</v>
      </c>
      <c r="E132" s="37"/>
      <c r="F132" s="37"/>
      <c r="G132" s="37"/>
      <c r="H132" s="38"/>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143" t="s">
        <v>110</v>
      </c>
      <c r="B134" s="14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34" s="36">
        <v>2004</v>
      </c>
      <c r="E134" s="37"/>
      <c r="F134" s="37"/>
      <c r="G134" s="37"/>
      <c r="H134" s="38"/>
    </row>
    <row r="135" spans="1:8" s="16" customFormat="1" ht="50.1" customHeight="1" x14ac:dyDescent="0.2">
      <c r="A135" s="143" t="s">
        <v>111</v>
      </c>
      <c r="B135" s="144"/>
      <c r="C135" s="194"/>
      <c r="D135" s="36">
        <v>2004</v>
      </c>
      <c r="E135" s="37"/>
      <c r="F135" s="37"/>
      <c r="G135" s="37"/>
      <c r="H135" s="38"/>
    </row>
    <row r="136" spans="1:8" s="16" customFormat="1" ht="50.1" customHeight="1" x14ac:dyDescent="0.2">
      <c r="A136" s="192" t="s">
        <v>112</v>
      </c>
      <c r="B136" s="193"/>
      <c r="C136" s="194"/>
      <c r="D136" s="325">
        <v>1500</v>
      </c>
      <c r="E136" s="140"/>
      <c r="F136" s="140"/>
      <c r="G136" s="140"/>
      <c r="H136" s="140"/>
    </row>
    <row r="137" spans="1:8" s="16" customFormat="1" ht="50.1" customHeight="1" x14ac:dyDescent="0.2">
      <c r="A137" s="192" t="s">
        <v>113</v>
      </c>
      <c r="B137" s="193"/>
      <c r="C137" s="194"/>
      <c r="D137" s="325">
        <v>150</v>
      </c>
      <c r="E137" s="140"/>
      <c r="F137" s="140"/>
      <c r="G137" s="140"/>
      <c r="H137" s="140"/>
    </row>
    <row r="138" spans="1:8" s="16" customFormat="1" ht="50.1" customHeight="1" thickBot="1" x14ac:dyDescent="0.25">
      <c r="A138" s="192" t="s">
        <v>114</v>
      </c>
      <c r="B138" s="193"/>
      <c r="C138" s="196"/>
      <c r="D138" s="78">
        <v>510</v>
      </c>
      <c r="E138" s="79"/>
      <c r="F138" s="79"/>
      <c r="G138" s="79"/>
      <c r="H138" s="79"/>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0" s="198">
        <f>F140*1.2</f>
        <v>2520</v>
      </c>
      <c r="E140" s="199">
        <f>F140*1.1</f>
        <v>2310</v>
      </c>
      <c r="F140" s="199">
        <v>2100</v>
      </c>
      <c r="G140" s="199">
        <f>F140*0.75</f>
        <v>1575</v>
      </c>
      <c r="H140" s="200">
        <f>F140*0.5</f>
        <v>1050</v>
      </c>
    </row>
    <row r="141" spans="1:8" ht="50.1" customHeight="1" x14ac:dyDescent="0.2">
      <c r="A141" s="143" t="s">
        <v>117</v>
      </c>
      <c r="B141" s="144"/>
      <c r="C141" s="188" t="str">
        <f>"Интернет-площадка 2gis.ru на основе Cправочника организаций "&amp;$C$2&amp;""</f>
        <v>Интернет-площадка 2gis.ru на основе Cправочника организаций "2ГИС.ТОБОЛЬСК"</v>
      </c>
      <c r="D141" s="36">
        <v>1200</v>
      </c>
      <c r="E141" s="37"/>
      <c r="F141" s="37"/>
      <c r="G141" s="37"/>
      <c r="H141" s="38"/>
    </row>
    <row r="142" spans="1:8" ht="50.1" customHeight="1" x14ac:dyDescent="0.2">
      <c r="A142" s="143" t="s">
        <v>118</v>
      </c>
      <c r="B142" s="144"/>
      <c r="C142"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56">
        <v>840</v>
      </c>
      <c r="E142" s="37"/>
      <c r="F142" s="37"/>
      <c r="G142" s="37"/>
      <c r="H142" s="38"/>
    </row>
    <row r="143" spans="1:8" ht="50.1" customHeight="1" x14ac:dyDescent="0.2">
      <c r="A143" s="137" t="s">
        <v>286</v>
      </c>
      <c r="B143" s="189"/>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3" s="198">
        <f>F143*1.2</f>
        <v>3600</v>
      </c>
      <c r="E143" s="199">
        <f>F143*1.1</f>
        <v>3300.0000000000005</v>
      </c>
      <c r="F143" s="199">
        <v>3000</v>
      </c>
      <c r="G143" s="199">
        <f>F143*0.75</f>
        <v>2250</v>
      </c>
      <c r="H143" s="200">
        <f>F143*0.5</f>
        <v>1500</v>
      </c>
    </row>
    <row r="144" spans="1:8" ht="50.1" customHeight="1" x14ac:dyDescent="0.2">
      <c r="A144" s="137" t="s">
        <v>163</v>
      </c>
      <c r="B144" s="189"/>
      <c r="C144" s="188" t="str">
        <f>"Интернет-площадка 2gis.ru на основе Cправочника организаций "&amp;$C$2&amp;""</f>
        <v>Интернет-площадка 2gis.ru на основе Cправочника организаций "2ГИС.ТОБОЛЬСК"</v>
      </c>
      <c r="D144" s="36">
        <v>1680</v>
      </c>
      <c r="E144" s="37"/>
      <c r="F144" s="37"/>
      <c r="G144" s="37"/>
      <c r="H144" s="38"/>
    </row>
    <row r="145" spans="1:8" ht="50.1" customHeight="1" x14ac:dyDescent="0.2">
      <c r="A145" s="137" t="s">
        <v>121</v>
      </c>
      <c r="B145" s="189"/>
      <c r="C145" s="188"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5" s="36">
        <v>1200</v>
      </c>
      <c r="E145" s="37"/>
      <c r="F145" s="37"/>
      <c r="G145" s="37"/>
      <c r="H145" s="38"/>
    </row>
    <row r="146" spans="1:8" s="16" customFormat="1" ht="126" customHeight="1" thickBot="1" x14ac:dyDescent="0.25">
      <c r="A146" s="143" t="s">
        <v>122</v>
      </c>
      <c r="B146" s="144"/>
      <c r="C146" s="201" t="str">
        <f>C141</f>
        <v>Интернет-площадка 2gis.ru на основе Cправочника организаций "2ГИС.ТОБОЛЬСК"</v>
      </c>
      <c r="D146" s="198">
        <f>F146*1.2</f>
        <v>2448</v>
      </c>
      <c r="E146" s="199">
        <f>F146*1.1</f>
        <v>2244</v>
      </c>
      <c r="F146" s="199">
        <v>2040</v>
      </c>
      <c r="G146" s="199">
        <f>F146*0.75</f>
        <v>1530</v>
      </c>
      <c r="H146" s="200">
        <f>F146*0.5</f>
        <v>1020</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3"/>
      <c r="D148" s="353"/>
      <c r="E148" s="353"/>
      <c r="F148" s="353"/>
      <c r="G148" s="353"/>
      <c r="H148" s="355"/>
    </row>
    <row r="149" spans="1:8" s="16" customFormat="1" ht="83.25" customHeight="1" x14ac:dyDescent="0.2">
      <c r="A149" s="493" t="s">
        <v>183</v>
      </c>
      <c r="B149" s="49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9" s="508">
        <v>6780</v>
      </c>
      <c r="E149" s="509"/>
      <c r="F149" s="509"/>
      <c r="G149" s="509"/>
      <c r="H149" s="415"/>
    </row>
    <row r="150" spans="1:8" s="16" customFormat="1" ht="83.25" customHeight="1" thickBot="1" x14ac:dyDescent="0.25">
      <c r="A150" s="495" t="s">
        <v>185</v>
      </c>
      <c r="B150" s="496"/>
      <c r="C150" s="196"/>
      <c r="D150" s="356">
        <v>6780</v>
      </c>
      <c r="E150" s="148"/>
      <c r="F150" s="148"/>
      <c r="G150" s="148"/>
      <c r="H150" s="149"/>
    </row>
    <row r="151" spans="1:8" ht="50.1" customHeight="1" thickBot="1" x14ac:dyDescent="0.25">
      <c r="A151" s="178"/>
      <c r="B151" s="179"/>
      <c r="C151" s="180"/>
      <c r="D151" s="181"/>
      <c r="E151" s="181"/>
      <c r="F151" s="181"/>
      <c r="G151" s="181"/>
      <c r="H151" s="182"/>
    </row>
    <row r="152" spans="1:8" s="23" customFormat="1" ht="26.25" x14ac:dyDescent="0.2">
      <c r="A152" s="202"/>
      <c r="B152" s="203"/>
      <c r="C152" s="204"/>
      <c r="D152" s="203"/>
      <c r="E152" s="203"/>
      <c r="F152" s="203"/>
      <c r="G152" s="203"/>
      <c r="H152" s="205"/>
    </row>
    <row r="153" spans="1:8" s="16" customFormat="1" ht="21" x14ac:dyDescent="0.2">
      <c r="A153" s="206"/>
      <c r="B153" s="207" t="s">
        <v>123</v>
      </c>
      <c r="C153" s="208" t="s">
        <v>178</v>
      </c>
      <c r="D153" s="208"/>
      <c r="E153" s="209"/>
      <c r="F153" s="209"/>
      <c r="G153" s="209"/>
      <c r="H153" s="209"/>
    </row>
    <row r="154" spans="1:8" s="16" customFormat="1" ht="21" x14ac:dyDescent="0.2">
      <c r="A154" s="206"/>
      <c r="B154" s="209"/>
      <c r="C154" s="210" t="s">
        <v>179</v>
      </c>
      <c r="D154" s="210"/>
      <c r="E154" s="209"/>
      <c r="F154" s="209"/>
      <c r="G154" s="209"/>
      <c r="H154" s="209"/>
    </row>
    <row r="155" spans="1:8" s="16" customFormat="1" ht="21" x14ac:dyDescent="0.2">
      <c r="A155" s="206"/>
      <c r="B155" s="209"/>
      <c r="C155" s="208" t="s">
        <v>180</v>
      </c>
      <c r="D155" s="210"/>
      <c r="E155" s="209"/>
      <c r="F155" s="209"/>
      <c r="G155" s="209"/>
      <c r="H155" s="209"/>
    </row>
    <row r="156" spans="1:8" s="16" customFormat="1" ht="21" x14ac:dyDescent="0.2">
      <c r="A156" s="202"/>
      <c r="B156" s="203"/>
      <c r="C156" s="210"/>
      <c r="D156" s="210"/>
      <c r="E156" s="209"/>
      <c r="F156" s="209"/>
      <c r="G156" s="209"/>
      <c r="H156" s="203"/>
    </row>
    <row r="157" spans="1:8" s="16" customFormat="1" ht="26.25"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14"/>
      <c r="F157" s="215"/>
      <c r="G157" s="216"/>
      <c r="H157" s="216"/>
    </row>
    <row r="158" spans="1:8" ht="26.25"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c r="E158" s="214"/>
      <c r="F158" s="215"/>
      <c r="G158" s="218"/>
      <c r="H158" s="218"/>
    </row>
    <row r="159" spans="1:8" ht="26.25"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c r="E159" s="214"/>
      <c r="F159" s="215"/>
      <c r="G159" s="218"/>
      <c r="H159" s="218"/>
    </row>
    <row r="160" spans="1:8" ht="26.25"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c r="E160" s="215"/>
      <c r="F160" s="215"/>
      <c r="G160" s="218"/>
      <c r="H160" s="218"/>
    </row>
    <row r="161" spans="1:8" ht="26.25"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c r="E161" s="215"/>
      <c r="F161" s="215"/>
      <c r="G161" s="218"/>
      <c r="H161" s="218"/>
    </row>
    <row r="162" spans="1:8" ht="26.25"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c r="E162" s="214"/>
      <c r="F162" s="215"/>
      <c r="G162" s="218"/>
      <c r="H162" s="218"/>
    </row>
    <row r="163" spans="1:8" ht="26.25"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c r="E163" s="214"/>
      <c r="F163" s="215"/>
      <c r="G163" s="218"/>
      <c r="H163" s="218"/>
    </row>
    <row r="164" spans="1:8" ht="26.25" customHeight="1" x14ac:dyDescent="0.2">
      <c r="A164" s="219"/>
      <c r="B164" s="219"/>
      <c r="C164" s="220"/>
      <c r="D164" s="221"/>
      <c r="E164" s="221"/>
      <c r="F164" s="222"/>
      <c r="G164" s="223"/>
      <c r="H164" s="223"/>
    </row>
    <row r="165" spans="1:8" ht="26.25" customHeight="1" x14ac:dyDescent="0.2">
      <c r="A165" s="225" t="s">
        <v>134</v>
      </c>
      <c r="B165" s="225"/>
      <c r="C165" s="225"/>
      <c r="D165" s="225"/>
      <c r="E165" s="225"/>
      <c r="F165" s="225"/>
      <c r="G165" s="225"/>
      <c r="H165" s="225"/>
    </row>
    <row r="166" spans="1:8" ht="26.25" customHeight="1" x14ac:dyDescent="0.2">
      <c r="A166" s="225" t="s">
        <v>135</v>
      </c>
      <c r="B166" s="225"/>
      <c r="C166" s="225"/>
      <c r="D166" s="225"/>
      <c r="E166" s="225"/>
      <c r="F166" s="225"/>
      <c r="G166" s="225"/>
      <c r="H166" s="225"/>
    </row>
    <row r="167" spans="1:8" ht="26.25" customHeight="1" x14ac:dyDescent="0.2">
      <c r="A167" s="219"/>
      <c r="B167" s="219"/>
      <c r="C167" s="220"/>
      <c r="D167" s="221"/>
      <c r="E167" s="221"/>
      <c r="F167" s="222"/>
      <c r="G167" s="223"/>
      <c r="H167" s="223"/>
    </row>
    <row r="168" spans="1:8" ht="26.25" customHeight="1" thickBot="1" x14ac:dyDescent="0.25">
      <c r="A168" s="226" t="s">
        <v>136</v>
      </c>
      <c r="B168" s="226"/>
      <c r="C168" s="226"/>
      <c r="D168" s="226"/>
      <c r="E168" s="226"/>
      <c r="F168" s="227"/>
      <c r="G168" s="217"/>
      <c r="H168" s="228"/>
    </row>
    <row r="169" spans="1:8" ht="26.25" customHeight="1" thickBot="1" x14ac:dyDescent="0.25">
      <c r="A169" s="538" t="s">
        <v>137</v>
      </c>
      <c r="B169" s="539"/>
      <c r="C169" s="539"/>
      <c r="D169" s="539"/>
      <c r="E169" s="540"/>
      <c r="F169" s="232"/>
      <c r="H169" s="233"/>
    </row>
    <row r="170" spans="1:8" ht="26.25" customHeight="1" thickBot="1" x14ac:dyDescent="0.25">
      <c r="A170" s="577" t="s">
        <v>138</v>
      </c>
      <c r="B170" s="578"/>
      <c r="C170" s="579" t="s">
        <v>139</v>
      </c>
      <c r="D170" s="594" t="s">
        <v>140</v>
      </c>
      <c r="E170" s="595"/>
      <c r="F170" s="238"/>
      <c r="G170" s="238"/>
      <c r="H170" s="238"/>
    </row>
    <row r="171" spans="1:8" ht="84" x14ac:dyDescent="0.2">
      <c r="A171" s="239" t="s">
        <v>141</v>
      </c>
      <c r="B171" s="240"/>
      <c r="C171" s="241" t="s">
        <v>142</v>
      </c>
      <c r="D171" s="242" t="s">
        <v>143</v>
      </c>
      <c r="E171" s="243"/>
      <c r="F171" s="238"/>
      <c r="G171" s="238"/>
      <c r="H171" s="238"/>
    </row>
    <row r="172" spans="1:8" ht="21" x14ac:dyDescent="0.2">
      <c r="A172" s="244" t="s">
        <v>144</v>
      </c>
      <c r="B172" s="245"/>
      <c r="C172" s="246" t="s">
        <v>145</v>
      </c>
      <c r="D172" s="247" t="s">
        <v>146</v>
      </c>
      <c r="E172" s="248"/>
      <c r="F172" s="238"/>
      <c r="G172" s="238"/>
      <c r="H172" s="238"/>
    </row>
    <row r="173" spans="1:8" ht="63" x14ac:dyDescent="0.2">
      <c r="A173" s="244" t="s">
        <v>147</v>
      </c>
      <c r="B173" s="245"/>
      <c r="C173" s="246" t="s">
        <v>148</v>
      </c>
      <c r="D173" s="247" t="s">
        <v>146</v>
      </c>
      <c r="E173" s="248"/>
      <c r="F173" s="238"/>
      <c r="G173" s="238"/>
      <c r="H173" s="238"/>
    </row>
    <row r="174" spans="1:8" ht="42" x14ac:dyDescent="0.2">
      <c r="A174" s="244" t="s">
        <v>150</v>
      </c>
      <c r="B174" s="245"/>
      <c r="C174" s="333" t="s">
        <v>151</v>
      </c>
      <c r="D174" s="245" t="s">
        <v>146</v>
      </c>
      <c r="E174" s="334"/>
      <c r="F174" s="232"/>
      <c r="G174" s="232"/>
      <c r="H174" s="232"/>
    </row>
    <row r="175" spans="1:8" ht="50.1" customHeight="1" thickBot="1" x14ac:dyDescent="0.25">
      <c r="A175" s="328" t="s">
        <v>152</v>
      </c>
      <c r="B175" s="329"/>
      <c r="C175" s="330" t="s">
        <v>153</v>
      </c>
      <c r="D175" s="331" t="s">
        <v>146</v>
      </c>
      <c r="E175" s="332"/>
      <c r="F175" s="222"/>
      <c r="G175" s="223"/>
      <c r="H175" s="223"/>
    </row>
    <row r="176" spans="1:8" ht="50.1" customHeight="1" x14ac:dyDescent="0.2">
      <c r="A176" s="250" t="s">
        <v>154</v>
      </c>
      <c r="B176" s="250"/>
      <c r="C176" s="250"/>
      <c r="D176" s="250"/>
      <c r="E176" s="250"/>
      <c r="F176" s="250"/>
      <c r="G176" s="250"/>
      <c r="H176" s="250"/>
    </row>
    <row r="177" spans="1:8" ht="106.5" customHeight="1" x14ac:dyDescent="0.2">
      <c r="A177" s="250" t="s">
        <v>155</v>
      </c>
      <c r="B177" s="250"/>
      <c r="C177" s="250"/>
      <c r="D177" s="250"/>
      <c r="E177" s="250"/>
      <c r="F177" s="250"/>
      <c r="G177" s="250"/>
      <c r="H177" s="250"/>
    </row>
    <row r="178" spans="1:8" ht="114" customHeight="1" x14ac:dyDescent="0.2">
      <c r="A178"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308"/>
      <c r="C178" s="308"/>
      <c r="D178" s="308"/>
      <c r="E178" s="308"/>
      <c r="F178" s="308"/>
      <c r="G178" s="308"/>
      <c r="H178" s="308"/>
    </row>
    <row r="179" spans="1:8" ht="109.5" customHeight="1" x14ac:dyDescent="0.2">
      <c r="A179" s="225" t="s">
        <v>157</v>
      </c>
      <c r="B179" s="225"/>
      <c r="C179" s="225"/>
      <c r="D179" s="225"/>
      <c r="E179" s="225"/>
      <c r="F179" s="225"/>
      <c r="G179" s="225"/>
      <c r="H179" s="225"/>
    </row>
    <row r="180" spans="1:8" ht="127.5" customHeight="1" x14ac:dyDescent="0.2">
      <c r="A180" s="250" t="s">
        <v>158</v>
      </c>
      <c r="B180" s="250"/>
      <c r="C180" s="250"/>
      <c r="D180" s="250"/>
      <c r="E180" s="250"/>
      <c r="F180" s="250"/>
      <c r="G180" s="250"/>
      <c r="H180" s="250"/>
    </row>
    <row r="181" spans="1:8" s="203" customFormat="1" ht="102.75" customHeight="1" x14ac:dyDescent="0.2">
      <c r="A181" s="225" t="s">
        <v>159</v>
      </c>
      <c r="B181" s="225"/>
      <c r="C181" s="225"/>
      <c r="D181" s="225"/>
      <c r="E181" s="225"/>
      <c r="F181" s="225"/>
      <c r="G181" s="225"/>
      <c r="H181" s="225"/>
    </row>
    <row r="182" spans="1:8" s="224" customFormat="1" ht="222.75" customHeight="1" x14ac:dyDescent="0.2">
      <c r="A182" s="202"/>
      <c r="B182" s="203"/>
      <c r="C182" s="204"/>
      <c r="D182" s="203"/>
      <c r="E182" s="203"/>
      <c r="F182" s="203"/>
      <c r="G182" s="203"/>
      <c r="H182" s="205"/>
    </row>
    <row r="183" spans="1:8" ht="34.5" customHeight="1" x14ac:dyDescent="0.2"/>
    <row r="184" spans="1:8" ht="34.5" customHeight="1" x14ac:dyDescent="0.2"/>
    <row r="185" spans="1:8" ht="195.75" customHeight="1" x14ac:dyDescent="0.2"/>
    <row r="186" spans="1:8" ht="73.5" customHeight="1" x14ac:dyDescent="0.2"/>
    <row r="188" spans="1:8" s="252" customFormat="1" ht="114.75" customHeight="1" x14ac:dyDescent="0.2">
      <c r="A188" s="202"/>
      <c r="B188" s="203"/>
      <c r="C188" s="204"/>
      <c r="D188" s="203"/>
      <c r="E188" s="203"/>
      <c r="F188" s="203"/>
      <c r="G188" s="203"/>
      <c r="H188" s="205"/>
    </row>
  </sheetData>
  <sheetProtection selectLockedCells="1" selectUnlockedCells="1"/>
  <mergeCells count="294">
    <mergeCell ref="A176:H176"/>
    <mergeCell ref="A177:H177"/>
    <mergeCell ref="A178:H178"/>
    <mergeCell ref="A179:H179"/>
    <mergeCell ref="A180:H180"/>
    <mergeCell ref="A181:E181"/>
    <mergeCell ref="F181:H181"/>
    <mergeCell ref="A173:B173"/>
    <mergeCell ref="D173:E173"/>
    <mergeCell ref="A174:B174"/>
    <mergeCell ref="D174:E174"/>
    <mergeCell ref="A175:B175"/>
    <mergeCell ref="D175:E175"/>
    <mergeCell ref="A170:B170"/>
    <mergeCell ref="D170:E170"/>
    <mergeCell ref="A171:B171"/>
    <mergeCell ref="D171:E171"/>
    <mergeCell ref="A172:B172"/>
    <mergeCell ref="D172:E172"/>
    <mergeCell ref="A162:C162"/>
    <mergeCell ref="A163:C163"/>
    <mergeCell ref="A165:H165"/>
    <mergeCell ref="A166:H166"/>
    <mergeCell ref="A168:E168"/>
    <mergeCell ref="A169:E169"/>
    <mergeCell ref="A157:C157"/>
    <mergeCell ref="G157:H157"/>
    <mergeCell ref="A158:C158"/>
    <mergeCell ref="A159:C159"/>
    <mergeCell ref="A160:C160"/>
    <mergeCell ref="A161:C161"/>
    <mergeCell ref="A151:B151"/>
    <mergeCell ref="D151:H151"/>
    <mergeCell ref="C153:D153"/>
    <mergeCell ref="C154:D154"/>
    <mergeCell ref="C155:D155"/>
    <mergeCell ref="C156:D156"/>
    <mergeCell ref="A146:B146"/>
    <mergeCell ref="A147:B147"/>
    <mergeCell ref="D147:H147"/>
    <mergeCell ref="A148:C148"/>
    <mergeCell ref="D148:H148"/>
    <mergeCell ref="A149:B149"/>
    <mergeCell ref="C149:C150"/>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C77:C86"/>
    <mergeCell ref="D77:H77"/>
    <mergeCell ref="A78:B78"/>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31"/>
  <sheetViews>
    <sheetView view="pageBreakPreview" zoomScale="40" zoomScaleNormal="60" zoomScaleSheetLayoutView="40" workbookViewId="0">
      <pane ySplit="3" topLeftCell="A17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693</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32.25" customHeight="1" thickBot="1" x14ac:dyDescent="0.25">
      <c r="A6" s="636"/>
      <c r="B6" s="637"/>
      <c r="C6" s="637"/>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1">
        <f>F8*1.2</f>
        <v>12016.8</v>
      </c>
      <c r="E8" s="32">
        <f>F8*1.1</f>
        <v>11015.400000000001</v>
      </c>
      <c r="F8" s="32">
        <v>10014</v>
      </c>
      <c r="G8" s="32">
        <f>F8*0.75</f>
        <v>7510.5</v>
      </c>
      <c r="H8" s="33">
        <f>F8*0.5</f>
        <v>5007</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54">
        <f>F13*1.2</f>
        <v>13932</v>
      </c>
      <c r="E13" s="32">
        <f>F13*1.1</f>
        <v>12771.000000000002</v>
      </c>
      <c r="F13" s="32">
        <v>11610</v>
      </c>
      <c r="G13" s="32">
        <f>F13*0.75</f>
        <v>8707.5</v>
      </c>
      <c r="H13" s="33">
        <f>F13*0.5</f>
        <v>5805</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2190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"2ГИС.ТОЛЬЯТТИ"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262">
        <v>180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54">
        <f>F33*1.2</f>
        <v>19512</v>
      </c>
      <c r="E33" s="32">
        <f>F33*1.1</f>
        <v>17886</v>
      </c>
      <c r="F33" s="32">
        <v>16260</v>
      </c>
      <c r="G33" s="32">
        <f>F33*0.75</f>
        <v>12195</v>
      </c>
      <c r="H33" s="33">
        <f>F33*0.5</f>
        <v>8130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3120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"2ГИС.ТОЛЬЯТТИ"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78"/>
      <c r="E42" s="79"/>
      <c r="F42" s="79"/>
      <c r="G42" s="79"/>
      <c r="H42" s="80"/>
    </row>
    <row r="43" spans="1:8" s="16" customFormat="1" ht="24.95" customHeight="1" thickBot="1" x14ac:dyDescent="0.25">
      <c r="A43" s="81"/>
      <c r="B43" s="82"/>
      <c r="C43" s="83"/>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90">
        <v>252</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31</v>
      </c>
      <c r="B49" s="120"/>
      <c r="C49" s="120"/>
      <c r="D49" s="121" t="str">
        <f>"от "&amp;MIN(D50:D69)&amp;" до "&amp;MAX(D50:D69)</f>
        <v>от 1500 до 30000</v>
      </c>
      <c r="E49" s="122"/>
      <c r="F49" s="122"/>
      <c r="G49" s="122"/>
      <c r="H49" s="123"/>
    </row>
    <row r="50" spans="1:8" s="16" customFormat="1" ht="37.5" customHeight="1" outlineLevel="1" x14ac:dyDescent="0.2">
      <c r="A50" s="124" t="s">
        <v>32</v>
      </c>
      <c r="B50" s="125"/>
      <c r="C50" s="12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50" s="127">
        <v>1500</v>
      </c>
      <c r="E50" s="128"/>
      <c r="F50" s="128"/>
      <c r="G50" s="128"/>
      <c r="H50" s="129"/>
    </row>
    <row r="51" spans="1:8" s="16" customFormat="1" ht="37.5" customHeight="1" outlineLevel="1" x14ac:dyDescent="0.2">
      <c r="A51" s="130" t="s">
        <v>33</v>
      </c>
      <c r="B51" s="131"/>
      <c r="C51" s="126"/>
      <c r="D51" s="36">
        <v>3000</v>
      </c>
      <c r="E51" s="37"/>
      <c r="F51" s="37"/>
      <c r="G51" s="37"/>
      <c r="H51" s="38"/>
    </row>
    <row r="52" spans="1:8" s="16" customFormat="1" ht="37.5" customHeight="1" outlineLevel="1" x14ac:dyDescent="0.2">
      <c r="A52" s="130" t="s">
        <v>34</v>
      </c>
      <c r="B52" s="131"/>
      <c r="C52" s="126"/>
      <c r="D52" s="36">
        <v>4500</v>
      </c>
      <c r="E52" s="37"/>
      <c r="F52" s="37"/>
      <c r="G52" s="37"/>
      <c r="H52" s="38"/>
    </row>
    <row r="53" spans="1:8" s="16" customFormat="1" ht="37.5" customHeight="1" outlineLevel="1" x14ac:dyDescent="0.2">
      <c r="A53" s="130" t="s">
        <v>35</v>
      </c>
      <c r="B53" s="131"/>
      <c r="C53" s="126"/>
      <c r="D53" s="36">
        <v>6000</v>
      </c>
      <c r="E53" s="37"/>
      <c r="F53" s="37"/>
      <c r="G53" s="37"/>
      <c r="H53" s="38"/>
    </row>
    <row r="54" spans="1:8" s="16" customFormat="1" ht="37.5" customHeight="1" outlineLevel="1" x14ac:dyDescent="0.2">
      <c r="A54" s="130" t="s">
        <v>36</v>
      </c>
      <c r="B54" s="131"/>
      <c r="C54" s="126"/>
      <c r="D54" s="36">
        <v>7500</v>
      </c>
      <c r="E54" s="37"/>
      <c r="F54" s="37"/>
      <c r="G54" s="37"/>
      <c r="H54" s="38"/>
    </row>
    <row r="55" spans="1:8" s="16" customFormat="1" ht="37.5" customHeight="1" outlineLevel="1" x14ac:dyDescent="0.2">
      <c r="A55" s="130" t="s">
        <v>37</v>
      </c>
      <c r="B55" s="131"/>
      <c r="C55" s="126"/>
      <c r="D55" s="36">
        <v>9000</v>
      </c>
      <c r="E55" s="37"/>
      <c r="F55" s="37"/>
      <c r="G55" s="37"/>
      <c r="H55" s="38"/>
    </row>
    <row r="56" spans="1:8" s="16" customFormat="1" ht="37.5" customHeight="1" outlineLevel="1" x14ac:dyDescent="0.2">
      <c r="A56" s="130" t="s">
        <v>38</v>
      </c>
      <c r="B56" s="131"/>
      <c r="C56" s="126"/>
      <c r="D56" s="36">
        <v>10500</v>
      </c>
      <c r="E56" s="37"/>
      <c r="F56" s="37"/>
      <c r="G56" s="37"/>
      <c r="H56" s="38"/>
    </row>
    <row r="57" spans="1:8" s="16" customFormat="1" ht="37.5" customHeight="1" outlineLevel="1" x14ac:dyDescent="0.2">
      <c r="A57" s="130" t="s">
        <v>39</v>
      </c>
      <c r="B57" s="131"/>
      <c r="C57" s="126"/>
      <c r="D57" s="36">
        <v>12000</v>
      </c>
      <c r="E57" s="37"/>
      <c r="F57" s="37"/>
      <c r="G57" s="37"/>
      <c r="H57" s="38"/>
    </row>
    <row r="58" spans="1:8" s="16" customFormat="1" ht="37.5" customHeight="1" outlineLevel="1" x14ac:dyDescent="0.2">
      <c r="A58" s="130" t="s">
        <v>40</v>
      </c>
      <c r="B58" s="131"/>
      <c r="C58" s="126"/>
      <c r="D58" s="36">
        <v>13500</v>
      </c>
      <c r="E58" s="37"/>
      <c r="F58" s="37"/>
      <c r="G58" s="37"/>
      <c r="H58" s="38"/>
    </row>
    <row r="59" spans="1:8" s="16" customFormat="1" ht="37.5" customHeight="1" outlineLevel="1" x14ac:dyDescent="0.2">
      <c r="A59" s="130" t="s">
        <v>41</v>
      </c>
      <c r="B59" s="131"/>
      <c r="C59" s="126"/>
      <c r="D59" s="36">
        <v>15000</v>
      </c>
      <c r="E59" s="37"/>
      <c r="F59" s="37"/>
      <c r="G59" s="37"/>
      <c r="H59" s="38"/>
    </row>
    <row r="60" spans="1:8" s="16" customFormat="1" ht="37.5" customHeight="1" outlineLevel="1" x14ac:dyDescent="0.2">
      <c r="A60" s="130" t="s">
        <v>42</v>
      </c>
      <c r="B60" s="131"/>
      <c r="C60" s="126"/>
      <c r="D60" s="36">
        <v>16500</v>
      </c>
      <c r="E60" s="37"/>
      <c r="F60" s="37"/>
      <c r="G60" s="37"/>
      <c r="H60" s="38"/>
    </row>
    <row r="61" spans="1:8" s="16" customFormat="1" ht="37.5" customHeight="1" outlineLevel="1" x14ac:dyDescent="0.2">
      <c r="A61" s="130" t="s">
        <v>43</v>
      </c>
      <c r="B61" s="131"/>
      <c r="C61" s="126"/>
      <c r="D61" s="36">
        <v>18000</v>
      </c>
      <c r="E61" s="37"/>
      <c r="F61" s="37"/>
      <c r="G61" s="37"/>
      <c r="H61" s="38"/>
    </row>
    <row r="62" spans="1:8" s="16" customFormat="1" ht="37.5" customHeight="1" outlineLevel="1" x14ac:dyDescent="0.2">
      <c r="A62" s="130" t="s">
        <v>44</v>
      </c>
      <c r="B62" s="131"/>
      <c r="C62" s="126"/>
      <c r="D62" s="36">
        <v>19500</v>
      </c>
      <c r="E62" s="37"/>
      <c r="F62" s="37"/>
      <c r="G62" s="37"/>
      <c r="H62" s="38"/>
    </row>
    <row r="63" spans="1:8" s="16" customFormat="1" ht="37.5" customHeight="1" outlineLevel="1" x14ac:dyDescent="0.2">
      <c r="A63" s="130" t="s">
        <v>45</v>
      </c>
      <c r="B63" s="131"/>
      <c r="C63" s="126"/>
      <c r="D63" s="36">
        <v>21000</v>
      </c>
      <c r="E63" s="37"/>
      <c r="F63" s="37"/>
      <c r="G63" s="37"/>
      <c r="H63" s="38"/>
    </row>
    <row r="64" spans="1:8" s="16" customFormat="1" ht="37.5" customHeight="1" outlineLevel="1" x14ac:dyDescent="0.2">
      <c r="A64" s="130" t="s">
        <v>46</v>
      </c>
      <c r="B64" s="131"/>
      <c r="C64" s="126"/>
      <c r="D64" s="36">
        <v>22500</v>
      </c>
      <c r="E64" s="37"/>
      <c r="F64" s="37"/>
      <c r="G64" s="37"/>
      <c r="H64" s="38"/>
    </row>
    <row r="65" spans="1:8" s="16" customFormat="1" ht="37.5" customHeight="1" outlineLevel="1" x14ac:dyDescent="0.2">
      <c r="A65" s="130" t="s">
        <v>47</v>
      </c>
      <c r="B65" s="131"/>
      <c r="C65" s="126"/>
      <c r="D65" s="36">
        <v>24000</v>
      </c>
      <c r="E65" s="37"/>
      <c r="F65" s="37"/>
      <c r="G65" s="37"/>
      <c r="H65" s="38"/>
    </row>
    <row r="66" spans="1:8" s="16" customFormat="1" ht="37.5" customHeight="1" outlineLevel="1" x14ac:dyDescent="0.2">
      <c r="A66" s="130" t="s">
        <v>48</v>
      </c>
      <c r="B66" s="131"/>
      <c r="C66" s="126"/>
      <c r="D66" s="36">
        <v>25500</v>
      </c>
      <c r="E66" s="37"/>
      <c r="F66" s="37"/>
      <c r="G66" s="37"/>
      <c r="H66" s="38"/>
    </row>
    <row r="67" spans="1:8" s="16" customFormat="1" ht="37.5" customHeight="1" outlineLevel="1" x14ac:dyDescent="0.2">
      <c r="A67" s="130" t="s">
        <v>49</v>
      </c>
      <c r="B67" s="131"/>
      <c r="C67" s="126"/>
      <c r="D67" s="36">
        <v>27000</v>
      </c>
      <c r="E67" s="37"/>
      <c r="F67" s="37"/>
      <c r="G67" s="37"/>
      <c r="H67" s="38"/>
    </row>
    <row r="68" spans="1:8" s="16" customFormat="1" ht="37.5" customHeight="1" outlineLevel="1" x14ac:dyDescent="0.2">
      <c r="A68" s="130" t="s">
        <v>50</v>
      </c>
      <c r="B68" s="131"/>
      <c r="C68" s="126"/>
      <c r="D68" s="36">
        <v>28500</v>
      </c>
      <c r="E68" s="37"/>
      <c r="F68" s="37"/>
      <c r="G68" s="37"/>
      <c r="H68" s="38"/>
    </row>
    <row r="69" spans="1:8" s="16" customFormat="1" ht="37.5" customHeight="1" outlineLevel="1" thickBot="1" x14ac:dyDescent="0.25">
      <c r="A69" s="130" t="s">
        <v>51</v>
      </c>
      <c r="B69" s="131"/>
      <c r="C69" s="126"/>
      <c r="D69" s="36">
        <v>30000</v>
      </c>
      <c r="E69" s="37"/>
      <c r="F69" s="37"/>
      <c r="G69" s="37"/>
      <c r="H69" s="38"/>
    </row>
    <row r="70" spans="1:8" s="16" customFormat="1" ht="24.95" customHeight="1" thickBot="1" x14ac:dyDescent="0.25">
      <c r="A70" s="81"/>
      <c r="B70" s="466"/>
      <c r="C70" s="118"/>
      <c r="D70" s="467" t="s">
        <v>351</v>
      </c>
      <c r="E70" s="467"/>
      <c r="F70" s="467"/>
      <c r="G70" s="467"/>
      <c r="H70" s="468"/>
    </row>
    <row r="71" spans="1:8" s="16" customFormat="1" ht="24.95" customHeight="1" thickBot="1" x14ac:dyDescent="0.25">
      <c r="A71" s="469"/>
      <c r="B71" s="470"/>
      <c r="C71" s="180"/>
      <c r="D71" s="471" t="s">
        <v>173</v>
      </c>
      <c r="E71" s="472" t="s">
        <v>174</v>
      </c>
      <c r="F71" s="473" t="s">
        <v>175</v>
      </c>
      <c r="G71" s="472" t="s">
        <v>176</v>
      </c>
      <c r="H71" s="474" t="s">
        <v>177</v>
      </c>
    </row>
    <row r="72" spans="1:8" s="16" customFormat="1" ht="48" customHeight="1" x14ac:dyDescent="0.2">
      <c r="A72" s="29" t="s">
        <v>352</v>
      </c>
      <c r="B72" s="30" t="s">
        <v>27</v>
      </c>
      <c r="C7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2" s="31">
        <f>F72*1.2</f>
        <v>12016.8</v>
      </c>
      <c r="E72" s="32">
        <f>F72*1.1</f>
        <v>11015.400000000001</v>
      </c>
      <c r="F72" s="32">
        <v>10014</v>
      </c>
      <c r="G72" s="32">
        <f>F72*0.75</f>
        <v>7510.5</v>
      </c>
      <c r="H72" s="33">
        <f>F72*0.5</f>
        <v>5007</v>
      </c>
    </row>
    <row r="73" spans="1:8" s="16" customFormat="1" ht="132" customHeight="1" x14ac:dyDescent="0.2">
      <c r="A73" s="34"/>
      <c r="B73" s="35"/>
      <c r="C73" s="35"/>
      <c r="D73" s="36"/>
      <c r="E73" s="37"/>
      <c r="F73" s="37"/>
      <c r="G73" s="37"/>
      <c r="H73" s="38"/>
    </row>
    <row r="74" spans="1:8" s="16" customFormat="1" ht="97.5" customHeight="1" x14ac:dyDescent="0.2">
      <c r="A74" s="34"/>
      <c r="B74" s="39" t="s">
        <v>12</v>
      </c>
      <c r="C7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4" s="36"/>
      <c r="E74" s="37"/>
      <c r="F74" s="37"/>
      <c r="G74" s="37"/>
      <c r="H74" s="38"/>
    </row>
    <row r="75" spans="1:8" s="16" customFormat="1" ht="166.5" customHeight="1" thickBot="1" x14ac:dyDescent="0.25">
      <c r="A75" s="41"/>
      <c r="B75" s="42" t="s">
        <v>13</v>
      </c>
      <c r="C7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75" s="44"/>
      <c r="E75" s="45"/>
      <c r="F75" s="45"/>
      <c r="G75" s="45"/>
      <c r="H75" s="46"/>
    </row>
    <row r="76" spans="1:8" s="16" customFormat="1" ht="24.95" customHeight="1" thickBot="1" x14ac:dyDescent="0.25">
      <c r="A76" s="47"/>
      <c r="B76" s="48"/>
      <c r="C76" s="49"/>
      <c r="D76" s="299"/>
      <c r="E76" s="299"/>
      <c r="F76" s="299"/>
      <c r="G76" s="299"/>
      <c r="H76" s="428"/>
    </row>
    <row r="77" spans="1:8" s="16" customFormat="1" ht="48" customHeight="1" x14ac:dyDescent="0.2">
      <c r="A77" s="53" t="s">
        <v>353</v>
      </c>
      <c r="B77" s="30" t="s">
        <v>27</v>
      </c>
      <c r="C7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7" s="54">
        <f>F77*1.2</f>
        <v>13932</v>
      </c>
      <c r="E77" s="32">
        <f>F77*1.1</f>
        <v>12771.000000000002</v>
      </c>
      <c r="F77" s="32">
        <v>11610</v>
      </c>
      <c r="G77" s="32">
        <f>F77*0.75</f>
        <v>8707.5</v>
      </c>
      <c r="H77" s="33">
        <f>F77*0.5</f>
        <v>5805</v>
      </c>
    </row>
    <row r="78" spans="1:8" s="16" customFormat="1" ht="132" customHeight="1" x14ac:dyDescent="0.2">
      <c r="A78" s="55"/>
      <c r="B78" s="35"/>
      <c r="C78" s="35"/>
      <c r="D78" s="56"/>
      <c r="E78" s="37"/>
      <c r="F78" s="37"/>
      <c r="G78" s="37"/>
      <c r="H78" s="38"/>
    </row>
    <row r="79" spans="1:8" s="16" customFormat="1" ht="97.5" customHeight="1" x14ac:dyDescent="0.2">
      <c r="A79" s="55"/>
      <c r="B79" s="39" t="s">
        <v>12</v>
      </c>
      <c r="C7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79" s="56"/>
      <c r="E79" s="37"/>
      <c r="F79" s="37"/>
      <c r="G79" s="37"/>
      <c r="H79" s="38"/>
    </row>
    <row r="80" spans="1:8" s="16" customFormat="1" ht="166.5" customHeight="1" x14ac:dyDescent="0.2">
      <c r="A80" s="55"/>
      <c r="B80" s="57" t="s">
        <v>13</v>
      </c>
      <c r="C8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0" s="56"/>
      <c r="E80" s="37"/>
      <c r="F80" s="37"/>
      <c r="G80" s="37"/>
      <c r="H80" s="38"/>
    </row>
    <row r="81" spans="1:8" s="16" customFormat="1" ht="92.25" customHeight="1" thickBot="1" x14ac:dyDescent="0.25">
      <c r="A81" s="59"/>
      <c r="B81" s="42" t="s">
        <v>16</v>
      </c>
      <c r="C8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1" s="61"/>
      <c r="E81" s="45"/>
      <c r="F81" s="45"/>
      <c r="G81" s="45"/>
      <c r="H81" s="46"/>
    </row>
    <row r="82" spans="1:8" s="16" customFormat="1" ht="24.95" customHeight="1" thickBot="1" x14ac:dyDescent="0.25">
      <c r="A82" s="81"/>
      <c r="B82" s="82"/>
      <c r="C82" s="83"/>
      <c r="D82" s="299"/>
      <c r="E82" s="299"/>
      <c r="F82" s="299"/>
      <c r="G82" s="299"/>
      <c r="H82" s="428"/>
    </row>
    <row r="83" spans="1:8" s="16" customFormat="1" ht="50.1" customHeight="1" x14ac:dyDescent="0.2">
      <c r="A83" s="65" t="s">
        <v>354</v>
      </c>
      <c r="B83" s="66" t="s">
        <v>195</v>
      </c>
      <c r="C83" s="715"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3" s="262">
        <v>180</v>
      </c>
      <c r="E83" s="313"/>
      <c r="F83" s="313"/>
      <c r="G83" s="313"/>
      <c r="H83" s="314"/>
    </row>
    <row r="84" spans="1:8" s="16" customFormat="1" ht="94.5" customHeight="1" x14ac:dyDescent="0.2">
      <c r="A84" s="71"/>
      <c r="B84" s="72" t="s">
        <v>23</v>
      </c>
      <c r="C84" s="1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4" s="94"/>
      <c r="E84" s="95"/>
      <c r="F84" s="95"/>
      <c r="G84" s="95"/>
      <c r="H84" s="315"/>
    </row>
    <row r="85" spans="1:8" s="16" customFormat="1" ht="163.5" customHeight="1" thickBot="1" x14ac:dyDescent="0.25">
      <c r="A85" s="77"/>
      <c r="B85" s="97" t="s">
        <v>13</v>
      </c>
      <c r="C8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85" s="263"/>
      <c r="E85" s="316"/>
      <c r="F85" s="316"/>
      <c r="G85" s="316"/>
      <c r="H85" s="317"/>
    </row>
    <row r="86" spans="1:8" s="16" customFormat="1" ht="24.95" customHeight="1" thickBot="1" x14ac:dyDescent="0.25">
      <c r="A86" s="81"/>
      <c r="B86" s="117"/>
      <c r="C86" s="118"/>
      <c r="D86" s="467" t="s">
        <v>351</v>
      </c>
      <c r="E86" s="467"/>
      <c r="F86" s="467"/>
      <c r="G86" s="467"/>
      <c r="H86" s="468"/>
    </row>
    <row r="87" spans="1:8" s="16" customFormat="1" ht="50.1" customHeight="1" thickBot="1" x14ac:dyDescent="0.25">
      <c r="A87" s="119" t="s">
        <v>31</v>
      </c>
      <c r="B87" s="120"/>
      <c r="C87" s="120"/>
      <c r="D87" s="451" t="str">
        <f>"от "&amp;MIN(D88:D106)&amp;" до "&amp;MAX(D88:D106)</f>
        <v>от 1500 до 28500</v>
      </c>
      <c r="E87" s="452"/>
      <c r="F87" s="452"/>
      <c r="G87" s="452"/>
      <c r="H87" s="453"/>
    </row>
    <row r="88" spans="1:8" s="16" customFormat="1" ht="37.5" customHeight="1" outlineLevel="1" x14ac:dyDescent="0.2">
      <c r="A88" s="124" t="s">
        <v>355</v>
      </c>
      <c r="B88" s="361"/>
      <c r="C88" s="30"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88" s="362">
        <v>1500</v>
      </c>
      <c r="E88" s="128"/>
      <c r="F88" s="128"/>
      <c r="G88" s="128"/>
      <c r="H88" s="129"/>
    </row>
    <row r="89" spans="1:8" s="16" customFormat="1" ht="37.5" customHeight="1" outlineLevel="1" x14ac:dyDescent="0.2">
      <c r="A89" s="499" t="s">
        <v>356</v>
      </c>
      <c r="B89" s="511"/>
      <c r="C89" s="364"/>
      <c r="D89" s="362">
        <v>3000</v>
      </c>
      <c r="E89" s="128"/>
      <c r="F89" s="128"/>
      <c r="G89" s="128"/>
      <c r="H89" s="129"/>
    </row>
    <row r="90" spans="1:8" s="16" customFormat="1" ht="37.5" customHeight="1" outlineLevel="1" x14ac:dyDescent="0.2">
      <c r="A90" s="499" t="s">
        <v>357</v>
      </c>
      <c r="B90" s="511"/>
      <c r="C90" s="364"/>
      <c r="D90" s="362">
        <v>4500</v>
      </c>
      <c r="E90" s="128"/>
      <c r="F90" s="128"/>
      <c r="G90" s="128"/>
      <c r="H90" s="129"/>
    </row>
    <row r="91" spans="1:8" s="16" customFormat="1" ht="37.5" customHeight="1" outlineLevel="1" x14ac:dyDescent="0.2">
      <c r="A91" s="499" t="s">
        <v>358</v>
      </c>
      <c r="B91" s="511"/>
      <c r="C91" s="364"/>
      <c r="D91" s="362">
        <v>6000</v>
      </c>
      <c r="E91" s="128"/>
      <c r="F91" s="128"/>
      <c r="G91" s="128"/>
      <c r="H91" s="129"/>
    </row>
    <row r="92" spans="1:8" s="16" customFormat="1" ht="37.5" customHeight="1" outlineLevel="1" x14ac:dyDescent="0.2">
      <c r="A92" s="499" t="s">
        <v>359</v>
      </c>
      <c r="B92" s="511"/>
      <c r="C92" s="364"/>
      <c r="D92" s="362">
        <v>7500</v>
      </c>
      <c r="E92" s="128"/>
      <c r="F92" s="128"/>
      <c r="G92" s="128"/>
      <c r="H92" s="129"/>
    </row>
    <row r="93" spans="1:8" s="16" customFormat="1" ht="37.5" customHeight="1" outlineLevel="1" x14ac:dyDescent="0.2">
      <c r="A93" s="499" t="s">
        <v>360</v>
      </c>
      <c r="B93" s="511"/>
      <c r="C93" s="364"/>
      <c r="D93" s="362">
        <v>9000</v>
      </c>
      <c r="E93" s="128"/>
      <c r="F93" s="128"/>
      <c r="G93" s="128"/>
      <c r="H93" s="129"/>
    </row>
    <row r="94" spans="1:8" s="16" customFormat="1" ht="37.5" customHeight="1" outlineLevel="1" x14ac:dyDescent="0.2">
      <c r="A94" s="499" t="s">
        <v>361</v>
      </c>
      <c r="B94" s="511"/>
      <c r="C94" s="364"/>
      <c r="D94" s="362">
        <v>10500</v>
      </c>
      <c r="E94" s="128"/>
      <c r="F94" s="128"/>
      <c r="G94" s="128"/>
      <c r="H94" s="129"/>
    </row>
    <row r="95" spans="1:8" s="16" customFormat="1" ht="37.5" customHeight="1" outlineLevel="1" x14ac:dyDescent="0.2">
      <c r="A95" s="499" t="s">
        <v>362</v>
      </c>
      <c r="B95" s="511"/>
      <c r="C95" s="364"/>
      <c r="D95" s="362">
        <v>12000</v>
      </c>
      <c r="E95" s="128"/>
      <c r="F95" s="128"/>
      <c r="G95" s="128"/>
      <c r="H95" s="129"/>
    </row>
    <row r="96" spans="1:8" s="16" customFormat="1" ht="37.5" customHeight="1" outlineLevel="1" x14ac:dyDescent="0.2">
      <c r="A96" s="499" t="s">
        <v>363</v>
      </c>
      <c r="B96" s="511"/>
      <c r="C96" s="364"/>
      <c r="D96" s="362">
        <v>13500</v>
      </c>
      <c r="E96" s="128"/>
      <c r="F96" s="128"/>
      <c r="G96" s="128"/>
      <c r="H96" s="129"/>
    </row>
    <row r="97" spans="1:8" s="16" customFormat="1" ht="37.5" customHeight="1" outlineLevel="1" x14ac:dyDescent="0.2">
      <c r="A97" s="499" t="s">
        <v>364</v>
      </c>
      <c r="B97" s="511"/>
      <c r="C97" s="364"/>
      <c r="D97" s="362">
        <v>15000</v>
      </c>
      <c r="E97" s="128"/>
      <c r="F97" s="128"/>
      <c r="G97" s="128"/>
      <c r="H97" s="129"/>
    </row>
    <row r="98" spans="1:8" s="16" customFormat="1" ht="37.5" customHeight="1" outlineLevel="1" x14ac:dyDescent="0.2">
      <c r="A98" s="499" t="s">
        <v>365</v>
      </c>
      <c r="B98" s="511"/>
      <c r="C98" s="364"/>
      <c r="D98" s="362">
        <v>16500</v>
      </c>
      <c r="E98" s="128"/>
      <c r="F98" s="128"/>
      <c r="G98" s="128"/>
      <c r="H98" s="129"/>
    </row>
    <row r="99" spans="1:8" s="16" customFormat="1" ht="37.5" customHeight="1" outlineLevel="1" x14ac:dyDescent="0.2">
      <c r="A99" s="499" t="s">
        <v>366</v>
      </c>
      <c r="B99" s="511"/>
      <c r="C99" s="364"/>
      <c r="D99" s="362">
        <v>18000</v>
      </c>
      <c r="E99" s="128"/>
      <c r="F99" s="128"/>
      <c r="G99" s="128"/>
      <c r="H99" s="129"/>
    </row>
    <row r="100" spans="1:8" s="16" customFormat="1" ht="37.5" customHeight="1" outlineLevel="1" x14ac:dyDescent="0.2">
      <c r="A100" s="499" t="s">
        <v>367</v>
      </c>
      <c r="B100" s="511"/>
      <c r="C100" s="364"/>
      <c r="D100" s="362">
        <v>19500</v>
      </c>
      <c r="E100" s="128"/>
      <c r="F100" s="128"/>
      <c r="G100" s="128"/>
      <c r="H100" s="129"/>
    </row>
    <row r="101" spans="1:8" s="16" customFormat="1" ht="37.5" customHeight="1" outlineLevel="1" x14ac:dyDescent="0.2">
      <c r="A101" s="499" t="s">
        <v>368</v>
      </c>
      <c r="B101" s="511"/>
      <c r="C101" s="364"/>
      <c r="D101" s="362">
        <v>21000</v>
      </c>
      <c r="E101" s="128"/>
      <c r="F101" s="128"/>
      <c r="G101" s="128"/>
      <c r="H101" s="129"/>
    </row>
    <row r="102" spans="1:8" s="16" customFormat="1" ht="37.5" customHeight="1" outlineLevel="1" x14ac:dyDescent="0.2">
      <c r="A102" s="499" t="s">
        <v>369</v>
      </c>
      <c r="B102" s="511"/>
      <c r="C102" s="364"/>
      <c r="D102" s="362">
        <v>22500</v>
      </c>
      <c r="E102" s="128"/>
      <c r="F102" s="128"/>
      <c r="G102" s="128"/>
      <c r="H102" s="129"/>
    </row>
    <row r="103" spans="1:8" s="16" customFormat="1" ht="37.5" customHeight="1" outlineLevel="1" x14ac:dyDescent="0.2">
      <c r="A103" s="499" t="s">
        <v>370</v>
      </c>
      <c r="B103" s="511"/>
      <c r="C103" s="364"/>
      <c r="D103" s="362">
        <v>24000</v>
      </c>
      <c r="E103" s="128"/>
      <c r="F103" s="128"/>
      <c r="G103" s="128"/>
      <c r="H103" s="129"/>
    </row>
    <row r="104" spans="1:8" s="16" customFormat="1" ht="37.5" customHeight="1" outlineLevel="1" x14ac:dyDescent="0.2">
      <c r="A104" s="499" t="s">
        <v>371</v>
      </c>
      <c r="B104" s="511"/>
      <c r="C104" s="364"/>
      <c r="D104" s="362">
        <v>25500</v>
      </c>
      <c r="E104" s="128"/>
      <c r="F104" s="128"/>
      <c r="G104" s="128"/>
      <c r="H104" s="129"/>
    </row>
    <row r="105" spans="1:8" s="16" customFormat="1" ht="37.5" customHeight="1" outlineLevel="1" x14ac:dyDescent="0.2">
      <c r="A105" s="499" t="s">
        <v>372</v>
      </c>
      <c r="B105" s="511"/>
      <c r="C105" s="364"/>
      <c r="D105" s="362">
        <v>27000</v>
      </c>
      <c r="E105" s="128"/>
      <c r="F105" s="128"/>
      <c r="G105" s="128"/>
      <c r="H105" s="129"/>
    </row>
    <row r="106" spans="1:8" s="16" customFormat="1" ht="37.5" customHeight="1" outlineLevel="1" x14ac:dyDescent="0.2">
      <c r="A106" s="499" t="s">
        <v>373</v>
      </c>
      <c r="B106" s="511"/>
      <c r="C106" s="364"/>
      <c r="D106" s="362">
        <v>28500</v>
      </c>
      <c r="E106" s="128"/>
      <c r="F106" s="128"/>
      <c r="G106" s="128"/>
      <c r="H106" s="129"/>
    </row>
    <row r="107" spans="1:8" s="16" customFormat="1" ht="37.5" customHeight="1" outlineLevel="1" thickBot="1" x14ac:dyDescent="0.25">
      <c r="A107" s="130" t="s">
        <v>374</v>
      </c>
      <c r="B107" s="363"/>
      <c r="C107" s="365"/>
      <c r="D107" s="362">
        <v>30000</v>
      </c>
      <c r="E107" s="128"/>
      <c r="F107" s="128"/>
      <c r="G107" s="128"/>
      <c r="H107" s="129"/>
    </row>
    <row r="108" spans="1:8" s="16" customFormat="1" ht="50.1" customHeight="1" thickBot="1" x14ac:dyDescent="0.25">
      <c r="A108" s="119" t="s">
        <v>52</v>
      </c>
      <c r="B108" s="120"/>
      <c r="C108" s="120"/>
      <c r="D108" s="121" t="str">
        <f>"от "&amp;MIN(D109:D118)&amp;" до "&amp;MAX(D109:D118)</f>
        <v>от 390 до 9390</v>
      </c>
      <c r="E108" s="122"/>
      <c r="F108" s="122"/>
      <c r="G108" s="122"/>
      <c r="H108" s="123"/>
    </row>
    <row r="109" spans="1:8" s="16" customFormat="1" ht="154.5" customHeight="1" x14ac:dyDescent="0.2">
      <c r="A109" s="588" t="s">
        <v>271</v>
      </c>
      <c r="B109" s="133" t="s">
        <v>272</v>
      </c>
      <c r="C10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09" s="509">
        <v>1380</v>
      </c>
      <c r="E109" s="509"/>
      <c r="F109" s="509"/>
      <c r="G109" s="509"/>
      <c r="H109" s="54"/>
    </row>
    <row r="110" spans="1:8" s="16" customFormat="1" ht="37.5" customHeight="1" x14ac:dyDescent="0.2">
      <c r="A110" s="143" t="s">
        <v>54</v>
      </c>
      <c r="B110" s="144"/>
      <c r="C110" s="139"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10" s="325">
        <v>840</v>
      </c>
      <c r="E110" s="140"/>
      <c r="F110" s="140"/>
      <c r="G110" s="140"/>
      <c r="H110" s="141"/>
    </row>
    <row r="111" spans="1:8" s="16" customFormat="1" ht="37.5" customHeight="1" x14ac:dyDescent="0.2">
      <c r="A111" s="143" t="s">
        <v>55</v>
      </c>
      <c r="B111" s="144"/>
      <c r="C111" s="142"/>
      <c r="D111" s="325">
        <v>9390</v>
      </c>
      <c r="E111" s="140"/>
      <c r="F111" s="140"/>
      <c r="G111" s="140"/>
      <c r="H111" s="141"/>
    </row>
    <row r="112" spans="1:8" s="16" customFormat="1" ht="37.5" customHeight="1" x14ac:dyDescent="0.2">
      <c r="A112" s="143" t="s">
        <v>56</v>
      </c>
      <c r="B112" s="144"/>
      <c r="C112" s="142"/>
      <c r="D112" s="325">
        <v>2190</v>
      </c>
      <c r="E112" s="140"/>
      <c r="F112" s="140"/>
      <c r="G112" s="140"/>
      <c r="H112" s="141"/>
    </row>
    <row r="113" spans="1:8" s="16" customFormat="1" ht="37.5" customHeight="1" x14ac:dyDescent="0.2">
      <c r="A113" s="716" t="s">
        <v>57</v>
      </c>
      <c r="B113" s="717"/>
      <c r="C113" s="142"/>
      <c r="D113" s="325">
        <v>5790</v>
      </c>
      <c r="E113" s="140"/>
      <c r="F113" s="140"/>
      <c r="G113" s="140"/>
      <c r="H113" s="141"/>
    </row>
    <row r="114" spans="1:8" s="16" customFormat="1" ht="37.5" customHeight="1" x14ac:dyDescent="0.2">
      <c r="A114" s="143" t="s">
        <v>58</v>
      </c>
      <c r="B114" s="144"/>
      <c r="C114" s="142"/>
      <c r="D114" s="56">
        <v>390</v>
      </c>
      <c r="E114" s="37"/>
      <c r="F114" s="37"/>
      <c r="G114" s="37"/>
      <c r="H114" s="38"/>
    </row>
    <row r="115" spans="1:8" s="16" customFormat="1" ht="37.5" customHeight="1" x14ac:dyDescent="0.2">
      <c r="A115" s="143" t="s">
        <v>59</v>
      </c>
      <c r="B115" s="144"/>
      <c r="C115" s="142"/>
      <c r="D115" s="56">
        <v>390</v>
      </c>
      <c r="E115" s="37"/>
      <c r="F115" s="37"/>
      <c r="G115" s="37"/>
      <c r="H115" s="38"/>
    </row>
    <row r="116" spans="1:8" s="16" customFormat="1" ht="37.5" customHeight="1" x14ac:dyDescent="0.2">
      <c r="A116" s="143" t="s">
        <v>60</v>
      </c>
      <c r="B116" s="144"/>
      <c r="C116" s="142"/>
      <c r="D116" s="56">
        <v>780</v>
      </c>
      <c r="E116" s="37"/>
      <c r="F116" s="37"/>
      <c r="G116" s="37"/>
      <c r="H116" s="38"/>
    </row>
    <row r="117" spans="1:8" s="16" customFormat="1" ht="37.5" customHeight="1" x14ac:dyDescent="0.2">
      <c r="A117" s="143" t="s">
        <v>61</v>
      </c>
      <c r="B117" s="144"/>
      <c r="C117" s="142"/>
      <c r="D117" s="56">
        <v>1170</v>
      </c>
      <c r="E117" s="37"/>
      <c r="F117" s="37"/>
      <c r="G117" s="37"/>
      <c r="H117" s="38"/>
    </row>
    <row r="118" spans="1:8" s="16" customFormat="1" ht="37.5" customHeight="1" thickBot="1" x14ac:dyDescent="0.25">
      <c r="A118" s="192" t="s">
        <v>62</v>
      </c>
      <c r="B118" s="193"/>
      <c r="C118" s="147"/>
      <c r="D118" s="56">
        <v>6990</v>
      </c>
      <c r="E118" s="37"/>
      <c r="F118" s="37"/>
      <c r="G118" s="37"/>
      <c r="H118" s="38"/>
    </row>
    <row r="119" spans="1:8" s="16" customFormat="1" ht="117.75" customHeight="1" thickBot="1" x14ac:dyDescent="0.25">
      <c r="A119" s="319" t="s">
        <v>64</v>
      </c>
      <c r="B119" s="320"/>
      <c r="C11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19" s="45">
        <v>30</v>
      </c>
      <c r="E119" s="45"/>
      <c r="F119" s="45"/>
      <c r="G119" s="45"/>
      <c r="H119" s="46"/>
    </row>
    <row r="120" spans="1:8" s="28" customFormat="1" ht="50.1" customHeight="1" thickBot="1" x14ac:dyDescent="0.25">
      <c r="A120" s="24" t="s">
        <v>65</v>
      </c>
      <c r="B120" s="25"/>
      <c r="C120" s="26"/>
      <c r="D120" s="156" t="str">
        <f>"от "&amp;MIN(D122,D133:D147)&amp;" до "&amp;MAX(D122,D133:D147)</f>
        <v>от 540 до 22290</v>
      </c>
      <c r="E120" s="156"/>
      <c r="F120" s="156"/>
      <c r="G120" s="156"/>
      <c r="H120" s="157"/>
    </row>
    <row r="121" spans="1:8" s="16" customFormat="1" ht="24.95" customHeight="1" thickBot="1" x14ac:dyDescent="0.25">
      <c r="A121" s="298"/>
      <c r="B121" s="299"/>
      <c r="C121" s="118"/>
      <c r="D121" s="322"/>
      <c r="E121" s="322"/>
      <c r="F121" s="322"/>
      <c r="G121" s="322"/>
      <c r="H121" s="323"/>
    </row>
    <row r="122" spans="1:8" s="16" customFormat="1" ht="68.25" customHeight="1" thickBot="1" x14ac:dyDescent="0.25">
      <c r="A122" s="162" t="s">
        <v>66</v>
      </c>
      <c r="B122" s="163"/>
      <c r="C12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22" s="165">
        <v>12600</v>
      </c>
      <c r="E122" s="165"/>
      <c r="F122" s="165"/>
      <c r="G122" s="165"/>
      <c r="H122" s="166"/>
    </row>
    <row r="123" spans="1:8" s="16" customFormat="1" ht="68.25" customHeight="1" thickBot="1" x14ac:dyDescent="0.25">
      <c r="A123" s="167" t="s">
        <v>67</v>
      </c>
      <c r="B123" s="168"/>
      <c r="C123" s="169"/>
      <c r="D123" s="170" t="s">
        <v>68</v>
      </c>
      <c r="E123" s="171"/>
      <c r="F123" s="171"/>
      <c r="G123" s="171"/>
      <c r="H123" s="172"/>
    </row>
    <row r="124" spans="1:8" s="16" customFormat="1" ht="68.25" customHeight="1" x14ac:dyDescent="0.2">
      <c r="A124" s="173" t="s">
        <v>69</v>
      </c>
      <c r="B124" s="174"/>
      <c r="C124" s="169"/>
      <c r="D124" s="140">
        <f>D122/4</f>
        <v>3150</v>
      </c>
      <c r="E124" s="140"/>
      <c r="F124" s="140"/>
      <c r="G124" s="140"/>
      <c r="H124" s="141"/>
    </row>
    <row r="125" spans="1:8" s="16" customFormat="1" ht="68.25" customHeight="1" x14ac:dyDescent="0.2">
      <c r="A125" s="173" t="s">
        <v>70</v>
      </c>
      <c r="B125" s="174"/>
      <c r="C125" s="169"/>
      <c r="D125" s="140">
        <f>D122/5</f>
        <v>2520</v>
      </c>
      <c r="E125" s="140"/>
      <c r="F125" s="140"/>
      <c r="G125" s="140"/>
      <c r="H125" s="141"/>
    </row>
    <row r="126" spans="1:8" s="16" customFormat="1" ht="68.25" customHeight="1" x14ac:dyDescent="0.2">
      <c r="A126" s="173" t="s">
        <v>71</v>
      </c>
      <c r="B126" s="174"/>
      <c r="C126" s="169"/>
      <c r="D126" s="140">
        <f>D122/6</f>
        <v>2100</v>
      </c>
      <c r="E126" s="140"/>
      <c r="F126" s="140"/>
      <c r="G126" s="140"/>
      <c r="H126" s="141"/>
    </row>
    <row r="127" spans="1:8" s="16" customFormat="1" ht="68.25" customHeight="1" x14ac:dyDescent="0.2">
      <c r="A127" s="173" t="s">
        <v>72</v>
      </c>
      <c r="B127" s="174"/>
      <c r="C127" s="169"/>
      <c r="D127" s="140">
        <f>D122/7</f>
        <v>1800</v>
      </c>
      <c r="E127" s="140"/>
      <c r="F127" s="140"/>
      <c r="G127" s="140"/>
      <c r="H127" s="141"/>
    </row>
    <row r="128" spans="1:8" s="16" customFormat="1" ht="68.25" customHeight="1" x14ac:dyDescent="0.2">
      <c r="A128" s="173" t="s">
        <v>73</v>
      </c>
      <c r="B128" s="174"/>
      <c r="C128" s="169"/>
      <c r="D128" s="140">
        <f>D122/8</f>
        <v>1575</v>
      </c>
      <c r="E128" s="140"/>
      <c r="F128" s="140"/>
      <c r="G128" s="140"/>
      <c r="H128" s="141"/>
    </row>
    <row r="129" spans="1:8" s="16" customFormat="1" ht="68.25" customHeight="1" x14ac:dyDescent="0.2">
      <c r="A129" s="173" t="s">
        <v>74</v>
      </c>
      <c r="B129" s="174"/>
      <c r="C129" s="169"/>
      <c r="D129" s="140">
        <f>D122/9</f>
        <v>1400</v>
      </c>
      <c r="E129" s="140"/>
      <c r="F129" s="140"/>
      <c r="G129" s="140"/>
      <c r="H129" s="141"/>
    </row>
    <row r="130" spans="1:8" s="16" customFormat="1" ht="68.25" customHeight="1" thickBot="1" x14ac:dyDescent="0.25">
      <c r="A130" s="173" t="s">
        <v>75</v>
      </c>
      <c r="B130" s="174"/>
      <c r="C130" s="175"/>
      <c r="D130" s="140">
        <f>D122/10</f>
        <v>1260</v>
      </c>
      <c r="E130" s="140"/>
      <c r="F130" s="140"/>
      <c r="G130" s="140"/>
      <c r="H130" s="141"/>
    </row>
    <row r="131" spans="1:8" s="16" customFormat="1" ht="62.45" customHeight="1" thickBot="1" x14ac:dyDescent="0.25">
      <c r="A131" s="176" t="s">
        <v>76</v>
      </c>
      <c r="B131" s="177"/>
      <c r="C13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31" s="44">
        <v>10008</v>
      </c>
      <c r="E131" s="45"/>
      <c r="F131" s="45"/>
      <c r="G131" s="45"/>
      <c r="H131" s="46"/>
    </row>
    <row r="132" spans="1:8" s="16" customFormat="1" ht="24.95" customHeight="1" thickBot="1" x14ac:dyDescent="0.25">
      <c r="A132" s="298"/>
      <c r="B132" s="299"/>
      <c r="C132" s="180"/>
      <c r="D132" s="322"/>
      <c r="E132" s="322"/>
      <c r="F132" s="322"/>
      <c r="G132" s="322"/>
      <c r="H132" s="323"/>
    </row>
    <row r="133" spans="1:8" s="16" customFormat="1" ht="50.1" customHeight="1" x14ac:dyDescent="0.2">
      <c r="A133" s="137" t="s">
        <v>77</v>
      </c>
      <c r="B133" s="189"/>
      <c r="C133" s="291" t="str">
        <f>"Интернет-площадка 2gis.ru на основе Cправочника организаций "&amp;$C$2&amp;""</f>
        <v>Интернет-площадка 2gis.ru на основе Cправочника организаций "2ГИС.ТОЛЬЯТТИ"</v>
      </c>
      <c r="D133" s="325">
        <v>5490</v>
      </c>
      <c r="E133" s="140"/>
      <c r="F133" s="140"/>
      <c r="G133" s="140"/>
      <c r="H133" s="141"/>
    </row>
    <row r="134" spans="1:8" s="16" customFormat="1" ht="50.1" customHeight="1" x14ac:dyDescent="0.2">
      <c r="A134" s="143" t="s">
        <v>78</v>
      </c>
      <c r="B134" s="144"/>
      <c r="C134"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4" s="56">
        <v>6090</v>
      </c>
      <c r="E134" s="37"/>
      <c r="F134" s="37"/>
      <c r="G134" s="37"/>
      <c r="H134" s="38"/>
    </row>
    <row r="135" spans="1:8" s="16" customFormat="1" ht="50.1" customHeight="1" x14ac:dyDescent="0.2">
      <c r="A135" s="143" t="s">
        <v>79</v>
      </c>
      <c r="B135" s="144"/>
      <c r="C135"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5" s="56">
        <v>21990</v>
      </c>
      <c r="E135" s="37"/>
      <c r="F135" s="37"/>
      <c r="G135" s="37"/>
      <c r="H135" s="38"/>
    </row>
    <row r="136" spans="1:8" s="16" customFormat="1" ht="50.1" customHeight="1" x14ac:dyDescent="0.2">
      <c r="A136" s="143" t="s">
        <v>80</v>
      </c>
      <c r="B136" s="144"/>
      <c r="C136" s="188" t="str">
        <f>"Интернет-площадка 2gis.ru на основе Cправочника организаций "&amp;$C$2&amp;""</f>
        <v>Интернет-площадка 2gis.ru на основе Cправочника организаций "2ГИС.ТОЛЬЯТТИ"</v>
      </c>
      <c r="D136" s="56">
        <v>5790</v>
      </c>
      <c r="E136" s="37"/>
      <c r="F136" s="37"/>
      <c r="G136" s="37"/>
      <c r="H136" s="38"/>
    </row>
    <row r="137" spans="1:8" s="16" customFormat="1" ht="50.1" customHeight="1" x14ac:dyDescent="0.2">
      <c r="A137" s="143" t="s">
        <v>81</v>
      </c>
      <c r="B137" s="144"/>
      <c r="C137" s="188" t="str">
        <f>"Интернет-площадка 2gis.ru на основе Cправочника организаций "&amp;$C$2&amp;""</f>
        <v>Интернет-площадка 2gis.ru на основе Cправочника организаций "2ГИС.ТОЛЬЯТТИ"</v>
      </c>
      <c r="D137" s="56">
        <v>6948</v>
      </c>
      <c r="E137" s="37"/>
      <c r="F137" s="37"/>
      <c r="G137" s="37"/>
      <c r="H137" s="38"/>
    </row>
    <row r="138" spans="1:8" s="16" customFormat="1" ht="50.1" customHeight="1" x14ac:dyDescent="0.2">
      <c r="A138" s="143" t="s">
        <v>82</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8" s="56">
        <v>8490</v>
      </c>
      <c r="E138" s="37"/>
      <c r="F138" s="37"/>
      <c r="G138" s="37"/>
      <c r="H138" s="38"/>
    </row>
    <row r="139" spans="1:8" s="16" customFormat="1" ht="50.1" customHeight="1" x14ac:dyDescent="0.2">
      <c r="A139" s="143" t="s">
        <v>83</v>
      </c>
      <c r="B139" s="144"/>
      <c r="C139"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39" s="56">
        <v>12390</v>
      </c>
      <c r="E139" s="37"/>
      <c r="F139" s="37"/>
      <c r="G139" s="37"/>
      <c r="H139" s="38"/>
    </row>
    <row r="140" spans="1:8" s="16" customFormat="1" ht="50.1" customHeight="1" x14ac:dyDescent="0.2">
      <c r="A140" s="143" t="s">
        <v>84</v>
      </c>
      <c r="B140" s="144"/>
      <c r="C140"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0" s="56">
        <v>22290</v>
      </c>
      <c r="E140" s="37"/>
      <c r="F140" s="37"/>
      <c r="G140" s="37"/>
      <c r="H140" s="38"/>
    </row>
    <row r="141" spans="1:8" s="16" customFormat="1" ht="50.1" customHeight="1" x14ac:dyDescent="0.2">
      <c r="A141" s="143" t="s">
        <v>85</v>
      </c>
      <c r="B141" s="144"/>
      <c r="C141" s="188" t="str">
        <f>C171</f>
        <v>электронный справочник на основе Справочника организаций "2ГИС.ТОЛЬЯТТИ" (мобильная версия 2ГИС 4.0 и выше)</v>
      </c>
      <c r="D141" s="56">
        <v>12000</v>
      </c>
      <c r="E141" s="37"/>
      <c r="F141" s="37"/>
      <c r="G141" s="37"/>
      <c r="H141" s="38"/>
    </row>
    <row r="142" spans="1:8" s="16" customFormat="1" ht="50.1" customHeight="1" x14ac:dyDescent="0.2">
      <c r="A142" s="143" t="s">
        <v>86</v>
      </c>
      <c r="B142" s="144"/>
      <c r="C142" s="188" t="s">
        <v>694</v>
      </c>
      <c r="D142" s="56">
        <v>540</v>
      </c>
      <c r="E142" s="37"/>
      <c r="F142" s="37"/>
      <c r="G142" s="37"/>
      <c r="H142" s="38"/>
    </row>
    <row r="143" spans="1:8" s="16" customFormat="1" ht="83.25" customHeight="1" x14ac:dyDescent="0.2">
      <c r="A143" s="143" t="s">
        <v>88</v>
      </c>
      <c r="B143" s="144"/>
      <c r="C14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43" s="56">
        <v>4590</v>
      </c>
      <c r="E143" s="37"/>
      <c r="F143" s="37"/>
      <c r="G143" s="37"/>
      <c r="H143" s="38"/>
    </row>
    <row r="144" spans="1:8" s="16" customFormat="1" ht="83.25" customHeight="1" x14ac:dyDescent="0.2">
      <c r="A144" s="143" t="s">
        <v>89</v>
      </c>
      <c r="B144" s="144"/>
      <c r="C144" s="188"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44" s="56">
        <v>3672</v>
      </c>
      <c r="E144" s="37"/>
      <c r="F144" s="37"/>
      <c r="G144" s="37"/>
      <c r="H144" s="38"/>
    </row>
    <row r="145" spans="1:8" s="16" customFormat="1" ht="83.25" customHeight="1" x14ac:dyDescent="0.2">
      <c r="A145" s="143" t="s">
        <v>90</v>
      </c>
      <c r="B145" s="144"/>
      <c r="C145" s="18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45" s="56">
        <v>3750</v>
      </c>
      <c r="E145" s="37"/>
      <c r="F145" s="37"/>
      <c r="G145" s="37"/>
      <c r="H145" s="38"/>
    </row>
    <row r="146" spans="1:8" s="16" customFormat="1" ht="83.25" customHeight="1" x14ac:dyDescent="0.2">
      <c r="A146" s="143" t="s">
        <v>91</v>
      </c>
      <c r="B146" s="144"/>
      <c r="C146" s="188"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46" s="56">
        <v>1836</v>
      </c>
      <c r="E146" s="37"/>
      <c r="F146" s="37"/>
      <c r="G146" s="37"/>
      <c r="H146" s="38"/>
    </row>
    <row r="147" spans="1:8" s="16" customFormat="1" ht="50.1" customHeight="1" thickBot="1" x14ac:dyDescent="0.25">
      <c r="A147" s="143" t="s">
        <v>94</v>
      </c>
      <c r="B147" s="144"/>
      <c r="C147" s="188"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47" s="56">
        <v>6990</v>
      </c>
      <c r="E147" s="37"/>
      <c r="F147" s="37"/>
      <c r="G147" s="37"/>
      <c r="H147" s="38"/>
    </row>
    <row r="148" spans="1:8" s="16" customFormat="1" ht="102" customHeight="1" thickBot="1" x14ac:dyDescent="0.25">
      <c r="A148" s="143" t="s">
        <v>16</v>
      </c>
      <c r="B148" s="144"/>
      <c r="C14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48" s="56">
        <v>1380</v>
      </c>
      <c r="E148" s="37"/>
      <c r="F148" s="37"/>
      <c r="G148" s="37"/>
      <c r="H148" s="38"/>
    </row>
    <row r="149" spans="1:8" s="16" customFormat="1" ht="126" customHeight="1" x14ac:dyDescent="0.2">
      <c r="A149" s="143" t="s">
        <v>95</v>
      </c>
      <c r="B149" s="144"/>
      <c r="C14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49" s="56">
        <v>14100</v>
      </c>
      <c r="E149" s="37"/>
      <c r="F149" s="37"/>
      <c r="G149" s="37"/>
      <c r="H149" s="38"/>
    </row>
    <row r="150" spans="1:8" s="16" customFormat="1" ht="96" customHeight="1" x14ac:dyDescent="0.2">
      <c r="A150" s="137" t="s">
        <v>96</v>
      </c>
      <c r="B150" s="189"/>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0" s="56">
        <v>5010</v>
      </c>
      <c r="E150" s="37"/>
      <c r="F150" s="37"/>
      <c r="G150" s="37"/>
      <c r="H150" s="38"/>
    </row>
    <row r="151" spans="1:8" s="16" customFormat="1" ht="96" customHeight="1" x14ac:dyDescent="0.2">
      <c r="A151" s="137" t="s">
        <v>97</v>
      </c>
      <c r="B151" s="189"/>
      <c r="C15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51" s="56">
        <v>5010</v>
      </c>
      <c r="E151" s="37"/>
      <c r="F151" s="37"/>
      <c r="G151" s="37"/>
      <c r="H151" s="38"/>
    </row>
    <row r="152" spans="1:8" s="16" customFormat="1" ht="78" customHeight="1" x14ac:dyDescent="0.2">
      <c r="A152" s="143" t="s">
        <v>92</v>
      </c>
      <c r="B152" s="144" t="s">
        <v>92</v>
      </c>
      <c r="C15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52" s="56">
        <v>10008</v>
      </c>
      <c r="E152" s="37"/>
      <c r="F152" s="37"/>
      <c r="G152" s="37"/>
      <c r="H152" s="38"/>
    </row>
    <row r="153" spans="1:8" s="16" customFormat="1" ht="78" customHeight="1" x14ac:dyDescent="0.2">
      <c r="A153" s="143" t="s">
        <v>93</v>
      </c>
      <c r="B153" s="144" t="s">
        <v>93</v>
      </c>
      <c r="C15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53" s="56">
        <v>7500</v>
      </c>
      <c r="E153" s="37"/>
      <c r="F153" s="37"/>
      <c r="G153" s="37"/>
      <c r="H153" s="38"/>
    </row>
    <row r="154" spans="1:8" s="16" customFormat="1" ht="50.1" customHeight="1" x14ac:dyDescent="0.2">
      <c r="A154" s="143" t="s">
        <v>98</v>
      </c>
      <c r="B154" s="144"/>
      <c r="C154" s="188" t="str">
        <f>"Интернет-площадка 2gis.ru на основе Cправочника организаций "&amp;$C$2&amp;""</f>
        <v>Интернет-площадка 2gis.ru на основе Cправочника организаций "2ГИС.ТОЛЬЯТТИ"</v>
      </c>
      <c r="D154" s="56">
        <v>7800</v>
      </c>
      <c r="E154" s="37"/>
      <c r="F154" s="37"/>
      <c r="G154" s="37"/>
      <c r="H154" s="38"/>
    </row>
    <row r="155" spans="1:8" s="16" customFormat="1" ht="50.1" customHeight="1" x14ac:dyDescent="0.2">
      <c r="A155" s="143" t="s">
        <v>99</v>
      </c>
      <c r="B155" s="144"/>
      <c r="C155" s="188" t="str">
        <f t="shared" ref="C155:C163"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5" s="56">
        <v>8640</v>
      </c>
      <c r="E155" s="37"/>
      <c r="F155" s="37"/>
      <c r="G155" s="37"/>
      <c r="H155" s="38"/>
    </row>
    <row r="156" spans="1:8" s="16" customFormat="1" ht="50.1" customHeight="1" x14ac:dyDescent="0.2">
      <c r="A156" s="143" t="s">
        <v>100</v>
      </c>
      <c r="B156" s="144"/>
      <c r="C156" s="188" t="str">
        <f t="shared" si="1"/>
        <v>Электронный справочник на основе Справочника организаций "2ГИС.ТОЛЬЯТТИ" (версия для ПК)</v>
      </c>
      <c r="D156" s="56">
        <v>30840</v>
      </c>
      <c r="E156" s="37"/>
      <c r="F156" s="37"/>
      <c r="G156" s="37"/>
      <c r="H156" s="38"/>
    </row>
    <row r="157" spans="1:8" s="16" customFormat="1" ht="50.1" customHeight="1" x14ac:dyDescent="0.2">
      <c r="A157" s="143" t="s">
        <v>101</v>
      </c>
      <c r="B157" s="144"/>
      <c r="C157" s="188" t="str">
        <f>"Интернет-площадка 2gis.ru на основе Cправочника организаций "&amp;$C$2&amp;""</f>
        <v>Интернет-площадка 2gis.ru на основе Cправочника организаций "2ГИС.ТОЛЬЯТТИ"</v>
      </c>
      <c r="D157" s="56">
        <v>8160</v>
      </c>
      <c r="E157" s="37"/>
      <c r="F157" s="37"/>
      <c r="G157" s="37"/>
      <c r="H157" s="38"/>
    </row>
    <row r="158" spans="1:8" s="16" customFormat="1" ht="50.1" customHeight="1" x14ac:dyDescent="0.2">
      <c r="A158" s="143" t="s">
        <v>102</v>
      </c>
      <c r="B158" s="144"/>
      <c r="C158" s="188" t="str">
        <f>"Интернет-площадка 2gis.ru на основе Cправочника организаций "&amp;$C$2&amp;""</f>
        <v>Интернет-площадка 2gis.ru на основе Cправочника организаций "2ГИС.ТОЛЬЯТТИ"</v>
      </c>
      <c r="D158" s="56">
        <v>9792</v>
      </c>
      <c r="E158" s="37"/>
      <c r="F158" s="37"/>
      <c r="G158" s="37"/>
      <c r="H158" s="38"/>
    </row>
    <row r="159" spans="1:8" s="16" customFormat="1" ht="50.1" customHeight="1" x14ac:dyDescent="0.2">
      <c r="A159" s="143" t="s">
        <v>103</v>
      </c>
      <c r="B159" s="144"/>
      <c r="C159" s="188" t="str">
        <f t="shared" si="1"/>
        <v>Электронный справочник на основе Справочника организаций "2ГИС.ТОЛЬЯТТИ" (версия для ПК)</v>
      </c>
      <c r="D159" s="56">
        <v>12000</v>
      </c>
      <c r="E159" s="37"/>
      <c r="F159" s="37"/>
      <c r="G159" s="37"/>
      <c r="H159" s="38"/>
    </row>
    <row r="160" spans="1:8" s="16" customFormat="1" ht="50.1" customHeight="1" x14ac:dyDescent="0.2">
      <c r="A160" s="143" t="s">
        <v>104</v>
      </c>
      <c r="B160" s="144"/>
      <c r="C160" s="188" t="str">
        <f t="shared" si="1"/>
        <v>Электронный справочник на основе Справочника организаций "2ГИС.ТОЛЬЯТТИ" (версия для ПК)</v>
      </c>
      <c r="D160" s="56">
        <v>17400</v>
      </c>
      <c r="E160" s="37"/>
      <c r="F160" s="37"/>
      <c r="G160" s="37"/>
      <c r="H160" s="38"/>
    </row>
    <row r="161" spans="1:8" s="16" customFormat="1" ht="50.1" customHeight="1" x14ac:dyDescent="0.2">
      <c r="A161" s="143" t="s">
        <v>105</v>
      </c>
      <c r="B161" s="144"/>
      <c r="C161" s="188" t="str">
        <f t="shared" si="1"/>
        <v>Электронный справочник на основе Справочника организаций "2ГИС.ТОЛЬЯТТИ" (версия для ПК)</v>
      </c>
      <c r="D161" s="56">
        <v>31320</v>
      </c>
      <c r="E161" s="37"/>
      <c r="F161" s="37"/>
      <c r="G161" s="37"/>
      <c r="H161" s="38"/>
    </row>
    <row r="162" spans="1:8" s="16" customFormat="1" ht="50.1" customHeight="1" x14ac:dyDescent="0.2">
      <c r="A162" s="143" t="s">
        <v>106</v>
      </c>
      <c r="B162" s="144"/>
      <c r="C162" s="188" t="s">
        <v>694</v>
      </c>
      <c r="D162" s="56">
        <v>840</v>
      </c>
      <c r="E162" s="37"/>
      <c r="F162" s="37"/>
      <c r="G162" s="37"/>
      <c r="H162" s="38"/>
    </row>
    <row r="163" spans="1:8" s="16" customFormat="1" ht="50.1" customHeight="1" thickBot="1" x14ac:dyDescent="0.25">
      <c r="A163" s="143" t="s">
        <v>108</v>
      </c>
      <c r="B163" s="144"/>
      <c r="C163" s="188" t="str">
        <f t="shared" si="1"/>
        <v>Электронный справочник на основе Справочника организаций "2ГИС.ТОЛЬЯТТИ" (версия для ПК)</v>
      </c>
      <c r="D163" s="56">
        <v>9840</v>
      </c>
      <c r="E163" s="37"/>
      <c r="F163" s="37"/>
      <c r="G163" s="37"/>
      <c r="H163" s="38"/>
    </row>
    <row r="164" spans="1:8" s="28" customFormat="1" ht="50.1" customHeight="1" thickBot="1" x14ac:dyDescent="0.25">
      <c r="A164" s="24" t="s">
        <v>109</v>
      </c>
      <c r="B164" s="25"/>
      <c r="C164" s="26"/>
      <c r="D164" s="156"/>
      <c r="E164" s="156"/>
      <c r="F164" s="156"/>
      <c r="G164" s="156"/>
      <c r="H164" s="157"/>
    </row>
    <row r="165" spans="1:8" s="16" customFormat="1" ht="50.1" customHeight="1" x14ac:dyDescent="0.2">
      <c r="A165" s="143" t="s">
        <v>110</v>
      </c>
      <c r="B165" s="144"/>
      <c r="C165"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65" s="31">
        <v>5004</v>
      </c>
      <c r="E165" s="32"/>
      <c r="F165" s="32"/>
      <c r="G165" s="32"/>
      <c r="H165" s="33"/>
    </row>
    <row r="166" spans="1:8" s="16" customFormat="1" ht="50.1" customHeight="1" x14ac:dyDescent="0.2">
      <c r="A166" s="143" t="s">
        <v>111</v>
      </c>
      <c r="B166" s="144"/>
      <c r="C166" s="194"/>
      <c r="D166" s="36">
        <v>5004</v>
      </c>
      <c r="E166" s="37"/>
      <c r="F166" s="37"/>
      <c r="G166" s="37"/>
      <c r="H166" s="38"/>
    </row>
    <row r="167" spans="1:8" s="16" customFormat="1" ht="50.1" customHeight="1" x14ac:dyDescent="0.2">
      <c r="A167" s="192" t="s">
        <v>112</v>
      </c>
      <c r="B167" s="193"/>
      <c r="C167" s="194"/>
      <c r="D167" s="325">
        <v>3000</v>
      </c>
      <c r="E167" s="140"/>
      <c r="F167" s="140"/>
      <c r="G167" s="140"/>
      <c r="H167" s="141"/>
    </row>
    <row r="168" spans="1:8" s="16" customFormat="1" ht="50.1" customHeight="1" x14ac:dyDescent="0.2">
      <c r="A168" s="192" t="s">
        <v>113</v>
      </c>
      <c r="B168" s="193"/>
      <c r="C168" s="194"/>
      <c r="D168" s="325">
        <v>300</v>
      </c>
      <c r="E168" s="140"/>
      <c r="F168" s="140"/>
      <c r="G168" s="140"/>
      <c r="H168" s="141"/>
    </row>
    <row r="169" spans="1:8" s="16" customFormat="1" ht="50.1" customHeight="1" thickBot="1" x14ac:dyDescent="0.25">
      <c r="A169" s="192" t="s">
        <v>114</v>
      </c>
      <c r="B169" s="193"/>
      <c r="C169" s="196"/>
      <c r="D169" s="78">
        <v>1050</v>
      </c>
      <c r="E169" s="79"/>
      <c r="F169" s="79"/>
      <c r="G169" s="79"/>
      <c r="H169" s="80"/>
    </row>
    <row r="170" spans="1:8" s="16" customFormat="1" ht="50.1" customHeight="1" thickBot="1" x14ac:dyDescent="0.25">
      <c r="A170" s="24" t="s">
        <v>115</v>
      </c>
      <c r="B170" s="25"/>
      <c r="C170" s="26"/>
      <c r="D170" s="156"/>
      <c r="E170" s="156"/>
      <c r="F170" s="156"/>
      <c r="G170" s="156"/>
      <c r="H170" s="157"/>
    </row>
    <row r="171" spans="1:8" s="16" customFormat="1" ht="50.1" customHeight="1" x14ac:dyDescent="0.2">
      <c r="A171" s="143" t="s">
        <v>161</v>
      </c>
      <c r="B171" s="144"/>
      <c r="C17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1" s="56">
        <v>8490</v>
      </c>
      <c r="E171" s="37"/>
      <c r="F171" s="37"/>
      <c r="G171" s="37"/>
      <c r="H171" s="38"/>
    </row>
    <row r="172" spans="1:8" s="16" customFormat="1" ht="50.1" customHeight="1" x14ac:dyDescent="0.2">
      <c r="A172" s="137" t="s">
        <v>117</v>
      </c>
      <c r="B172" s="189" t="s">
        <v>455</v>
      </c>
      <c r="C17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72" s="56">
        <v>8190</v>
      </c>
      <c r="E172" s="37"/>
      <c r="F172" s="37"/>
      <c r="G172" s="37"/>
      <c r="H172" s="38"/>
    </row>
    <row r="173" spans="1:8" s="16" customFormat="1" ht="50.1" customHeight="1" x14ac:dyDescent="0.2">
      <c r="A173" s="143" t="s">
        <v>162</v>
      </c>
      <c r="B173" s="144"/>
      <c r="C17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3" s="325">
        <v>12000</v>
      </c>
      <c r="E173" s="140"/>
      <c r="F173" s="140"/>
      <c r="G173" s="140"/>
      <c r="H173" s="141"/>
    </row>
    <row r="174" spans="1:8" s="16" customFormat="1" ht="67.5" customHeight="1" x14ac:dyDescent="0.2">
      <c r="A174" s="137" t="s">
        <v>163</v>
      </c>
      <c r="B174" s="189" t="s">
        <v>455</v>
      </c>
      <c r="C17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74" s="325">
        <v>11520</v>
      </c>
      <c r="E174" s="140"/>
      <c r="F174" s="140"/>
      <c r="G174" s="140"/>
      <c r="H174" s="141"/>
    </row>
    <row r="175" spans="1:8" s="16" customFormat="1" ht="126" customHeight="1" thickBot="1" x14ac:dyDescent="0.25">
      <c r="A175" s="143" t="s">
        <v>122</v>
      </c>
      <c r="B175" s="144"/>
      <c r="C175" s="297" t="str">
        <f>C171</f>
        <v>электронный справочник на основе Справочника организаций "2ГИС.ТОЛЬЯТТИ" (мобильная версия 2ГИС 4.0 и выше)</v>
      </c>
      <c r="D175" s="325">
        <v>10290</v>
      </c>
      <c r="E175" s="140"/>
      <c r="F175" s="140"/>
      <c r="G175" s="140"/>
      <c r="H175" s="141"/>
    </row>
    <row r="176" spans="1:8" s="28" customFormat="1" ht="50.1" customHeight="1" thickBot="1" x14ac:dyDescent="0.25">
      <c r="A176" s="298"/>
      <c r="B176" s="299"/>
      <c r="C176" s="118"/>
      <c r="D176" s="322"/>
      <c r="E176" s="322"/>
      <c r="F176" s="322"/>
      <c r="G176" s="322"/>
      <c r="H176" s="323"/>
    </row>
    <row r="177" spans="1:8" s="16" customFormat="1" ht="21" x14ac:dyDescent="0.2">
      <c r="A177" s="202"/>
      <c r="B177" s="203"/>
      <c r="C177" s="204"/>
      <c r="D177" s="203"/>
      <c r="E177" s="203"/>
      <c r="F177" s="203"/>
      <c r="G177" s="203"/>
      <c r="H177" s="205"/>
    </row>
    <row r="178" spans="1:8" s="16" customFormat="1" ht="21" x14ac:dyDescent="0.2">
      <c r="A178" s="206"/>
      <c r="B178" s="207" t="s">
        <v>123</v>
      </c>
      <c r="C178" s="208" t="s">
        <v>178</v>
      </c>
      <c r="D178" s="208"/>
      <c r="E178" s="209"/>
      <c r="F178" s="209"/>
      <c r="G178" s="209"/>
      <c r="H178" s="209"/>
    </row>
    <row r="179" spans="1:8" s="16" customFormat="1" ht="21" x14ac:dyDescent="0.2">
      <c r="A179" s="206"/>
      <c r="B179" s="209"/>
      <c r="C179" s="210" t="s">
        <v>179</v>
      </c>
      <c r="D179" s="210"/>
      <c r="E179" s="209"/>
      <c r="F179" s="209"/>
      <c r="G179" s="209"/>
      <c r="H179" s="209"/>
    </row>
    <row r="180" spans="1:8" s="16" customFormat="1" ht="21" x14ac:dyDescent="0.2">
      <c r="A180" s="206"/>
      <c r="B180" s="209"/>
      <c r="C180" s="208" t="s">
        <v>180</v>
      </c>
      <c r="D180" s="210"/>
      <c r="E180" s="209"/>
      <c r="F180" s="209"/>
      <c r="G180" s="209"/>
      <c r="H180" s="209"/>
    </row>
    <row r="181" spans="1:8" s="28" customFormat="1" ht="26.25" x14ac:dyDescent="0.2">
      <c r="A181" s="219"/>
      <c r="B181" s="219"/>
      <c r="C181" s="210"/>
      <c r="D181" s="210"/>
      <c r="E181" s="221"/>
      <c r="F181" s="222"/>
      <c r="G181" s="223"/>
      <c r="H181" s="223"/>
    </row>
    <row r="182" spans="1:8" s="23" customFormat="1" ht="26.25" x14ac:dyDescent="0.2">
      <c r="A182" s="213" t="str">
        <f>Абакан_юр!A147</f>
        <v>По соглашению сторон в качестве валюты платежа могут выступать украинские гривны, в этом случае курс следующий: 1 руб. = 0,3909 гривен</v>
      </c>
      <c r="B182" s="213"/>
      <c r="C182" s="213"/>
      <c r="D182" s="214"/>
      <c r="E182" s="214"/>
      <c r="F182" s="215"/>
      <c r="G182" s="216"/>
      <c r="H182" s="216"/>
    </row>
    <row r="183" spans="1:8" s="16" customFormat="1" ht="26.25" x14ac:dyDescent="0.2">
      <c r="A183" s="213" t="str">
        <f>Абакан_юр!A148</f>
        <v>По соглашению сторон в качестве валюты платежа могут выступать дирхамы ОАЭ, в этом случае курс следующий: 1 руб. = 0,0394 дирхам</v>
      </c>
      <c r="B183" s="213"/>
      <c r="C183" s="213"/>
      <c r="D183" s="214"/>
      <c r="E183" s="214"/>
      <c r="F183" s="215"/>
      <c r="G183" s="218"/>
      <c r="H183" s="218"/>
    </row>
    <row r="184" spans="1:8" ht="12.6" customHeight="1" x14ac:dyDescent="0.2">
      <c r="A184" s="213" t="str">
        <f>Абакан_юр!A149</f>
        <v>По соглашению сторон в качестве валюты платежа могут выступать доллары США, в этом случае курс следующий: 1 руб. = 0,0107 доллара</v>
      </c>
      <c r="B184" s="213"/>
      <c r="C184" s="213"/>
      <c r="D184" s="214"/>
      <c r="E184" s="214"/>
      <c r="F184" s="215"/>
      <c r="G184" s="218"/>
      <c r="H184" s="218"/>
    </row>
    <row r="185" spans="1:8" s="209" customFormat="1" ht="24.95" customHeight="1" x14ac:dyDescent="0.2">
      <c r="A185" s="213" t="str">
        <f>Абакан_юр!A150</f>
        <v>По соглашению сторон в качестве валюты платежа могут выступать евро, в этом случае курс следующий: 1 руб. = 0,0101 евро</v>
      </c>
      <c r="B185" s="213"/>
      <c r="C185" s="213"/>
      <c r="D185" s="214"/>
      <c r="E185" s="215"/>
      <c r="F185" s="215"/>
      <c r="G185" s="218"/>
      <c r="H185" s="218"/>
    </row>
    <row r="186" spans="1:8" s="209" customFormat="1" ht="24.95" customHeight="1" x14ac:dyDescent="0.2">
      <c r="A186" s="213" t="str">
        <f>Абакан_юр!A151</f>
        <v>По соглашению сторон в качестве валюты платежа могут выступать чешские кроны, в этом случае курс следующий: 1 руб. = 0,2496 крона</v>
      </c>
      <c r="B186" s="213"/>
      <c r="C186" s="213"/>
      <c r="D186" s="214"/>
      <c r="E186" s="215"/>
      <c r="F186" s="215"/>
      <c r="G186" s="218"/>
      <c r="H186" s="218"/>
    </row>
    <row r="187" spans="1:8" s="209" customFormat="1" ht="24.95" customHeight="1" x14ac:dyDescent="0.2">
      <c r="A187" s="213" t="str">
        <f>Абакан_юр!A152</f>
        <v>По соглашению сторон в качестве валюты платежа могут выступать киргизские сомы, в этом случае курс следующий: 1 руб. = 0,9546 сом</v>
      </c>
      <c r="B187" s="213"/>
      <c r="C187" s="213"/>
      <c r="D187" s="214"/>
      <c r="E187" s="214"/>
      <c r="F187" s="215"/>
      <c r="G187" s="218"/>
      <c r="H187" s="218"/>
    </row>
    <row r="188" spans="1:8" s="224" customFormat="1" ht="12" customHeight="1" x14ac:dyDescent="0.2">
      <c r="A18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8" s="213"/>
      <c r="C188" s="213"/>
      <c r="D188" s="214"/>
      <c r="E188" s="214"/>
      <c r="F188" s="215"/>
      <c r="G188" s="218"/>
      <c r="H188" s="218"/>
    </row>
    <row r="189" spans="1:8" s="217" customFormat="1" ht="24.95" customHeight="1" x14ac:dyDescent="0.2">
      <c r="A189" s="219"/>
      <c r="B189" s="219"/>
      <c r="C189" s="220"/>
      <c r="D189" s="221"/>
      <c r="E189" s="221"/>
      <c r="F189" s="222"/>
      <c r="G189" s="223"/>
      <c r="H189" s="223"/>
    </row>
    <row r="190" spans="1:8" s="217" customFormat="1" ht="24.95" customHeight="1" x14ac:dyDescent="0.2">
      <c r="A190" s="225" t="s">
        <v>134</v>
      </c>
      <c r="B190" s="225"/>
      <c r="C190" s="225"/>
      <c r="D190" s="225"/>
      <c r="E190" s="225"/>
      <c r="F190" s="225"/>
      <c r="G190" s="225"/>
      <c r="H190" s="225"/>
    </row>
    <row r="191" spans="1:8" s="217" customFormat="1" ht="24.95" customHeight="1" x14ac:dyDescent="0.2">
      <c r="A191" s="225" t="s">
        <v>135</v>
      </c>
      <c r="B191" s="225"/>
      <c r="C191" s="225"/>
      <c r="D191" s="225"/>
      <c r="E191" s="225"/>
      <c r="F191" s="225"/>
      <c r="G191" s="225"/>
      <c r="H191" s="225"/>
    </row>
    <row r="192" spans="1:8" s="217" customFormat="1" ht="74.25" customHeight="1" x14ac:dyDescent="0.2">
      <c r="A192" s="213" t="s">
        <v>458</v>
      </c>
      <c r="B192" s="213"/>
      <c r="C192" s="213"/>
      <c r="D192" s="213"/>
      <c r="E192" s="213"/>
      <c r="F192" s="213"/>
      <c r="G192" s="213"/>
      <c r="H192" s="213"/>
    </row>
    <row r="193" spans="1:8" s="217" customFormat="1" ht="24.95" customHeight="1" thickBot="1" x14ac:dyDescent="0.25">
      <c r="A193" s="226" t="s">
        <v>136</v>
      </c>
      <c r="B193" s="226"/>
      <c r="C193" s="226"/>
      <c r="D193" s="226"/>
      <c r="E193" s="226"/>
      <c r="F193" s="227"/>
      <c r="H193" s="228"/>
    </row>
    <row r="194" spans="1:8" s="217" customFormat="1" ht="24.95" customHeight="1" thickBot="1" x14ac:dyDescent="0.25">
      <c r="A194" s="229" t="s">
        <v>137</v>
      </c>
      <c r="B194" s="230"/>
      <c r="C194" s="230"/>
      <c r="D194" s="230"/>
      <c r="E194" s="231"/>
      <c r="F194" s="232"/>
      <c r="G194" s="203"/>
      <c r="H194" s="233"/>
    </row>
    <row r="195" spans="1:8" s="217" customFormat="1" ht="24.95" customHeight="1" thickBot="1" x14ac:dyDescent="0.25">
      <c r="A195" s="302" t="s">
        <v>138</v>
      </c>
      <c r="B195" s="303"/>
      <c r="C195" s="236" t="s">
        <v>139</v>
      </c>
      <c r="D195" s="326" t="s">
        <v>140</v>
      </c>
      <c r="E195" s="327"/>
      <c r="F195" s="238"/>
      <c r="G195" s="238"/>
      <c r="H195" s="238"/>
    </row>
    <row r="196" spans="1:8" s="224" customFormat="1" ht="12" customHeight="1" x14ac:dyDescent="0.2">
      <c r="A196" s="245" t="s">
        <v>167</v>
      </c>
      <c r="B196" s="245"/>
      <c r="C196" s="247" t="s">
        <v>168</v>
      </c>
      <c r="D196" s="368">
        <v>2190</v>
      </c>
      <c r="E196" s="247"/>
      <c r="F196" s="238"/>
      <c r="G196" s="238"/>
      <c r="H196" s="238"/>
    </row>
    <row r="197" spans="1:8" ht="24.95" customHeight="1" x14ac:dyDescent="0.2">
      <c r="A197" s="245" t="s">
        <v>169</v>
      </c>
      <c r="B197" s="245"/>
      <c r="C197" s="247"/>
      <c r="D197" s="368">
        <v>1590</v>
      </c>
      <c r="E197" s="247"/>
      <c r="F197" s="238"/>
      <c r="G197" s="238"/>
      <c r="H197" s="238"/>
    </row>
    <row r="198" spans="1:8" ht="24.95" customHeight="1" x14ac:dyDescent="0.2">
      <c r="A198" s="245" t="s">
        <v>170</v>
      </c>
      <c r="B198" s="245"/>
      <c r="C198" s="247"/>
      <c r="D198" s="368">
        <v>1440</v>
      </c>
      <c r="E198" s="247"/>
      <c r="F198" s="238"/>
      <c r="G198" s="238"/>
      <c r="H198" s="238"/>
    </row>
    <row r="199" spans="1:8" s="203" customFormat="1" ht="38.25" customHeight="1" x14ac:dyDescent="0.2">
      <c r="A199" s="245" t="s">
        <v>171</v>
      </c>
      <c r="B199" s="245"/>
      <c r="C199" s="247"/>
      <c r="D199" s="368">
        <v>1290</v>
      </c>
      <c r="E199" s="247"/>
      <c r="F199" s="238"/>
      <c r="G199" s="238"/>
      <c r="H199" s="238"/>
    </row>
    <row r="200" spans="1:8" s="228" customFormat="1" ht="50.1" customHeight="1" x14ac:dyDescent="0.2">
      <c r="A200" s="245" t="s">
        <v>141</v>
      </c>
      <c r="B200" s="245"/>
      <c r="C200" s="246" t="s">
        <v>142</v>
      </c>
      <c r="D200" s="247" t="s">
        <v>143</v>
      </c>
      <c r="E200" s="247"/>
      <c r="F200" s="238"/>
      <c r="G200" s="238"/>
      <c r="H200" s="238"/>
    </row>
    <row r="201" spans="1:8" s="233" customFormat="1" ht="50.1" customHeight="1" x14ac:dyDescent="0.2">
      <c r="A201" s="245" t="s">
        <v>144</v>
      </c>
      <c r="B201" s="245"/>
      <c r="C201" s="246" t="s">
        <v>145</v>
      </c>
      <c r="D201" s="247" t="s">
        <v>146</v>
      </c>
      <c r="E201" s="247"/>
      <c r="F201" s="238"/>
      <c r="G201" s="238"/>
      <c r="H201" s="238"/>
    </row>
    <row r="202" spans="1:8" ht="93" customHeight="1" x14ac:dyDescent="0.2">
      <c r="A202" s="245" t="s">
        <v>147</v>
      </c>
      <c r="B202" s="245"/>
      <c r="C202" s="246" t="s">
        <v>148</v>
      </c>
      <c r="D202" s="247" t="s">
        <v>146</v>
      </c>
      <c r="E202" s="247"/>
      <c r="F202" s="238"/>
      <c r="G202" s="238"/>
      <c r="H202" s="238"/>
    </row>
    <row r="203" spans="1:8" ht="50.1" customHeight="1" thickBot="1" x14ac:dyDescent="0.25">
      <c r="A203" s="328" t="s">
        <v>150</v>
      </c>
      <c r="B203" s="329"/>
      <c r="C203" s="544" t="s">
        <v>151</v>
      </c>
      <c r="D203" s="329" t="s">
        <v>146</v>
      </c>
      <c r="E203" s="545"/>
      <c r="F203" s="232"/>
      <c r="G203" s="232"/>
      <c r="H203" s="232"/>
    </row>
    <row r="204" spans="1:8" ht="50.1" customHeight="1" thickBot="1" x14ac:dyDescent="0.25">
      <c r="A204" s="328" t="s">
        <v>152</v>
      </c>
      <c r="B204" s="329"/>
      <c r="C204" s="330" t="s">
        <v>153</v>
      </c>
      <c r="D204" s="331" t="s">
        <v>146</v>
      </c>
      <c r="E204" s="332"/>
      <c r="F204" s="222"/>
      <c r="G204" s="223"/>
      <c r="H204" s="223"/>
    </row>
    <row r="205" spans="1:8" ht="50.1" customHeight="1" x14ac:dyDescent="0.2">
      <c r="A205" s="250" t="s">
        <v>154</v>
      </c>
      <c r="B205" s="250"/>
      <c r="C205" s="250"/>
      <c r="D205" s="250"/>
      <c r="E205" s="250"/>
      <c r="F205" s="250"/>
      <c r="G205" s="250"/>
      <c r="H205" s="250"/>
    </row>
    <row r="206" spans="1:8" ht="50.1" customHeight="1" x14ac:dyDescent="0.2">
      <c r="A206" s="250" t="s">
        <v>155</v>
      </c>
      <c r="B206" s="250"/>
      <c r="C206" s="250"/>
      <c r="D206" s="250"/>
      <c r="E206" s="250"/>
      <c r="F206" s="250"/>
      <c r="G206" s="250"/>
      <c r="H206" s="250"/>
    </row>
    <row r="207" spans="1:8" ht="99.95" customHeight="1" x14ac:dyDescent="0.2">
      <c r="A207"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08"/>
      <c r="C207" s="308"/>
      <c r="D207" s="308"/>
      <c r="E207" s="308"/>
      <c r="F207" s="308"/>
      <c r="G207" s="308"/>
      <c r="H207" s="308"/>
    </row>
    <row r="208" spans="1:8" ht="75" customHeight="1" x14ac:dyDescent="0.2">
      <c r="A208" s="225" t="s">
        <v>157</v>
      </c>
      <c r="B208" s="225"/>
      <c r="C208" s="225"/>
      <c r="D208" s="225"/>
      <c r="E208" s="225"/>
      <c r="F208" s="225"/>
      <c r="G208" s="225"/>
      <c r="H208" s="225"/>
    </row>
    <row r="209" spans="1:8" ht="131.25" customHeight="1" x14ac:dyDescent="0.2">
      <c r="A209" s="250" t="s">
        <v>158</v>
      </c>
      <c r="B209" s="250"/>
      <c r="C209" s="250"/>
      <c r="D209" s="250"/>
      <c r="E209" s="250"/>
      <c r="F209" s="250"/>
      <c r="G209" s="250"/>
      <c r="H209" s="250"/>
    </row>
    <row r="210" spans="1:8" s="203" customFormat="1" ht="125.25" customHeight="1" x14ac:dyDescent="0.2">
      <c r="A210" s="486" t="s">
        <v>459</v>
      </c>
      <c r="B210" s="486"/>
      <c r="C210" s="486"/>
      <c r="D210" s="486"/>
      <c r="E210" s="486"/>
      <c r="F210" s="486"/>
      <c r="G210" s="486"/>
      <c r="H210" s="486"/>
    </row>
    <row r="211" spans="1:8" ht="25.5" x14ac:dyDescent="0.35">
      <c r="A211" s="487" t="s">
        <v>460</v>
      </c>
      <c r="B211" s="488"/>
      <c r="C211" s="489" t="s">
        <v>461</v>
      </c>
    </row>
    <row r="212" spans="1:8" ht="25.5" x14ac:dyDescent="0.35">
      <c r="A212" s="490" t="s">
        <v>462</v>
      </c>
      <c r="B212" s="491"/>
      <c r="C212" s="492">
        <v>1</v>
      </c>
    </row>
    <row r="213" spans="1:8" ht="25.5" x14ac:dyDescent="0.35">
      <c r="A213" s="490">
        <v>2</v>
      </c>
      <c r="B213" s="491"/>
      <c r="C213" s="492">
        <v>1.1000000000000001</v>
      </c>
    </row>
    <row r="214" spans="1:8" ht="25.5" x14ac:dyDescent="0.35">
      <c r="A214" s="490">
        <v>3</v>
      </c>
      <c r="B214" s="491"/>
      <c r="C214" s="492">
        <v>1.2</v>
      </c>
    </row>
    <row r="215" spans="1:8" ht="25.5" x14ac:dyDescent="0.35">
      <c r="A215" s="490" t="s">
        <v>463</v>
      </c>
      <c r="B215" s="491"/>
      <c r="C215" s="492">
        <v>1.25</v>
      </c>
    </row>
    <row r="216" spans="1:8" ht="25.5" x14ac:dyDescent="0.35">
      <c r="A216" s="490" t="s">
        <v>464</v>
      </c>
      <c r="B216" s="491"/>
      <c r="C216" s="492">
        <v>1.3</v>
      </c>
    </row>
    <row r="217" spans="1:8" ht="25.5" x14ac:dyDescent="0.35">
      <c r="A217" s="490" t="s">
        <v>465</v>
      </c>
      <c r="B217" s="491"/>
      <c r="C217" s="492">
        <v>1.35</v>
      </c>
    </row>
    <row r="218" spans="1:8" ht="25.5" x14ac:dyDescent="0.35">
      <c r="A218" s="490" t="s">
        <v>466</v>
      </c>
      <c r="B218" s="491"/>
      <c r="C218" s="492">
        <v>1.4</v>
      </c>
    </row>
    <row r="219" spans="1:8" ht="25.5" x14ac:dyDescent="0.35">
      <c r="A219" s="490" t="s">
        <v>467</v>
      </c>
      <c r="B219" s="491"/>
      <c r="C219" s="492">
        <v>1.45</v>
      </c>
    </row>
    <row r="220" spans="1:8" ht="25.5" x14ac:dyDescent="0.35">
      <c r="A220" s="490" t="s">
        <v>468</v>
      </c>
      <c r="B220" s="491"/>
      <c r="C220" s="492">
        <v>1.5</v>
      </c>
    </row>
    <row r="221" spans="1:8" ht="25.5" x14ac:dyDescent="0.35">
      <c r="A221" s="490" t="s">
        <v>469</v>
      </c>
      <c r="B221" s="491"/>
      <c r="C221" s="492">
        <v>2</v>
      </c>
    </row>
    <row r="222" spans="1:8" ht="23.25" x14ac:dyDescent="0.2">
      <c r="A222" s="250" t="s">
        <v>470</v>
      </c>
      <c r="B222" s="250"/>
      <c r="C222" s="250"/>
      <c r="D222" s="250"/>
      <c r="E222" s="250"/>
      <c r="F222" s="250"/>
      <c r="G222" s="250"/>
      <c r="H222" s="250"/>
    </row>
    <row r="225" spans="1:8" s="252" customFormat="1" ht="114.75" customHeight="1" x14ac:dyDescent="0.2">
      <c r="A225" s="225" t="s">
        <v>471</v>
      </c>
      <c r="B225" s="225"/>
      <c r="C225" s="225"/>
      <c r="D225" s="225"/>
      <c r="E225" s="225"/>
      <c r="F225" s="225"/>
      <c r="G225" s="225"/>
      <c r="H225" s="225"/>
    </row>
    <row r="231" spans="1:8" s="252" customFormat="1" ht="114.75" customHeight="1" x14ac:dyDescent="0.2">
      <c r="A231" s="202"/>
      <c r="B231" s="203"/>
      <c r="C231" s="204"/>
      <c r="D231" s="203"/>
      <c r="E231" s="203"/>
      <c r="F231" s="203"/>
      <c r="G231" s="203"/>
      <c r="H231" s="205"/>
    </row>
  </sheetData>
  <sheetProtection selectLockedCells="1" selectUnlockedCells="1"/>
  <mergeCells count="363">
    <mergeCell ref="A219:B219"/>
    <mergeCell ref="A220:B220"/>
    <mergeCell ref="A221:B221"/>
    <mergeCell ref="A222:H222"/>
    <mergeCell ref="A225:E225"/>
    <mergeCell ref="F225:H225"/>
    <mergeCell ref="A213:B213"/>
    <mergeCell ref="A214:B214"/>
    <mergeCell ref="A215:B215"/>
    <mergeCell ref="A216:B216"/>
    <mergeCell ref="A217:B217"/>
    <mergeCell ref="A218:B218"/>
    <mergeCell ref="A207:H207"/>
    <mergeCell ref="A208:H208"/>
    <mergeCell ref="A209:H209"/>
    <mergeCell ref="A210:H210"/>
    <mergeCell ref="A211:B211"/>
    <mergeCell ref="A212:B212"/>
    <mergeCell ref="A203:B203"/>
    <mergeCell ref="D203:E203"/>
    <mergeCell ref="A204:B204"/>
    <mergeCell ref="D204:E204"/>
    <mergeCell ref="A205:H205"/>
    <mergeCell ref="A206:H206"/>
    <mergeCell ref="A200:B200"/>
    <mergeCell ref="D200:E200"/>
    <mergeCell ref="A201:B201"/>
    <mergeCell ref="D201:E201"/>
    <mergeCell ref="A202:B202"/>
    <mergeCell ref="D202:E202"/>
    <mergeCell ref="A196:B196"/>
    <mergeCell ref="C196:C199"/>
    <mergeCell ref="D196:E196"/>
    <mergeCell ref="A197:B197"/>
    <mergeCell ref="D197:E197"/>
    <mergeCell ref="A198:B198"/>
    <mergeCell ref="D198:E198"/>
    <mergeCell ref="A199:B199"/>
    <mergeCell ref="D199:E199"/>
    <mergeCell ref="A190:H190"/>
    <mergeCell ref="A191:H191"/>
    <mergeCell ref="A192:H192"/>
    <mergeCell ref="A193:E193"/>
    <mergeCell ref="A194:E194"/>
    <mergeCell ref="A195:B195"/>
    <mergeCell ref="D195:E195"/>
    <mergeCell ref="A183:C183"/>
    <mergeCell ref="A184:C184"/>
    <mergeCell ref="A185:C185"/>
    <mergeCell ref="A186:C186"/>
    <mergeCell ref="A187:C187"/>
    <mergeCell ref="A188:C188"/>
    <mergeCell ref="C178:D178"/>
    <mergeCell ref="C179:D179"/>
    <mergeCell ref="C180:D180"/>
    <mergeCell ref="C181:D181"/>
    <mergeCell ref="A182:C182"/>
    <mergeCell ref="G182:H182"/>
    <mergeCell ref="A174:B174"/>
    <mergeCell ref="D174:H174"/>
    <mergeCell ref="A175:B175"/>
    <mergeCell ref="D175:H175"/>
    <mergeCell ref="A176:B176"/>
    <mergeCell ref="D176:H176"/>
    <mergeCell ref="A171:B171"/>
    <mergeCell ref="D171:H171"/>
    <mergeCell ref="A172:B172"/>
    <mergeCell ref="D172:H172"/>
    <mergeCell ref="A173:B173"/>
    <mergeCell ref="D173:H173"/>
    <mergeCell ref="D167:H167"/>
    <mergeCell ref="A168:B168"/>
    <mergeCell ref="D168:H168"/>
    <mergeCell ref="A169:B169"/>
    <mergeCell ref="D169:H169"/>
    <mergeCell ref="A170:B170"/>
    <mergeCell ref="D170:H170"/>
    <mergeCell ref="A163:B163"/>
    <mergeCell ref="D163:H163"/>
    <mergeCell ref="A164:B164"/>
    <mergeCell ref="D164:H164"/>
    <mergeCell ref="A165:B165"/>
    <mergeCell ref="C165:C169"/>
    <mergeCell ref="D165:H165"/>
    <mergeCell ref="A166:B166"/>
    <mergeCell ref="D166:H166"/>
    <mergeCell ref="A167:B167"/>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D126:H126"/>
    <mergeCell ref="A127:B127"/>
    <mergeCell ref="D127:H127"/>
    <mergeCell ref="A128:B128"/>
    <mergeCell ref="D128:H128"/>
    <mergeCell ref="A129:B129"/>
    <mergeCell ref="D129:H129"/>
    <mergeCell ref="A122:B122"/>
    <mergeCell ref="C122:C130"/>
    <mergeCell ref="D122:H122"/>
    <mergeCell ref="A123:B123"/>
    <mergeCell ref="D123:H123"/>
    <mergeCell ref="A124:B124"/>
    <mergeCell ref="D124:H124"/>
    <mergeCell ref="A125:B125"/>
    <mergeCell ref="D125:H125"/>
    <mergeCell ref="A126:B126"/>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08:C108"/>
    <mergeCell ref="D108:H108"/>
    <mergeCell ref="D109:H109"/>
    <mergeCell ref="A110:B110"/>
    <mergeCell ref="C110:C118"/>
    <mergeCell ref="D110:H110"/>
    <mergeCell ref="A111:B111"/>
    <mergeCell ref="D111:H111"/>
    <mergeCell ref="A112:B112"/>
    <mergeCell ref="D112:H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D92:H92"/>
    <mergeCell ref="A93:B93"/>
    <mergeCell ref="D93:H93"/>
    <mergeCell ref="A94:B94"/>
    <mergeCell ref="D94:H94"/>
    <mergeCell ref="A95:B95"/>
    <mergeCell ref="D95:H95"/>
    <mergeCell ref="A88:B88"/>
    <mergeCell ref="C88:C107"/>
    <mergeCell ref="D88:H88"/>
    <mergeCell ref="A89:B89"/>
    <mergeCell ref="D89:H89"/>
    <mergeCell ref="A90:B90"/>
    <mergeCell ref="D90:H90"/>
    <mergeCell ref="A91:B91"/>
    <mergeCell ref="D91:H91"/>
    <mergeCell ref="A92:B92"/>
    <mergeCell ref="D82:H82"/>
    <mergeCell ref="A83:A85"/>
    <mergeCell ref="D83:H85"/>
    <mergeCell ref="D86:H86"/>
    <mergeCell ref="A87:C87"/>
    <mergeCell ref="D87:H87"/>
    <mergeCell ref="D76:H76"/>
    <mergeCell ref="A77:A81"/>
    <mergeCell ref="B77:B78"/>
    <mergeCell ref="C77:C78"/>
    <mergeCell ref="D77:D81"/>
    <mergeCell ref="E77:E81"/>
    <mergeCell ref="F77:F81"/>
    <mergeCell ref="G77:G81"/>
    <mergeCell ref="H77:H81"/>
    <mergeCell ref="D70:H70"/>
    <mergeCell ref="A72:A75"/>
    <mergeCell ref="B72:B73"/>
    <mergeCell ref="C72:C73"/>
    <mergeCell ref="D72:D75"/>
    <mergeCell ref="E72:E75"/>
    <mergeCell ref="F72:F75"/>
    <mergeCell ref="G72:G75"/>
    <mergeCell ref="H72:H75"/>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6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1"/>
  <sheetViews>
    <sheetView view="pageBreakPreview" zoomScale="40" zoomScaleNormal="60" zoomScaleSheetLayoutView="40" workbookViewId="0">
      <pane ySplit="4" topLeftCell="A132"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4" width="43.85546875" style="203" customWidth="1"/>
    <col min="5" max="5" width="26.7109375" style="205" customWidth="1"/>
    <col min="6" max="6" width="30.28515625" style="205" customWidth="1"/>
    <col min="7" max="7" width="18.85546875" style="205" customWidth="1"/>
    <col min="8" max="8" width="28.140625" style="205" customWidth="1"/>
    <col min="9" max="16384" width="9.140625" style="205"/>
  </cols>
  <sheetData>
    <row r="1" spans="1:8" s="4" customFormat="1" ht="50.1" customHeight="1" x14ac:dyDescent="0.2">
      <c r="A1" s="1"/>
      <c r="B1" s="2"/>
      <c r="C1" s="3" t="s">
        <v>0</v>
      </c>
      <c r="D1" s="222"/>
    </row>
    <row r="2" spans="1:8" s="10" customFormat="1" ht="50.1" customHeight="1" x14ac:dyDescent="0.2">
      <c r="A2" s="5" t="str">
        <f>Абакан_юр!A2</f>
        <v>Введен в действие с "01" ноября 2023 г.</v>
      </c>
      <c r="B2" s="6" t="s">
        <v>2</v>
      </c>
      <c r="C2" s="7" t="s">
        <v>695</v>
      </c>
      <c r="D2" s="400"/>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3" customFormat="1" ht="50.1" customHeight="1" thickBot="1" x14ac:dyDescent="0.25">
      <c r="A4" s="17" t="s">
        <v>5</v>
      </c>
      <c r="B4" s="18" t="s">
        <v>6</v>
      </c>
      <c r="C4" s="19" t="s">
        <v>7</v>
      </c>
      <c r="D4" s="379" t="s">
        <v>8</v>
      </c>
      <c r="E4" s="380"/>
      <c r="F4" s="380"/>
      <c r="G4" s="380"/>
      <c r="H4" s="381"/>
    </row>
    <row r="5" spans="1:8" s="28" customFormat="1" ht="50.1" customHeight="1" thickBot="1" x14ac:dyDescent="0.25">
      <c r="A5" s="24" t="s">
        <v>9</v>
      </c>
      <c r="B5" s="25"/>
      <c r="C5" s="26"/>
      <c r="D5" s="26"/>
      <c r="E5" s="26"/>
      <c r="F5" s="26"/>
      <c r="G5" s="26"/>
      <c r="H5" s="27"/>
    </row>
    <row r="6" spans="1:8" ht="24" thickBot="1" x14ac:dyDescent="0.25">
      <c r="A6" s="255"/>
      <c r="B6" s="256"/>
      <c r="C6" s="257"/>
      <c r="D6" s="444" t="s">
        <v>173</v>
      </c>
      <c r="E6" s="311" t="s">
        <v>174</v>
      </c>
      <c r="F6" s="445" t="s">
        <v>175</v>
      </c>
      <c r="G6" s="311" t="s">
        <v>176</v>
      </c>
      <c r="H6" s="446" t="s">
        <v>177</v>
      </c>
    </row>
    <row r="7" spans="1:8" s="16" customFormat="1" ht="48" customHeight="1" x14ac:dyDescent="0.2">
      <c r="A7" s="718"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 s="31">
        <f>F7*1.2</f>
        <v>10368</v>
      </c>
      <c r="E7" s="32">
        <f>F7*1.1</f>
        <v>9504</v>
      </c>
      <c r="F7" s="32">
        <v>8640</v>
      </c>
      <c r="G7" s="32">
        <f>F7*0.75</f>
        <v>6480</v>
      </c>
      <c r="H7" s="33">
        <f>F7*0.5</f>
        <v>4320</v>
      </c>
    </row>
    <row r="8" spans="1:8" s="16" customFormat="1" ht="132" customHeight="1" x14ac:dyDescent="0.2">
      <c r="A8" s="55"/>
      <c r="B8" s="35"/>
      <c r="C8" s="35"/>
      <c r="D8" s="36"/>
      <c r="E8" s="37"/>
      <c r="F8" s="37"/>
      <c r="G8" s="37"/>
      <c r="H8" s="38"/>
    </row>
    <row r="9" spans="1:8" s="16" customFormat="1" ht="97.5" customHeight="1" x14ac:dyDescent="0.2">
      <c r="A9" s="55"/>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9" s="36"/>
      <c r="E9" s="37"/>
      <c r="F9" s="37"/>
      <c r="G9" s="37"/>
      <c r="H9" s="38"/>
    </row>
    <row r="10" spans="1:8" s="16" customFormat="1" ht="166.5" customHeight="1" thickBot="1" x14ac:dyDescent="0.25">
      <c r="A10" s="59"/>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0" s="44"/>
      <c r="E10" s="45"/>
      <c r="F10" s="45"/>
      <c r="G10" s="45"/>
      <c r="H10" s="46"/>
    </row>
    <row r="11" spans="1:8" s="16" customFormat="1" ht="24.95" customHeight="1" thickBot="1" x14ac:dyDescent="0.25">
      <c r="A11" s="81"/>
      <c r="B11" s="117"/>
      <c r="C11" s="118"/>
      <c r="D11" s="160"/>
      <c r="E11" s="160"/>
      <c r="F11" s="160"/>
      <c r="G11" s="160"/>
      <c r="H11" s="161"/>
    </row>
    <row r="12" spans="1:8" s="16" customFormat="1" ht="48" customHeight="1" x14ac:dyDescent="0.2">
      <c r="A12" s="55" t="s">
        <v>14</v>
      </c>
      <c r="B12" s="364" t="s">
        <v>27</v>
      </c>
      <c r="C12" s="71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 s="31">
        <f>F12*1.2</f>
        <v>11664</v>
      </c>
      <c r="E12" s="32">
        <f>F12*1.1</f>
        <v>10692</v>
      </c>
      <c r="F12" s="403">
        <v>9720</v>
      </c>
      <c r="G12" s="32">
        <f>F12*0.75</f>
        <v>7290</v>
      </c>
      <c r="H12" s="33">
        <f>F12*0.5</f>
        <v>4860</v>
      </c>
    </row>
    <row r="13" spans="1:8" s="16" customFormat="1" ht="132" customHeight="1" x14ac:dyDescent="0.2">
      <c r="A13" s="55"/>
      <c r="B13" s="35"/>
      <c r="C13" s="720"/>
      <c r="D13" s="36"/>
      <c r="E13" s="37"/>
      <c r="F13" s="406"/>
      <c r="G13" s="37"/>
      <c r="H13" s="38"/>
    </row>
    <row r="14" spans="1:8" s="16" customFormat="1" ht="97.5" customHeight="1" x14ac:dyDescent="0.2">
      <c r="A14" s="55"/>
      <c r="B14" s="39" t="s">
        <v>12</v>
      </c>
      <c r="C14" s="42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4" s="36"/>
      <c r="E14" s="37"/>
      <c r="F14" s="406"/>
      <c r="G14" s="37"/>
      <c r="H14" s="38"/>
    </row>
    <row r="15" spans="1:8" s="16" customFormat="1" ht="166.5" customHeight="1" x14ac:dyDescent="0.2">
      <c r="A15" s="55"/>
      <c r="B15" s="57" t="s">
        <v>13</v>
      </c>
      <c r="C15" s="58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5" s="36"/>
      <c r="E15" s="37"/>
      <c r="F15" s="406"/>
      <c r="G15" s="37"/>
      <c r="H15" s="38"/>
    </row>
    <row r="16" spans="1:8" s="16" customFormat="1" ht="92.25" customHeight="1" thickBot="1" x14ac:dyDescent="0.25">
      <c r="A16" s="59"/>
      <c r="B16" s="42" t="s">
        <v>16</v>
      </c>
      <c r="C16" s="72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44"/>
      <c r="E16" s="45"/>
      <c r="F16" s="409"/>
      <c r="G16" s="45"/>
      <c r="H16" s="46"/>
    </row>
    <row r="17" spans="1:8" s="16" customFormat="1" ht="24.95" customHeight="1" thickBot="1" x14ac:dyDescent="0.25">
      <c r="A17" s="81"/>
      <c r="B17" s="466"/>
      <c r="C17" s="118"/>
      <c r="D17" s="181"/>
      <c r="E17" s="181"/>
      <c r="F17" s="181"/>
      <c r="G17" s="181"/>
      <c r="H17" s="182"/>
    </row>
    <row r="18" spans="1:8" s="16" customFormat="1" ht="112.5" customHeight="1" x14ac:dyDescent="0.2">
      <c r="A18" s="55" t="s">
        <v>17</v>
      </c>
      <c r="B18" s="570" t="s">
        <v>18</v>
      </c>
      <c r="C18" s="318"/>
      <c r="D18" s="68">
        <v>1302</v>
      </c>
      <c r="E18" s="69"/>
      <c r="F18" s="69"/>
      <c r="G18" s="69"/>
      <c r="H18" s="70"/>
    </row>
    <row r="19" spans="1:8" s="16" customFormat="1" ht="50.1" customHeight="1" x14ac:dyDescent="0.2">
      <c r="A19" s="55"/>
      <c r="B19" s="72" t="s">
        <v>19</v>
      </c>
      <c r="C19" s="73" t="str">
        <f>"Электронный справочник "&amp;$C$2&amp;" (версия для ПК)"</f>
        <v>Электронный справочник "2ГИС.ТОМСК" (версия для ПК)</v>
      </c>
      <c r="D19" s="74"/>
      <c r="E19" s="75"/>
      <c r="F19" s="75"/>
      <c r="G19" s="75"/>
      <c r="H19" s="76"/>
    </row>
    <row r="20" spans="1:8" s="16" customFormat="1" ht="40.5" customHeight="1" x14ac:dyDescent="0.2">
      <c r="A20" s="55"/>
      <c r="B20" s="72" t="s">
        <v>20</v>
      </c>
      <c r="C20" s="35"/>
      <c r="D20" s="74"/>
      <c r="E20" s="75"/>
      <c r="F20" s="75"/>
      <c r="G20" s="75"/>
      <c r="H20" s="76"/>
    </row>
    <row r="21" spans="1:8" s="16" customFormat="1" ht="75" customHeight="1" thickBot="1" x14ac:dyDescent="0.25">
      <c r="A21" s="59"/>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1" s="78"/>
      <c r="E21" s="79"/>
      <c r="F21" s="79"/>
      <c r="G21" s="79"/>
      <c r="H21" s="80"/>
    </row>
    <row r="22" spans="1:8" s="16" customFormat="1" ht="24.95" customHeight="1" thickBot="1" x14ac:dyDescent="0.25">
      <c r="A22" s="81"/>
      <c r="B22" s="466"/>
      <c r="C22" s="118"/>
      <c r="D22" s="322"/>
      <c r="E22" s="322"/>
      <c r="F22" s="322"/>
      <c r="G22" s="322"/>
      <c r="H22" s="323"/>
    </row>
    <row r="23" spans="1:8" s="16" customFormat="1" ht="50.1" customHeight="1" x14ac:dyDescent="0.2">
      <c r="A23" s="53"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3" s="68">
        <v>300</v>
      </c>
      <c r="E23" s="69"/>
      <c r="F23" s="69"/>
      <c r="G23" s="69"/>
      <c r="H23" s="70"/>
    </row>
    <row r="24" spans="1:8" s="16" customFormat="1" ht="94.5" customHeight="1" x14ac:dyDescent="0.2">
      <c r="A24" s="55"/>
      <c r="B24" s="92"/>
      <c r="C24" s="93"/>
      <c r="D24" s="74"/>
      <c r="E24" s="75"/>
      <c r="F24" s="75"/>
      <c r="G24" s="75"/>
      <c r="H24" s="76"/>
    </row>
    <row r="25" spans="1:8" s="16" customFormat="1" ht="163.5" customHeight="1" thickBot="1" x14ac:dyDescent="0.25">
      <c r="A25" s="59"/>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5" s="78"/>
      <c r="E25" s="79"/>
      <c r="F25" s="79"/>
      <c r="G25" s="79"/>
      <c r="H25" s="80"/>
    </row>
    <row r="26" spans="1:8" s="16" customFormat="1" ht="24.95" customHeight="1" thickBot="1" x14ac:dyDescent="0.25">
      <c r="A26" s="81"/>
      <c r="B26" s="466"/>
      <c r="C26" s="118"/>
      <c r="D26" s="322"/>
      <c r="E26" s="322"/>
      <c r="F26" s="322"/>
      <c r="G26" s="322"/>
      <c r="H26" s="323"/>
    </row>
    <row r="27" spans="1:8" s="16" customFormat="1" ht="50.1" customHeight="1" x14ac:dyDescent="0.2">
      <c r="A27" s="53"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7" s="31">
        <f>F27*1.2</f>
        <v>15552</v>
      </c>
      <c r="E27" s="32">
        <f>F27*1.1</f>
        <v>14256.000000000002</v>
      </c>
      <c r="F27" s="32">
        <v>12960</v>
      </c>
      <c r="G27" s="32">
        <f>F27*0.75</f>
        <v>9720</v>
      </c>
      <c r="H27" s="33">
        <f>F27*0.5</f>
        <v>6480</v>
      </c>
    </row>
    <row r="28" spans="1:8" s="16" customFormat="1" ht="99.95" customHeight="1" x14ac:dyDescent="0.2">
      <c r="A28" s="55"/>
      <c r="B28" s="35"/>
      <c r="C28" s="35"/>
      <c r="D28" s="36"/>
      <c r="E28" s="37"/>
      <c r="F28" s="37"/>
      <c r="G28" s="37"/>
      <c r="H28" s="38"/>
    </row>
    <row r="29" spans="1:8" s="16" customFormat="1" ht="99.95" customHeight="1" x14ac:dyDescent="0.2">
      <c r="A29" s="55"/>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9" s="36"/>
      <c r="E29" s="37"/>
      <c r="F29" s="37"/>
      <c r="G29" s="37"/>
      <c r="H29" s="38"/>
    </row>
    <row r="30" spans="1:8" s="16" customFormat="1" ht="156.75" customHeight="1" thickBot="1" x14ac:dyDescent="0.25">
      <c r="A30" s="59"/>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0" s="44"/>
      <c r="E30" s="45"/>
      <c r="F30" s="45"/>
      <c r="G30" s="45"/>
      <c r="H30" s="46"/>
    </row>
    <row r="31" spans="1:8" s="16" customFormat="1" ht="24.95" customHeight="1" thickBot="1" x14ac:dyDescent="0.25">
      <c r="A31" s="81"/>
      <c r="B31" s="466"/>
      <c r="C31" s="118"/>
      <c r="D31" s="322"/>
      <c r="E31" s="322"/>
      <c r="F31" s="322"/>
      <c r="G31" s="322"/>
      <c r="H31" s="323"/>
    </row>
    <row r="32" spans="1:8" s="16" customFormat="1" ht="50.1" customHeight="1" x14ac:dyDescent="0.2">
      <c r="A32" s="53"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2" s="54">
        <f>F32*1.2</f>
        <v>17496</v>
      </c>
      <c r="E32" s="32">
        <f>F32*1.1</f>
        <v>16038.000000000002</v>
      </c>
      <c r="F32" s="403">
        <v>14580</v>
      </c>
      <c r="G32" s="32">
        <f>F32*0.75</f>
        <v>10935</v>
      </c>
      <c r="H32" s="33">
        <f>F32*0.5</f>
        <v>7290</v>
      </c>
    </row>
    <row r="33" spans="1:8" s="16" customFormat="1" ht="99.95" customHeight="1" x14ac:dyDescent="0.2">
      <c r="A33" s="55"/>
      <c r="B33" s="35"/>
      <c r="C33" s="35"/>
      <c r="D33" s="56"/>
      <c r="E33" s="37"/>
      <c r="F33" s="406"/>
      <c r="G33" s="37"/>
      <c r="H33" s="38"/>
    </row>
    <row r="34" spans="1:8" s="16" customFormat="1" ht="99.95" customHeight="1" x14ac:dyDescent="0.2">
      <c r="A34" s="55"/>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4" s="56"/>
      <c r="E34" s="37"/>
      <c r="F34" s="406"/>
      <c r="G34" s="37"/>
      <c r="H34" s="38"/>
    </row>
    <row r="35" spans="1:8" s="16" customFormat="1" ht="156.75" customHeight="1" x14ac:dyDescent="0.2">
      <c r="A35" s="55"/>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5" s="56"/>
      <c r="E35" s="37"/>
      <c r="F35" s="406"/>
      <c r="G35" s="37"/>
      <c r="H35" s="38"/>
    </row>
    <row r="36" spans="1:8" s="16" customFormat="1" ht="92.25" customHeight="1" thickBot="1" x14ac:dyDescent="0.25">
      <c r="A36" s="59"/>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61"/>
      <c r="E36" s="45"/>
      <c r="F36" s="409"/>
      <c r="G36" s="45"/>
      <c r="H36" s="46"/>
    </row>
    <row r="37" spans="1:8" s="16" customFormat="1" ht="24.95" customHeight="1" thickBot="1" x14ac:dyDescent="0.25">
      <c r="A37" s="81"/>
      <c r="B37" s="466"/>
      <c r="C37" s="118"/>
      <c r="D37" s="322"/>
      <c r="E37" s="322"/>
      <c r="F37" s="322"/>
      <c r="G37" s="322"/>
      <c r="H37" s="323"/>
    </row>
    <row r="38" spans="1:8" s="16" customFormat="1" ht="125.1" customHeight="1" x14ac:dyDescent="0.2">
      <c r="A38" s="53" t="s">
        <v>28</v>
      </c>
      <c r="B38" s="66" t="s">
        <v>29</v>
      </c>
      <c r="C38" s="67"/>
      <c r="D38" s="68">
        <v>2040</v>
      </c>
      <c r="E38" s="69"/>
      <c r="F38" s="69"/>
      <c r="G38" s="69"/>
      <c r="H38" s="70"/>
    </row>
    <row r="39" spans="1:8" s="16" customFormat="1" ht="50.1" customHeight="1" x14ac:dyDescent="0.2">
      <c r="A39" s="55"/>
      <c r="B39" s="72" t="s">
        <v>19</v>
      </c>
      <c r="C39" s="73" t="str">
        <f>"Электронный справочник "&amp;$C$2&amp;" (версия для ПК)"</f>
        <v>Электронный справочник "2ГИС.ТОМСК" (версия для ПК)</v>
      </c>
      <c r="D39" s="74"/>
      <c r="E39" s="75"/>
      <c r="F39" s="75"/>
      <c r="G39" s="75"/>
      <c r="H39" s="76"/>
    </row>
    <row r="40" spans="1:8" s="16" customFormat="1" ht="50.1" customHeight="1" x14ac:dyDescent="0.2">
      <c r="A40" s="55"/>
      <c r="B40" s="72" t="s">
        <v>20</v>
      </c>
      <c r="C40" s="35"/>
      <c r="D40" s="74"/>
      <c r="E40" s="75"/>
      <c r="F40" s="75"/>
      <c r="G40" s="75"/>
      <c r="H40" s="76"/>
    </row>
    <row r="41" spans="1:8" s="16" customFormat="1" ht="75" customHeight="1" thickBot="1" x14ac:dyDescent="0.25">
      <c r="A41" s="59"/>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1" s="78"/>
      <c r="E41" s="79"/>
      <c r="F41" s="79"/>
      <c r="G41" s="79"/>
      <c r="H41" s="80"/>
    </row>
    <row r="42" spans="1:8" s="16" customFormat="1" ht="24.95" customHeight="1" thickBot="1" x14ac:dyDescent="0.25">
      <c r="A42" s="81"/>
      <c r="B42" s="466"/>
      <c r="C42" s="118"/>
      <c r="D42" s="322"/>
      <c r="E42" s="322"/>
      <c r="F42" s="322"/>
      <c r="G42" s="322"/>
      <c r="H42" s="323"/>
    </row>
    <row r="43" spans="1:8" s="16" customFormat="1" ht="50.1" customHeight="1" x14ac:dyDescent="0.2">
      <c r="A43" s="53"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3" s="68">
        <v>456</v>
      </c>
      <c r="E43" s="69"/>
      <c r="F43" s="69"/>
      <c r="G43" s="69"/>
      <c r="H43" s="70"/>
    </row>
    <row r="44" spans="1:8" s="16" customFormat="1" ht="69.75" customHeight="1" x14ac:dyDescent="0.2">
      <c r="A44" s="55"/>
      <c r="B44" s="92"/>
      <c r="C44" s="93"/>
      <c r="D44" s="74"/>
      <c r="E44" s="75"/>
      <c r="F44" s="75"/>
      <c r="G44" s="75"/>
      <c r="H44" s="76"/>
    </row>
    <row r="45" spans="1:8" s="16" customFormat="1" ht="155.25" customHeight="1" x14ac:dyDescent="0.2">
      <c r="A45" s="55"/>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5" s="74"/>
      <c r="E45" s="75"/>
      <c r="F45" s="75"/>
      <c r="G45" s="75"/>
      <c r="H45" s="76"/>
    </row>
    <row r="46" spans="1:8" s="16" customFormat="1" ht="168.75" customHeight="1" thickBot="1" x14ac:dyDescent="0.25">
      <c r="A46" s="59"/>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78"/>
      <c r="E46" s="79"/>
      <c r="F46" s="79"/>
      <c r="G46" s="79"/>
      <c r="H46" s="80"/>
    </row>
    <row r="47" spans="1:8" s="16" customFormat="1" ht="24.95" customHeight="1" thickBot="1" x14ac:dyDescent="0.25">
      <c r="A47" s="81"/>
      <c r="B47" s="466"/>
      <c r="C47" s="118"/>
      <c r="D47" s="322"/>
      <c r="E47" s="322"/>
      <c r="F47" s="322"/>
      <c r="G47" s="322"/>
      <c r="H47" s="323"/>
    </row>
    <row r="48" spans="1:8" ht="37.5" customHeight="1" x14ac:dyDescent="0.2">
      <c r="A48" s="53"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8" s="68">
        <v>4080</v>
      </c>
      <c r="E48" s="69"/>
      <c r="F48" s="69"/>
      <c r="G48" s="69"/>
      <c r="H48" s="70"/>
    </row>
    <row r="49" spans="1:8" ht="72.75" customHeight="1" x14ac:dyDescent="0.2">
      <c r="A49" s="55"/>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9" s="74"/>
      <c r="E49" s="75"/>
      <c r="F49" s="75"/>
      <c r="G49" s="75"/>
      <c r="H49" s="76"/>
    </row>
    <row r="50" spans="1:8" ht="109.5" customHeight="1" thickBot="1" x14ac:dyDescent="0.25">
      <c r="A50" s="59"/>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78"/>
      <c r="E50" s="79"/>
      <c r="F50" s="79"/>
      <c r="G50" s="79"/>
      <c r="H50" s="80"/>
    </row>
    <row r="51" spans="1:8" s="16" customFormat="1" ht="24.95" customHeight="1" thickBot="1" x14ac:dyDescent="0.25">
      <c r="A51" s="81"/>
      <c r="B51" s="466"/>
      <c r="C51" s="118"/>
      <c r="D51" s="322"/>
      <c r="E51" s="322"/>
      <c r="F51" s="322"/>
      <c r="G51" s="322"/>
      <c r="H51" s="323"/>
    </row>
    <row r="52" spans="1:8" ht="45" customHeight="1" x14ac:dyDescent="0.2">
      <c r="A52" s="53"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2" s="68">
        <v>126</v>
      </c>
      <c r="E52" s="69"/>
      <c r="F52" s="69"/>
      <c r="G52" s="69"/>
      <c r="H52" s="70"/>
    </row>
    <row r="53" spans="1:8" ht="64.5" customHeight="1" thickBot="1" x14ac:dyDescent="0.25">
      <c r="A53" s="59"/>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3" s="78"/>
      <c r="E53" s="79"/>
      <c r="F53" s="79"/>
      <c r="G53" s="79"/>
      <c r="H53" s="80"/>
    </row>
    <row r="54" spans="1:8" s="16" customFormat="1" ht="24.95" customHeight="1" thickBot="1" x14ac:dyDescent="0.25">
      <c r="A54" s="81"/>
      <c r="B54" s="466"/>
      <c r="C54" s="118"/>
      <c r="D54" s="322"/>
      <c r="E54" s="322"/>
      <c r="F54" s="322"/>
      <c r="G54" s="322"/>
      <c r="H54" s="323"/>
    </row>
    <row r="55" spans="1:8" ht="50.1" customHeight="1" thickBot="1" x14ac:dyDescent="0.25">
      <c r="A55" s="119" t="s">
        <v>31</v>
      </c>
      <c r="B55" s="593"/>
      <c r="C55" s="593"/>
      <c r="D55" s="526" t="str">
        <f>"от "&amp;MIN(D56:D75)&amp;" до "&amp;MAX(D56:D75)</f>
        <v>от 1980 до 39600</v>
      </c>
      <c r="E55" s="526"/>
      <c r="F55" s="526"/>
      <c r="G55" s="526"/>
      <c r="H55" s="527"/>
    </row>
    <row r="56" spans="1:8" ht="37.5" customHeight="1" x14ac:dyDescent="0.2">
      <c r="A56" s="722" t="s">
        <v>32</v>
      </c>
      <c r="B56" s="723"/>
      <c r="C56" s="45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6" s="36">
        <v>1980</v>
      </c>
      <c r="E56" s="37"/>
      <c r="F56" s="37"/>
      <c r="G56" s="37"/>
      <c r="H56" s="38"/>
    </row>
    <row r="57" spans="1:8" ht="37.5" customHeight="1" x14ac:dyDescent="0.2">
      <c r="A57" s="499" t="s">
        <v>33</v>
      </c>
      <c r="B57" s="500"/>
      <c r="C57" s="455"/>
      <c r="D57" s="36">
        <v>3960</v>
      </c>
      <c r="E57" s="37"/>
      <c r="F57" s="37"/>
      <c r="G57" s="37"/>
      <c r="H57" s="38"/>
    </row>
    <row r="58" spans="1:8" ht="37.5" customHeight="1" x14ac:dyDescent="0.2">
      <c r="A58" s="499" t="s">
        <v>34</v>
      </c>
      <c r="B58" s="500"/>
      <c r="C58" s="455"/>
      <c r="D58" s="36">
        <v>5940</v>
      </c>
      <c r="E58" s="37"/>
      <c r="F58" s="37"/>
      <c r="G58" s="37"/>
      <c r="H58" s="38"/>
    </row>
    <row r="59" spans="1:8" ht="37.5" customHeight="1" x14ac:dyDescent="0.2">
      <c r="A59" s="499" t="s">
        <v>35</v>
      </c>
      <c r="B59" s="500"/>
      <c r="C59" s="455"/>
      <c r="D59" s="36">
        <v>7920</v>
      </c>
      <c r="E59" s="37"/>
      <c r="F59" s="37"/>
      <c r="G59" s="37"/>
      <c r="H59" s="38"/>
    </row>
    <row r="60" spans="1:8" ht="37.5" customHeight="1" x14ac:dyDescent="0.2">
      <c r="A60" s="499" t="s">
        <v>36</v>
      </c>
      <c r="B60" s="500"/>
      <c r="C60" s="455"/>
      <c r="D60" s="36">
        <v>9900</v>
      </c>
      <c r="E60" s="37"/>
      <c r="F60" s="37"/>
      <c r="G60" s="37"/>
      <c r="H60" s="38"/>
    </row>
    <row r="61" spans="1:8" ht="37.5" customHeight="1" x14ac:dyDescent="0.2">
      <c r="A61" s="499" t="s">
        <v>37</v>
      </c>
      <c r="B61" s="500"/>
      <c r="C61" s="455"/>
      <c r="D61" s="36">
        <v>11880</v>
      </c>
      <c r="E61" s="37"/>
      <c r="F61" s="37"/>
      <c r="G61" s="37"/>
      <c r="H61" s="38"/>
    </row>
    <row r="62" spans="1:8" ht="37.5" customHeight="1" x14ac:dyDescent="0.2">
      <c r="A62" s="499" t="s">
        <v>38</v>
      </c>
      <c r="B62" s="500"/>
      <c r="C62" s="455"/>
      <c r="D62" s="36">
        <v>13860</v>
      </c>
      <c r="E62" s="37"/>
      <c r="F62" s="37"/>
      <c r="G62" s="37"/>
      <c r="H62" s="38"/>
    </row>
    <row r="63" spans="1:8" ht="37.5" customHeight="1" x14ac:dyDescent="0.2">
      <c r="A63" s="499" t="s">
        <v>39</v>
      </c>
      <c r="B63" s="500"/>
      <c r="C63" s="455"/>
      <c r="D63" s="36">
        <v>15840</v>
      </c>
      <c r="E63" s="37"/>
      <c r="F63" s="37"/>
      <c r="G63" s="37"/>
      <c r="H63" s="38"/>
    </row>
    <row r="64" spans="1:8" ht="37.5" customHeight="1" x14ac:dyDescent="0.2">
      <c r="A64" s="499" t="s">
        <v>40</v>
      </c>
      <c r="B64" s="500"/>
      <c r="C64" s="455"/>
      <c r="D64" s="36">
        <v>17820</v>
      </c>
      <c r="E64" s="37"/>
      <c r="F64" s="37"/>
      <c r="G64" s="37"/>
      <c r="H64" s="38"/>
    </row>
    <row r="65" spans="1:8" ht="37.5" customHeight="1" x14ac:dyDescent="0.2">
      <c r="A65" s="499" t="s">
        <v>41</v>
      </c>
      <c r="B65" s="500"/>
      <c r="C65" s="455"/>
      <c r="D65" s="36">
        <v>19800</v>
      </c>
      <c r="E65" s="37"/>
      <c r="F65" s="37"/>
      <c r="G65" s="37"/>
      <c r="H65" s="38"/>
    </row>
    <row r="66" spans="1:8" ht="37.5" customHeight="1" x14ac:dyDescent="0.2">
      <c r="A66" s="499" t="s">
        <v>42</v>
      </c>
      <c r="B66" s="500"/>
      <c r="C66" s="455"/>
      <c r="D66" s="36">
        <v>21780</v>
      </c>
      <c r="E66" s="37"/>
      <c r="F66" s="37"/>
      <c r="G66" s="37"/>
      <c r="H66" s="38"/>
    </row>
    <row r="67" spans="1:8" ht="37.5" customHeight="1" x14ac:dyDescent="0.2">
      <c r="A67" s="499" t="s">
        <v>43</v>
      </c>
      <c r="B67" s="500"/>
      <c r="C67" s="455"/>
      <c r="D67" s="36">
        <v>23760</v>
      </c>
      <c r="E67" s="37"/>
      <c r="F67" s="37"/>
      <c r="G67" s="37"/>
      <c r="H67" s="38"/>
    </row>
    <row r="68" spans="1:8" ht="37.5" customHeight="1" x14ac:dyDescent="0.2">
      <c r="A68" s="499" t="s">
        <v>44</v>
      </c>
      <c r="B68" s="500"/>
      <c r="C68" s="455"/>
      <c r="D68" s="36">
        <v>25740</v>
      </c>
      <c r="E68" s="37"/>
      <c r="F68" s="37"/>
      <c r="G68" s="37"/>
      <c r="H68" s="38"/>
    </row>
    <row r="69" spans="1:8" ht="37.5" customHeight="1" x14ac:dyDescent="0.2">
      <c r="A69" s="499" t="s">
        <v>45</v>
      </c>
      <c r="B69" s="500"/>
      <c r="C69" s="455"/>
      <c r="D69" s="36">
        <v>27720</v>
      </c>
      <c r="E69" s="37"/>
      <c r="F69" s="37"/>
      <c r="G69" s="37"/>
      <c r="H69" s="38"/>
    </row>
    <row r="70" spans="1:8" ht="37.5" customHeight="1" x14ac:dyDescent="0.2">
      <c r="A70" s="499" t="s">
        <v>46</v>
      </c>
      <c r="B70" s="500"/>
      <c r="C70" s="455"/>
      <c r="D70" s="36">
        <v>29700</v>
      </c>
      <c r="E70" s="37"/>
      <c r="F70" s="37"/>
      <c r="G70" s="37"/>
      <c r="H70" s="38"/>
    </row>
    <row r="71" spans="1:8" ht="37.5" customHeight="1" x14ac:dyDescent="0.2">
      <c r="A71" s="499" t="s">
        <v>47</v>
      </c>
      <c r="B71" s="500"/>
      <c r="C71" s="455"/>
      <c r="D71" s="36">
        <v>31680</v>
      </c>
      <c r="E71" s="37"/>
      <c r="F71" s="37"/>
      <c r="G71" s="37"/>
      <c r="H71" s="38"/>
    </row>
    <row r="72" spans="1:8" ht="37.5" customHeight="1" x14ac:dyDescent="0.2">
      <c r="A72" s="499" t="s">
        <v>48</v>
      </c>
      <c r="B72" s="500"/>
      <c r="C72" s="455"/>
      <c r="D72" s="36">
        <v>33660</v>
      </c>
      <c r="E72" s="37"/>
      <c r="F72" s="37"/>
      <c r="G72" s="37"/>
      <c r="H72" s="38"/>
    </row>
    <row r="73" spans="1:8" ht="37.5" customHeight="1" x14ac:dyDescent="0.2">
      <c r="A73" s="499" t="s">
        <v>49</v>
      </c>
      <c r="B73" s="500"/>
      <c r="C73" s="455"/>
      <c r="D73" s="36">
        <v>35640</v>
      </c>
      <c r="E73" s="37"/>
      <c r="F73" s="37"/>
      <c r="G73" s="37"/>
      <c r="H73" s="38"/>
    </row>
    <row r="74" spans="1:8" ht="37.5" customHeight="1" x14ac:dyDescent="0.2">
      <c r="A74" s="499" t="s">
        <v>50</v>
      </c>
      <c r="B74" s="500"/>
      <c r="C74" s="455"/>
      <c r="D74" s="36">
        <v>37620</v>
      </c>
      <c r="E74" s="37"/>
      <c r="F74" s="37"/>
      <c r="G74" s="37"/>
      <c r="H74" s="38"/>
    </row>
    <row r="75" spans="1:8" ht="37.5" customHeight="1" thickBot="1" x14ac:dyDescent="0.25">
      <c r="A75" s="501" t="s">
        <v>51</v>
      </c>
      <c r="B75" s="502"/>
      <c r="C75" s="456"/>
      <c r="D75" s="36">
        <v>39600</v>
      </c>
      <c r="E75" s="37"/>
      <c r="F75" s="37"/>
      <c r="G75" s="37"/>
      <c r="H75" s="38"/>
    </row>
    <row r="76" spans="1:8" ht="50.1" customHeight="1" thickBot="1" x14ac:dyDescent="0.25">
      <c r="A76" s="119" t="s">
        <v>52</v>
      </c>
      <c r="B76" s="593"/>
      <c r="C76" s="593"/>
      <c r="D76" s="526" t="str">
        <f>"от "&amp;MIN(D77:D86)&amp;" до "&amp;MAX(D77:D86)</f>
        <v>от 240 до 5076</v>
      </c>
      <c r="E76" s="526"/>
      <c r="F76" s="526"/>
      <c r="G76" s="526"/>
      <c r="H76" s="527"/>
    </row>
    <row r="77" spans="1:8" ht="151.5" x14ac:dyDescent="0.2">
      <c r="A77" s="344" t="s">
        <v>53</v>
      </c>
      <c r="B77" s="345" t="s">
        <v>13</v>
      </c>
      <c r="C77" s="366"/>
      <c r="D77" s="36">
        <v>810</v>
      </c>
      <c r="E77" s="37"/>
      <c r="F77" s="37"/>
      <c r="G77" s="37"/>
      <c r="H77" s="38"/>
    </row>
    <row r="78" spans="1:8" ht="37.5" customHeight="1" x14ac:dyDescent="0.2">
      <c r="A78" s="271" t="s">
        <v>54</v>
      </c>
      <c r="B78" s="724"/>
      <c r="C78" s="72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78" s="36">
        <v>474</v>
      </c>
      <c r="E78" s="37"/>
      <c r="F78" s="37"/>
      <c r="G78" s="37"/>
      <c r="H78" s="38"/>
    </row>
    <row r="79" spans="1:8" ht="37.5" customHeight="1" x14ac:dyDescent="0.2">
      <c r="A79" s="271" t="s">
        <v>55</v>
      </c>
      <c r="B79" s="724"/>
      <c r="C79" s="726"/>
      <c r="D79" s="36">
        <v>5016</v>
      </c>
      <c r="E79" s="37"/>
      <c r="F79" s="37"/>
      <c r="G79" s="37"/>
      <c r="H79" s="38"/>
    </row>
    <row r="80" spans="1:8" ht="37.5" customHeight="1" x14ac:dyDescent="0.2">
      <c r="A80" s="271" t="s">
        <v>56</v>
      </c>
      <c r="B80" s="724"/>
      <c r="C80" s="726"/>
      <c r="D80" s="36">
        <v>1476</v>
      </c>
      <c r="E80" s="37"/>
      <c r="F80" s="37"/>
      <c r="G80" s="37"/>
      <c r="H80" s="38"/>
    </row>
    <row r="81" spans="1:8" ht="37.5" customHeight="1" x14ac:dyDescent="0.2">
      <c r="A81" s="271" t="s">
        <v>57</v>
      </c>
      <c r="B81" s="724"/>
      <c r="C81" s="726"/>
      <c r="D81" s="36">
        <v>4308</v>
      </c>
      <c r="E81" s="37"/>
      <c r="F81" s="37"/>
      <c r="G81" s="37"/>
      <c r="H81" s="38"/>
    </row>
    <row r="82" spans="1:8" ht="37.5" customHeight="1" x14ac:dyDescent="0.2">
      <c r="A82" s="271" t="s">
        <v>58</v>
      </c>
      <c r="B82" s="724"/>
      <c r="C82" s="726"/>
      <c r="D82" s="36">
        <v>240</v>
      </c>
      <c r="E82" s="37"/>
      <c r="F82" s="37"/>
      <c r="G82" s="37"/>
      <c r="H82" s="38"/>
    </row>
    <row r="83" spans="1:8" ht="37.5" customHeight="1" x14ac:dyDescent="0.2">
      <c r="A83" s="271" t="s">
        <v>59</v>
      </c>
      <c r="B83" s="724"/>
      <c r="C83" s="726"/>
      <c r="D83" s="36">
        <v>240</v>
      </c>
      <c r="E83" s="37"/>
      <c r="F83" s="37"/>
      <c r="G83" s="37"/>
      <c r="H83" s="38"/>
    </row>
    <row r="84" spans="1:8" ht="37.5" customHeight="1" x14ac:dyDescent="0.2">
      <c r="A84" s="271" t="s">
        <v>60</v>
      </c>
      <c r="B84" s="724"/>
      <c r="C84" s="726"/>
      <c r="D84" s="36">
        <v>480</v>
      </c>
      <c r="E84" s="37"/>
      <c r="F84" s="37"/>
      <c r="G84" s="37"/>
      <c r="H84" s="38"/>
    </row>
    <row r="85" spans="1:8" ht="37.5" customHeight="1" x14ac:dyDescent="0.2">
      <c r="A85" s="271" t="s">
        <v>61</v>
      </c>
      <c r="B85" s="724"/>
      <c r="C85" s="726"/>
      <c r="D85" s="36">
        <v>720</v>
      </c>
      <c r="E85" s="37"/>
      <c r="F85" s="37"/>
      <c r="G85" s="37"/>
      <c r="H85" s="38"/>
    </row>
    <row r="86" spans="1:8" ht="37.5" customHeight="1" x14ac:dyDescent="0.2">
      <c r="A86" s="271" t="s">
        <v>62</v>
      </c>
      <c r="B86" s="724"/>
      <c r="C86" s="727"/>
      <c r="D86" s="36">
        <v>5076</v>
      </c>
      <c r="E86" s="37"/>
      <c r="F86" s="37"/>
      <c r="G86" s="37"/>
      <c r="H86" s="38"/>
    </row>
    <row r="87" spans="1:8" s="16" customFormat="1" ht="117.75" customHeight="1" thickBot="1" x14ac:dyDescent="0.25">
      <c r="A87" s="728" t="s">
        <v>64</v>
      </c>
      <c r="B87" s="729"/>
      <c r="C87" s="7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7" s="36">
        <v>30</v>
      </c>
      <c r="E87" s="37"/>
      <c r="F87" s="37"/>
      <c r="G87" s="37"/>
      <c r="H87" s="38"/>
    </row>
    <row r="88" spans="1:8" ht="50.1" customHeight="1" thickBot="1" x14ac:dyDescent="0.25">
      <c r="A88" s="24" t="s">
        <v>65</v>
      </c>
      <c r="B88" s="25"/>
      <c r="C88" s="26"/>
      <c r="D88" s="156" t="str">
        <f>"от "&amp;MIN(D90,D101:D117)&amp;" до "&amp;MAX(D90,D101:D117)</f>
        <v>от 504 до 25200</v>
      </c>
      <c r="E88" s="156"/>
      <c r="F88" s="156"/>
      <c r="G88" s="156"/>
      <c r="H88" s="157"/>
    </row>
    <row r="89" spans="1:8" s="16" customFormat="1" ht="24.95" customHeight="1" thickBot="1" x14ac:dyDescent="0.25">
      <c r="A89" s="81"/>
      <c r="B89" s="466"/>
      <c r="C89" s="118"/>
      <c r="D89" s="322"/>
      <c r="E89" s="322"/>
      <c r="F89" s="322"/>
      <c r="G89" s="322"/>
      <c r="H89" s="323"/>
    </row>
    <row r="90" spans="1:8" ht="63"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90" s="165">
        <v>10008</v>
      </c>
      <c r="E90" s="165"/>
      <c r="F90" s="165"/>
      <c r="G90" s="165"/>
      <c r="H90" s="166"/>
    </row>
    <row r="91" spans="1:8" ht="63" customHeight="1" thickBot="1" x14ac:dyDescent="0.25">
      <c r="A91" s="167" t="s">
        <v>67</v>
      </c>
      <c r="B91" s="168"/>
      <c r="C91" s="169"/>
      <c r="D91" s="170" t="s">
        <v>68</v>
      </c>
      <c r="E91" s="171"/>
      <c r="F91" s="171"/>
      <c r="G91" s="171"/>
      <c r="H91" s="172"/>
    </row>
    <row r="92" spans="1:8" ht="63" customHeight="1" x14ac:dyDescent="0.2">
      <c r="A92" s="173" t="s">
        <v>69</v>
      </c>
      <c r="B92" s="174"/>
      <c r="C92" s="169"/>
      <c r="D92" s="140">
        <f>D90/4</f>
        <v>2502</v>
      </c>
      <c r="E92" s="140"/>
      <c r="F92" s="140"/>
      <c r="G92" s="140"/>
      <c r="H92" s="141"/>
    </row>
    <row r="93" spans="1:8" ht="63" customHeight="1" x14ac:dyDescent="0.2">
      <c r="A93" s="173" t="s">
        <v>70</v>
      </c>
      <c r="B93" s="174"/>
      <c r="C93" s="169"/>
      <c r="D93" s="140">
        <f>D90/5</f>
        <v>2001.6</v>
      </c>
      <c r="E93" s="140"/>
      <c r="F93" s="140"/>
      <c r="G93" s="140"/>
      <c r="H93" s="141"/>
    </row>
    <row r="94" spans="1:8" ht="63" customHeight="1" x14ac:dyDescent="0.2">
      <c r="A94" s="173" t="s">
        <v>71</v>
      </c>
      <c r="B94" s="174"/>
      <c r="C94" s="169"/>
      <c r="D94" s="140">
        <f>D90/6</f>
        <v>1668</v>
      </c>
      <c r="E94" s="140"/>
      <c r="F94" s="140"/>
      <c r="G94" s="140"/>
      <c r="H94" s="141"/>
    </row>
    <row r="95" spans="1:8" ht="63" customHeight="1" x14ac:dyDescent="0.2">
      <c r="A95" s="173" t="s">
        <v>72</v>
      </c>
      <c r="B95" s="174"/>
      <c r="C95" s="169"/>
      <c r="D95" s="140">
        <f>D90/7</f>
        <v>1429.7142857142858</v>
      </c>
      <c r="E95" s="140"/>
      <c r="F95" s="140"/>
      <c r="G95" s="140"/>
      <c r="H95" s="141"/>
    </row>
    <row r="96" spans="1:8" ht="63" customHeight="1" x14ac:dyDescent="0.2">
      <c r="A96" s="173" t="s">
        <v>73</v>
      </c>
      <c r="B96" s="174"/>
      <c r="C96" s="169"/>
      <c r="D96" s="140">
        <f>D90/8</f>
        <v>1251</v>
      </c>
      <c r="E96" s="140"/>
      <c r="F96" s="140"/>
      <c r="G96" s="140"/>
      <c r="H96" s="141"/>
    </row>
    <row r="97" spans="1:8" ht="63" customHeight="1" x14ac:dyDescent="0.2">
      <c r="A97" s="173" t="s">
        <v>74</v>
      </c>
      <c r="B97" s="174"/>
      <c r="C97" s="169"/>
      <c r="D97" s="140">
        <f>D90/9</f>
        <v>1112</v>
      </c>
      <c r="E97" s="140"/>
      <c r="F97" s="140"/>
      <c r="G97" s="140"/>
      <c r="H97" s="141"/>
    </row>
    <row r="98" spans="1:8" ht="63" customHeight="1" thickBot="1" x14ac:dyDescent="0.25">
      <c r="A98" s="173" t="s">
        <v>75</v>
      </c>
      <c r="B98" s="174"/>
      <c r="C98" s="175"/>
      <c r="D98" s="140">
        <f>D90/10</f>
        <v>1000.8</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99" s="36">
        <v>11550</v>
      </c>
      <c r="E99" s="37"/>
      <c r="F99" s="37"/>
      <c r="G99" s="37"/>
      <c r="H99" s="38"/>
    </row>
    <row r="100" spans="1:8" s="16" customFormat="1" ht="24.95" customHeight="1" thickBot="1" x14ac:dyDescent="0.25">
      <c r="A100" s="81"/>
      <c r="B100" s="466"/>
      <c r="C100" s="118"/>
      <c r="D100" s="322"/>
      <c r="E100" s="322"/>
      <c r="F100" s="322"/>
      <c r="G100" s="322"/>
      <c r="H100" s="323"/>
    </row>
    <row r="101" spans="1:8" ht="50.1" customHeight="1" x14ac:dyDescent="0.2">
      <c r="A101" s="506" t="s">
        <v>77</v>
      </c>
      <c r="B101" s="507"/>
      <c r="C101" s="291" t="str">
        <f>"Интернет-площадка 2gis.ru на основе Cправочника организаций "&amp;$C$2&amp;""</f>
        <v>Интернет-площадка 2gis.ru на основе Cправочника организаций "2ГИС.ТОМСК"</v>
      </c>
      <c r="D101" s="36">
        <v>6300</v>
      </c>
      <c r="E101" s="37"/>
      <c r="F101" s="37"/>
      <c r="G101" s="37"/>
      <c r="H101" s="38"/>
    </row>
    <row r="102" spans="1:8" ht="50.1" customHeight="1" x14ac:dyDescent="0.2">
      <c r="A102" s="137" t="s">
        <v>78</v>
      </c>
      <c r="B102" s="189"/>
      <c r="C102"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2" s="36">
        <v>3780</v>
      </c>
      <c r="E102" s="37"/>
      <c r="F102" s="37"/>
      <c r="G102" s="37"/>
      <c r="H102" s="38"/>
    </row>
    <row r="103" spans="1:8" ht="50.1" customHeight="1" x14ac:dyDescent="0.2">
      <c r="A103" s="137" t="s">
        <v>79</v>
      </c>
      <c r="B103" s="189"/>
      <c r="C103"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3" s="36">
        <v>18528</v>
      </c>
      <c r="E103" s="37"/>
      <c r="F103" s="37"/>
      <c r="G103" s="37"/>
      <c r="H103" s="38"/>
    </row>
    <row r="104" spans="1:8" ht="50.1" customHeight="1" x14ac:dyDescent="0.2">
      <c r="A104" s="137" t="s">
        <v>80</v>
      </c>
      <c r="B104" s="189"/>
      <c r="C104" s="188" t="str">
        <f>"Интернет-площадка 2gis.ru на основе Cправочника организаций "&amp;$C$2&amp;""</f>
        <v>Интернет-площадка 2gis.ru на основе Cправочника организаций "2ГИС.ТОМСК"</v>
      </c>
      <c r="D104" s="36">
        <v>7500</v>
      </c>
      <c r="E104" s="37"/>
      <c r="F104" s="37"/>
      <c r="G104" s="37"/>
      <c r="H104" s="38"/>
    </row>
    <row r="105" spans="1:8" ht="50.1" customHeight="1" x14ac:dyDescent="0.2">
      <c r="A105" s="137" t="s">
        <v>81</v>
      </c>
      <c r="B105" s="189"/>
      <c r="C105" s="188" t="str">
        <f>"Интернет-площадка 2gis.ru на основе Cправочника организаций "&amp;$C$2&amp;""</f>
        <v>Интернет-площадка 2gis.ru на основе Cправочника организаций "2ГИС.ТОМСК"</v>
      </c>
      <c r="D105" s="36">
        <v>9000</v>
      </c>
      <c r="E105" s="37"/>
      <c r="F105" s="37"/>
      <c r="G105" s="37"/>
      <c r="H105" s="38"/>
    </row>
    <row r="106" spans="1:8" ht="50.1" customHeight="1" x14ac:dyDescent="0.2">
      <c r="A106" s="137" t="s">
        <v>82</v>
      </c>
      <c r="B106" s="189"/>
      <c r="C106"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6" s="36">
        <v>8736</v>
      </c>
      <c r="E106" s="37"/>
      <c r="F106" s="37"/>
      <c r="G106" s="37"/>
      <c r="H106" s="38"/>
    </row>
    <row r="107" spans="1:8" ht="50.1" customHeight="1" x14ac:dyDescent="0.2">
      <c r="A107" s="137" t="s">
        <v>83</v>
      </c>
      <c r="B107" s="189"/>
      <c r="C107"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7" s="36">
        <v>7494</v>
      </c>
      <c r="E107" s="37"/>
      <c r="F107" s="37"/>
      <c r="G107" s="37"/>
      <c r="H107" s="38"/>
    </row>
    <row r="108" spans="1:8" ht="50.1" customHeight="1" x14ac:dyDescent="0.2">
      <c r="A108" s="137" t="s">
        <v>84</v>
      </c>
      <c r="B108" s="189"/>
      <c r="C108"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08" s="36">
        <v>18528</v>
      </c>
      <c r="E108" s="37"/>
      <c r="F108" s="37"/>
      <c r="G108" s="37"/>
      <c r="H108" s="38"/>
    </row>
    <row r="109" spans="1:8" ht="50.1" customHeight="1" x14ac:dyDescent="0.2">
      <c r="A109" s="137" t="s">
        <v>85</v>
      </c>
      <c r="B109" s="189"/>
      <c r="C109" s="188" t="str">
        <f>C140</f>
        <v>электронный справочник на основе Справочника организаций "2ГИС.ТОМСК" (мобильная версия 2ГИС 4.0 и выше)</v>
      </c>
      <c r="D109" s="36">
        <v>15000</v>
      </c>
      <c r="E109" s="37"/>
      <c r="F109" s="37"/>
      <c r="G109" s="37"/>
      <c r="H109" s="38"/>
    </row>
    <row r="110" spans="1:8" ht="50.1" customHeight="1" x14ac:dyDescent="0.2">
      <c r="A110" s="137" t="s">
        <v>86</v>
      </c>
      <c r="B110" s="189"/>
      <c r="C110" s="188" t="s">
        <v>87</v>
      </c>
      <c r="D110" s="36">
        <v>504</v>
      </c>
      <c r="E110" s="37"/>
      <c r="F110" s="37"/>
      <c r="G110" s="37"/>
      <c r="H110" s="38"/>
    </row>
    <row r="111" spans="1:8" ht="64.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1" s="36">
        <v>4590</v>
      </c>
      <c r="E111" s="37"/>
      <c r="F111" s="37"/>
      <c r="G111" s="37"/>
      <c r="H111" s="38"/>
    </row>
    <row r="112" spans="1:8" ht="64.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2" s="36">
        <v>3672</v>
      </c>
      <c r="E112" s="37"/>
      <c r="F112" s="37"/>
      <c r="G112" s="37"/>
      <c r="H112" s="38"/>
    </row>
    <row r="113" spans="1:8" ht="64.5" customHeight="1" x14ac:dyDescent="0.2">
      <c r="A113" s="143" t="s">
        <v>90</v>
      </c>
      <c r="B113" s="144"/>
      <c r="C113" s="18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3" s="36">
        <v>3870</v>
      </c>
      <c r="E113" s="37"/>
      <c r="F113" s="37"/>
      <c r="G113" s="37"/>
      <c r="H113" s="38"/>
    </row>
    <row r="114" spans="1:8" ht="64.5" customHeight="1" x14ac:dyDescent="0.2">
      <c r="A114" s="143" t="s">
        <v>91</v>
      </c>
      <c r="B114" s="144"/>
      <c r="C114" s="188"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4" s="36">
        <v>1836</v>
      </c>
      <c r="E114" s="37"/>
      <c r="F114" s="37"/>
      <c r="G114" s="37"/>
      <c r="H114" s="38"/>
    </row>
    <row r="115" spans="1:8" ht="64.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5" s="36">
        <v>25200</v>
      </c>
      <c r="E115" s="37"/>
      <c r="F115" s="37"/>
      <c r="G115" s="37"/>
      <c r="H115" s="38"/>
    </row>
    <row r="116" spans="1:8" ht="64.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16" s="36">
        <v>10008</v>
      </c>
      <c r="E116" s="37"/>
      <c r="F116" s="37"/>
      <c r="G116" s="37"/>
      <c r="H116" s="38"/>
    </row>
    <row r="117" spans="1:8" ht="50.1" customHeight="1" thickBot="1" x14ac:dyDescent="0.25">
      <c r="A117" s="137" t="s">
        <v>94</v>
      </c>
      <c r="B117" s="189"/>
      <c r="C117" s="18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17" s="36">
        <v>5016</v>
      </c>
      <c r="E117" s="37"/>
      <c r="F117" s="37"/>
      <c r="G117" s="37"/>
      <c r="H117" s="38"/>
    </row>
    <row r="118" spans="1:8" s="16" customFormat="1" ht="102" customHeight="1" thickBot="1" x14ac:dyDescent="0.25">
      <c r="A118" s="137" t="s">
        <v>16</v>
      </c>
      <c r="B118" s="189"/>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8" s="36">
        <v>900</v>
      </c>
      <c r="E118" s="37"/>
      <c r="F118" s="37"/>
      <c r="G118" s="37"/>
      <c r="H118" s="38"/>
    </row>
    <row r="119" spans="1:8" s="16" customFormat="1" ht="126" customHeight="1" x14ac:dyDescent="0.2">
      <c r="A119" s="137" t="s">
        <v>95</v>
      </c>
      <c r="B119" s="189"/>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19" s="36">
        <v>15000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20" s="36">
        <v>6000</v>
      </c>
      <c r="E120" s="37"/>
      <c r="F120" s="37"/>
      <c r="G120" s="37"/>
      <c r="H120" s="38"/>
    </row>
    <row r="121" spans="1:8" s="16" customFormat="1" ht="96" customHeight="1" x14ac:dyDescent="0.2">
      <c r="A121" s="137" t="s">
        <v>97</v>
      </c>
      <c r="B121" s="189"/>
      <c r="C12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21" s="36">
        <v>10002</v>
      </c>
      <c r="E121" s="37"/>
      <c r="F121" s="37"/>
      <c r="G121" s="37"/>
      <c r="H121" s="38"/>
    </row>
    <row r="122" spans="1:8" ht="50.1" customHeight="1" x14ac:dyDescent="0.2">
      <c r="A122" s="137" t="s">
        <v>98</v>
      </c>
      <c r="B122" s="189"/>
      <c r="C122" s="188" t="str">
        <f>"Интернет-площадка 2gis.ru на основе Cправочника организаций "&amp;$C$2&amp;""</f>
        <v>Интернет-площадка 2gis.ru на основе Cправочника организаций "2ГИС.ТОМСК"</v>
      </c>
      <c r="D122" s="36">
        <v>9480</v>
      </c>
      <c r="E122" s="37"/>
      <c r="F122" s="37"/>
      <c r="G122" s="37"/>
      <c r="H122" s="38"/>
    </row>
    <row r="123" spans="1:8" ht="50.1" customHeight="1" x14ac:dyDescent="0.2">
      <c r="A123" s="137" t="s">
        <v>99</v>
      </c>
      <c r="B123" s="189"/>
      <c r="C123" s="188" t="str">
        <f t="shared" ref="C123:C132"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3" s="36">
        <v>5760</v>
      </c>
      <c r="E123" s="37"/>
      <c r="F123" s="37"/>
      <c r="G123" s="37"/>
      <c r="H123" s="38"/>
    </row>
    <row r="124" spans="1:8" ht="50.1" customHeight="1" x14ac:dyDescent="0.2">
      <c r="A124" s="137" t="s">
        <v>100</v>
      </c>
      <c r="B124" s="189"/>
      <c r="C124" s="188" t="str">
        <f t="shared" si="1"/>
        <v>Электронный справочник на основе Справочника организаций "2ГИС.ТОМСК" (версия для ПК)</v>
      </c>
      <c r="D124" s="36">
        <v>27840</v>
      </c>
      <c r="E124" s="37"/>
      <c r="F124" s="37"/>
      <c r="G124" s="37"/>
      <c r="H124" s="38"/>
    </row>
    <row r="125" spans="1:8" ht="50.1" customHeight="1" x14ac:dyDescent="0.2">
      <c r="A125" s="137" t="s">
        <v>101</v>
      </c>
      <c r="B125" s="189"/>
      <c r="C125" s="188" t="str">
        <f>"Интернет-площадка 2gis.ru на основе Cправочника организаций "&amp;$C$2&amp;""</f>
        <v>Интернет-площадка 2gis.ru на основе Cправочника организаций "2ГИС.ТОМСК"</v>
      </c>
      <c r="D125" s="36">
        <v>11280</v>
      </c>
      <c r="E125" s="37"/>
      <c r="F125" s="37"/>
      <c r="G125" s="37"/>
      <c r="H125" s="38"/>
    </row>
    <row r="126" spans="1:8" ht="50.1" customHeight="1" x14ac:dyDescent="0.2">
      <c r="A126" s="137" t="s">
        <v>102</v>
      </c>
      <c r="B126" s="189"/>
      <c r="C126" s="188" t="str">
        <f>"Интернет-площадка 2gis.ru на основе Cправочника организаций "&amp;$C$2&amp;""</f>
        <v>Интернет-площадка 2gis.ru на основе Cправочника организаций "2ГИС.ТОМСК"</v>
      </c>
      <c r="D126" s="36">
        <v>13536</v>
      </c>
      <c r="E126" s="37"/>
      <c r="F126" s="37"/>
      <c r="G126" s="37"/>
      <c r="H126" s="38"/>
    </row>
    <row r="127" spans="1:8" ht="50.1" customHeight="1" x14ac:dyDescent="0.2">
      <c r="A127" s="137" t="s">
        <v>103</v>
      </c>
      <c r="B127" s="189"/>
      <c r="C127" s="188" t="str">
        <f t="shared" si="1"/>
        <v>Электронный справочник на основе Справочника организаций "2ГИС.ТОМСК" (версия для ПК)</v>
      </c>
      <c r="D127" s="36">
        <v>13200</v>
      </c>
      <c r="E127" s="37"/>
      <c r="F127" s="37"/>
      <c r="G127" s="37"/>
      <c r="H127" s="38"/>
    </row>
    <row r="128" spans="1:8" ht="50.1" customHeight="1" x14ac:dyDescent="0.2">
      <c r="A128" s="137" t="s">
        <v>104</v>
      </c>
      <c r="B128" s="189"/>
      <c r="C128" s="188" t="str">
        <f t="shared" si="1"/>
        <v>Электронный справочник на основе Справочника организаций "2ГИС.ТОМСК" (версия для ПК)</v>
      </c>
      <c r="D128" s="36">
        <v>11280</v>
      </c>
      <c r="E128" s="37"/>
      <c r="F128" s="37"/>
      <c r="G128" s="37"/>
      <c r="H128" s="38"/>
    </row>
    <row r="129" spans="1:8" ht="50.1" customHeight="1" x14ac:dyDescent="0.2">
      <c r="A129" s="137" t="s">
        <v>105</v>
      </c>
      <c r="B129" s="189"/>
      <c r="C129" s="188" t="str">
        <f t="shared" si="1"/>
        <v>Электронный справочник на основе Справочника организаций "2ГИС.ТОМСК" (версия для ПК)</v>
      </c>
      <c r="D129" s="36">
        <v>27840</v>
      </c>
      <c r="E129" s="37"/>
      <c r="F129" s="37"/>
      <c r="G129" s="37"/>
      <c r="H129" s="38"/>
    </row>
    <row r="130" spans="1:8" ht="50.1" customHeight="1" x14ac:dyDescent="0.2">
      <c r="A130" s="137" t="s">
        <v>106</v>
      </c>
      <c r="B130" s="189"/>
      <c r="C130" s="188" t="s">
        <v>87</v>
      </c>
      <c r="D130" s="36">
        <v>840</v>
      </c>
      <c r="E130" s="37"/>
      <c r="F130" s="37"/>
      <c r="G130" s="37"/>
      <c r="H130" s="38"/>
    </row>
    <row r="131" spans="1:8" ht="63" customHeight="1" x14ac:dyDescent="0.2">
      <c r="A131" s="137" t="s">
        <v>107</v>
      </c>
      <c r="B131" s="189"/>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31" s="36">
        <v>37800</v>
      </c>
      <c r="E131" s="37"/>
      <c r="F131" s="37"/>
      <c r="G131" s="37"/>
      <c r="H131" s="38"/>
    </row>
    <row r="132" spans="1:8" ht="50.1" customHeight="1" thickBot="1" x14ac:dyDescent="0.25">
      <c r="A132" s="145" t="s">
        <v>108</v>
      </c>
      <c r="B132" s="562"/>
      <c r="C132" s="188" t="str">
        <f t="shared" si="1"/>
        <v>Электронный справочник на основе Справочника организаций "2ГИС.ТОМСК" (версия для ПК)</v>
      </c>
      <c r="D132" s="36">
        <v>7560</v>
      </c>
      <c r="E132" s="37"/>
      <c r="F132" s="37"/>
      <c r="G132" s="37"/>
      <c r="H132" s="38"/>
    </row>
    <row r="133" spans="1:8" ht="50.1" customHeight="1" thickBot="1" x14ac:dyDescent="0.25">
      <c r="A133" s="24" t="s">
        <v>109</v>
      </c>
      <c r="B133" s="25"/>
      <c r="C133" s="26"/>
      <c r="D133" s="731"/>
      <c r="E133" s="731"/>
      <c r="F133" s="731"/>
      <c r="G133" s="731"/>
      <c r="H133" s="732"/>
    </row>
    <row r="134" spans="1:8" s="16" customFormat="1" ht="50.1" customHeight="1" x14ac:dyDescent="0.2">
      <c r="A134" s="143" t="s">
        <v>110</v>
      </c>
      <c r="B134" s="144"/>
      <c r="C134" s="733"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134" s="31">
        <v>7002</v>
      </c>
      <c r="E134" s="32"/>
      <c r="F134" s="32"/>
      <c r="G134" s="32"/>
      <c r="H134" s="33"/>
    </row>
    <row r="135" spans="1:8" s="16" customFormat="1" ht="50.1" customHeight="1" x14ac:dyDescent="0.2">
      <c r="A135" s="143" t="s">
        <v>111</v>
      </c>
      <c r="B135" s="144"/>
      <c r="C135" s="734"/>
      <c r="D135" s="36">
        <v>7500</v>
      </c>
      <c r="E135" s="37"/>
      <c r="F135" s="37"/>
      <c r="G135" s="37"/>
      <c r="H135" s="38"/>
    </row>
    <row r="136" spans="1:8" s="16" customFormat="1" ht="50.1" customHeight="1" x14ac:dyDescent="0.2">
      <c r="A136" s="192" t="s">
        <v>112</v>
      </c>
      <c r="B136" s="193"/>
      <c r="C136" s="734"/>
      <c r="D136" s="36">
        <v>3000</v>
      </c>
      <c r="E136" s="37"/>
      <c r="F136" s="37"/>
      <c r="G136" s="37"/>
      <c r="H136" s="38"/>
    </row>
    <row r="137" spans="1:8" s="16" customFormat="1" ht="50.1" customHeight="1" x14ac:dyDescent="0.2">
      <c r="A137" s="192" t="s">
        <v>113</v>
      </c>
      <c r="B137" s="193"/>
      <c r="C137" s="734"/>
      <c r="D137" s="36">
        <v>300</v>
      </c>
      <c r="E137" s="37"/>
      <c r="F137" s="37"/>
      <c r="G137" s="37"/>
      <c r="H137" s="38"/>
    </row>
    <row r="138" spans="1:8" s="16" customFormat="1" ht="50.1" customHeight="1" thickBot="1" x14ac:dyDescent="0.25">
      <c r="A138" s="192" t="s">
        <v>114</v>
      </c>
      <c r="B138" s="193"/>
      <c r="C138" s="735"/>
      <c r="D138" s="44">
        <v>1050</v>
      </c>
      <c r="E138" s="45"/>
      <c r="F138" s="45"/>
      <c r="G138" s="45"/>
      <c r="H138" s="46"/>
    </row>
    <row r="139" spans="1:8" ht="50.1" customHeight="1" thickBot="1" x14ac:dyDescent="0.25">
      <c r="A139" s="24" t="s">
        <v>115</v>
      </c>
      <c r="B139" s="25"/>
      <c r="C139" s="26"/>
      <c r="D139" s="523"/>
      <c r="E139" s="523"/>
      <c r="F139" s="523"/>
      <c r="G139" s="523"/>
      <c r="H139" s="736"/>
    </row>
    <row r="140" spans="1:8" ht="50.1" customHeight="1" x14ac:dyDescent="0.2">
      <c r="A140" s="506" t="s">
        <v>161</v>
      </c>
      <c r="B140" s="507"/>
      <c r="C14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40" s="31">
        <v>4230</v>
      </c>
      <c r="E140" s="32"/>
      <c r="F140" s="32"/>
      <c r="G140" s="32"/>
      <c r="H140" s="33"/>
    </row>
    <row r="141" spans="1:8" ht="50.1" customHeight="1" x14ac:dyDescent="0.2">
      <c r="A141" s="137" t="s">
        <v>117</v>
      </c>
      <c r="B141" s="189"/>
      <c r="C141" s="184" t="str">
        <f>"Интернет-площадка 2gis.ru на основе Cправочника организаций "&amp;$C$2&amp;""</f>
        <v>Интернет-площадка 2gis.ru на основе Cправочника организаций "2ГИС.ТОМСК"</v>
      </c>
      <c r="D141" s="36">
        <v>2250</v>
      </c>
      <c r="E141" s="37"/>
      <c r="F141" s="37"/>
      <c r="G141" s="37"/>
      <c r="H141" s="38"/>
    </row>
    <row r="142" spans="1:8" ht="50.1" customHeight="1" x14ac:dyDescent="0.2">
      <c r="A142" s="137" t="s">
        <v>118</v>
      </c>
      <c r="B142" s="189"/>
      <c r="C142" s="18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2" s="36">
        <v>4308</v>
      </c>
      <c r="E142" s="37"/>
      <c r="F142" s="37"/>
      <c r="G142" s="37"/>
      <c r="H142" s="38"/>
    </row>
    <row r="143" spans="1:8" ht="50.1" customHeight="1" x14ac:dyDescent="0.2">
      <c r="A143" s="137" t="s">
        <v>162</v>
      </c>
      <c r="B143" s="189"/>
      <c r="C14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143" s="36">
        <v>6360</v>
      </c>
      <c r="E143" s="37"/>
      <c r="F143" s="37"/>
      <c r="G143" s="37"/>
      <c r="H143" s="38"/>
    </row>
    <row r="144" spans="1:8" ht="50.1" customHeight="1" x14ac:dyDescent="0.2">
      <c r="A144" s="137" t="s">
        <v>163</v>
      </c>
      <c r="B144" s="189"/>
      <c r="C144" s="737" t="str">
        <f>"Интернет-площадка 2gis.ru на основе Cправочника организаций "&amp;$C$2&amp;""</f>
        <v>Интернет-площадка 2gis.ru на основе Cправочника организаций "2ГИС.ТОМСК"</v>
      </c>
      <c r="D144" s="36">
        <v>3480</v>
      </c>
      <c r="E144" s="37"/>
      <c r="F144" s="37"/>
      <c r="G144" s="37"/>
      <c r="H144" s="38"/>
    </row>
    <row r="145" spans="1:8" ht="50.1" customHeight="1" x14ac:dyDescent="0.2">
      <c r="A145" s="137" t="s">
        <v>121</v>
      </c>
      <c r="B145" s="189"/>
      <c r="C145" s="18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45" s="36">
        <v>6480</v>
      </c>
      <c r="E145" s="37"/>
      <c r="F145" s="37"/>
      <c r="G145" s="37"/>
      <c r="H145" s="38"/>
    </row>
    <row r="146" spans="1:8" s="16" customFormat="1" ht="126" customHeight="1" thickBot="1" x14ac:dyDescent="0.25">
      <c r="A146" s="145" t="s">
        <v>122</v>
      </c>
      <c r="B146" s="562"/>
      <c r="C146" s="201" t="str">
        <f>C141</f>
        <v>Интернет-площадка 2gis.ru на основе Cправочника организаций "2ГИС.ТОМСК"</v>
      </c>
      <c r="D146" s="36">
        <v>5010</v>
      </c>
      <c r="E146" s="37"/>
      <c r="F146" s="37"/>
      <c r="G146" s="37"/>
      <c r="H146" s="38"/>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4"/>
      <c r="D148" s="353"/>
      <c r="E148" s="353"/>
      <c r="F148" s="353"/>
      <c r="G148" s="353"/>
      <c r="H148" s="355"/>
    </row>
    <row r="149" spans="1:8" s="16" customFormat="1" ht="83.25" customHeight="1" x14ac:dyDescent="0.2">
      <c r="A149" s="143" t="s">
        <v>183</v>
      </c>
      <c r="B149" s="14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49" s="36">
        <v>17700</v>
      </c>
      <c r="E149" s="37"/>
      <c r="F149" s="37"/>
      <c r="G149" s="37"/>
      <c r="H149" s="38"/>
    </row>
    <row r="150" spans="1:8" s="16" customFormat="1" ht="83.25" customHeight="1" thickBot="1" x14ac:dyDescent="0.25">
      <c r="A150" s="143" t="s">
        <v>185</v>
      </c>
      <c r="B150" s="144"/>
      <c r="C150" s="194"/>
      <c r="D150" s="36">
        <v>17700</v>
      </c>
      <c r="E150" s="37"/>
      <c r="F150" s="37"/>
      <c r="G150" s="37"/>
      <c r="H150" s="38"/>
    </row>
    <row r="151" spans="1:8" ht="50.1" customHeight="1" thickBot="1" x14ac:dyDescent="0.25">
      <c r="A151" s="298"/>
      <c r="B151" s="299"/>
      <c r="C151" s="299"/>
      <c r="D151" s="299"/>
      <c r="E151" s="299"/>
      <c r="F151" s="299"/>
      <c r="G151" s="299"/>
      <c r="H151" s="428"/>
    </row>
    <row r="152" spans="1:8" s="23" customFormat="1" ht="26.25" x14ac:dyDescent="0.2">
      <c r="A152" s="202"/>
      <c r="B152" s="203"/>
      <c r="C152" s="204"/>
      <c r="D152" s="203"/>
      <c r="E152" s="205"/>
      <c r="F152" s="205"/>
      <c r="G152" s="205"/>
      <c r="H152" s="205"/>
    </row>
    <row r="153" spans="1:8" s="16" customFormat="1" ht="21" x14ac:dyDescent="0.2">
      <c r="A153" s="206"/>
      <c r="B153" s="207" t="s">
        <v>123</v>
      </c>
      <c r="C153" s="208" t="s">
        <v>696</v>
      </c>
      <c r="D153" s="208"/>
      <c r="E153" s="205"/>
      <c r="F153" s="205"/>
      <c r="G153" s="205"/>
      <c r="H153" s="205"/>
    </row>
    <row r="154" spans="1:8" s="16" customFormat="1" ht="21" x14ac:dyDescent="0.2">
      <c r="A154" s="206"/>
      <c r="B154" s="209"/>
      <c r="C154" s="301" t="s">
        <v>697</v>
      </c>
      <c r="D154" s="301"/>
      <c r="E154" s="205"/>
      <c r="F154" s="205"/>
      <c r="G154" s="205"/>
      <c r="H154" s="205"/>
    </row>
    <row r="155" spans="1:8" s="16" customFormat="1" ht="21" x14ac:dyDescent="0.2">
      <c r="A155" s="206"/>
      <c r="B155" s="209"/>
      <c r="C155" s="301" t="s">
        <v>698</v>
      </c>
      <c r="D155" s="301"/>
      <c r="E155" s="205"/>
      <c r="F155" s="205"/>
      <c r="G155" s="205"/>
      <c r="H155" s="205"/>
    </row>
    <row r="156" spans="1:8" s="16" customFormat="1" ht="21" x14ac:dyDescent="0.2">
      <c r="A156" s="202"/>
      <c r="B156" s="203"/>
      <c r="C156" s="210"/>
      <c r="D156" s="210"/>
      <c r="E156" s="205"/>
      <c r="F156" s="205"/>
      <c r="G156" s="205"/>
      <c r="H156" s="205"/>
    </row>
    <row r="157" spans="1:8" s="16" customFormat="1" ht="23.25"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05"/>
      <c r="F157" s="205"/>
      <c r="G157" s="205"/>
      <c r="H157" s="205"/>
    </row>
    <row r="158" spans="1:8" ht="23.25"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row>
    <row r="159" spans="1:8" ht="23.25"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row>
    <row r="160" spans="1:8" ht="23.25"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row>
    <row r="161" spans="1:8" ht="23.25"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row>
    <row r="162" spans="1:8" ht="23.25"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row>
    <row r="163" spans="1:8" ht="23.25"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row>
    <row r="164" spans="1:8" ht="23.25" customHeight="1" x14ac:dyDescent="0.2">
      <c r="A164" s="219"/>
      <c r="B164" s="219"/>
      <c r="C164" s="220"/>
      <c r="D164" s="221"/>
    </row>
    <row r="165" spans="1:8" ht="23.25" customHeight="1" x14ac:dyDescent="0.2">
      <c r="A165" s="225" t="s">
        <v>135</v>
      </c>
      <c r="B165" s="225"/>
      <c r="C165" s="225"/>
      <c r="D165" s="225"/>
    </row>
    <row r="166" spans="1:8" ht="23.25" customHeight="1" x14ac:dyDescent="0.2">
      <c r="A166" s="219"/>
      <c r="B166" s="219"/>
      <c r="C166" s="220"/>
      <c r="D166" s="221"/>
    </row>
    <row r="167" spans="1:8" ht="23.25" customHeight="1" thickBot="1" x14ac:dyDescent="0.25">
      <c r="A167" s="226" t="s">
        <v>136</v>
      </c>
      <c r="B167" s="226"/>
      <c r="C167" s="226"/>
      <c r="D167" s="226"/>
    </row>
    <row r="168" spans="1:8" ht="23.25" customHeight="1" thickBot="1" x14ac:dyDescent="0.25">
      <c r="A168" s="538" t="s">
        <v>137</v>
      </c>
      <c r="B168" s="539"/>
      <c r="C168" s="539"/>
      <c r="D168" s="540"/>
    </row>
    <row r="169" spans="1:8" ht="135.75" customHeight="1" thickBot="1" x14ac:dyDescent="0.25">
      <c r="A169" s="302" t="s">
        <v>138</v>
      </c>
      <c r="B169" s="303"/>
      <c r="C169" s="236" t="s">
        <v>139</v>
      </c>
      <c r="D169" s="437" t="s">
        <v>140</v>
      </c>
    </row>
    <row r="170" spans="1:8" ht="23.25" customHeight="1" x14ac:dyDescent="0.2">
      <c r="A170" s="239" t="s">
        <v>167</v>
      </c>
      <c r="B170" s="240"/>
      <c r="C170" s="242" t="s">
        <v>168</v>
      </c>
      <c r="D170" s="738">
        <v>2190</v>
      </c>
      <c r="F170" s="238"/>
      <c r="G170" s="238"/>
      <c r="H170" s="238"/>
    </row>
    <row r="171" spans="1:8" ht="21" x14ac:dyDescent="0.2">
      <c r="A171" s="244" t="s">
        <v>169</v>
      </c>
      <c r="B171" s="245"/>
      <c r="C171" s="247"/>
      <c r="D171" s="738">
        <v>1590</v>
      </c>
      <c r="F171" s="238"/>
      <c r="G171" s="238"/>
      <c r="H171" s="238"/>
    </row>
    <row r="172" spans="1:8" ht="21" customHeight="1" x14ac:dyDescent="0.2">
      <c r="A172" s="244" t="s">
        <v>170</v>
      </c>
      <c r="B172" s="245"/>
      <c r="C172" s="247"/>
      <c r="D172" s="738">
        <v>1440</v>
      </c>
      <c r="F172" s="238"/>
      <c r="G172" s="238"/>
      <c r="H172" s="238"/>
    </row>
    <row r="173" spans="1:8" ht="21.75" thickBot="1" x14ac:dyDescent="0.25">
      <c r="A173" s="244" t="s">
        <v>171</v>
      </c>
      <c r="B173" s="245"/>
      <c r="C173" s="247"/>
      <c r="D173" s="738">
        <v>1290</v>
      </c>
      <c r="F173" s="238"/>
      <c r="G173" s="238"/>
      <c r="H173" s="238"/>
    </row>
    <row r="174" spans="1:8" ht="50.1" customHeight="1" x14ac:dyDescent="0.2">
      <c r="A174" s="708" t="s">
        <v>141</v>
      </c>
      <c r="B174" s="709"/>
      <c r="C174" s="241" t="s">
        <v>142</v>
      </c>
      <c r="D174" s="738" t="s">
        <v>143</v>
      </c>
    </row>
    <row r="175" spans="1:8" ht="50.1" customHeight="1" x14ac:dyDescent="0.2">
      <c r="A175" s="375" t="s">
        <v>144</v>
      </c>
      <c r="B175" s="376"/>
      <c r="C175" s="246" t="s">
        <v>145</v>
      </c>
      <c r="D175" s="307" t="s">
        <v>146</v>
      </c>
    </row>
    <row r="176" spans="1:8" ht="154.5" customHeight="1" x14ac:dyDescent="0.2">
      <c r="A176" s="702" t="s">
        <v>147</v>
      </c>
      <c r="B176" s="376"/>
      <c r="C176" s="246" t="s">
        <v>148</v>
      </c>
      <c r="D176" s="739" t="s">
        <v>146</v>
      </c>
    </row>
    <row r="177" spans="1:8" ht="50.1" customHeight="1" thickBot="1" x14ac:dyDescent="0.25">
      <c r="A177" s="335" t="s">
        <v>150</v>
      </c>
      <c r="B177" s="336"/>
      <c r="C177" s="544" t="s">
        <v>151</v>
      </c>
      <c r="D177" s="246" t="s">
        <v>146</v>
      </c>
      <c r="E177" s="203"/>
      <c r="F177" s="203"/>
      <c r="G177" s="203"/>
      <c r="H177" s="203"/>
    </row>
    <row r="178" spans="1:8" ht="50.1" customHeight="1" thickBot="1" x14ac:dyDescent="0.25">
      <c r="A178" s="740" t="s">
        <v>152</v>
      </c>
      <c r="B178" s="741"/>
      <c r="C178" s="330" t="s">
        <v>153</v>
      </c>
      <c r="D178" s="330" t="s">
        <v>146</v>
      </c>
      <c r="E178" s="224"/>
      <c r="F178" s="224"/>
      <c r="G178" s="224"/>
      <c r="H178" s="224"/>
    </row>
    <row r="179" spans="1:8" ht="50.1" customHeight="1" x14ac:dyDescent="0.2">
      <c r="A179" s="742" t="s">
        <v>154</v>
      </c>
      <c r="B179" s="742"/>
      <c r="C179" s="742"/>
      <c r="D179" s="742"/>
    </row>
    <row r="180" spans="1:8" ht="50.1" customHeight="1" x14ac:dyDescent="0.2">
      <c r="A180" s="250" t="s">
        <v>155</v>
      </c>
      <c r="B180" s="250"/>
      <c r="C180" s="250"/>
      <c r="D180" s="250"/>
    </row>
    <row r="181" spans="1:8" ht="138" customHeight="1" x14ac:dyDescent="0.2">
      <c r="A18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1" s="308"/>
      <c r="C181" s="308"/>
      <c r="D181" s="308"/>
    </row>
    <row r="182" spans="1:8" ht="91.5" customHeight="1" x14ac:dyDescent="0.2">
      <c r="A182" s="225" t="s">
        <v>157</v>
      </c>
      <c r="B182" s="225"/>
      <c r="C182" s="225"/>
      <c r="D182" s="225"/>
    </row>
    <row r="183" spans="1:8" ht="108" customHeight="1" x14ac:dyDescent="0.2">
      <c r="A183" s="250" t="s">
        <v>158</v>
      </c>
      <c r="B183" s="250"/>
      <c r="C183" s="250"/>
      <c r="D183" s="250"/>
    </row>
    <row r="184" spans="1:8" s="203" customFormat="1" ht="102.75" customHeight="1" x14ac:dyDescent="0.2">
      <c r="A184" s="225" t="s">
        <v>159</v>
      </c>
      <c r="B184" s="225"/>
      <c r="C184" s="225"/>
      <c r="D184" s="225"/>
      <c r="E184" s="252"/>
      <c r="F184" s="252"/>
      <c r="G184" s="252"/>
      <c r="H184" s="252"/>
    </row>
    <row r="185" spans="1:8" s="224" customFormat="1" ht="222.75" customHeight="1" x14ac:dyDescent="0.2">
      <c r="A185" s="202"/>
      <c r="B185" s="203"/>
      <c r="C185" s="204"/>
      <c r="D185" s="203"/>
      <c r="E185" s="205"/>
      <c r="F185" s="205"/>
      <c r="G185" s="205"/>
      <c r="H185" s="205"/>
    </row>
    <row r="186" spans="1:8" ht="30.75" customHeight="1" x14ac:dyDescent="0.2"/>
    <row r="187" spans="1:8" ht="30.75" customHeight="1" x14ac:dyDescent="0.2"/>
    <row r="188" spans="1:8" ht="258.75" customHeight="1" x14ac:dyDescent="0.2"/>
    <row r="189" spans="1:8" ht="74.25" customHeight="1" x14ac:dyDescent="0.2"/>
    <row r="190" spans="1:8" ht="48" customHeight="1" x14ac:dyDescent="0.2"/>
    <row r="191" spans="1:8" s="252" customFormat="1" ht="114.75" customHeight="1" x14ac:dyDescent="0.2">
      <c r="A191" s="202"/>
      <c r="B191" s="203"/>
      <c r="C191" s="204"/>
      <c r="D191" s="203"/>
      <c r="E191" s="205"/>
      <c r="F191" s="205"/>
      <c r="G191" s="205"/>
      <c r="H191" s="205"/>
    </row>
  </sheetData>
  <sheetProtection selectLockedCells="1" selectUnlockedCells="1"/>
  <mergeCells count="288">
    <mergeCell ref="A180:D180"/>
    <mergeCell ref="A181:D181"/>
    <mergeCell ref="A182:D182"/>
    <mergeCell ref="A183:D183"/>
    <mergeCell ref="A184:D184"/>
    <mergeCell ref="A174:B174"/>
    <mergeCell ref="A175:B175"/>
    <mergeCell ref="A176:B176"/>
    <mergeCell ref="A177:B177"/>
    <mergeCell ref="A178:B178"/>
    <mergeCell ref="A179:D179"/>
    <mergeCell ref="A165:D165"/>
    <mergeCell ref="A167:D167"/>
    <mergeCell ref="A168:D168"/>
    <mergeCell ref="A169:B169"/>
    <mergeCell ref="A170:B170"/>
    <mergeCell ref="C170:C173"/>
    <mergeCell ref="A171:B171"/>
    <mergeCell ref="A172:B172"/>
    <mergeCell ref="A173:B173"/>
    <mergeCell ref="A158:C158"/>
    <mergeCell ref="A159:C159"/>
    <mergeCell ref="A160:C160"/>
    <mergeCell ref="A161:C161"/>
    <mergeCell ref="A162:C162"/>
    <mergeCell ref="A163:C163"/>
    <mergeCell ref="A151:H151"/>
    <mergeCell ref="C153:D153"/>
    <mergeCell ref="C154:D154"/>
    <mergeCell ref="C155:D155"/>
    <mergeCell ref="C156:D156"/>
    <mergeCell ref="A157:C157"/>
    <mergeCell ref="A147:B147"/>
    <mergeCell ref="D147:H147"/>
    <mergeCell ref="A148:C148"/>
    <mergeCell ref="D148:H148"/>
    <mergeCell ref="A149:B149"/>
    <mergeCell ref="C149:C150"/>
    <mergeCell ref="D149:H149"/>
    <mergeCell ref="A150:B150"/>
    <mergeCell ref="D150:H150"/>
    <mergeCell ref="A144:B144"/>
    <mergeCell ref="D144:H144"/>
    <mergeCell ref="A145:B145"/>
    <mergeCell ref="D145:H145"/>
    <mergeCell ref="A146:B146"/>
    <mergeCell ref="D146:H146"/>
    <mergeCell ref="A141:B141"/>
    <mergeCell ref="D141:H141"/>
    <mergeCell ref="A142:B142"/>
    <mergeCell ref="D142:H142"/>
    <mergeCell ref="A143:B143"/>
    <mergeCell ref="D143:H143"/>
    <mergeCell ref="D137:H137"/>
    <mergeCell ref="A138:B138"/>
    <mergeCell ref="D138:H138"/>
    <mergeCell ref="A139:B139"/>
    <mergeCell ref="D139:H139"/>
    <mergeCell ref="A140:B140"/>
    <mergeCell ref="D140:H140"/>
    <mergeCell ref="A133:B133"/>
    <mergeCell ref="D133:H133"/>
    <mergeCell ref="A134:B134"/>
    <mergeCell ref="C134:C138"/>
    <mergeCell ref="D134:H134"/>
    <mergeCell ref="A135:B135"/>
    <mergeCell ref="D135:H135"/>
    <mergeCell ref="A136:B136"/>
    <mergeCell ref="D136:H136"/>
    <mergeCell ref="A137:B137"/>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99:B99"/>
    <mergeCell ref="D99:H99"/>
    <mergeCell ref="D100:H100"/>
    <mergeCell ref="A101:B101"/>
    <mergeCell ref="D101:H101"/>
    <mergeCell ref="A102:B102"/>
    <mergeCell ref="D102:H102"/>
    <mergeCell ref="A96:B96"/>
    <mergeCell ref="D96:H96"/>
    <mergeCell ref="A97:B97"/>
    <mergeCell ref="D97:H97"/>
    <mergeCell ref="A98:B98"/>
    <mergeCell ref="D98:H98"/>
    <mergeCell ref="A93:B93"/>
    <mergeCell ref="D93:H93"/>
    <mergeCell ref="A94:B94"/>
    <mergeCell ref="D94:H94"/>
    <mergeCell ref="A95:B95"/>
    <mergeCell ref="D95:H95"/>
    <mergeCell ref="A88:B88"/>
    <mergeCell ref="D88:H88"/>
    <mergeCell ref="D89:H89"/>
    <mergeCell ref="A90:B90"/>
    <mergeCell ref="C90:C98"/>
    <mergeCell ref="D90:H90"/>
    <mergeCell ref="A91:B91"/>
    <mergeCell ref="D91:H91"/>
    <mergeCell ref="A92:B92"/>
    <mergeCell ref="D92:H92"/>
    <mergeCell ref="A85:B85"/>
    <mergeCell ref="D85:H85"/>
    <mergeCell ref="A86:B86"/>
    <mergeCell ref="D86:H86"/>
    <mergeCell ref="A87:B87"/>
    <mergeCell ref="D87:H87"/>
    <mergeCell ref="A82:B82"/>
    <mergeCell ref="D82:H82"/>
    <mergeCell ref="A83:B83"/>
    <mergeCell ref="D83:H83"/>
    <mergeCell ref="A84:B84"/>
    <mergeCell ref="D84:H84"/>
    <mergeCell ref="D77:H77"/>
    <mergeCell ref="A78:B78"/>
    <mergeCell ref="C78:C86"/>
    <mergeCell ref="D78:H78"/>
    <mergeCell ref="A79:B79"/>
    <mergeCell ref="D79:H79"/>
    <mergeCell ref="A80:B80"/>
    <mergeCell ref="D80:H80"/>
    <mergeCell ref="A81:B81"/>
    <mergeCell ref="D81:H81"/>
    <mergeCell ref="A74:B74"/>
    <mergeCell ref="D74:H74"/>
    <mergeCell ref="A75:B75"/>
    <mergeCell ref="D75:H75"/>
    <mergeCell ref="A76:C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D54:H54"/>
    <mergeCell ref="A55:C55"/>
    <mergeCell ref="D55:H55"/>
    <mergeCell ref="A56:B56"/>
    <mergeCell ref="C56:C75"/>
    <mergeCell ref="D56:H56"/>
    <mergeCell ref="A57:B57"/>
    <mergeCell ref="D57:H57"/>
    <mergeCell ref="A58:B58"/>
    <mergeCell ref="D58:H58"/>
    <mergeCell ref="D47:H47"/>
    <mergeCell ref="A48:A50"/>
    <mergeCell ref="D48:H50"/>
    <mergeCell ref="D51:H51"/>
    <mergeCell ref="A52:A53"/>
    <mergeCell ref="D52:H53"/>
    <mergeCell ref="D37:H37"/>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17:H17"/>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4"/>
  <sheetViews>
    <sheetView view="pageBreakPreview" zoomScale="40" zoomScaleNormal="60" zoomScaleSheetLayoutView="40" workbookViewId="0">
      <pane ySplit="4" topLeftCell="A101"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699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1">
        <f>F7*1.2</f>
        <v>8395.1999999999989</v>
      </c>
      <c r="E7" s="32">
        <f>F7*1.1</f>
        <v>7695.6</v>
      </c>
      <c r="F7" s="32">
        <v>6996</v>
      </c>
      <c r="G7" s="32">
        <f>F7*0.75</f>
        <v>5247</v>
      </c>
      <c r="H7" s="33">
        <f>F7*0.5</f>
        <v>3498</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54">
        <f>F12*1.2</f>
        <v>8830.8000000000011</v>
      </c>
      <c r="E12" s="32">
        <f>F12*1.1</f>
        <v>8094.9000000000015</v>
      </c>
      <c r="F12" s="32">
        <v>7359.0000000000009</v>
      </c>
      <c r="G12" s="32">
        <f>F12*0.75</f>
        <v>5519.2500000000009</v>
      </c>
      <c r="H12" s="33">
        <f>F12*0.5</f>
        <v>3679.5000000000005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1188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"2ГИС.ТУЛА"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262">
        <v>198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1">
        <f>F27*1.2</f>
        <v>11764.8</v>
      </c>
      <c r="E27" s="32">
        <f>F27*1.1</f>
        <v>10784.400000000001</v>
      </c>
      <c r="F27" s="32">
        <v>9804</v>
      </c>
      <c r="G27" s="32">
        <f>F27*0.75</f>
        <v>7353</v>
      </c>
      <c r="H27" s="33">
        <f>F27*0.5</f>
        <v>4902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54">
        <f>F32*1.2</f>
        <v>12369.6</v>
      </c>
      <c r="E32" s="32">
        <f>F32*1.1</f>
        <v>11338.800000000001</v>
      </c>
      <c r="F32" s="32">
        <v>10308</v>
      </c>
      <c r="G32" s="32">
        <f>F32*0.75</f>
        <v>7731</v>
      </c>
      <c r="H32" s="33">
        <f>F32*0.5</f>
        <v>5154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"2ГИС.ТУЛА"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90">
        <v>288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358">
        <f>F48*1.2</f>
        <v>4464</v>
      </c>
      <c r="E48" s="358">
        <f>F48*1.1</f>
        <v>4092.0000000000005</v>
      </c>
      <c r="F48" s="358">
        <v>3720</v>
      </c>
      <c r="G48" s="358">
        <f>F48*0.75</f>
        <v>2790</v>
      </c>
      <c r="H48" s="358">
        <f>F48*0.5</f>
        <v>1860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89">
        <v>180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792 до 15840</v>
      </c>
      <c r="E55" s="122"/>
      <c r="F55" s="122"/>
      <c r="G55" s="122"/>
      <c r="H55" s="123"/>
    </row>
    <row r="56" spans="1:8" ht="37.5" customHeight="1" x14ac:dyDescent="0.2">
      <c r="A56" s="124" t="s">
        <v>32</v>
      </c>
      <c r="B56" s="361"/>
      <c r="C56" s="30"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56" s="362">
        <v>792</v>
      </c>
      <c r="E56" s="128"/>
      <c r="F56" s="128"/>
      <c r="G56" s="128"/>
      <c r="H56" s="129"/>
    </row>
    <row r="57" spans="1:8" ht="37.5" customHeight="1" x14ac:dyDescent="0.2">
      <c r="A57" s="130" t="s">
        <v>33</v>
      </c>
      <c r="B57" s="363"/>
      <c r="C57" s="364"/>
      <c r="D57" s="56">
        <v>1584</v>
      </c>
      <c r="E57" s="37"/>
      <c r="F57" s="37"/>
      <c r="G57" s="37"/>
      <c r="H57" s="38"/>
    </row>
    <row r="58" spans="1:8" ht="37.5" customHeight="1" x14ac:dyDescent="0.2">
      <c r="A58" s="130" t="s">
        <v>34</v>
      </c>
      <c r="B58" s="363"/>
      <c r="C58" s="364"/>
      <c r="D58" s="56">
        <v>2376</v>
      </c>
      <c r="E58" s="37"/>
      <c r="F58" s="37"/>
      <c r="G58" s="37"/>
      <c r="H58" s="38"/>
    </row>
    <row r="59" spans="1:8" ht="37.5" customHeight="1" x14ac:dyDescent="0.2">
      <c r="A59" s="130" t="s">
        <v>35</v>
      </c>
      <c r="B59" s="363"/>
      <c r="C59" s="364"/>
      <c r="D59" s="56">
        <v>3168</v>
      </c>
      <c r="E59" s="37"/>
      <c r="F59" s="37"/>
      <c r="G59" s="37"/>
      <c r="H59" s="38"/>
    </row>
    <row r="60" spans="1:8" ht="37.5" customHeight="1" x14ac:dyDescent="0.2">
      <c r="A60" s="130" t="s">
        <v>36</v>
      </c>
      <c r="B60" s="363"/>
      <c r="C60" s="364"/>
      <c r="D60" s="56">
        <v>3960</v>
      </c>
      <c r="E60" s="37"/>
      <c r="F60" s="37"/>
      <c r="G60" s="37"/>
      <c r="H60" s="38"/>
    </row>
    <row r="61" spans="1:8" ht="37.5" customHeight="1" x14ac:dyDescent="0.2">
      <c r="A61" s="130" t="s">
        <v>37</v>
      </c>
      <c r="B61" s="363"/>
      <c r="C61" s="364"/>
      <c r="D61" s="56">
        <v>4752</v>
      </c>
      <c r="E61" s="37"/>
      <c r="F61" s="37"/>
      <c r="G61" s="37"/>
      <c r="H61" s="38"/>
    </row>
    <row r="62" spans="1:8" ht="37.5" customHeight="1" x14ac:dyDescent="0.2">
      <c r="A62" s="130" t="s">
        <v>38</v>
      </c>
      <c r="B62" s="363"/>
      <c r="C62" s="364"/>
      <c r="D62" s="56">
        <v>5544</v>
      </c>
      <c r="E62" s="37"/>
      <c r="F62" s="37"/>
      <c r="G62" s="37"/>
      <c r="H62" s="38"/>
    </row>
    <row r="63" spans="1:8" ht="37.5" customHeight="1" x14ac:dyDescent="0.2">
      <c r="A63" s="130" t="s">
        <v>39</v>
      </c>
      <c r="B63" s="363"/>
      <c r="C63" s="364"/>
      <c r="D63" s="56">
        <v>6336</v>
      </c>
      <c r="E63" s="37"/>
      <c r="F63" s="37"/>
      <c r="G63" s="37"/>
      <c r="H63" s="38"/>
    </row>
    <row r="64" spans="1:8" ht="37.5" customHeight="1" x14ac:dyDescent="0.2">
      <c r="A64" s="130" t="s">
        <v>40</v>
      </c>
      <c r="B64" s="363"/>
      <c r="C64" s="364"/>
      <c r="D64" s="56">
        <v>7128</v>
      </c>
      <c r="E64" s="37"/>
      <c r="F64" s="37"/>
      <c r="G64" s="37"/>
      <c r="H64" s="38"/>
    </row>
    <row r="65" spans="1:8" ht="37.5" customHeight="1" x14ac:dyDescent="0.2">
      <c r="A65" s="130" t="s">
        <v>41</v>
      </c>
      <c r="B65" s="363"/>
      <c r="C65" s="364"/>
      <c r="D65" s="56">
        <v>7920</v>
      </c>
      <c r="E65" s="37"/>
      <c r="F65" s="37"/>
      <c r="G65" s="37"/>
      <c r="H65" s="38"/>
    </row>
    <row r="66" spans="1:8" ht="37.5" customHeight="1" x14ac:dyDescent="0.2">
      <c r="A66" s="130" t="s">
        <v>42</v>
      </c>
      <c r="B66" s="363"/>
      <c r="C66" s="364"/>
      <c r="D66" s="56">
        <v>8712</v>
      </c>
      <c r="E66" s="37"/>
      <c r="F66" s="37"/>
      <c r="G66" s="37"/>
      <c r="H66" s="38"/>
    </row>
    <row r="67" spans="1:8" ht="37.5" customHeight="1" x14ac:dyDescent="0.2">
      <c r="A67" s="130" t="s">
        <v>43</v>
      </c>
      <c r="B67" s="363"/>
      <c r="C67" s="364"/>
      <c r="D67" s="56">
        <v>9504</v>
      </c>
      <c r="E67" s="37"/>
      <c r="F67" s="37"/>
      <c r="G67" s="37"/>
      <c r="H67" s="38"/>
    </row>
    <row r="68" spans="1:8" ht="37.5" customHeight="1" x14ac:dyDescent="0.2">
      <c r="A68" s="130" t="s">
        <v>44</v>
      </c>
      <c r="B68" s="363"/>
      <c r="C68" s="364"/>
      <c r="D68" s="56">
        <v>10296</v>
      </c>
      <c r="E68" s="37"/>
      <c r="F68" s="37"/>
      <c r="G68" s="37"/>
      <c r="H68" s="38"/>
    </row>
    <row r="69" spans="1:8" ht="37.5" customHeight="1" x14ac:dyDescent="0.2">
      <c r="A69" s="130" t="s">
        <v>45</v>
      </c>
      <c r="B69" s="363"/>
      <c r="C69" s="364"/>
      <c r="D69" s="56">
        <v>11088</v>
      </c>
      <c r="E69" s="37"/>
      <c r="F69" s="37"/>
      <c r="G69" s="37"/>
      <c r="H69" s="38"/>
    </row>
    <row r="70" spans="1:8" ht="37.5" customHeight="1" x14ac:dyDescent="0.2">
      <c r="A70" s="130" t="s">
        <v>46</v>
      </c>
      <c r="B70" s="363"/>
      <c r="C70" s="364"/>
      <c r="D70" s="56">
        <v>11880</v>
      </c>
      <c r="E70" s="37"/>
      <c r="F70" s="37"/>
      <c r="G70" s="37"/>
      <c r="H70" s="38"/>
    </row>
    <row r="71" spans="1:8" ht="37.5" customHeight="1" x14ac:dyDescent="0.2">
      <c r="A71" s="130" t="s">
        <v>47</v>
      </c>
      <c r="B71" s="363"/>
      <c r="C71" s="364"/>
      <c r="D71" s="56">
        <v>12672</v>
      </c>
      <c r="E71" s="37"/>
      <c r="F71" s="37"/>
      <c r="G71" s="37"/>
      <c r="H71" s="38"/>
    </row>
    <row r="72" spans="1:8" ht="37.5" customHeight="1" x14ac:dyDescent="0.2">
      <c r="A72" s="130" t="s">
        <v>48</v>
      </c>
      <c r="B72" s="363"/>
      <c r="C72" s="364"/>
      <c r="D72" s="56">
        <v>13464</v>
      </c>
      <c r="E72" s="37"/>
      <c r="F72" s="37"/>
      <c r="G72" s="37"/>
      <c r="H72" s="38"/>
    </row>
    <row r="73" spans="1:8" ht="37.5" customHeight="1" x14ac:dyDescent="0.2">
      <c r="A73" s="130" t="s">
        <v>49</v>
      </c>
      <c r="B73" s="363"/>
      <c r="C73" s="364"/>
      <c r="D73" s="56">
        <v>14256</v>
      </c>
      <c r="E73" s="37"/>
      <c r="F73" s="37"/>
      <c r="G73" s="37"/>
      <c r="H73" s="38"/>
    </row>
    <row r="74" spans="1:8" ht="37.5" customHeight="1" x14ac:dyDescent="0.2">
      <c r="A74" s="130" t="s">
        <v>50</v>
      </c>
      <c r="B74" s="363"/>
      <c r="C74" s="364"/>
      <c r="D74" s="56">
        <v>15048</v>
      </c>
      <c r="E74" s="37"/>
      <c r="F74" s="37"/>
      <c r="G74" s="37"/>
      <c r="H74" s="38"/>
    </row>
    <row r="75" spans="1:8" ht="37.5" customHeight="1" x14ac:dyDescent="0.2">
      <c r="A75" s="130" t="s">
        <v>51</v>
      </c>
      <c r="B75" s="363"/>
      <c r="C75" s="364"/>
      <c r="D75" s="56">
        <v>15840</v>
      </c>
      <c r="E75" s="37"/>
      <c r="F75" s="37"/>
      <c r="G75" s="37"/>
      <c r="H75" s="38"/>
    </row>
    <row r="76" spans="1:8" ht="37.5" customHeight="1" x14ac:dyDescent="0.2">
      <c r="A76" s="130" t="s">
        <v>196</v>
      </c>
      <c r="B76" s="131"/>
      <c r="C76" s="364"/>
      <c r="D76" s="56">
        <v>16632</v>
      </c>
      <c r="E76" s="37"/>
      <c r="F76" s="37"/>
      <c r="G76" s="37"/>
      <c r="H76" s="38"/>
    </row>
    <row r="77" spans="1:8" ht="37.5" customHeight="1" x14ac:dyDescent="0.2">
      <c r="A77" s="130" t="s">
        <v>197</v>
      </c>
      <c r="B77" s="131"/>
      <c r="C77" s="364"/>
      <c r="D77" s="56">
        <v>17424</v>
      </c>
      <c r="E77" s="37"/>
      <c r="F77" s="37"/>
      <c r="G77" s="37"/>
      <c r="H77" s="38"/>
    </row>
    <row r="78" spans="1:8" ht="37.5" customHeight="1" x14ac:dyDescent="0.2">
      <c r="A78" s="130" t="s">
        <v>198</v>
      </c>
      <c r="B78" s="131"/>
      <c r="C78" s="364"/>
      <c r="D78" s="56">
        <v>18216</v>
      </c>
      <c r="E78" s="37"/>
      <c r="F78" s="37"/>
      <c r="G78" s="37"/>
      <c r="H78" s="38"/>
    </row>
    <row r="79" spans="1:8" ht="37.5" customHeight="1" x14ac:dyDescent="0.2">
      <c r="A79" s="130" t="s">
        <v>199</v>
      </c>
      <c r="B79" s="131"/>
      <c r="C79" s="364"/>
      <c r="D79" s="56">
        <v>19008</v>
      </c>
      <c r="E79" s="37"/>
      <c r="F79" s="37"/>
      <c r="G79" s="37"/>
      <c r="H79" s="38"/>
    </row>
    <row r="80" spans="1:8" ht="37.5" customHeight="1" x14ac:dyDescent="0.2">
      <c r="A80" s="130" t="s">
        <v>200</v>
      </c>
      <c r="B80" s="131"/>
      <c r="C80" s="364"/>
      <c r="D80" s="56">
        <v>19800</v>
      </c>
      <c r="E80" s="37"/>
      <c r="F80" s="37"/>
      <c r="G80" s="37"/>
      <c r="H80" s="38"/>
    </row>
    <row r="81" spans="1:8" ht="37.5" customHeight="1" x14ac:dyDescent="0.2">
      <c r="A81" s="130" t="s">
        <v>201</v>
      </c>
      <c r="B81" s="131"/>
      <c r="C81" s="364"/>
      <c r="D81" s="56">
        <v>20592</v>
      </c>
      <c r="E81" s="37"/>
      <c r="F81" s="37"/>
      <c r="G81" s="37"/>
      <c r="H81" s="38"/>
    </row>
    <row r="82" spans="1:8" ht="37.5" customHeight="1" x14ac:dyDescent="0.2">
      <c r="A82" s="130" t="s">
        <v>202</v>
      </c>
      <c r="B82" s="131"/>
      <c r="C82" s="364"/>
      <c r="D82" s="56">
        <v>21384</v>
      </c>
      <c r="E82" s="37"/>
      <c r="F82" s="37"/>
      <c r="G82" s="37"/>
      <c r="H82" s="38"/>
    </row>
    <row r="83" spans="1:8" ht="37.5" customHeight="1" x14ac:dyDescent="0.2">
      <c r="A83" s="130" t="s">
        <v>203</v>
      </c>
      <c r="B83" s="131"/>
      <c r="C83" s="364"/>
      <c r="D83" s="56">
        <v>22176</v>
      </c>
      <c r="E83" s="37"/>
      <c r="F83" s="37"/>
      <c r="G83" s="37"/>
      <c r="H83" s="38"/>
    </row>
    <row r="84" spans="1:8" ht="37.5" customHeight="1" x14ac:dyDescent="0.2">
      <c r="A84" s="130" t="s">
        <v>204</v>
      </c>
      <c r="B84" s="131"/>
      <c r="C84" s="364"/>
      <c r="D84" s="56">
        <v>22968</v>
      </c>
      <c r="E84" s="37"/>
      <c r="F84" s="37"/>
      <c r="G84" s="37"/>
      <c r="H84" s="38"/>
    </row>
    <row r="85" spans="1:8" ht="37.5" customHeight="1" x14ac:dyDescent="0.2">
      <c r="A85" s="130" t="s">
        <v>205</v>
      </c>
      <c r="B85" s="131"/>
      <c r="C85" s="364"/>
      <c r="D85" s="56">
        <v>23760</v>
      </c>
      <c r="E85" s="37"/>
      <c r="F85" s="37"/>
      <c r="G85" s="37"/>
      <c r="H85" s="38"/>
    </row>
    <row r="86" spans="1:8" ht="37.5" customHeight="1" x14ac:dyDescent="0.2">
      <c r="A86" s="130" t="s">
        <v>215</v>
      </c>
      <c r="B86" s="131"/>
      <c r="C86" s="364"/>
      <c r="D86" s="56">
        <v>24552</v>
      </c>
      <c r="E86" s="37"/>
      <c r="F86" s="37"/>
      <c r="G86" s="37"/>
      <c r="H86" s="38"/>
    </row>
    <row r="87" spans="1:8" ht="37.5" customHeight="1" x14ac:dyDescent="0.2">
      <c r="A87" s="130" t="s">
        <v>216</v>
      </c>
      <c r="B87" s="131"/>
      <c r="C87" s="364"/>
      <c r="D87" s="56">
        <v>25344</v>
      </c>
      <c r="E87" s="37"/>
      <c r="F87" s="37"/>
      <c r="G87" s="37"/>
      <c r="H87" s="38"/>
    </row>
    <row r="88" spans="1:8" ht="37.5" customHeight="1" x14ac:dyDescent="0.2">
      <c r="A88" s="130" t="s">
        <v>217</v>
      </c>
      <c r="B88" s="131"/>
      <c r="C88" s="364"/>
      <c r="D88" s="56">
        <v>26136</v>
      </c>
      <c r="E88" s="37"/>
      <c r="F88" s="37"/>
      <c r="G88" s="37"/>
      <c r="H88" s="38"/>
    </row>
    <row r="89" spans="1:8" ht="37.5" customHeight="1" x14ac:dyDescent="0.2">
      <c r="A89" s="130" t="s">
        <v>218</v>
      </c>
      <c r="B89" s="131"/>
      <c r="C89" s="364"/>
      <c r="D89" s="56">
        <v>26928</v>
      </c>
      <c r="E89" s="37"/>
      <c r="F89" s="37"/>
      <c r="G89" s="37"/>
      <c r="H89" s="38"/>
    </row>
    <row r="90" spans="1:8" ht="37.5" customHeight="1" x14ac:dyDescent="0.2">
      <c r="A90" s="130" t="s">
        <v>219</v>
      </c>
      <c r="B90" s="131"/>
      <c r="C90" s="364"/>
      <c r="D90" s="56">
        <v>27720</v>
      </c>
      <c r="E90" s="37"/>
      <c r="F90" s="37"/>
      <c r="G90" s="37"/>
      <c r="H90" s="38"/>
    </row>
    <row r="91" spans="1:8" ht="37.5" customHeight="1" x14ac:dyDescent="0.2">
      <c r="A91" s="130" t="s">
        <v>220</v>
      </c>
      <c r="B91" s="131"/>
      <c r="C91" s="364"/>
      <c r="D91" s="56">
        <v>28512</v>
      </c>
      <c r="E91" s="37"/>
      <c r="F91" s="37"/>
      <c r="G91" s="37"/>
      <c r="H91" s="38"/>
    </row>
    <row r="92" spans="1:8" ht="37.5" customHeight="1" x14ac:dyDescent="0.2">
      <c r="A92" s="130" t="s">
        <v>221</v>
      </c>
      <c r="B92" s="131"/>
      <c r="C92" s="364"/>
      <c r="D92" s="56">
        <v>29304</v>
      </c>
      <c r="E92" s="37"/>
      <c r="F92" s="37"/>
      <c r="G92" s="37"/>
      <c r="H92" s="38"/>
    </row>
    <row r="93" spans="1:8" ht="37.5" customHeight="1" x14ac:dyDescent="0.2">
      <c r="A93" s="130" t="s">
        <v>222</v>
      </c>
      <c r="B93" s="131"/>
      <c r="C93" s="364"/>
      <c r="D93" s="56">
        <v>30096</v>
      </c>
      <c r="E93" s="37"/>
      <c r="F93" s="37"/>
      <c r="G93" s="37"/>
      <c r="H93" s="38"/>
    </row>
    <row r="94" spans="1:8" ht="37.5" customHeight="1" x14ac:dyDescent="0.2">
      <c r="A94" s="130" t="s">
        <v>223</v>
      </c>
      <c r="B94" s="131"/>
      <c r="C94" s="364"/>
      <c r="D94" s="56">
        <v>30888</v>
      </c>
      <c r="E94" s="37"/>
      <c r="F94" s="37"/>
      <c r="G94" s="37"/>
      <c r="H94" s="38"/>
    </row>
    <row r="95" spans="1:8" ht="37.5" customHeight="1" thickBot="1" x14ac:dyDescent="0.25">
      <c r="A95" s="130" t="s">
        <v>224</v>
      </c>
      <c r="B95" s="131"/>
      <c r="C95" s="365"/>
      <c r="D95" s="56">
        <v>31680</v>
      </c>
      <c r="E95" s="37"/>
      <c r="F95" s="37"/>
      <c r="G95" s="37"/>
      <c r="H95" s="38"/>
    </row>
    <row r="96" spans="1:8" ht="50.1" customHeight="1" thickBot="1" x14ac:dyDescent="0.25">
      <c r="A96" s="119" t="s">
        <v>52</v>
      </c>
      <c r="B96" s="120"/>
      <c r="C96" s="120"/>
      <c r="D96" s="121" t="str">
        <f>"от "&amp;MIN(D97:D106)&amp;" до "&amp;MAX(D97:D106)</f>
        <v>от 132 до 4356</v>
      </c>
      <c r="E96" s="122"/>
      <c r="F96" s="122"/>
      <c r="G96" s="122"/>
      <c r="H96" s="123"/>
    </row>
    <row r="97" spans="1:8" ht="151.5" x14ac:dyDescent="0.2">
      <c r="A97" s="132" t="s">
        <v>53</v>
      </c>
      <c r="B97" s="133" t="s">
        <v>13</v>
      </c>
      <c r="C97" s="318"/>
      <c r="D97" s="127">
        <v>1188</v>
      </c>
      <c r="E97" s="128"/>
      <c r="F97" s="128"/>
      <c r="G97" s="128"/>
      <c r="H97" s="129"/>
    </row>
    <row r="98" spans="1:8" ht="37.5" customHeight="1" x14ac:dyDescent="0.2">
      <c r="A98" s="143" t="s">
        <v>54</v>
      </c>
      <c r="B98" s="144"/>
      <c r="C98" s="139"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98" s="36">
        <v>198</v>
      </c>
      <c r="E98" s="37"/>
      <c r="F98" s="37"/>
      <c r="G98" s="37"/>
      <c r="H98" s="38"/>
    </row>
    <row r="99" spans="1:8" ht="37.5" customHeight="1" x14ac:dyDescent="0.2">
      <c r="A99" s="143" t="s">
        <v>55</v>
      </c>
      <c r="B99" s="144"/>
      <c r="C99" s="142"/>
      <c r="D99" s="36">
        <v>2244</v>
      </c>
      <c r="E99" s="37"/>
      <c r="F99" s="37"/>
      <c r="G99" s="37"/>
      <c r="H99" s="38"/>
    </row>
    <row r="100" spans="1:8" ht="37.5" customHeight="1" x14ac:dyDescent="0.2">
      <c r="A100" s="143" t="s">
        <v>56</v>
      </c>
      <c r="B100" s="144"/>
      <c r="C100" s="142"/>
      <c r="D100" s="325">
        <v>858.00000000000011</v>
      </c>
      <c r="E100" s="140"/>
      <c r="F100" s="140"/>
      <c r="G100" s="140"/>
      <c r="H100" s="141"/>
    </row>
    <row r="101" spans="1:8" ht="37.5" customHeight="1" x14ac:dyDescent="0.2">
      <c r="A101" s="143" t="s">
        <v>57</v>
      </c>
      <c r="B101" s="144"/>
      <c r="C101" s="142"/>
      <c r="D101" s="325">
        <v>1716.0000000000002</v>
      </c>
      <c r="E101" s="140"/>
      <c r="F101" s="140"/>
      <c r="G101" s="140"/>
      <c r="H101" s="141"/>
    </row>
    <row r="102" spans="1:8" ht="37.5" customHeight="1" x14ac:dyDescent="0.2">
      <c r="A102" s="143" t="s">
        <v>58</v>
      </c>
      <c r="B102" s="457"/>
      <c r="C102" s="142"/>
      <c r="D102" s="325">
        <v>132</v>
      </c>
      <c r="E102" s="140"/>
      <c r="F102" s="140"/>
      <c r="G102" s="140"/>
      <c r="H102" s="141"/>
    </row>
    <row r="103" spans="1:8" ht="37.5" customHeight="1" x14ac:dyDescent="0.2">
      <c r="A103" s="143" t="s">
        <v>59</v>
      </c>
      <c r="B103" s="457"/>
      <c r="C103" s="142"/>
      <c r="D103" s="36">
        <v>132</v>
      </c>
      <c r="E103" s="37"/>
      <c r="F103" s="37"/>
      <c r="G103" s="37"/>
      <c r="H103" s="38"/>
    </row>
    <row r="104" spans="1:8" ht="37.5" customHeight="1" x14ac:dyDescent="0.2">
      <c r="A104" s="143" t="s">
        <v>60</v>
      </c>
      <c r="B104" s="457"/>
      <c r="C104" s="142"/>
      <c r="D104" s="36">
        <v>264</v>
      </c>
      <c r="E104" s="37"/>
      <c r="F104" s="37"/>
      <c r="G104" s="37"/>
      <c r="H104" s="38"/>
    </row>
    <row r="105" spans="1:8" ht="37.5" customHeight="1" x14ac:dyDescent="0.2">
      <c r="A105" s="143" t="s">
        <v>61</v>
      </c>
      <c r="B105" s="457"/>
      <c r="C105" s="142"/>
      <c r="D105" s="36">
        <v>396</v>
      </c>
      <c r="E105" s="37"/>
      <c r="F105" s="37"/>
      <c r="G105" s="37"/>
      <c r="H105" s="38"/>
    </row>
    <row r="106" spans="1:8" ht="37.5" customHeight="1" thickBot="1" x14ac:dyDescent="0.25">
      <c r="A106" s="192" t="s">
        <v>62</v>
      </c>
      <c r="B106" s="458"/>
      <c r="C106" s="147"/>
      <c r="D106" s="36">
        <v>4356</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07" s="45">
        <v>33</v>
      </c>
      <c r="E107" s="45"/>
      <c r="F107" s="45"/>
      <c r="G107" s="45"/>
      <c r="H107" s="46"/>
    </row>
    <row r="108" spans="1:8" ht="50.1" customHeight="1" thickBot="1" x14ac:dyDescent="0.25">
      <c r="A108" s="24" t="s">
        <v>65</v>
      </c>
      <c r="B108" s="25"/>
      <c r="C108" s="26"/>
      <c r="D108" s="156" t="str">
        <f>"от "&amp;MIN(D110,D121:H122,F160,D123:H137)&amp;" до "&amp;MAX(D110,D121:H122,F160,D123:H137)</f>
        <v>от 561 до 16500</v>
      </c>
      <c r="E108" s="156"/>
      <c r="F108" s="156"/>
      <c r="G108" s="156"/>
      <c r="H108" s="157"/>
    </row>
    <row r="109" spans="1:8" ht="21.75" thickBot="1" x14ac:dyDescent="0.25">
      <c r="A109" s="298"/>
      <c r="B109" s="299"/>
      <c r="C109" s="118"/>
      <c r="D109" s="322"/>
      <c r="E109" s="322"/>
      <c r="F109" s="322"/>
      <c r="G109" s="322"/>
      <c r="H109" s="323"/>
    </row>
    <row r="110" spans="1:8" ht="59.2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10" s="165">
        <v>2910</v>
      </c>
      <c r="E110" s="165"/>
      <c r="F110" s="165"/>
      <c r="G110" s="165"/>
      <c r="H110" s="166"/>
    </row>
    <row r="111" spans="1:8" ht="59.25" customHeight="1" thickBot="1" x14ac:dyDescent="0.25">
      <c r="A111" s="167" t="s">
        <v>67</v>
      </c>
      <c r="B111" s="168"/>
      <c r="C111" s="169"/>
      <c r="D111" s="170" t="s">
        <v>68</v>
      </c>
      <c r="E111" s="171"/>
      <c r="F111" s="171"/>
      <c r="G111" s="171"/>
      <c r="H111" s="172"/>
    </row>
    <row r="112" spans="1:8" ht="59.25" customHeight="1" x14ac:dyDescent="0.2">
      <c r="A112" s="173" t="s">
        <v>69</v>
      </c>
      <c r="B112" s="174"/>
      <c r="C112" s="169"/>
      <c r="D112" s="140">
        <f>D110/4</f>
        <v>727.5</v>
      </c>
      <c r="E112" s="140"/>
      <c r="F112" s="140"/>
      <c r="G112" s="140"/>
      <c r="H112" s="141"/>
    </row>
    <row r="113" spans="1:8" ht="59.25" customHeight="1" x14ac:dyDescent="0.2">
      <c r="A113" s="173" t="s">
        <v>70</v>
      </c>
      <c r="B113" s="174"/>
      <c r="C113" s="169"/>
      <c r="D113" s="140">
        <f>D110/5</f>
        <v>582</v>
      </c>
      <c r="E113" s="140"/>
      <c r="F113" s="140"/>
      <c r="G113" s="140"/>
      <c r="H113" s="141"/>
    </row>
    <row r="114" spans="1:8" ht="59.25" customHeight="1" x14ac:dyDescent="0.2">
      <c r="A114" s="173" t="s">
        <v>71</v>
      </c>
      <c r="B114" s="174"/>
      <c r="C114" s="169"/>
      <c r="D114" s="140">
        <f>D110/6</f>
        <v>485</v>
      </c>
      <c r="E114" s="140"/>
      <c r="F114" s="140"/>
      <c r="G114" s="140"/>
      <c r="H114" s="141"/>
    </row>
    <row r="115" spans="1:8" ht="59.25" customHeight="1" x14ac:dyDescent="0.2">
      <c r="A115" s="173" t="s">
        <v>72</v>
      </c>
      <c r="B115" s="174"/>
      <c r="C115" s="169"/>
      <c r="D115" s="140">
        <f>D110/7</f>
        <v>415.71428571428572</v>
      </c>
      <c r="E115" s="140"/>
      <c r="F115" s="140"/>
      <c r="G115" s="140"/>
      <c r="H115" s="141"/>
    </row>
    <row r="116" spans="1:8" ht="59.25" customHeight="1" x14ac:dyDescent="0.2">
      <c r="A116" s="173" t="s">
        <v>73</v>
      </c>
      <c r="B116" s="174"/>
      <c r="C116" s="169"/>
      <c r="D116" s="140">
        <f>D110/8</f>
        <v>363.75</v>
      </c>
      <c r="E116" s="140"/>
      <c r="F116" s="140"/>
      <c r="G116" s="140"/>
      <c r="H116" s="141"/>
    </row>
    <row r="117" spans="1:8" ht="59.25" customHeight="1" x14ac:dyDescent="0.2">
      <c r="A117" s="173" t="s">
        <v>74</v>
      </c>
      <c r="B117" s="174"/>
      <c r="C117" s="169"/>
      <c r="D117" s="140">
        <f>D110/9</f>
        <v>323.33333333333331</v>
      </c>
      <c r="E117" s="140"/>
      <c r="F117" s="140"/>
      <c r="G117" s="140"/>
      <c r="H117" s="141"/>
    </row>
    <row r="118" spans="1:8" ht="59.25" customHeight="1" thickBot="1" x14ac:dyDescent="0.25">
      <c r="A118" s="173" t="s">
        <v>75</v>
      </c>
      <c r="B118" s="174"/>
      <c r="C118" s="175"/>
      <c r="D118" s="140">
        <f>D110/10</f>
        <v>291</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19" s="44">
        <v>8004</v>
      </c>
      <c r="E119" s="45"/>
      <c r="F119" s="45"/>
      <c r="G119" s="45"/>
      <c r="H119" s="46"/>
    </row>
    <row r="120" spans="1:8" ht="21.75" thickBot="1" x14ac:dyDescent="0.25">
      <c r="A120" s="298"/>
      <c r="B120" s="299"/>
      <c r="C120" s="180"/>
      <c r="D120" s="322"/>
      <c r="E120" s="322"/>
      <c r="F120" s="322"/>
      <c r="G120" s="322"/>
      <c r="H120" s="323"/>
    </row>
    <row r="121" spans="1:8"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"2ГИС.ТУЛА"</v>
      </c>
      <c r="D121" s="56">
        <v>2244</v>
      </c>
      <c r="E121" s="37"/>
      <c r="F121" s="37"/>
      <c r="G121" s="37"/>
      <c r="H121" s="38"/>
    </row>
    <row r="122" spans="1:8" ht="50.1" customHeight="1" x14ac:dyDescent="0.2">
      <c r="A122" s="143" t="s">
        <v>78</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22" s="56">
        <v>1716.0000000000002</v>
      </c>
      <c r="E122" s="37"/>
      <c r="F122" s="37"/>
      <c r="G122" s="37"/>
      <c r="H122" s="38"/>
    </row>
    <row r="123" spans="1:8" ht="50.1" customHeight="1" x14ac:dyDescent="0.2">
      <c r="A123" s="137" t="s">
        <v>79</v>
      </c>
      <c r="B123" s="189"/>
      <c r="C123"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23" s="56">
        <v>6600.0000000000009</v>
      </c>
      <c r="E123" s="37"/>
      <c r="F123" s="37"/>
      <c r="G123" s="37"/>
      <c r="H123" s="38"/>
    </row>
    <row r="124" spans="1:8" ht="50.1" customHeight="1" x14ac:dyDescent="0.2">
      <c r="A124" s="137" t="s">
        <v>80</v>
      </c>
      <c r="B124" s="189"/>
      <c r="C124" s="188" t="str">
        <f>"Интернет-площадка 2gis.ru на основе Cправочника организаций "&amp;$C$2&amp;""</f>
        <v>Интернет-площадка 2gis.ru на основе Cправочника организаций "2ГИС.ТУЛА"</v>
      </c>
      <c r="D124" s="56">
        <v>7656.0000000000009</v>
      </c>
      <c r="E124" s="37"/>
      <c r="F124" s="37"/>
      <c r="G124" s="37"/>
      <c r="H124" s="38"/>
    </row>
    <row r="125" spans="1:8"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"2ГИС.ТУЛА"</v>
      </c>
      <c r="D125" s="56">
        <v>9187.2000000000007</v>
      </c>
      <c r="E125" s="37"/>
      <c r="F125" s="37"/>
      <c r="G125" s="37"/>
      <c r="H125" s="38"/>
    </row>
    <row r="126" spans="1:8" ht="50.1" customHeight="1" x14ac:dyDescent="0.2">
      <c r="A126" s="143" t="s">
        <v>82</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26" s="56">
        <v>1716.0000000000002</v>
      </c>
      <c r="E126" s="37"/>
      <c r="F126" s="37"/>
      <c r="G126" s="37"/>
      <c r="H126" s="38"/>
    </row>
    <row r="127" spans="1:8" ht="50.1" customHeight="1" x14ac:dyDescent="0.2">
      <c r="A127" s="143" t="s">
        <v>83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27" s="56">
        <v>3366.0000000000005</v>
      </c>
      <c r="E127" s="37"/>
      <c r="F127" s="37"/>
      <c r="G127" s="37"/>
      <c r="H127" s="38"/>
    </row>
    <row r="128" spans="1:8" ht="50.1" customHeight="1" x14ac:dyDescent="0.2">
      <c r="A128" s="143" t="s">
        <v>84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28" s="56">
        <v>6600.0000000000009</v>
      </c>
      <c r="E128" s="37"/>
      <c r="F128" s="37"/>
      <c r="G128" s="37"/>
      <c r="H128" s="38"/>
    </row>
    <row r="129" spans="1:8" ht="50.1" customHeight="1" x14ac:dyDescent="0.2">
      <c r="A129" s="143" t="s">
        <v>85</v>
      </c>
      <c r="B129" s="144"/>
      <c r="C129" s="188" t="str">
        <f>C160</f>
        <v>электронный справочник на основе Справочника организаций "2ГИС.ТУЛА" (мобильная версия 2ГИС 4.0 и выше)</v>
      </c>
      <c r="D129" s="56">
        <v>16500</v>
      </c>
      <c r="E129" s="37"/>
      <c r="F129" s="37"/>
      <c r="G129" s="37"/>
      <c r="H129" s="38"/>
    </row>
    <row r="130" spans="1:8" ht="50.1" customHeight="1" x14ac:dyDescent="0.2">
      <c r="A130" s="143" t="s">
        <v>86</v>
      </c>
      <c r="B130" s="144"/>
      <c r="C130" s="188" t="s">
        <v>87</v>
      </c>
      <c r="D130" s="56">
        <v>561</v>
      </c>
      <c r="E130" s="37"/>
      <c r="F130" s="37"/>
      <c r="G130" s="37"/>
      <c r="H130" s="38"/>
    </row>
    <row r="131" spans="1:8" ht="72"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1" s="56">
        <v>1980.0000000000002</v>
      </c>
      <c r="E131" s="37"/>
      <c r="F131" s="37"/>
      <c r="G131" s="37"/>
      <c r="H131" s="38"/>
    </row>
    <row r="132" spans="1:8" ht="72"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2" s="56">
        <v>1584</v>
      </c>
      <c r="E132" s="37"/>
      <c r="F132" s="37"/>
      <c r="G132" s="37"/>
      <c r="H132" s="38"/>
    </row>
    <row r="133" spans="1:8" ht="72" customHeight="1" x14ac:dyDescent="0.2">
      <c r="A133" s="143" t="s">
        <v>90</v>
      </c>
      <c r="B133" s="144"/>
      <c r="C133" s="18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3" s="56">
        <v>1320</v>
      </c>
      <c r="E133" s="37"/>
      <c r="F133" s="37"/>
      <c r="G133" s="37"/>
      <c r="H133" s="38"/>
    </row>
    <row r="134" spans="1:8" ht="72" customHeight="1" x14ac:dyDescent="0.2">
      <c r="A134" s="143" t="s">
        <v>91</v>
      </c>
      <c r="B134" s="144"/>
      <c r="C134" s="188"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4" s="56">
        <v>792</v>
      </c>
      <c r="E134" s="37"/>
      <c r="F134" s="37"/>
      <c r="G134" s="37"/>
      <c r="H134" s="38"/>
    </row>
    <row r="135" spans="1:8" ht="72"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5" s="56">
        <v>13200.000000000002</v>
      </c>
      <c r="E135" s="37"/>
      <c r="F135" s="37"/>
      <c r="G135" s="37"/>
      <c r="H135" s="38"/>
    </row>
    <row r="136" spans="1:8" ht="72"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36" s="56">
        <v>3000</v>
      </c>
      <c r="E136" s="37"/>
      <c r="F136" s="37"/>
      <c r="G136" s="37"/>
      <c r="H136" s="38"/>
    </row>
    <row r="137" spans="1:8" ht="50.1" customHeight="1" thickBot="1" x14ac:dyDescent="0.25">
      <c r="A137" s="143" t="s">
        <v>94</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37" s="56">
        <v>3432.0000000000005</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38" s="56">
        <v>990.00000000000011</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39" s="56">
        <v>4620</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0" s="56">
        <v>5511</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41" s="56">
        <v>5010</v>
      </c>
      <c r="E141" s="37"/>
      <c r="F141" s="37"/>
      <c r="G141" s="37"/>
      <c r="H141" s="38"/>
    </row>
    <row r="142" spans="1:8"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"2ГИС.ТУЛА"</v>
      </c>
      <c r="D142" s="56">
        <v>3240</v>
      </c>
      <c r="E142" s="37"/>
      <c r="F142" s="37"/>
      <c r="G142" s="37"/>
      <c r="H142" s="38"/>
    </row>
    <row r="143" spans="1:8" ht="50.1" customHeight="1" x14ac:dyDescent="0.2">
      <c r="A143" s="143" t="s">
        <v>99</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3" s="56">
        <v>2520</v>
      </c>
      <c r="E143" s="37"/>
      <c r="F143" s="37"/>
      <c r="G143" s="37"/>
      <c r="H143" s="38"/>
    </row>
    <row r="144" spans="1:8" ht="50.1" customHeight="1" x14ac:dyDescent="0.2">
      <c r="A144" s="137" t="s">
        <v>100</v>
      </c>
      <c r="B144" s="189"/>
      <c r="C144"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4" s="56">
        <v>9240</v>
      </c>
      <c r="E144" s="37"/>
      <c r="F144" s="37"/>
      <c r="G144" s="37"/>
      <c r="H144" s="38"/>
    </row>
    <row r="145" spans="1:8" ht="50.1" customHeight="1" x14ac:dyDescent="0.2">
      <c r="A145" s="137" t="s">
        <v>101</v>
      </c>
      <c r="B145" s="189"/>
      <c r="C145" s="188" t="str">
        <f>"Интернет-площадка 2gis.ru на основе Cправочника организаций "&amp;$C$2&amp;""</f>
        <v>Интернет-площадка 2gis.ru на основе Cправочника организаций "2ГИС.ТУЛА"</v>
      </c>
      <c r="D145" s="56">
        <v>10800</v>
      </c>
      <c r="E145" s="37"/>
      <c r="F145" s="37"/>
      <c r="G145" s="37"/>
      <c r="H145" s="38"/>
    </row>
    <row r="146" spans="1:8" ht="50.1" customHeight="1" x14ac:dyDescent="0.2">
      <c r="A146" s="137" t="s">
        <v>102</v>
      </c>
      <c r="B146" s="189"/>
      <c r="C146" s="188" t="str">
        <f>"Интернет-площадка 2gis.ru на основе Cправочника организаций "&amp;$C$2&amp;""</f>
        <v>Интернет-площадка 2gis.ru на основе Cправочника организаций "2ГИС.ТУЛА"</v>
      </c>
      <c r="D146" s="56">
        <v>12960</v>
      </c>
      <c r="E146" s="37"/>
      <c r="F146" s="37"/>
      <c r="G146" s="37"/>
      <c r="H146" s="38"/>
    </row>
    <row r="147" spans="1:8" ht="50.1" customHeight="1" x14ac:dyDescent="0.2">
      <c r="A147" s="137" t="s">
        <v>103</v>
      </c>
      <c r="B147" s="189"/>
      <c r="C147"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56">
        <v>2520</v>
      </c>
      <c r="E147" s="37"/>
      <c r="F147" s="37"/>
      <c r="G147" s="37"/>
      <c r="H147" s="38"/>
    </row>
    <row r="148" spans="1:8" ht="50.1" customHeight="1" x14ac:dyDescent="0.2">
      <c r="A148" s="137" t="s">
        <v>104</v>
      </c>
      <c r="B148" s="189"/>
      <c r="C148"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56">
        <v>4800</v>
      </c>
      <c r="E148" s="37"/>
      <c r="F148" s="37"/>
      <c r="G148" s="37"/>
      <c r="H148" s="38"/>
    </row>
    <row r="149" spans="1:8" ht="50.1" customHeight="1" x14ac:dyDescent="0.2">
      <c r="A149" s="143" t="s">
        <v>105</v>
      </c>
      <c r="B149" s="144"/>
      <c r="C149"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9" s="56">
        <v>9240</v>
      </c>
      <c r="E149" s="37"/>
      <c r="F149" s="37"/>
      <c r="G149" s="37"/>
      <c r="H149" s="38"/>
    </row>
    <row r="150" spans="1:8" ht="50.1" customHeight="1" x14ac:dyDescent="0.2">
      <c r="A150" s="143" t="s">
        <v>106</v>
      </c>
      <c r="B150" s="144"/>
      <c r="C150" s="188" t="s">
        <v>87</v>
      </c>
      <c r="D150" s="56">
        <v>840</v>
      </c>
      <c r="E150" s="37"/>
      <c r="F150" s="37"/>
      <c r="G150" s="37"/>
      <c r="H150" s="38"/>
    </row>
    <row r="151" spans="1:8" ht="67.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1" s="56">
        <v>18480</v>
      </c>
      <c r="E151" s="37"/>
      <c r="F151" s="37"/>
      <c r="G151" s="37"/>
      <c r="H151" s="38"/>
    </row>
    <row r="152" spans="1:8" ht="50.1" customHeight="1" thickBot="1" x14ac:dyDescent="0.25">
      <c r="A152" s="143" t="s">
        <v>108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56">
        <v>4920</v>
      </c>
      <c r="E152" s="37"/>
      <c r="F152" s="37"/>
      <c r="G152" s="37"/>
      <c r="H152" s="38"/>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54" s="36">
        <v>4002</v>
      </c>
      <c r="E154" s="37"/>
      <c r="F154" s="37"/>
      <c r="G154" s="37"/>
      <c r="H154" s="38"/>
    </row>
    <row r="155" spans="1:8" s="16" customFormat="1" ht="50.1" customHeight="1" x14ac:dyDescent="0.2">
      <c r="A155" s="143" t="s">
        <v>111</v>
      </c>
      <c r="B155" s="144"/>
      <c r="C155" s="194"/>
      <c r="D155" s="36">
        <v>4002</v>
      </c>
      <c r="E155" s="37"/>
      <c r="F155" s="37"/>
      <c r="G155" s="37"/>
      <c r="H155" s="38"/>
    </row>
    <row r="156" spans="1:8" s="16" customFormat="1" ht="50.1" customHeight="1" x14ac:dyDescent="0.2">
      <c r="A156" s="192" t="s">
        <v>112</v>
      </c>
      <c r="B156" s="193"/>
      <c r="C156" s="194"/>
      <c r="D156" s="325">
        <v>1500</v>
      </c>
      <c r="E156" s="140"/>
      <c r="F156" s="140"/>
      <c r="G156" s="140"/>
      <c r="H156" s="140"/>
    </row>
    <row r="157" spans="1:8" s="16" customFormat="1" ht="50.1" customHeight="1" x14ac:dyDescent="0.2">
      <c r="A157" s="192" t="s">
        <v>113</v>
      </c>
      <c r="B157" s="193"/>
      <c r="C157" s="194"/>
      <c r="D157" s="325">
        <v>150</v>
      </c>
      <c r="E157" s="140"/>
      <c r="F157" s="140"/>
      <c r="G157" s="140"/>
      <c r="H157" s="140"/>
    </row>
    <row r="158" spans="1:8" s="16" customFormat="1" ht="50.1" customHeight="1" thickBot="1" x14ac:dyDescent="0.25">
      <c r="A158" s="192" t="s">
        <v>114</v>
      </c>
      <c r="B158" s="193"/>
      <c r="C158" s="196"/>
      <c r="D158" s="78">
        <v>510</v>
      </c>
      <c r="E158" s="79"/>
      <c r="F158" s="79"/>
      <c r="G158" s="79"/>
      <c r="H158" s="79"/>
    </row>
    <row r="159" spans="1:8" s="16" customFormat="1" ht="50.1" customHeight="1" thickBot="1" x14ac:dyDescent="0.25">
      <c r="A159" s="24" t="s">
        <v>115</v>
      </c>
      <c r="B159" s="25"/>
      <c r="C159" s="26"/>
      <c r="D159" s="156"/>
      <c r="E159" s="156"/>
      <c r="F159" s="156"/>
      <c r="G159" s="156"/>
      <c r="H159" s="157"/>
    </row>
    <row r="160" spans="1:8"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0" s="198">
        <f>F160*1.2</f>
        <v>4356</v>
      </c>
      <c r="E160" s="199">
        <f>F160*1.1</f>
        <v>3993.0000000000009</v>
      </c>
      <c r="F160" s="199">
        <v>3630.0000000000005</v>
      </c>
      <c r="G160" s="199">
        <f>F160*0.75</f>
        <v>2722.5000000000005</v>
      </c>
      <c r="H160" s="200">
        <f>F160*0.5</f>
        <v>1815.0000000000002</v>
      </c>
    </row>
    <row r="161" spans="1:8"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"2ГИС.ТУЛА"</v>
      </c>
      <c r="D161" s="36">
        <v>1518.0000000000002</v>
      </c>
      <c r="E161" s="37"/>
      <c r="F161" s="37"/>
      <c r="G161" s="37"/>
      <c r="H161" s="38"/>
    </row>
    <row r="162" spans="1:8" ht="50.1" customHeight="1" x14ac:dyDescent="0.2">
      <c r="A162" s="143" t="s">
        <v>118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56">
        <v>1320</v>
      </c>
      <c r="E162" s="37"/>
      <c r="F162" s="37"/>
      <c r="G162" s="37"/>
      <c r="H162" s="38"/>
    </row>
    <row r="163" spans="1:8" ht="50.1" customHeight="1" x14ac:dyDescent="0.2">
      <c r="A163" s="137" t="s">
        <v>286</v>
      </c>
      <c r="B163" s="189"/>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3" s="198">
        <f>F163*1.2</f>
        <v>6192</v>
      </c>
      <c r="E163" s="199">
        <f>F163*1.1</f>
        <v>5676.0000000000009</v>
      </c>
      <c r="F163" s="199">
        <v>5160</v>
      </c>
      <c r="G163" s="199">
        <f>F163*0.75</f>
        <v>3870</v>
      </c>
      <c r="H163" s="200">
        <f>F163*0.5</f>
        <v>2580</v>
      </c>
    </row>
    <row r="164" spans="1:8" ht="50.1" customHeight="1" x14ac:dyDescent="0.2">
      <c r="A164" s="137" t="s">
        <v>163</v>
      </c>
      <c r="B164" s="189"/>
      <c r="C164" s="188" t="str">
        <f>"Интернет-площадка 2gis.ru на основе Cправочника организаций "&amp;$C$2&amp;""</f>
        <v>Интернет-площадка 2gis.ru на основе Cправочника организаций "2ГИС.ТУЛА"</v>
      </c>
      <c r="D164" s="36">
        <v>2160</v>
      </c>
      <c r="E164" s="37"/>
      <c r="F164" s="37"/>
      <c r="G164" s="37"/>
      <c r="H164" s="38"/>
    </row>
    <row r="165" spans="1:8" ht="50.1" customHeight="1" x14ac:dyDescent="0.2">
      <c r="A165" s="137" t="s">
        <v>121</v>
      </c>
      <c r="B165" s="189"/>
      <c r="C165" s="188"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5" s="36">
        <v>1920</v>
      </c>
      <c r="E165" s="37"/>
      <c r="F165" s="37"/>
      <c r="G165" s="37"/>
      <c r="H165" s="38"/>
    </row>
    <row r="166" spans="1:8" s="16" customFormat="1" ht="126" customHeight="1" thickBot="1" x14ac:dyDescent="0.25">
      <c r="A166" s="143" t="s">
        <v>122</v>
      </c>
      <c r="B166" s="144"/>
      <c r="C166" s="201" t="str">
        <f>C164</f>
        <v>Интернет-площадка 2gis.ru на основе Cправочника организаций "2ГИС.ТУЛА"</v>
      </c>
      <c r="D166" s="198">
        <f>F166*1.2</f>
        <v>3960.0000000000005</v>
      </c>
      <c r="E166" s="199">
        <f>F166*1.1</f>
        <v>3630.0000000000009</v>
      </c>
      <c r="F166" s="199">
        <v>3300.0000000000005</v>
      </c>
      <c r="G166" s="199">
        <f>F166*0.75</f>
        <v>2475.0000000000005</v>
      </c>
      <c r="H166" s="200">
        <f>F166*0.5</f>
        <v>1650.0000000000002</v>
      </c>
    </row>
    <row r="167" spans="1:8"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9" s="31">
        <v>7359.5999999999995</v>
      </c>
      <c r="E169" s="32"/>
      <c r="F169" s="32"/>
      <c r="G169" s="32"/>
      <c r="H169" s="33"/>
    </row>
    <row r="170" spans="1:8" s="16" customFormat="1" ht="83.25" customHeight="1" x14ac:dyDescent="0.2">
      <c r="A170" s="143" t="s">
        <v>184</v>
      </c>
      <c r="B170" s="144"/>
      <c r="C170" s="194"/>
      <c r="D170" s="36">
        <v>14718</v>
      </c>
      <c r="E170" s="37"/>
      <c r="F170" s="37"/>
      <c r="G170" s="37"/>
      <c r="H170" s="38"/>
    </row>
    <row r="171" spans="1:8" s="16" customFormat="1" ht="83.25" customHeight="1" x14ac:dyDescent="0.2">
      <c r="A171" s="143" t="s">
        <v>185</v>
      </c>
      <c r="B171" s="144"/>
      <c r="C171" s="194"/>
      <c r="D171" s="36">
        <v>7359.5999999999995</v>
      </c>
      <c r="E171" s="37"/>
      <c r="F171" s="37"/>
      <c r="G171" s="37"/>
      <c r="H171" s="38"/>
    </row>
    <row r="172" spans="1:8" s="16" customFormat="1" ht="83.25" customHeight="1" thickBot="1" x14ac:dyDescent="0.25">
      <c r="A172" s="143" t="s">
        <v>186</v>
      </c>
      <c r="B172" s="144"/>
      <c r="C172" s="194"/>
      <c r="D172" s="36">
        <v>14718</v>
      </c>
      <c r="E172" s="37"/>
      <c r="F172" s="37"/>
      <c r="G172" s="37"/>
      <c r="H172" s="38"/>
    </row>
    <row r="173" spans="1:8" ht="21.75" thickBot="1" x14ac:dyDescent="0.25">
      <c r="A173" s="298"/>
      <c r="B173" s="299"/>
      <c r="C173" s="180"/>
      <c r="D173" s="322"/>
      <c r="E173" s="322"/>
      <c r="F173" s="322"/>
      <c r="G173" s="322"/>
      <c r="H173" s="323"/>
    </row>
    <row r="175" spans="1:8" ht="21" x14ac:dyDescent="0.2">
      <c r="A175" s="206"/>
      <c r="B175" s="207" t="s">
        <v>123</v>
      </c>
      <c r="C175" s="208" t="s">
        <v>474</v>
      </c>
      <c r="D175" s="208"/>
      <c r="E175" s="209"/>
      <c r="F175" s="209"/>
      <c r="G175" s="209"/>
      <c r="H175" s="209"/>
    </row>
    <row r="176" spans="1:8" ht="21" x14ac:dyDescent="0.2">
      <c r="A176" s="206"/>
      <c r="B176" s="209"/>
      <c r="C176" s="210" t="s">
        <v>475</v>
      </c>
      <c r="D176" s="210"/>
      <c r="E176" s="209"/>
      <c r="F176" s="209"/>
      <c r="G176" s="209"/>
      <c r="H176" s="209"/>
    </row>
    <row r="177" spans="1:8" ht="21" x14ac:dyDescent="0.2">
      <c r="A177" s="206"/>
      <c r="B177" s="209"/>
      <c r="C177" s="210" t="s">
        <v>476</v>
      </c>
      <c r="D177" s="210"/>
      <c r="E177" s="209"/>
      <c r="F177" s="209"/>
      <c r="G177" s="209"/>
      <c r="H177" s="209"/>
    </row>
    <row r="178" spans="1:8" ht="21" x14ac:dyDescent="0.2">
      <c r="C178" s="210"/>
      <c r="D178" s="210"/>
      <c r="E178" s="209"/>
      <c r="F178" s="209"/>
      <c r="G178" s="209"/>
      <c r="H178" s="203"/>
    </row>
    <row r="179" spans="1:8" ht="26.25"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ht="26.25"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ht="26.25"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ht="26.25"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ht="26.25"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ht="26.25"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ht="26.25"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ht="26.25" x14ac:dyDescent="0.2">
      <c r="A186" s="219"/>
      <c r="B186" s="219"/>
      <c r="C186" s="220"/>
      <c r="D186" s="221"/>
      <c r="E186" s="221"/>
      <c r="F186" s="222"/>
      <c r="G186" s="223"/>
      <c r="H186" s="223"/>
    </row>
    <row r="187" spans="1:8" ht="21" x14ac:dyDescent="0.2">
      <c r="A187" s="225" t="s">
        <v>134</v>
      </c>
      <c r="B187" s="225"/>
      <c r="C187" s="225"/>
      <c r="D187" s="225"/>
      <c r="E187" s="225"/>
      <c r="F187" s="225"/>
      <c r="G187" s="225"/>
      <c r="H187" s="225"/>
    </row>
    <row r="188" spans="1:8" ht="21" x14ac:dyDescent="0.2">
      <c r="A188" s="225" t="s">
        <v>135</v>
      </c>
      <c r="B188" s="225"/>
      <c r="C188" s="225"/>
      <c r="D188" s="225"/>
      <c r="E188" s="225"/>
      <c r="F188" s="225"/>
      <c r="G188" s="225"/>
      <c r="H188" s="225"/>
    </row>
    <row r="189" spans="1:8" ht="26.25" x14ac:dyDescent="0.2">
      <c r="A189" s="219"/>
      <c r="B189" s="219"/>
      <c r="C189" s="220"/>
      <c r="D189" s="221"/>
      <c r="E189" s="221"/>
      <c r="F189" s="222"/>
      <c r="G189" s="223"/>
      <c r="H189" s="223"/>
    </row>
    <row r="190" spans="1:8" ht="50.1" customHeight="1" thickBot="1" x14ac:dyDescent="0.25">
      <c r="A190" s="226" t="s">
        <v>136</v>
      </c>
      <c r="B190" s="226"/>
      <c r="C190" s="226"/>
      <c r="D190" s="226"/>
      <c r="E190" s="226"/>
      <c r="F190" s="227"/>
      <c r="G190" s="217"/>
      <c r="H190" s="228"/>
    </row>
    <row r="191" spans="1:8" ht="50.1" customHeight="1" thickBot="1" x14ac:dyDescent="0.25">
      <c r="A191" s="538" t="s">
        <v>137</v>
      </c>
      <c r="B191" s="539"/>
      <c r="C191" s="539"/>
      <c r="D191" s="539"/>
      <c r="E191" s="540"/>
      <c r="F191" s="232"/>
      <c r="H191" s="233"/>
    </row>
    <row r="192" spans="1:8" ht="87" customHeight="1" thickBot="1" x14ac:dyDescent="0.25">
      <c r="A192" s="302" t="s">
        <v>138</v>
      </c>
      <c r="B192" s="303"/>
      <c r="C192" s="236" t="s">
        <v>139</v>
      </c>
      <c r="D192" s="326" t="s">
        <v>140</v>
      </c>
      <c r="E192" s="327"/>
      <c r="F192" s="238"/>
      <c r="G192" s="238"/>
      <c r="H192" s="238"/>
    </row>
    <row r="193" spans="1:8" ht="100.5" customHeight="1" x14ac:dyDescent="0.2">
      <c r="A193" s="244" t="s">
        <v>141</v>
      </c>
      <c r="B193" s="245"/>
      <c r="C193" s="246" t="s">
        <v>142</v>
      </c>
      <c r="D193" s="247" t="s">
        <v>143</v>
      </c>
      <c r="E193" s="248"/>
      <c r="F193" s="238"/>
      <c r="G193" s="238"/>
      <c r="H193" s="238"/>
    </row>
    <row r="194" spans="1:8" ht="82.5" customHeight="1" x14ac:dyDescent="0.2">
      <c r="A194" s="244" t="s">
        <v>144</v>
      </c>
      <c r="B194" s="245"/>
      <c r="C194" s="246" t="s">
        <v>145</v>
      </c>
      <c r="D194" s="247" t="s">
        <v>146</v>
      </c>
      <c r="E194" s="248"/>
      <c r="F194" s="238"/>
      <c r="G194" s="238"/>
      <c r="H194" s="238"/>
    </row>
    <row r="195" spans="1:8" ht="119.25" customHeight="1" thickBot="1" x14ac:dyDescent="0.25">
      <c r="A195" s="328" t="s">
        <v>147</v>
      </c>
      <c r="B195" s="329"/>
      <c r="C195" s="330" t="s">
        <v>148</v>
      </c>
      <c r="D195" s="331" t="s">
        <v>146</v>
      </c>
      <c r="E195" s="332"/>
      <c r="F195" s="238"/>
      <c r="G195" s="238"/>
      <c r="H195" s="238"/>
    </row>
    <row r="196" spans="1:8" s="203" customFormat="1" ht="102.75" customHeight="1" thickBot="1" x14ac:dyDescent="0.25">
      <c r="A196" s="328" t="s">
        <v>150</v>
      </c>
      <c r="B196" s="329"/>
      <c r="C196" s="544" t="s">
        <v>151</v>
      </c>
      <c r="D196" s="331" t="s">
        <v>146</v>
      </c>
      <c r="E196" s="332"/>
      <c r="F196" s="232"/>
      <c r="G196" s="232"/>
      <c r="H196" s="232"/>
    </row>
    <row r="197" spans="1:8" s="224" customFormat="1" ht="222.75" customHeight="1" thickBot="1" x14ac:dyDescent="0.25">
      <c r="A197" s="328" t="s">
        <v>152</v>
      </c>
      <c r="B197" s="329"/>
      <c r="C197" s="330" t="s">
        <v>153</v>
      </c>
      <c r="D197" s="331" t="s">
        <v>146</v>
      </c>
      <c r="E197" s="332"/>
      <c r="F197" s="222"/>
      <c r="G197" s="223"/>
      <c r="H197" s="223"/>
    </row>
    <row r="198" spans="1:8" ht="26.25" x14ac:dyDescent="0.2">
      <c r="A198" s="219"/>
      <c r="B198" s="219"/>
      <c r="C198" s="220"/>
      <c r="D198" s="221"/>
      <c r="E198" s="221"/>
      <c r="F198" s="222"/>
      <c r="G198" s="223"/>
      <c r="H198" s="223"/>
    </row>
    <row r="199" spans="1:8" ht="30" customHeight="1" x14ac:dyDescent="0.2">
      <c r="A199" s="250" t="s">
        <v>154</v>
      </c>
      <c r="B199" s="250"/>
      <c r="C199" s="250"/>
      <c r="D199" s="250"/>
      <c r="E199" s="250"/>
      <c r="F199" s="250"/>
      <c r="G199" s="250"/>
      <c r="H199" s="250"/>
    </row>
    <row r="200" spans="1:8" ht="30" customHeight="1" x14ac:dyDescent="0.2">
      <c r="A200" s="250" t="s">
        <v>155</v>
      </c>
      <c r="B200" s="250"/>
      <c r="C200" s="250"/>
      <c r="D200" s="250"/>
      <c r="E200" s="250"/>
      <c r="F200" s="250"/>
      <c r="G200" s="250"/>
      <c r="H200" s="250"/>
    </row>
    <row r="201" spans="1:8" ht="183.75" customHeight="1" x14ac:dyDescent="0.2">
      <c r="A201"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08"/>
      <c r="C201" s="308"/>
      <c r="D201" s="308"/>
      <c r="E201" s="308"/>
      <c r="F201" s="308"/>
      <c r="G201" s="308"/>
      <c r="H201" s="308"/>
    </row>
    <row r="202" spans="1:8" ht="82.5" customHeight="1" x14ac:dyDescent="0.2">
      <c r="A202" s="225" t="s">
        <v>157</v>
      </c>
      <c r="B202" s="225"/>
      <c r="C202" s="225"/>
      <c r="D202" s="225"/>
      <c r="E202" s="225"/>
      <c r="F202" s="225"/>
      <c r="G202" s="225"/>
      <c r="H202" s="225"/>
    </row>
    <row r="203" spans="1:8" ht="23.25" x14ac:dyDescent="0.2">
      <c r="A203" s="250" t="s">
        <v>158</v>
      </c>
      <c r="B203" s="250"/>
      <c r="C203" s="250"/>
      <c r="D203" s="250"/>
      <c r="E203" s="250"/>
      <c r="F203" s="250"/>
      <c r="G203" s="250"/>
      <c r="H203" s="250"/>
    </row>
    <row r="204" spans="1:8" s="252" customFormat="1" ht="114.75" customHeight="1" x14ac:dyDescent="0.2">
      <c r="A204" s="225" t="s">
        <v>159</v>
      </c>
      <c r="B204" s="225"/>
      <c r="C204" s="225"/>
      <c r="D204" s="225"/>
      <c r="E204" s="225"/>
      <c r="F204" s="225"/>
      <c r="G204" s="225"/>
      <c r="H204" s="225"/>
    </row>
  </sheetData>
  <sheetProtection selectLockedCells="1" selectUnlockedCells="1"/>
  <mergeCells count="338">
    <mergeCell ref="A199:H199"/>
    <mergeCell ref="A200:H200"/>
    <mergeCell ref="A201:H201"/>
    <mergeCell ref="A202:H202"/>
    <mergeCell ref="A203:H203"/>
    <mergeCell ref="A204:E204"/>
    <mergeCell ref="F204:H204"/>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2"/>
  <sheetViews>
    <sheetView view="pageBreakPreview" zoomScale="40" zoomScaleNormal="60" zoomScaleSheetLayoutView="40" workbookViewId="0">
      <pane ySplit="4" topLeftCell="A163"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ht="50.1"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1">
        <f>F7*1.2</f>
        <v>10908</v>
      </c>
      <c r="E7" s="32">
        <f>F7*1.1</f>
        <v>9999</v>
      </c>
      <c r="F7" s="32">
        <v>9090</v>
      </c>
      <c r="G7" s="32">
        <f>F7*0.75</f>
        <v>6817.5</v>
      </c>
      <c r="H7" s="33">
        <f>F7*0.5</f>
        <v>4545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54">
        <f>F12*1.2</f>
        <v>12348</v>
      </c>
      <c r="E12" s="32">
        <f>F12*1.1</f>
        <v>11319.000000000002</v>
      </c>
      <c r="F12" s="32">
        <v>10290</v>
      </c>
      <c r="G12" s="32">
        <f>F12*0.75</f>
        <v>7717.5</v>
      </c>
      <c r="H12" s="33">
        <f>F12*0.5</f>
        <v>5145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1860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"2ГИС.ТЮМЕНЬ"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1">
        <f>F27*1.2</f>
        <v>15278.4</v>
      </c>
      <c r="E27" s="32">
        <f>F27*1.1</f>
        <v>14005.2</v>
      </c>
      <c r="F27" s="32">
        <v>12732</v>
      </c>
      <c r="G27" s="32">
        <f>F27*0.75</f>
        <v>9549</v>
      </c>
      <c r="H27" s="33">
        <f>F27*0.5</f>
        <v>6366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54">
        <f>F32*1.2</f>
        <v>17294.399999999998</v>
      </c>
      <c r="E32" s="32">
        <f>F32*1.1</f>
        <v>15853.2</v>
      </c>
      <c r="F32" s="32">
        <v>14412</v>
      </c>
      <c r="G32" s="32">
        <f>F32*0.75</f>
        <v>10809</v>
      </c>
      <c r="H32" s="33">
        <f>F32*0.5</f>
        <v>7206</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2640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"2ГИС.ТЮМЕНЬ"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358">
        <f>F48*1.2</f>
        <v>6624</v>
      </c>
      <c r="E48" s="358">
        <f>F48*1.1</f>
        <v>6072.0000000000009</v>
      </c>
      <c r="F48" s="358">
        <v>5520</v>
      </c>
      <c r="G48" s="358">
        <f>F48*0.75</f>
        <v>4140</v>
      </c>
      <c r="H48" s="358">
        <f>F48*0.5</f>
        <v>2760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89">
        <v>300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2040 до 118320</v>
      </c>
      <c r="E55" s="122"/>
      <c r="F55" s="122"/>
      <c r="G55" s="122"/>
      <c r="H55" s="123"/>
    </row>
    <row r="56" spans="1:8" ht="37.5" customHeight="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6" s="31">
        <v>2040</v>
      </c>
      <c r="E56" s="32"/>
      <c r="F56" s="32"/>
      <c r="G56" s="32"/>
      <c r="H56" s="33"/>
    </row>
    <row r="57" spans="1:8" ht="37.5" customHeight="1" x14ac:dyDescent="0.2">
      <c r="A57" s="130" t="s">
        <v>33</v>
      </c>
      <c r="B57" s="363"/>
      <c r="C57" s="364"/>
      <c r="D57" s="36">
        <v>4080</v>
      </c>
      <c r="E57" s="37"/>
      <c r="F57" s="37"/>
      <c r="G57" s="37"/>
      <c r="H57" s="38"/>
    </row>
    <row r="58" spans="1:8" ht="37.5" customHeight="1" x14ac:dyDescent="0.2">
      <c r="A58" s="130" t="s">
        <v>34</v>
      </c>
      <c r="B58" s="363"/>
      <c r="C58" s="364"/>
      <c r="D58" s="36">
        <v>8160</v>
      </c>
      <c r="E58" s="37"/>
      <c r="F58" s="37"/>
      <c r="G58" s="37"/>
      <c r="H58" s="38"/>
    </row>
    <row r="59" spans="1:8" ht="37.5" customHeight="1" x14ac:dyDescent="0.2">
      <c r="A59" s="130" t="s">
        <v>35</v>
      </c>
      <c r="B59" s="363"/>
      <c r="C59" s="364"/>
      <c r="D59" s="36">
        <v>12240</v>
      </c>
      <c r="E59" s="37"/>
      <c r="F59" s="37"/>
      <c r="G59" s="37"/>
      <c r="H59" s="38"/>
    </row>
    <row r="60" spans="1:8" ht="37.5" customHeight="1" x14ac:dyDescent="0.2">
      <c r="A60" s="130" t="s">
        <v>36</v>
      </c>
      <c r="B60" s="363"/>
      <c r="C60" s="364"/>
      <c r="D60" s="36">
        <v>16320</v>
      </c>
      <c r="E60" s="37"/>
      <c r="F60" s="37"/>
      <c r="G60" s="37"/>
      <c r="H60" s="38"/>
    </row>
    <row r="61" spans="1:8" ht="37.5" customHeight="1" x14ac:dyDescent="0.2">
      <c r="A61" s="130" t="s">
        <v>37</v>
      </c>
      <c r="B61" s="363"/>
      <c r="C61" s="364"/>
      <c r="D61" s="36">
        <v>20400</v>
      </c>
      <c r="E61" s="37"/>
      <c r="F61" s="37"/>
      <c r="G61" s="37"/>
      <c r="H61" s="38"/>
    </row>
    <row r="62" spans="1:8" ht="37.5" customHeight="1" x14ac:dyDescent="0.2">
      <c r="A62" s="130" t="s">
        <v>38</v>
      </c>
      <c r="B62" s="363"/>
      <c r="C62" s="364"/>
      <c r="D62" s="36">
        <v>24480</v>
      </c>
      <c r="E62" s="37"/>
      <c r="F62" s="37"/>
      <c r="G62" s="37"/>
      <c r="H62" s="38"/>
    </row>
    <row r="63" spans="1:8" ht="37.5" customHeight="1" x14ac:dyDescent="0.2">
      <c r="A63" s="130" t="s">
        <v>39</v>
      </c>
      <c r="B63" s="363"/>
      <c r="C63" s="364"/>
      <c r="D63" s="36">
        <v>28560</v>
      </c>
      <c r="E63" s="37"/>
      <c r="F63" s="37"/>
      <c r="G63" s="37"/>
      <c r="H63" s="38"/>
    </row>
    <row r="64" spans="1:8" ht="37.5" customHeight="1" x14ac:dyDescent="0.2">
      <c r="A64" s="130" t="s">
        <v>40</v>
      </c>
      <c r="B64" s="363"/>
      <c r="C64" s="364"/>
      <c r="D64" s="36">
        <v>32640</v>
      </c>
      <c r="E64" s="37"/>
      <c r="F64" s="37"/>
      <c r="G64" s="37"/>
      <c r="H64" s="38"/>
    </row>
    <row r="65" spans="1:8" ht="37.5" customHeight="1" x14ac:dyDescent="0.2">
      <c r="A65" s="130" t="s">
        <v>41</v>
      </c>
      <c r="B65" s="363"/>
      <c r="C65" s="364"/>
      <c r="D65" s="36">
        <v>36720</v>
      </c>
      <c r="E65" s="37"/>
      <c r="F65" s="37"/>
      <c r="G65" s="37"/>
      <c r="H65" s="38"/>
    </row>
    <row r="66" spans="1:8" ht="37.5" customHeight="1" x14ac:dyDescent="0.2">
      <c r="A66" s="130" t="s">
        <v>42</v>
      </c>
      <c r="B66" s="363"/>
      <c r="C66" s="364"/>
      <c r="D66" s="36">
        <v>40800</v>
      </c>
      <c r="E66" s="37"/>
      <c r="F66" s="37"/>
      <c r="G66" s="37"/>
      <c r="H66" s="38"/>
    </row>
    <row r="67" spans="1:8" ht="37.5" customHeight="1" x14ac:dyDescent="0.2">
      <c r="A67" s="130" t="s">
        <v>43</v>
      </c>
      <c r="B67" s="363"/>
      <c r="C67" s="364"/>
      <c r="D67" s="36">
        <v>44880</v>
      </c>
      <c r="E67" s="37"/>
      <c r="F67" s="37"/>
      <c r="G67" s="37"/>
      <c r="H67" s="38"/>
    </row>
    <row r="68" spans="1:8" ht="37.5" customHeight="1" x14ac:dyDescent="0.2">
      <c r="A68" s="130" t="s">
        <v>44</v>
      </c>
      <c r="B68" s="363"/>
      <c r="C68" s="364"/>
      <c r="D68" s="36">
        <v>48960</v>
      </c>
      <c r="E68" s="37"/>
      <c r="F68" s="37"/>
      <c r="G68" s="37"/>
      <c r="H68" s="38"/>
    </row>
    <row r="69" spans="1:8" ht="37.5" customHeight="1" x14ac:dyDescent="0.2">
      <c r="A69" s="130" t="s">
        <v>45</v>
      </c>
      <c r="B69" s="363"/>
      <c r="C69" s="364"/>
      <c r="D69" s="36">
        <v>53040</v>
      </c>
      <c r="E69" s="37"/>
      <c r="F69" s="37"/>
      <c r="G69" s="37"/>
      <c r="H69" s="38"/>
    </row>
    <row r="70" spans="1:8" ht="37.5" customHeight="1" x14ac:dyDescent="0.2">
      <c r="A70" s="130" t="s">
        <v>46</v>
      </c>
      <c r="B70" s="363"/>
      <c r="C70" s="364"/>
      <c r="D70" s="36">
        <v>57120</v>
      </c>
      <c r="E70" s="37"/>
      <c r="F70" s="37"/>
      <c r="G70" s="37"/>
      <c r="H70" s="38"/>
    </row>
    <row r="71" spans="1:8" ht="37.5" customHeight="1" x14ac:dyDescent="0.2">
      <c r="A71" s="130" t="s">
        <v>47</v>
      </c>
      <c r="B71" s="363"/>
      <c r="C71" s="364"/>
      <c r="D71" s="36">
        <v>61200</v>
      </c>
      <c r="E71" s="37"/>
      <c r="F71" s="37"/>
      <c r="G71" s="37"/>
      <c r="H71" s="38"/>
    </row>
    <row r="72" spans="1:8" ht="37.5" customHeight="1" x14ac:dyDescent="0.2">
      <c r="A72" s="130" t="s">
        <v>48</v>
      </c>
      <c r="B72" s="363"/>
      <c r="C72" s="364"/>
      <c r="D72" s="36">
        <v>65280</v>
      </c>
      <c r="E72" s="37"/>
      <c r="F72" s="37"/>
      <c r="G72" s="37"/>
      <c r="H72" s="38"/>
    </row>
    <row r="73" spans="1:8" ht="37.5" customHeight="1" x14ac:dyDescent="0.2">
      <c r="A73" s="130" t="s">
        <v>49</v>
      </c>
      <c r="B73" s="363"/>
      <c r="C73" s="364"/>
      <c r="D73" s="36">
        <v>69360</v>
      </c>
      <c r="E73" s="37"/>
      <c r="F73" s="37"/>
      <c r="G73" s="37"/>
      <c r="H73" s="38"/>
    </row>
    <row r="74" spans="1:8" ht="37.5" customHeight="1" x14ac:dyDescent="0.2">
      <c r="A74" s="130" t="s">
        <v>50</v>
      </c>
      <c r="B74" s="363"/>
      <c r="C74" s="364"/>
      <c r="D74" s="36">
        <v>73440</v>
      </c>
      <c r="E74" s="37"/>
      <c r="F74" s="37"/>
      <c r="G74" s="37"/>
      <c r="H74" s="38"/>
    </row>
    <row r="75" spans="1:8" ht="37.5" customHeight="1" x14ac:dyDescent="0.2">
      <c r="A75" s="130" t="s">
        <v>51</v>
      </c>
      <c r="B75" s="363"/>
      <c r="C75" s="364"/>
      <c r="D75" s="36">
        <v>77520</v>
      </c>
      <c r="E75" s="37"/>
      <c r="F75" s="37"/>
      <c r="G75" s="37"/>
      <c r="H75" s="38"/>
    </row>
    <row r="76" spans="1:8" ht="37.5" customHeight="1" x14ac:dyDescent="0.2">
      <c r="A76" s="130" t="s">
        <v>196</v>
      </c>
      <c r="B76" s="363"/>
      <c r="C76" s="364"/>
      <c r="D76" s="36">
        <v>81600</v>
      </c>
      <c r="E76" s="37"/>
      <c r="F76" s="37"/>
      <c r="G76" s="37"/>
      <c r="H76" s="38"/>
    </row>
    <row r="77" spans="1:8" ht="37.5" customHeight="1" x14ac:dyDescent="0.2">
      <c r="A77" s="130" t="s">
        <v>197</v>
      </c>
      <c r="B77" s="363"/>
      <c r="C77" s="364"/>
      <c r="D77" s="36">
        <v>85680</v>
      </c>
      <c r="E77" s="37"/>
      <c r="F77" s="37"/>
      <c r="G77" s="37"/>
      <c r="H77" s="38"/>
    </row>
    <row r="78" spans="1:8" ht="37.5" customHeight="1" x14ac:dyDescent="0.2">
      <c r="A78" s="130" t="s">
        <v>198</v>
      </c>
      <c r="B78" s="363"/>
      <c r="C78" s="364"/>
      <c r="D78" s="36">
        <v>89760</v>
      </c>
      <c r="E78" s="37"/>
      <c r="F78" s="37"/>
      <c r="G78" s="37"/>
      <c r="H78" s="38"/>
    </row>
    <row r="79" spans="1:8" ht="37.5" customHeight="1" x14ac:dyDescent="0.2">
      <c r="A79" s="130" t="s">
        <v>199</v>
      </c>
      <c r="B79" s="363"/>
      <c r="C79" s="364"/>
      <c r="D79" s="36">
        <v>93840</v>
      </c>
      <c r="E79" s="37"/>
      <c r="F79" s="37"/>
      <c r="G79" s="37"/>
      <c r="H79" s="38"/>
    </row>
    <row r="80" spans="1:8" ht="37.5" customHeight="1" x14ac:dyDescent="0.2">
      <c r="A80" s="130" t="s">
        <v>200</v>
      </c>
      <c r="B80" s="363"/>
      <c r="C80" s="364"/>
      <c r="D80" s="36">
        <v>97920</v>
      </c>
      <c r="E80" s="37"/>
      <c r="F80" s="37"/>
      <c r="G80" s="37"/>
      <c r="H80" s="38"/>
    </row>
    <row r="81" spans="1:8" ht="37.5" customHeight="1" x14ac:dyDescent="0.2">
      <c r="A81" s="130" t="s">
        <v>201</v>
      </c>
      <c r="B81" s="363"/>
      <c r="C81" s="364"/>
      <c r="D81" s="36">
        <v>102000</v>
      </c>
      <c r="E81" s="37"/>
      <c r="F81" s="37"/>
      <c r="G81" s="37"/>
      <c r="H81" s="38"/>
    </row>
    <row r="82" spans="1:8" ht="37.5" customHeight="1" x14ac:dyDescent="0.2">
      <c r="A82" s="130" t="s">
        <v>202</v>
      </c>
      <c r="B82" s="363"/>
      <c r="C82" s="364"/>
      <c r="D82" s="36">
        <v>106080</v>
      </c>
      <c r="E82" s="37"/>
      <c r="F82" s="37"/>
      <c r="G82" s="37"/>
      <c r="H82" s="38"/>
    </row>
    <row r="83" spans="1:8" ht="37.5" customHeight="1" x14ac:dyDescent="0.2">
      <c r="A83" s="130" t="s">
        <v>203</v>
      </c>
      <c r="B83" s="363"/>
      <c r="C83" s="364"/>
      <c r="D83" s="36">
        <v>110160</v>
      </c>
      <c r="E83" s="37"/>
      <c r="F83" s="37"/>
      <c r="G83" s="37"/>
      <c r="H83" s="38"/>
    </row>
    <row r="84" spans="1:8" ht="37.5" customHeight="1" x14ac:dyDescent="0.2">
      <c r="A84" s="130" t="s">
        <v>204</v>
      </c>
      <c r="B84" s="363"/>
      <c r="C84" s="364"/>
      <c r="D84" s="36">
        <v>114240</v>
      </c>
      <c r="E84" s="37"/>
      <c r="F84" s="37"/>
      <c r="G84" s="37"/>
      <c r="H84" s="38"/>
    </row>
    <row r="85" spans="1:8" ht="37.5" customHeight="1" x14ac:dyDescent="0.2">
      <c r="A85" s="130" t="s">
        <v>205</v>
      </c>
      <c r="B85" s="363"/>
      <c r="C85" s="364"/>
      <c r="D85" s="36">
        <v>118320</v>
      </c>
      <c r="E85" s="37"/>
      <c r="F85" s="37"/>
      <c r="G85" s="37"/>
      <c r="H85" s="38"/>
    </row>
    <row r="86" spans="1:8" ht="37.5" customHeight="1" x14ac:dyDescent="0.2">
      <c r="A86" s="130" t="s">
        <v>215</v>
      </c>
      <c r="B86" s="363"/>
      <c r="C86" s="364"/>
      <c r="D86" s="36">
        <v>122400</v>
      </c>
      <c r="E86" s="37"/>
      <c r="F86" s="37"/>
      <c r="G86" s="37"/>
      <c r="H86" s="38"/>
    </row>
    <row r="87" spans="1:8" ht="37.5" customHeight="1" x14ac:dyDescent="0.2">
      <c r="A87" s="130" t="s">
        <v>216</v>
      </c>
      <c r="B87" s="363"/>
      <c r="C87" s="364"/>
      <c r="D87" s="36">
        <v>126480</v>
      </c>
      <c r="E87" s="37"/>
      <c r="F87" s="37"/>
      <c r="G87" s="37"/>
      <c r="H87" s="38"/>
    </row>
    <row r="88" spans="1:8" ht="37.5" customHeight="1" x14ac:dyDescent="0.2">
      <c r="A88" s="130" t="s">
        <v>217</v>
      </c>
      <c r="B88" s="363"/>
      <c r="C88" s="364"/>
      <c r="D88" s="36">
        <v>130560</v>
      </c>
      <c r="E88" s="37"/>
      <c r="F88" s="37"/>
      <c r="G88" s="37"/>
      <c r="H88" s="38"/>
    </row>
    <row r="89" spans="1:8" ht="37.5" customHeight="1" x14ac:dyDescent="0.2">
      <c r="A89" s="130" t="s">
        <v>218</v>
      </c>
      <c r="B89" s="363"/>
      <c r="C89" s="364"/>
      <c r="D89" s="36">
        <v>134640</v>
      </c>
      <c r="E89" s="37"/>
      <c r="F89" s="37"/>
      <c r="G89" s="37"/>
      <c r="H89" s="38"/>
    </row>
    <row r="90" spans="1:8" ht="37.5" customHeight="1" x14ac:dyDescent="0.2">
      <c r="A90" s="130" t="s">
        <v>219</v>
      </c>
      <c r="B90" s="363"/>
      <c r="C90" s="364"/>
      <c r="D90" s="36">
        <v>138720</v>
      </c>
      <c r="E90" s="37"/>
      <c r="F90" s="37"/>
      <c r="G90" s="37"/>
      <c r="H90" s="38"/>
    </row>
    <row r="91" spans="1:8" ht="37.5" customHeight="1" x14ac:dyDescent="0.2">
      <c r="A91" s="130" t="s">
        <v>220</v>
      </c>
      <c r="B91" s="363"/>
      <c r="C91" s="364"/>
      <c r="D91" s="36">
        <v>142800</v>
      </c>
      <c r="E91" s="37"/>
      <c r="F91" s="37"/>
      <c r="G91" s="37"/>
      <c r="H91" s="38"/>
    </row>
    <row r="92" spans="1:8" ht="37.5" customHeight="1" x14ac:dyDescent="0.2">
      <c r="A92" s="130" t="s">
        <v>221</v>
      </c>
      <c r="B92" s="363"/>
      <c r="C92" s="364"/>
      <c r="D92" s="36">
        <v>146880</v>
      </c>
      <c r="E92" s="37"/>
      <c r="F92" s="37"/>
      <c r="G92" s="37"/>
      <c r="H92" s="38"/>
    </row>
    <row r="93" spans="1:8" ht="37.5" customHeight="1" x14ac:dyDescent="0.2">
      <c r="A93" s="130" t="s">
        <v>222</v>
      </c>
      <c r="B93" s="363"/>
      <c r="C93" s="364"/>
      <c r="D93" s="36">
        <v>150960</v>
      </c>
      <c r="E93" s="37"/>
      <c r="F93" s="37"/>
      <c r="G93" s="37"/>
      <c r="H93" s="38"/>
    </row>
    <row r="94" spans="1:8" ht="37.5" customHeight="1" x14ac:dyDescent="0.2">
      <c r="A94" s="130" t="s">
        <v>223</v>
      </c>
      <c r="B94" s="363"/>
      <c r="C94" s="364"/>
      <c r="D94" s="36">
        <v>155040</v>
      </c>
      <c r="E94" s="37"/>
      <c r="F94" s="37"/>
      <c r="G94" s="37"/>
      <c r="H94" s="38"/>
    </row>
    <row r="95" spans="1:8" ht="37.5" customHeight="1" x14ac:dyDescent="0.2">
      <c r="A95" s="130" t="s">
        <v>224</v>
      </c>
      <c r="B95" s="363"/>
      <c r="C95" s="364"/>
      <c r="D95" s="36">
        <v>159120</v>
      </c>
      <c r="E95" s="37"/>
      <c r="F95" s="37"/>
      <c r="G95" s="37"/>
      <c r="H95" s="38"/>
    </row>
    <row r="96" spans="1:8" ht="37.5" customHeight="1" x14ac:dyDescent="0.2">
      <c r="A96" s="130" t="s">
        <v>291</v>
      </c>
      <c r="B96" s="363"/>
      <c r="C96" s="364"/>
      <c r="D96" s="36">
        <v>163200</v>
      </c>
      <c r="E96" s="37"/>
      <c r="F96" s="37"/>
      <c r="G96" s="37"/>
      <c r="H96" s="38"/>
    </row>
    <row r="97" spans="1:8" ht="37.5" customHeight="1" x14ac:dyDescent="0.2">
      <c r="A97" s="130" t="s">
        <v>292</v>
      </c>
      <c r="B97" s="363"/>
      <c r="C97" s="364"/>
      <c r="D97" s="36">
        <v>167280</v>
      </c>
      <c r="E97" s="37"/>
      <c r="F97" s="37"/>
      <c r="G97" s="37"/>
      <c r="H97" s="38"/>
    </row>
    <row r="98" spans="1:8" ht="37.5" customHeight="1" x14ac:dyDescent="0.2">
      <c r="A98" s="130" t="s">
        <v>293</v>
      </c>
      <c r="B98" s="363"/>
      <c r="C98" s="364"/>
      <c r="D98" s="36">
        <v>171360</v>
      </c>
      <c r="E98" s="37"/>
      <c r="F98" s="37"/>
      <c r="G98" s="37"/>
      <c r="H98" s="38"/>
    </row>
    <row r="99" spans="1:8" ht="37.5" customHeight="1" x14ac:dyDescent="0.2">
      <c r="A99" s="130" t="s">
        <v>294</v>
      </c>
      <c r="B99" s="363"/>
      <c r="C99" s="364"/>
      <c r="D99" s="36">
        <v>175440</v>
      </c>
      <c r="E99" s="37"/>
      <c r="F99" s="37"/>
      <c r="G99" s="37"/>
      <c r="H99" s="38"/>
    </row>
    <row r="100" spans="1:8" ht="37.5" customHeight="1" x14ac:dyDescent="0.2">
      <c r="A100" s="130" t="s">
        <v>295</v>
      </c>
      <c r="B100" s="363"/>
      <c r="C100" s="364"/>
      <c r="D100" s="36">
        <v>179520</v>
      </c>
      <c r="E100" s="37"/>
      <c r="F100" s="37"/>
      <c r="G100" s="37"/>
      <c r="H100" s="38"/>
    </row>
    <row r="101" spans="1:8" ht="37.5" customHeight="1" x14ac:dyDescent="0.2">
      <c r="A101" s="130" t="s">
        <v>296</v>
      </c>
      <c r="B101" s="363"/>
      <c r="C101" s="364"/>
      <c r="D101" s="36">
        <v>183600</v>
      </c>
      <c r="E101" s="37"/>
      <c r="F101" s="37"/>
      <c r="G101" s="37"/>
      <c r="H101" s="38"/>
    </row>
    <row r="102" spans="1:8" ht="37.5" customHeight="1" x14ac:dyDescent="0.2">
      <c r="A102" s="130" t="s">
        <v>297</v>
      </c>
      <c r="B102" s="363"/>
      <c r="C102" s="364"/>
      <c r="D102" s="36">
        <v>187680</v>
      </c>
      <c r="E102" s="37"/>
      <c r="F102" s="37"/>
      <c r="G102" s="37"/>
      <c r="H102" s="38"/>
    </row>
    <row r="103" spans="1:8" ht="37.5" customHeight="1" x14ac:dyDescent="0.2">
      <c r="A103" s="130" t="s">
        <v>298</v>
      </c>
      <c r="B103" s="363"/>
      <c r="C103" s="364"/>
      <c r="D103" s="36">
        <v>191760</v>
      </c>
      <c r="E103" s="37"/>
      <c r="F103" s="37"/>
      <c r="G103" s="37"/>
      <c r="H103" s="38"/>
    </row>
    <row r="104" spans="1:8" ht="37.5" customHeight="1" x14ac:dyDescent="0.2">
      <c r="A104" s="130" t="s">
        <v>299</v>
      </c>
      <c r="B104" s="363"/>
      <c r="C104" s="364"/>
      <c r="D104" s="36">
        <v>195840</v>
      </c>
      <c r="E104" s="37"/>
      <c r="F104" s="37"/>
      <c r="G104" s="37"/>
      <c r="H104" s="38"/>
    </row>
    <row r="105" spans="1:8" ht="37.5" customHeight="1" thickBot="1" x14ac:dyDescent="0.25">
      <c r="A105" s="130" t="s">
        <v>300</v>
      </c>
      <c r="B105" s="363"/>
      <c r="C105" s="365"/>
      <c r="D105" s="36">
        <v>199920</v>
      </c>
      <c r="E105" s="37"/>
      <c r="F105" s="37"/>
      <c r="G105" s="37"/>
      <c r="H105" s="38"/>
    </row>
    <row r="106" spans="1:8" ht="50.1" customHeight="1" thickBot="1" x14ac:dyDescent="0.25">
      <c r="A106" s="119" t="s">
        <v>52</v>
      </c>
      <c r="B106" s="120"/>
      <c r="C106" s="340"/>
      <c r="D106" s="121" t="str">
        <f>"от "&amp;MIN(D107:D116)&amp;" до "&amp;MAX(D107:D116)</f>
        <v>от 300 до 13200</v>
      </c>
      <c r="E106" s="122"/>
      <c r="F106" s="122"/>
      <c r="G106" s="122"/>
      <c r="H106" s="123"/>
    </row>
    <row r="107" spans="1:8" ht="151.5" x14ac:dyDescent="0.2">
      <c r="A107" s="132" t="s">
        <v>53</v>
      </c>
      <c r="B107" s="133" t="s">
        <v>13</v>
      </c>
      <c r="C107" s="318"/>
      <c r="D107" s="509">
        <v>1260</v>
      </c>
      <c r="E107" s="509"/>
      <c r="F107" s="509"/>
      <c r="G107" s="509"/>
      <c r="H107" s="415"/>
    </row>
    <row r="108" spans="1:8" ht="37.5" customHeight="1" x14ac:dyDescent="0.2">
      <c r="A108" s="143" t="s">
        <v>54</v>
      </c>
      <c r="B108" s="144"/>
      <c r="C108" s="139" t="str">
        <f>"Электронный справочник "&amp;$C$2&amp;" (версия для ПК)"</f>
        <v>Электронный справочник "2ГИС.ТЮМЕНЬ" (версия для ПК)</v>
      </c>
      <c r="D108" s="36">
        <v>600</v>
      </c>
      <c r="E108" s="37"/>
      <c r="F108" s="37"/>
      <c r="G108" s="37"/>
      <c r="H108" s="38"/>
    </row>
    <row r="109" spans="1:8" ht="37.5" customHeight="1" x14ac:dyDescent="0.2">
      <c r="A109" s="143" t="s">
        <v>55</v>
      </c>
      <c r="B109" s="144"/>
      <c r="C109" s="142"/>
      <c r="D109" s="36">
        <v>13200</v>
      </c>
      <c r="E109" s="37"/>
      <c r="F109" s="37"/>
      <c r="G109" s="37"/>
      <c r="H109" s="38"/>
    </row>
    <row r="110" spans="1:8" ht="37.5" customHeight="1" x14ac:dyDescent="0.2">
      <c r="A110" s="143" t="s">
        <v>56</v>
      </c>
      <c r="B110" s="144"/>
      <c r="C110" s="142"/>
      <c r="D110" s="36">
        <v>1680</v>
      </c>
      <c r="E110" s="37"/>
      <c r="F110" s="37"/>
      <c r="G110" s="37"/>
      <c r="H110" s="38"/>
    </row>
    <row r="111" spans="1:8" ht="37.5" customHeight="1" x14ac:dyDescent="0.2">
      <c r="A111" s="143" t="s">
        <v>57</v>
      </c>
      <c r="B111" s="144"/>
      <c r="C111" s="142"/>
      <c r="D111" s="36">
        <v>4800</v>
      </c>
      <c r="E111" s="37"/>
      <c r="F111" s="37"/>
      <c r="G111" s="37"/>
      <c r="H111" s="38"/>
    </row>
    <row r="112" spans="1:8" ht="37.5" customHeight="1" x14ac:dyDescent="0.2">
      <c r="A112" s="143" t="s">
        <v>58</v>
      </c>
      <c r="B112" s="144"/>
      <c r="C112" s="142"/>
      <c r="D112" s="56">
        <v>300</v>
      </c>
      <c r="E112" s="37"/>
      <c r="F112" s="37"/>
      <c r="G112" s="37"/>
      <c r="H112" s="38"/>
    </row>
    <row r="113" spans="1:8" ht="37.5" customHeight="1" x14ac:dyDescent="0.2">
      <c r="A113" s="143" t="s">
        <v>59</v>
      </c>
      <c r="B113" s="144"/>
      <c r="C113" s="142"/>
      <c r="D113" s="56">
        <v>300</v>
      </c>
      <c r="E113" s="37"/>
      <c r="F113" s="37"/>
      <c r="G113" s="37"/>
      <c r="H113" s="38"/>
    </row>
    <row r="114" spans="1:8" ht="37.5" customHeight="1" x14ac:dyDescent="0.2">
      <c r="A114" s="143" t="s">
        <v>60</v>
      </c>
      <c r="B114" s="144"/>
      <c r="C114" s="142"/>
      <c r="D114" s="56">
        <v>600</v>
      </c>
      <c r="E114" s="37"/>
      <c r="F114" s="37"/>
      <c r="G114" s="37"/>
      <c r="H114" s="38"/>
    </row>
    <row r="115" spans="1:8" ht="37.5" customHeight="1" x14ac:dyDescent="0.2">
      <c r="A115" s="143" t="s">
        <v>61</v>
      </c>
      <c r="B115" s="144"/>
      <c r="C115" s="142"/>
      <c r="D115" s="56">
        <v>900</v>
      </c>
      <c r="E115" s="37"/>
      <c r="F115" s="37"/>
      <c r="G115" s="37"/>
      <c r="H115" s="38"/>
    </row>
    <row r="116" spans="1:8" ht="37.5" customHeight="1" x14ac:dyDescent="0.2">
      <c r="A116" s="192" t="s">
        <v>62</v>
      </c>
      <c r="B116" s="193"/>
      <c r="C116" s="510"/>
      <c r="D116" s="56">
        <v>5760</v>
      </c>
      <c r="E116" s="37"/>
      <c r="F116" s="37"/>
      <c r="G116" s="37"/>
      <c r="H116" s="38"/>
    </row>
    <row r="117" spans="1:8" s="16" customFormat="1" ht="117.75" customHeight="1" thickBot="1" x14ac:dyDescent="0.25">
      <c r="A117" s="319" t="s">
        <v>64</v>
      </c>
      <c r="B117" s="320"/>
      <c r="C11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17" s="45">
        <v>30</v>
      </c>
      <c r="E117" s="45"/>
      <c r="F117" s="45"/>
      <c r="G117" s="45"/>
      <c r="H117" s="46"/>
    </row>
    <row r="118" spans="1:8" ht="50.1" customHeight="1" thickBot="1" x14ac:dyDescent="0.25">
      <c r="A118" s="24" t="s">
        <v>65</v>
      </c>
      <c r="B118" s="25"/>
      <c r="C118" s="26"/>
      <c r="D118" s="156" t="str">
        <f>"от "&amp;MIN(D120,D131:H132,F170,D133:H147)&amp;" до "&amp;MAX(D120,D131:H132,F170,D133:H147)</f>
        <v>от 510 до 45480</v>
      </c>
      <c r="E118" s="156"/>
      <c r="F118" s="156"/>
      <c r="G118" s="156"/>
      <c r="H118" s="157"/>
    </row>
    <row r="119" spans="1:8" ht="21.75" thickBot="1" x14ac:dyDescent="0.25">
      <c r="A119" s="298"/>
      <c r="B119" s="299"/>
      <c r="C119" s="118"/>
      <c r="D119" s="322"/>
      <c r="E119" s="322"/>
      <c r="F119" s="322"/>
      <c r="G119" s="322"/>
      <c r="H119" s="323"/>
    </row>
    <row r="120" spans="1:8" ht="62.25" customHeight="1" thickBot="1" x14ac:dyDescent="0.25">
      <c r="A120" s="162" t="s">
        <v>66</v>
      </c>
      <c r="B120" s="163"/>
      <c r="C12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20" s="165">
        <v>10080</v>
      </c>
      <c r="E120" s="165"/>
      <c r="F120" s="165"/>
      <c r="G120" s="165"/>
      <c r="H120" s="166"/>
    </row>
    <row r="121" spans="1:8" ht="62.25" customHeight="1" thickBot="1" x14ac:dyDescent="0.25">
      <c r="A121" s="167" t="s">
        <v>67</v>
      </c>
      <c r="B121" s="168"/>
      <c r="C121" s="169"/>
      <c r="D121" s="170" t="s">
        <v>68</v>
      </c>
      <c r="E121" s="171"/>
      <c r="F121" s="171"/>
      <c r="G121" s="171"/>
      <c r="H121" s="172"/>
    </row>
    <row r="122" spans="1:8" ht="62.25" customHeight="1" x14ac:dyDescent="0.2">
      <c r="A122" s="173" t="s">
        <v>69</v>
      </c>
      <c r="B122" s="174"/>
      <c r="C122" s="169"/>
      <c r="D122" s="140">
        <f>D120/4</f>
        <v>2520</v>
      </c>
      <c r="E122" s="140"/>
      <c r="F122" s="140"/>
      <c r="G122" s="140"/>
      <c r="H122" s="141"/>
    </row>
    <row r="123" spans="1:8" ht="62.25" customHeight="1" x14ac:dyDescent="0.2">
      <c r="A123" s="173" t="s">
        <v>70</v>
      </c>
      <c r="B123" s="174"/>
      <c r="C123" s="169"/>
      <c r="D123" s="140">
        <f>D120/5</f>
        <v>2016</v>
      </c>
      <c r="E123" s="140"/>
      <c r="F123" s="140"/>
      <c r="G123" s="140"/>
      <c r="H123" s="141"/>
    </row>
    <row r="124" spans="1:8" ht="62.25" customHeight="1" x14ac:dyDescent="0.2">
      <c r="A124" s="173" t="s">
        <v>71</v>
      </c>
      <c r="B124" s="174"/>
      <c r="C124" s="169"/>
      <c r="D124" s="140">
        <f>D120/6</f>
        <v>1680</v>
      </c>
      <c r="E124" s="140"/>
      <c r="F124" s="140"/>
      <c r="G124" s="140"/>
      <c r="H124" s="141"/>
    </row>
    <row r="125" spans="1:8" ht="62.25" customHeight="1" x14ac:dyDescent="0.2">
      <c r="A125" s="173" t="s">
        <v>72</v>
      </c>
      <c r="B125" s="174"/>
      <c r="C125" s="169"/>
      <c r="D125" s="140">
        <f>D120/7</f>
        <v>1440</v>
      </c>
      <c r="E125" s="140"/>
      <c r="F125" s="140"/>
      <c r="G125" s="140"/>
      <c r="H125" s="141"/>
    </row>
    <row r="126" spans="1:8" ht="62.25" customHeight="1" x14ac:dyDescent="0.2">
      <c r="A126" s="173" t="s">
        <v>73</v>
      </c>
      <c r="B126" s="174"/>
      <c r="C126" s="169"/>
      <c r="D126" s="140">
        <f>D120/8</f>
        <v>1260</v>
      </c>
      <c r="E126" s="140"/>
      <c r="F126" s="140"/>
      <c r="G126" s="140"/>
      <c r="H126" s="141"/>
    </row>
    <row r="127" spans="1:8" ht="62.25" customHeight="1" x14ac:dyDescent="0.2">
      <c r="A127" s="173" t="s">
        <v>74</v>
      </c>
      <c r="B127" s="174"/>
      <c r="C127" s="169"/>
      <c r="D127" s="140">
        <f>D120/9</f>
        <v>1120</v>
      </c>
      <c r="E127" s="140"/>
      <c r="F127" s="140"/>
      <c r="G127" s="140"/>
      <c r="H127" s="141"/>
    </row>
    <row r="128" spans="1:8" ht="62.25" customHeight="1" thickBot="1" x14ac:dyDescent="0.25">
      <c r="A128" s="173" t="s">
        <v>75</v>
      </c>
      <c r="B128" s="174"/>
      <c r="C128" s="175"/>
      <c r="D128" s="140">
        <f>D120/10</f>
        <v>1008</v>
      </c>
      <c r="E128" s="140"/>
      <c r="F128" s="140"/>
      <c r="G128" s="140"/>
      <c r="H128" s="141"/>
    </row>
    <row r="129" spans="1:8" s="16" customFormat="1" ht="62.45" customHeight="1" thickBot="1" x14ac:dyDescent="0.25">
      <c r="A129" s="176" t="s">
        <v>76</v>
      </c>
      <c r="B129" s="177"/>
      <c r="C12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29" s="44">
        <v>20004</v>
      </c>
      <c r="E129" s="45"/>
      <c r="F129" s="45"/>
      <c r="G129" s="45"/>
      <c r="H129" s="46"/>
    </row>
    <row r="130" spans="1:8" ht="21.75" thickBot="1" x14ac:dyDescent="0.25">
      <c r="A130" s="298"/>
      <c r="B130" s="299"/>
      <c r="C130" s="180"/>
      <c r="D130" s="322"/>
      <c r="E130" s="322"/>
      <c r="F130" s="322"/>
      <c r="G130" s="322"/>
      <c r="H130" s="323"/>
    </row>
    <row r="131" spans="1:8" ht="50.1" customHeight="1" x14ac:dyDescent="0.2">
      <c r="A131" s="143" t="s">
        <v>77</v>
      </c>
      <c r="B131" s="144"/>
      <c r="C131" s="291" t="str">
        <f>"Интернет-площадка 2gis.ru на основе Cправочника организаций "&amp;$C$2&amp;""</f>
        <v>Интернет-площадка 2gis.ru на основе Cправочника организаций "2ГИС.ТЮМЕНЬ"</v>
      </c>
      <c r="D131" s="56">
        <v>11880</v>
      </c>
      <c r="E131" s="37"/>
      <c r="F131" s="37"/>
      <c r="G131" s="37"/>
      <c r="H131" s="38"/>
    </row>
    <row r="132" spans="1:8" ht="50.1" customHeight="1" x14ac:dyDescent="0.2">
      <c r="A132" s="143" t="s">
        <v>78</v>
      </c>
      <c r="B132" s="144"/>
      <c r="C132"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32" s="56">
        <v>10200</v>
      </c>
      <c r="E132" s="37"/>
      <c r="F132" s="37"/>
      <c r="G132" s="37"/>
      <c r="H132" s="38"/>
    </row>
    <row r="133" spans="1:8" ht="50.1" customHeight="1" x14ac:dyDescent="0.2">
      <c r="A133" s="143" t="s">
        <v>79</v>
      </c>
      <c r="B133" s="144"/>
      <c r="C133"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33" s="56">
        <v>18300</v>
      </c>
      <c r="E133" s="37"/>
      <c r="F133" s="37"/>
      <c r="G133" s="37"/>
      <c r="H133" s="38"/>
    </row>
    <row r="134" spans="1:8" ht="50.1" customHeight="1" x14ac:dyDescent="0.2">
      <c r="A134" s="143" t="s">
        <v>80</v>
      </c>
      <c r="B134" s="144"/>
      <c r="C134" s="188" t="str">
        <f>"Интернет-площадка 2gis.ru на основе Cправочника организаций "&amp;$C$2&amp;""</f>
        <v>Интернет-площадка 2gis.ru на основе Cправочника организаций "2ГИС.ТЮМЕНЬ"</v>
      </c>
      <c r="D134" s="56">
        <v>11880</v>
      </c>
      <c r="E134" s="37"/>
      <c r="F134" s="37"/>
      <c r="G134" s="37"/>
      <c r="H134" s="38"/>
    </row>
    <row r="135" spans="1:8" ht="50.1" customHeight="1" x14ac:dyDescent="0.2">
      <c r="A135" s="143" t="s">
        <v>81</v>
      </c>
      <c r="B135" s="144"/>
      <c r="C135" s="188" t="str">
        <f>"Интернет-площадка 2gis.ru на основе Cправочника организаций "&amp;$C$2&amp;""</f>
        <v>Интернет-площадка 2gis.ru на основе Cправочника организаций "2ГИС.ТЮМЕНЬ"</v>
      </c>
      <c r="D135" s="56">
        <v>14256</v>
      </c>
      <c r="E135" s="37"/>
      <c r="F135" s="37"/>
      <c r="G135" s="37"/>
      <c r="H135" s="38"/>
    </row>
    <row r="136" spans="1:8" ht="50.1" customHeight="1" x14ac:dyDescent="0.2">
      <c r="A136" s="143" t="s">
        <v>82</v>
      </c>
      <c r="B136" s="144"/>
      <c r="C136"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36" s="56">
        <v>10200</v>
      </c>
      <c r="E136" s="37"/>
      <c r="F136" s="37"/>
      <c r="G136" s="37"/>
      <c r="H136" s="38"/>
    </row>
    <row r="137" spans="1:8" ht="50.1" customHeight="1" x14ac:dyDescent="0.2">
      <c r="A137" s="143" t="s">
        <v>83</v>
      </c>
      <c r="B137" s="144"/>
      <c r="C137"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37" s="56">
        <v>20400</v>
      </c>
      <c r="E137" s="37"/>
      <c r="F137" s="37"/>
      <c r="G137" s="37"/>
      <c r="H137" s="38"/>
    </row>
    <row r="138" spans="1:8" ht="50.1" customHeight="1" x14ac:dyDescent="0.2">
      <c r="A138" s="143" t="s">
        <v>84</v>
      </c>
      <c r="B138" s="144"/>
      <c r="C138"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38" s="325">
        <v>18600</v>
      </c>
      <c r="E138" s="140"/>
      <c r="F138" s="140"/>
      <c r="G138" s="140"/>
      <c r="H138" s="141"/>
    </row>
    <row r="139" spans="1:8" ht="50.1" customHeight="1" x14ac:dyDescent="0.2">
      <c r="A139" s="143" t="s">
        <v>85</v>
      </c>
      <c r="B139" s="144"/>
      <c r="C139" s="188" t="str">
        <f>C170</f>
        <v>электронный справочник на основе Справочника организаций "2ГИС.ТЮМЕНЬ" (мобильная версия 2ГИС 4.0 и выше)</v>
      </c>
      <c r="D139" s="325">
        <v>23766</v>
      </c>
      <c r="E139" s="140"/>
      <c r="F139" s="140"/>
      <c r="G139" s="140"/>
      <c r="H139" s="141"/>
    </row>
    <row r="140" spans="1:8" ht="50.1" customHeight="1" x14ac:dyDescent="0.2">
      <c r="A140" s="143" t="s">
        <v>86</v>
      </c>
      <c r="B140" s="144"/>
      <c r="C140" s="188" t="s">
        <v>87</v>
      </c>
      <c r="D140" s="325">
        <v>510</v>
      </c>
      <c r="E140" s="140"/>
      <c r="F140" s="140"/>
      <c r="G140" s="140"/>
      <c r="H140" s="141"/>
    </row>
    <row r="141" spans="1:8" ht="68.25" customHeight="1" x14ac:dyDescent="0.2">
      <c r="A141" s="143" t="s">
        <v>88</v>
      </c>
      <c r="B141" s="144"/>
      <c r="C14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1" s="56">
        <v>10944</v>
      </c>
      <c r="E141" s="37"/>
      <c r="F141" s="37"/>
      <c r="G141" s="37"/>
      <c r="H141" s="38"/>
    </row>
    <row r="142" spans="1:8" ht="68.25" customHeight="1" x14ac:dyDescent="0.2">
      <c r="A142" s="143" t="s">
        <v>89</v>
      </c>
      <c r="B142" s="144"/>
      <c r="C142" s="188" t="str">
        <f t="shared" ref="C142:C1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2" s="56">
        <v>8754</v>
      </c>
      <c r="E142" s="37"/>
      <c r="F142" s="37"/>
      <c r="G142" s="37"/>
      <c r="H142" s="38"/>
    </row>
    <row r="143" spans="1:8" ht="68.25" customHeight="1" x14ac:dyDescent="0.2">
      <c r="A143" s="143" t="s">
        <v>90</v>
      </c>
      <c r="B143" s="144"/>
      <c r="C143" s="18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3" s="56">
        <v>9216</v>
      </c>
      <c r="E143" s="37"/>
      <c r="F143" s="37"/>
      <c r="G143" s="37"/>
      <c r="H143" s="38"/>
    </row>
    <row r="144" spans="1:8" ht="68.25" customHeight="1" x14ac:dyDescent="0.2">
      <c r="A144" s="143" t="s">
        <v>91</v>
      </c>
      <c r="B144" s="144"/>
      <c r="C144" s="188"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4" s="56">
        <v>4380</v>
      </c>
      <c r="E144" s="37"/>
      <c r="F144" s="37"/>
      <c r="G144" s="37"/>
      <c r="H144" s="38"/>
    </row>
    <row r="145" spans="1:8" ht="68.25" customHeight="1" x14ac:dyDescent="0.2">
      <c r="A145" s="143" t="s">
        <v>92</v>
      </c>
      <c r="B145" s="144" t="s">
        <v>92</v>
      </c>
      <c r="C14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5" s="56">
        <v>45480</v>
      </c>
      <c r="E145" s="37"/>
      <c r="F145" s="37"/>
      <c r="G145" s="37"/>
      <c r="H145" s="38"/>
    </row>
    <row r="146" spans="1:8" ht="68.25" customHeight="1" x14ac:dyDescent="0.2">
      <c r="A146" s="143" t="s">
        <v>93</v>
      </c>
      <c r="B146" s="144" t="s">
        <v>93</v>
      </c>
      <c r="C14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46" s="56">
        <v>12000</v>
      </c>
      <c r="E146" s="37"/>
      <c r="F146" s="37"/>
      <c r="G146" s="37"/>
      <c r="H146" s="38"/>
    </row>
    <row r="147" spans="1:8" ht="50.1" customHeight="1" thickBot="1" x14ac:dyDescent="0.25">
      <c r="A147" s="143" t="s">
        <v>94</v>
      </c>
      <c r="B147" s="144"/>
      <c r="C147"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47" s="56">
        <v>10200</v>
      </c>
      <c r="E147" s="37"/>
      <c r="F147" s="37"/>
      <c r="G147" s="37"/>
      <c r="H147" s="38"/>
    </row>
    <row r="148" spans="1:8" s="16" customFormat="1" ht="102" customHeight="1" thickBot="1" x14ac:dyDescent="0.25">
      <c r="A148" s="143" t="s">
        <v>16</v>
      </c>
      <c r="B148" s="144"/>
      <c r="C14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48" s="56">
        <v>1200</v>
      </c>
      <c r="E148" s="37"/>
      <c r="F148" s="37"/>
      <c r="G148" s="37"/>
      <c r="H148" s="38"/>
    </row>
    <row r="149" spans="1:8" s="16" customFormat="1" ht="126" customHeight="1" x14ac:dyDescent="0.2">
      <c r="A149" s="143" t="s">
        <v>95</v>
      </c>
      <c r="B149" s="144"/>
      <c r="C14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9" s="56">
        <v>19200</v>
      </c>
      <c r="E149" s="37"/>
      <c r="F149" s="37"/>
      <c r="G149" s="37"/>
      <c r="H149" s="38"/>
    </row>
    <row r="150" spans="1:8" s="16" customFormat="1" ht="96" customHeight="1" x14ac:dyDescent="0.2">
      <c r="A150" s="137" t="s">
        <v>96</v>
      </c>
      <c r="B150" s="189"/>
      <c r="C15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50" s="56">
        <v>10005</v>
      </c>
      <c r="E150" s="37"/>
      <c r="F150" s="37"/>
      <c r="G150" s="37"/>
      <c r="H150" s="38"/>
    </row>
    <row r="151" spans="1:8" s="16" customFormat="1" ht="96" customHeight="1" x14ac:dyDescent="0.2">
      <c r="A151" s="137" t="s">
        <v>97</v>
      </c>
      <c r="B151" s="189"/>
      <c r="C15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51" s="56">
        <v>15000</v>
      </c>
      <c r="E151" s="37"/>
      <c r="F151" s="37"/>
      <c r="G151" s="37"/>
      <c r="H151" s="38"/>
    </row>
    <row r="152" spans="1:8" ht="50.1" customHeight="1" x14ac:dyDescent="0.2">
      <c r="A152" s="143" t="s">
        <v>98</v>
      </c>
      <c r="B152" s="144"/>
      <c r="C152" s="188" t="str">
        <f>"Интернет-площадка 2gis.ru на основе Cправочника организаций "&amp;$C$2&amp;""</f>
        <v>Интернет-площадка 2gis.ru на основе Cправочника организаций "2ГИС.ТЮМЕНЬ"</v>
      </c>
      <c r="D152" s="56">
        <v>16680</v>
      </c>
      <c r="E152" s="37"/>
      <c r="F152" s="37"/>
      <c r="G152" s="37"/>
      <c r="H152" s="38"/>
    </row>
    <row r="153" spans="1:8" ht="50.1" customHeight="1" x14ac:dyDescent="0.2">
      <c r="A153" s="143" t="s">
        <v>99</v>
      </c>
      <c r="B153" s="144"/>
      <c r="C153"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3" s="56">
        <v>14280</v>
      </c>
      <c r="E153" s="37"/>
      <c r="F153" s="37"/>
      <c r="G153" s="37"/>
      <c r="H153" s="38"/>
    </row>
    <row r="154" spans="1:8" ht="50.1" customHeight="1" x14ac:dyDescent="0.2">
      <c r="A154" s="143" t="s">
        <v>100</v>
      </c>
      <c r="B154" s="144"/>
      <c r="C154"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4" s="56">
        <v>25680</v>
      </c>
      <c r="E154" s="37"/>
      <c r="F154" s="37"/>
      <c r="G154" s="37"/>
      <c r="H154" s="38"/>
    </row>
    <row r="155" spans="1:8" ht="50.1" customHeight="1" x14ac:dyDescent="0.2">
      <c r="A155" s="143" t="s">
        <v>101</v>
      </c>
      <c r="B155" s="144"/>
      <c r="C155" s="188" t="str">
        <f>"Интернет-площадка 2gis.ru на основе Cправочника организаций "&amp;$C$2&amp;""</f>
        <v>Интернет-площадка 2gis.ru на основе Cправочника организаций "2ГИС.ТЮМЕНЬ"</v>
      </c>
      <c r="D155" s="56">
        <v>16680</v>
      </c>
      <c r="E155" s="37"/>
      <c r="F155" s="37"/>
      <c r="G155" s="37"/>
      <c r="H155" s="38"/>
    </row>
    <row r="156" spans="1:8" ht="50.1" customHeight="1" x14ac:dyDescent="0.2">
      <c r="A156" s="143" t="s">
        <v>102</v>
      </c>
      <c r="B156" s="144"/>
      <c r="C156" s="188" t="str">
        <f>"Интернет-площадка 2gis.ru на основе Cправочника организаций "&amp;$C$2&amp;""</f>
        <v>Интернет-площадка 2gis.ru на основе Cправочника организаций "2ГИС.ТЮМЕНЬ"</v>
      </c>
      <c r="D156" s="56">
        <v>20016</v>
      </c>
      <c r="E156" s="37"/>
      <c r="F156" s="37"/>
      <c r="G156" s="37"/>
      <c r="H156" s="38"/>
    </row>
    <row r="157" spans="1:8" ht="50.1" customHeight="1" x14ac:dyDescent="0.2">
      <c r="A157" s="143" t="s">
        <v>103</v>
      </c>
      <c r="B157" s="144"/>
      <c r="C157"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56">
        <v>14280</v>
      </c>
      <c r="E157" s="37"/>
      <c r="F157" s="37"/>
      <c r="G157" s="37"/>
      <c r="H157" s="38"/>
    </row>
    <row r="158" spans="1:8" ht="50.1" customHeight="1" x14ac:dyDescent="0.2">
      <c r="A158" s="143" t="s">
        <v>104</v>
      </c>
      <c r="B158" s="144"/>
      <c r="C158"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56">
        <v>28560</v>
      </c>
      <c r="E158" s="37"/>
      <c r="F158" s="37"/>
      <c r="G158" s="37"/>
      <c r="H158" s="38"/>
    </row>
    <row r="159" spans="1:8" ht="50.1" customHeight="1" x14ac:dyDescent="0.2">
      <c r="A159" s="143" t="s">
        <v>105</v>
      </c>
      <c r="B159" s="144"/>
      <c r="C159" s="188"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59" s="56">
        <v>26040</v>
      </c>
      <c r="E159" s="37"/>
      <c r="F159" s="37"/>
      <c r="G159" s="37"/>
      <c r="H159" s="38"/>
    </row>
    <row r="160" spans="1:8" ht="50.1" customHeight="1" x14ac:dyDescent="0.2">
      <c r="A160" s="143" t="s">
        <v>106</v>
      </c>
      <c r="B160" s="144"/>
      <c r="C160" s="188" t="s">
        <v>87</v>
      </c>
      <c r="D160" s="56">
        <v>720</v>
      </c>
      <c r="E160" s="37"/>
      <c r="F160" s="37"/>
      <c r="G160" s="37"/>
      <c r="H160" s="38"/>
    </row>
    <row r="161" spans="1:8" ht="79.5" customHeight="1" x14ac:dyDescent="0.2">
      <c r="A161" s="143" t="s">
        <v>107</v>
      </c>
      <c r="B161" s="144"/>
      <c r="C16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1" s="56">
        <v>63720</v>
      </c>
      <c r="E161" s="37"/>
      <c r="F161" s="37"/>
      <c r="G161" s="37"/>
      <c r="H161" s="38"/>
    </row>
    <row r="162" spans="1:8" ht="50.1" customHeight="1" thickBot="1" x14ac:dyDescent="0.25">
      <c r="A162" s="143" t="s">
        <v>108</v>
      </c>
      <c r="B162" s="144"/>
      <c r="C162"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56">
        <v>14280</v>
      </c>
      <c r="E162" s="37"/>
      <c r="F162" s="37"/>
      <c r="G162" s="37"/>
      <c r="H162" s="38"/>
    </row>
    <row r="163" spans="1:8" s="28" customFormat="1" ht="50.1" customHeight="1" thickBot="1" x14ac:dyDescent="0.25">
      <c r="A163" s="24" t="s">
        <v>109</v>
      </c>
      <c r="B163" s="25"/>
      <c r="C163" s="26"/>
      <c r="D163" s="156"/>
      <c r="E163" s="156"/>
      <c r="F163" s="156"/>
      <c r="G163" s="156"/>
      <c r="H163" s="157"/>
    </row>
    <row r="164" spans="1:8" s="16" customFormat="1" ht="50.1" customHeight="1" x14ac:dyDescent="0.2">
      <c r="A164" s="143" t="s">
        <v>110</v>
      </c>
      <c r="B164" s="144"/>
      <c r="C16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64" s="36">
        <v>5004</v>
      </c>
      <c r="E164" s="37"/>
      <c r="F164" s="37"/>
      <c r="G164" s="37"/>
      <c r="H164" s="38"/>
    </row>
    <row r="165" spans="1:8" s="16" customFormat="1" ht="50.1" customHeight="1" x14ac:dyDescent="0.2">
      <c r="A165" s="143" t="s">
        <v>111</v>
      </c>
      <c r="B165" s="144"/>
      <c r="C165" s="194"/>
      <c r="D165" s="36">
        <v>5004</v>
      </c>
      <c r="E165" s="37"/>
      <c r="F165" s="37"/>
      <c r="G165" s="37"/>
      <c r="H165" s="38"/>
    </row>
    <row r="166" spans="1:8" s="16" customFormat="1" ht="50.1" customHeight="1" x14ac:dyDescent="0.2">
      <c r="A166" s="192" t="s">
        <v>112</v>
      </c>
      <c r="B166" s="193"/>
      <c r="C166" s="194"/>
      <c r="D166" s="325">
        <v>3000</v>
      </c>
      <c r="E166" s="140"/>
      <c r="F166" s="140"/>
      <c r="G166" s="140"/>
      <c r="H166" s="140"/>
    </row>
    <row r="167" spans="1:8" s="16" customFormat="1" ht="50.1" customHeight="1" x14ac:dyDescent="0.2">
      <c r="A167" s="192" t="s">
        <v>113</v>
      </c>
      <c r="B167" s="193"/>
      <c r="C167" s="194"/>
      <c r="D167" s="325">
        <v>300</v>
      </c>
      <c r="E167" s="140"/>
      <c r="F167" s="140"/>
      <c r="G167" s="140"/>
      <c r="H167" s="140"/>
    </row>
    <row r="168" spans="1:8" s="16" customFormat="1" ht="50.1" customHeight="1" thickBot="1" x14ac:dyDescent="0.25">
      <c r="A168" s="192" t="s">
        <v>114</v>
      </c>
      <c r="B168" s="193"/>
      <c r="C168" s="196"/>
      <c r="D168" s="78">
        <v>1050</v>
      </c>
      <c r="E168" s="79"/>
      <c r="F168" s="79"/>
      <c r="G168" s="79"/>
      <c r="H168" s="79"/>
    </row>
    <row r="169" spans="1:8" s="16" customFormat="1" ht="50.1" customHeight="1" thickBot="1" x14ac:dyDescent="0.25">
      <c r="A169" s="24" t="s">
        <v>115</v>
      </c>
      <c r="B169" s="25"/>
      <c r="C169" s="26"/>
      <c r="D169" s="156"/>
      <c r="E169" s="156"/>
      <c r="F169" s="156"/>
      <c r="G169" s="156"/>
      <c r="H169" s="157"/>
    </row>
    <row r="170" spans="1:8" ht="50.1" customHeight="1" x14ac:dyDescent="0.2">
      <c r="A170" s="143" t="s">
        <v>116</v>
      </c>
      <c r="B170" s="144"/>
      <c r="C17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0" s="198">
        <f>F170*1.2</f>
        <v>9936</v>
      </c>
      <c r="E170" s="199">
        <f>F170*1.1</f>
        <v>9108</v>
      </c>
      <c r="F170" s="199">
        <v>8280</v>
      </c>
      <c r="G170" s="199">
        <f>F170*0.75</f>
        <v>6210</v>
      </c>
      <c r="H170" s="200">
        <f>F170*0.5</f>
        <v>4140</v>
      </c>
    </row>
    <row r="171" spans="1:8" ht="50.1" customHeight="1" x14ac:dyDescent="0.2">
      <c r="A171" s="143" t="s">
        <v>117</v>
      </c>
      <c r="B171" s="144"/>
      <c r="C171" s="188" t="str">
        <f>"Интернет-площадка 2gis.ru на основе Cправочника организаций "&amp;$C$2&amp;""</f>
        <v>Интернет-площадка 2gis.ru на основе Cправочника организаций "2ГИС.ТЮМЕНЬ"</v>
      </c>
      <c r="D171" s="36">
        <v>8280</v>
      </c>
      <c r="E171" s="37"/>
      <c r="F171" s="37"/>
      <c r="G171" s="37"/>
      <c r="H171" s="38"/>
    </row>
    <row r="172" spans="1:8" ht="50.1" customHeight="1" x14ac:dyDescent="0.2">
      <c r="A172" s="143" t="s">
        <v>118</v>
      </c>
      <c r="B172" s="144"/>
      <c r="C172"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56">
        <v>6000</v>
      </c>
      <c r="E172" s="37"/>
      <c r="F172" s="37"/>
      <c r="G172" s="37"/>
      <c r="H172" s="38"/>
    </row>
    <row r="173" spans="1:8" ht="50.1" customHeight="1" x14ac:dyDescent="0.2">
      <c r="A173" s="137" t="s">
        <v>286</v>
      </c>
      <c r="B173" s="189"/>
      <c r="C17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3" s="198">
        <f>F173*1.2</f>
        <v>13968</v>
      </c>
      <c r="E173" s="199">
        <f>F173*1.1</f>
        <v>12804.000000000002</v>
      </c>
      <c r="F173" s="199">
        <v>11640</v>
      </c>
      <c r="G173" s="199">
        <f>F173*0.75</f>
        <v>8730</v>
      </c>
      <c r="H173" s="200">
        <f>F173*0.5</f>
        <v>5820</v>
      </c>
    </row>
    <row r="174" spans="1:8" ht="50.1" customHeight="1" x14ac:dyDescent="0.2">
      <c r="A174" s="143" t="s">
        <v>163</v>
      </c>
      <c r="B174" s="144"/>
      <c r="C174" s="188" t="str">
        <f>"Интернет-площадка 2gis.ru на основе Cправочника организаций "&amp;$C$2&amp;""</f>
        <v>Интернет-площадка 2gis.ru на основе Cправочника организаций "2ГИС.ТЮМЕНЬ"</v>
      </c>
      <c r="D174" s="36">
        <v>11640</v>
      </c>
      <c r="E174" s="37"/>
      <c r="F174" s="37"/>
      <c r="G174" s="37"/>
      <c r="H174" s="38"/>
    </row>
    <row r="175" spans="1:8" ht="50.1" customHeight="1" x14ac:dyDescent="0.2">
      <c r="A175" s="143" t="s">
        <v>121</v>
      </c>
      <c r="B175" s="144"/>
      <c r="C175" s="18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5" s="36">
        <v>8400</v>
      </c>
      <c r="E175" s="37"/>
      <c r="F175" s="37"/>
      <c r="G175" s="37"/>
      <c r="H175" s="38"/>
    </row>
    <row r="176" spans="1:8" s="16" customFormat="1" ht="126" customHeight="1" thickBot="1" x14ac:dyDescent="0.25">
      <c r="A176" s="143" t="s">
        <v>122</v>
      </c>
      <c r="B176" s="144"/>
      <c r="C176" s="201" t="str">
        <f>C171</f>
        <v>Интернет-площадка 2gis.ru на основе Cправочника организаций "2ГИС.ТЮМЕНЬ"</v>
      </c>
      <c r="D176" s="198">
        <f>F176*1.2</f>
        <v>9936</v>
      </c>
      <c r="E176" s="199">
        <f>F176*1.1</f>
        <v>9108</v>
      </c>
      <c r="F176" s="199">
        <v>8280</v>
      </c>
      <c r="G176" s="199">
        <f>F176*0.75</f>
        <v>6210</v>
      </c>
      <c r="H176" s="200">
        <f>F176*0.5</f>
        <v>4140</v>
      </c>
    </row>
    <row r="177" spans="1:8" ht="50.1" customHeight="1" thickBot="1" x14ac:dyDescent="0.25">
      <c r="A177" s="24" t="s">
        <v>182</v>
      </c>
      <c r="B177" s="25"/>
      <c r="C177" s="26"/>
      <c r="D177" s="156"/>
      <c r="E177" s="156"/>
      <c r="F177" s="156"/>
      <c r="G177" s="156"/>
      <c r="H177" s="157"/>
    </row>
    <row r="178" spans="1:8" s="23" customFormat="1" ht="30" customHeight="1" thickBot="1" x14ac:dyDescent="0.25">
      <c r="A178" s="353"/>
      <c r="B178" s="353"/>
      <c r="C178" s="353"/>
      <c r="D178" s="353"/>
      <c r="E178" s="353"/>
      <c r="F178" s="353"/>
      <c r="G178" s="353"/>
      <c r="H178" s="355"/>
    </row>
    <row r="179" spans="1:8" s="16" customFormat="1" ht="83.25" customHeight="1" x14ac:dyDescent="0.2">
      <c r="A179" s="493" t="s">
        <v>183</v>
      </c>
      <c r="B179" s="494"/>
      <c r="C17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9" s="508">
        <v>20130</v>
      </c>
      <c r="E179" s="509"/>
      <c r="F179" s="509"/>
      <c r="G179" s="509"/>
      <c r="H179" s="415"/>
    </row>
    <row r="180" spans="1:8" s="16" customFormat="1" ht="83.25" customHeight="1" thickBot="1" x14ac:dyDescent="0.25">
      <c r="A180" s="495" t="s">
        <v>185</v>
      </c>
      <c r="B180" s="496"/>
      <c r="C180" s="196"/>
      <c r="D180" s="356">
        <v>20130</v>
      </c>
      <c r="E180" s="148"/>
      <c r="F180" s="148"/>
      <c r="G180" s="148"/>
      <c r="H180" s="149"/>
    </row>
    <row r="181" spans="1:8" ht="49.5" customHeight="1" thickBot="1" x14ac:dyDescent="0.25">
      <c r="A181" s="178"/>
      <c r="B181" s="179"/>
      <c r="C181" s="180"/>
      <c r="D181" s="181"/>
      <c r="E181" s="181"/>
      <c r="F181" s="181"/>
      <c r="G181" s="181"/>
      <c r="H181" s="182"/>
    </row>
    <row r="182" spans="1:8" s="23" customFormat="1" ht="26.25" x14ac:dyDescent="0.2">
      <c r="A182" s="202"/>
      <c r="B182" s="203"/>
      <c r="C182" s="204"/>
      <c r="D182" s="203"/>
      <c r="E182" s="203"/>
      <c r="F182" s="203"/>
      <c r="G182" s="203"/>
      <c r="H182" s="205"/>
    </row>
    <row r="183" spans="1:8" s="16" customFormat="1" ht="21" x14ac:dyDescent="0.2">
      <c r="A183" s="206"/>
      <c r="B183" s="207" t="s">
        <v>123</v>
      </c>
      <c r="C183" s="208" t="s">
        <v>701</v>
      </c>
      <c r="D183" s="208"/>
      <c r="E183" s="209"/>
      <c r="F183" s="209"/>
      <c r="G183" s="209"/>
      <c r="H183" s="209"/>
    </row>
    <row r="184" spans="1:8" s="16" customFormat="1" ht="21" x14ac:dyDescent="0.2">
      <c r="A184" s="206"/>
      <c r="B184" s="209"/>
      <c r="C184" s="210" t="s">
        <v>702</v>
      </c>
      <c r="D184" s="210"/>
      <c r="E184" s="209"/>
      <c r="F184" s="209"/>
      <c r="G184" s="209"/>
      <c r="H184" s="209"/>
    </row>
    <row r="185" spans="1:8" s="16" customFormat="1" ht="21" x14ac:dyDescent="0.2">
      <c r="A185" s="206"/>
      <c r="B185" s="209"/>
      <c r="C185" s="210" t="s">
        <v>703</v>
      </c>
      <c r="D185" s="210"/>
      <c r="E185" s="209"/>
      <c r="F185" s="209"/>
      <c r="G185" s="209"/>
      <c r="H185" s="209"/>
    </row>
    <row r="186" spans="1:8" s="16" customFormat="1" ht="21" x14ac:dyDescent="0.2">
      <c r="A186" s="202"/>
      <c r="B186" s="203"/>
      <c r="C186" s="210"/>
      <c r="D186" s="210"/>
      <c r="E186" s="209"/>
      <c r="F186" s="209"/>
      <c r="G186" s="209"/>
      <c r="H186" s="203"/>
    </row>
    <row r="187" spans="1:8" s="16" customFormat="1" ht="26.25" x14ac:dyDescent="0.2">
      <c r="A187" s="213" t="str">
        <f>Абакан_юр!A147</f>
        <v>По соглашению сторон в качестве валюты платежа могут выступать украинские гривны, в этом случае курс следующий: 1 руб. = 0,3909 гривен</v>
      </c>
      <c r="B187" s="213"/>
      <c r="C187" s="213"/>
      <c r="D187" s="214"/>
      <c r="E187" s="214"/>
      <c r="F187" s="215"/>
      <c r="G187" s="216"/>
      <c r="H187" s="216"/>
    </row>
    <row r="188" spans="1:8" ht="26.25" x14ac:dyDescent="0.2">
      <c r="A188" s="213" t="str">
        <f>Абакан_юр!A148</f>
        <v>По соглашению сторон в качестве валюты платежа могут выступать дирхамы ОАЭ, в этом случае курс следующий: 1 руб. = 0,0394 дирхам</v>
      </c>
      <c r="B188" s="213"/>
      <c r="C188" s="213"/>
      <c r="D188" s="214"/>
      <c r="E188" s="214"/>
      <c r="F188" s="215"/>
      <c r="G188" s="218"/>
      <c r="H188" s="218"/>
    </row>
    <row r="189" spans="1:8" ht="26.25" x14ac:dyDescent="0.2">
      <c r="A189" s="213" t="str">
        <f>Абакан_юр!A149</f>
        <v>По соглашению сторон в качестве валюты платежа могут выступать доллары США, в этом случае курс следующий: 1 руб. = 0,0107 доллара</v>
      </c>
      <c r="B189" s="213"/>
      <c r="C189" s="213"/>
      <c r="D189" s="214"/>
      <c r="E189" s="214"/>
      <c r="F189" s="215"/>
      <c r="G189" s="218"/>
      <c r="H189" s="218"/>
    </row>
    <row r="190" spans="1:8" ht="26.25" x14ac:dyDescent="0.2">
      <c r="A190" s="213" t="str">
        <f>Абакан_юр!A150</f>
        <v>По соглашению сторон в качестве валюты платежа могут выступать евро, в этом случае курс следующий: 1 руб. = 0,0101 евро</v>
      </c>
      <c r="B190" s="213"/>
      <c r="C190" s="213"/>
      <c r="D190" s="214"/>
      <c r="E190" s="215"/>
      <c r="F190" s="215"/>
      <c r="G190" s="218"/>
      <c r="H190" s="218"/>
    </row>
    <row r="191" spans="1:8" ht="26.25" x14ac:dyDescent="0.2">
      <c r="A191" s="213" t="str">
        <f>Абакан_юр!A151</f>
        <v>По соглашению сторон в качестве валюты платежа могут выступать чешские кроны, в этом случае курс следующий: 1 руб. = 0,2496 крона</v>
      </c>
      <c r="B191" s="213"/>
      <c r="C191" s="213"/>
      <c r="D191" s="214"/>
      <c r="E191" s="215"/>
      <c r="F191" s="215"/>
      <c r="G191" s="218"/>
      <c r="H191" s="218"/>
    </row>
    <row r="192" spans="1:8" ht="26.25" x14ac:dyDescent="0.2">
      <c r="A192" s="213" t="str">
        <f>Абакан_юр!A152</f>
        <v>По соглашению сторон в качестве валюты платежа могут выступать киргизские сомы, в этом случае курс следующий: 1 руб. = 0,9546 сом</v>
      </c>
      <c r="B192" s="213"/>
      <c r="C192" s="213"/>
      <c r="D192" s="214"/>
      <c r="E192" s="214"/>
      <c r="F192" s="215"/>
      <c r="G192" s="218"/>
      <c r="H192" s="218"/>
    </row>
    <row r="193" spans="1:8" ht="26.25" x14ac:dyDescent="0.2">
      <c r="A19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93" s="213"/>
      <c r="C193" s="213"/>
      <c r="D193" s="214"/>
      <c r="E193" s="214"/>
      <c r="F193" s="215"/>
      <c r="G193" s="218"/>
      <c r="H193" s="218"/>
    </row>
    <row r="194" spans="1:8" ht="26.25" x14ac:dyDescent="0.2">
      <c r="A194" s="219"/>
      <c r="B194" s="219"/>
      <c r="C194" s="220"/>
      <c r="D194" s="221"/>
      <c r="E194" s="221"/>
      <c r="F194" s="222"/>
      <c r="G194" s="223"/>
      <c r="H194" s="223"/>
    </row>
    <row r="195" spans="1:8" ht="21" x14ac:dyDescent="0.2">
      <c r="A195" s="225" t="s">
        <v>134</v>
      </c>
      <c r="B195" s="225"/>
      <c r="C195" s="225"/>
      <c r="D195" s="225"/>
      <c r="E195" s="225"/>
      <c r="F195" s="225"/>
      <c r="G195" s="225"/>
      <c r="H195" s="225"/>
    </row>
    <row r="196" spans="1:8" ht="21" x14ac:dyDescent="0.2">
      <c r="A196" s="225" t="s">
        <v>135</v>
      </c>
      <c r="B196" s="225"/>
      <c r="C196" s="225"/>
      <c r="D196" s="225"/>
      <c r="E196" s="225"/>
      <c r="F196" s="225"/>
      <c r="G196" s="225"/>
      <c r="H196" s="225"/>
    </row>
    <row r="197" spans="1:8" ht="26.25" x14ac:dyDescent="0.2">
      <c r="A197" s="219"/>
      <c r="B197" s="219"/>
      <c r="C197" s="220"/>
      <c r="D197" s="221"/>
      <c r="E197" s="221"/>
      <c r="F197" s="222"/>
      <c r="G197" s="223"/>
      <c r="H197" s="223"/>
    </row>
    <row r="198" spans="1:8" ht="24" thickBot="1" x14ac:dyDescent="0.25">
      <c r="A198" s="226" t="s">
        <v>136</v>
      </c>
      <c r="B198" s="226"/>
      <c r="C198" s="226"/>
      <c r="D198" s="226"/>
      <c r="E198" s="226"/>
      <c r="F198" s="227"/>
      <c r="G198" s="217"/>
      <c r="H198" s="228"/>
    </row>
    <row r="199" spans="1:8" ht="21.75" thickBot="1" x14ac:dyDescent="0.25">
      <c r="A199" s="229" t="s">
        <v>137</v>
      </c>
      <c r="B199" s="230"/>
      <c r="C199" s="230"/>
      <c r="D199" s="230"/>
      <c r="E199" s="231"/>
      <c r="F199" s="232"/>
      <c r="H199" s="233"/>
    </row>
    <row r="200" spans="1:8" ht="21.75" thickBot="1" x14ac:dyDescent="0.25">
      <c r="A200" s="302" t="s">
        <v>138</v>
      </c>
      <c r="B200" s="303"/>
      <c r="C200" s="236" t="s">
        <v>139</v>
      </c>
      <c r="D200" s="326" t="s">
        <v>140</v>
      </c>
      <c r="E200" s="327"/>
      <c r="F200" s="238"/>
      <c r="G200" s="238"/>
      <c r="H200" s="238"/>
    </row>
    <row r="201" spans="1:8" ht="21" x14ac:dyDescent="0.2">
      <c r="A201" s="244" t="s">
        <v>167</v>
      </c>
      <c r="B201" s="245"/>
      <c r="C201" s="247" t="s">
        <v>168</v>
      </c>
      <c r="D201" s="368">
        <v>2190</v>
      </c>
      <c r="E201" s="248"/>
      <c r="F201" s="238"/>
      <c r="G201" s="238"/>
      <c r="H201" s="238"/>
    </row>
    <row r="202" spans="1:8" ht="21" x14ac:dyDescent="0.2">
      <c r="A202" s="244" t="s">
        <v>169</v>
      </c>
      <c r="B202" s="245"/>
      <c r="C202" s="247"/>
      <c r="D202" s="368">
        <v>1590</v>
      </c>
      <c r="E202" s="248"/>
      <c r="F202" s="238"/>
      <c r="G202" s="238"/>
      <c r="H202" s="238"/>
    </row>
    <row r="203" spans="1:8" ht="21" x14ac:dyDescent="0.2">
      <c r="A203" s="244" t="s">
        <v>170</v>
      </c>
      <c r="B203" s="245"/>
      <c r="C203" s="247"/>
      <c r="D203" s="368">
        <v>1440</v>
      </c>
      <c r="E203" s="248"/>
      <c r="F203" s="238"/>
      <c r="G203" s="238"/>
      <c r="H203" s="238"/>
    </row>
    <row r="204" spans="1:8" ht="21.75" thickBot="1" x14ac:dyDescent="0.25">
      <c r="A204" s="244" t="s">
        <v>171</v>
      </c>
      <c r="B204" s="245"/>
      <c r="C204" s="247"/>
      <c r="D204" s="368">
        <v>1290</v>
      </c>
      <c r="E204" s="248"/>
      <c r="F204" s="238"/>
      <c r="G204" s="238"/>
      <c r="H204" s="238"/>
    </row>
    <row r="205" spans="1:8" ht="50.1" customHeight="1" x14ac:dyDescent="0.2">
      <c r="A205" s="239" t="s">
        <v>141</v>
      </c>
      <c r="B205" s="240"/>
      <c r="C205" s="241" t="s">
        <v>142</v>
      </c>
      <c r="D205" s="242" t="s">
        <v>143</v>
      </c>
      <c r="E205" s="243"/>
      <c r="F205" s="238"/>
      <c r="G205" s="238"/>
      <c r="H205" s="238"/>
    </row>
    <row r="206" spans="1:8" ht="50.1" customHeight="1" x14ac:dyDescent="0.2">
      <c r="A206" s="244" t="s">
        <v>144</v>
      </c>
      <c r="B206" s="245"/>
      <c r="C206" s="246" t="s">
        <v>145</v>
      </c>
      <c r="D206" s="247" t="s">
        <v>146</v>
      </c>
      <c r="E206" s="248"/>
      <c r="F206" s="238"/>
      <c r="G206" s="238"/>
      <c r="H206" s="238"/>
    </row>
    <row r="207" spans="1:8" ht="85.5" customHeight="1" thickBot="1" x14ac:dyDescent="0.25">
      <c r="A207" s="328" t="s">
        <v>147</v>
      </c>
      <c r="B207" s="329"/>
      <c r="C207" s="330" t="s">
        <v>148</v>
      </c>
      <c r="D207" s="331" t="s">
        <v>146</v>
      </c>
      <c r="E207" s="332"/>
      <c r="F207" s="238"/>
      <c r="G207" s="238"/>
      <c r="H207" s="238"/>
    </row>
    <row r="208" spans="1:8" ht="50.1" customHeight="1" thickBot="1" x14ac:dyDescent="0.25">
      <c r="A208" s="328" t="s">
        <v>150</v>
      </c>
      <c r="B208" s="329"/>
      <c r="C208" s="544" t="s">
        <v>151</v>
      </c>
      <c r="D208" s="331" t="s">
        <v>146</v>
      </c>
      <c r="E208" s="332"/>
      <c r="F208" s="232"/>
      <c r="G208" s="232"/>
      <c r="H208" s="232"/>
    </row>
    <row r="209" spans="1:8" ht="50.1" customHeight="1" thickBot="1" x14ac:dyDescent="0.25">
      <c r="A209" s="328" t="s">
        <v>152</v>
      </c>
      <c r="B209" s="329"/>
      <c r="C209" s="330" t="s">
        <v>153</v>
      </c>
      <c r="D209" s="331" t="s">
        <v>146</v>
      </c>
      <c r="E209" s="332"/>
      <c r="F209" s="222"/>
      <c r="G209" s="223"/>
      <c r="H209" s="223"/>
    </row>
    <row r="210" spans="1:8" ht="50.1" customHeight="1" x14ac:dyDescent="0.2">
      <c r="A210" s="250" t="s">
        <v>154</v>
      </c>
      <c r="B210" s="250"/>
      <c r="C210" s="250"/>
      <c r="D210" s="250"/>
      <c r="E210" s="250"/>
      <c r="F210" s="250"/>
      <c r="G210" s="250"/>
      <c r="H210" s="250"/>
    </row>
    <row r="211" spans="1:8" ht="50.1" customHeight="1" x14ac:dyDescent="0.2">
      <c r="A211" s="250" t="s">
        <v>155</v>
      </c>
      <c r="B211" s="250"/>
      <c r="C211" s="250"/>
      <c r="D211" s="250"/>
      <c r="E211" s="250"/>
      <c r="F211" s="250"/>
      <c r="G211" s="250"/>
      <c r="H211" s="250"/>
    </row>
    <row r="212" spans="1:8" ht="108.75" customHeight="1" x14ac:dyDescent="0.2">
      <c r="A21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08"/>
      <c r="C212" s="308"/>
      <c r="D212" s="308"/>
      <c r="E212" s="308"/>
      <c r="F212" s="308"/>
      <c r="G212" s="308"/>
      <c r="H212" s="308"/>
    </row>
    <row r="213" spans="1:8" ht="111" customHeight="1" x14ac:dyDescent="0.2">
      <c r="A213" s="225" t="s">
        <v>157</v>
      </c>
      <c r="B213" s="225"/>
      <c r="C213" s="225"/>
      <c r="D213" s="225"/>
      <c r="E213" s="225"/>
      <c r="F213" s="225"/>
      <c r="G213" s="225"/>
      <c r="H213" s="225"/>
    </row>
    <row r="214" spans="1:8" ht="185.25" customHeight="1" x14ac:dyDescent="0.2">
      <c r="A214" s="250" t="s">
        <v>158</v>
      </c>
      <c r="B214" s="250"/>
      <c r="C214" s="250"/>
      <c r="D214" s="250"/>
      <c r="E214" s="250"/>
      <c r="F214" s="250"/>
      <c r="G214" s="250"/>
      <c r="H214" s="250"/>
    </row>
    <row r="215" spans="1:8" s="203" customFormat="1" ht="102.75" customHeight="1" x14ac:dyDescent="0.2">
      <c r="A215" s="225" t="s">
        <v>159</v>
      </c>
      <c r="B215" s="225"/>
      <c r="C215" s="225"/>
      <c r="D215" s="225"/>
      <c r="E215" s="225"/>
      <c r="F215" s="225"/>
      <c r="G215" s="225"/>
      <c r="H215" s="225"/>
    </row>
    <row r="216" spans="1:8" s="224" customFormat="1" ht="222.75" customHeight="1" x14ac:dyDescent="0.2">
      <c r="A216" s="202"/>
      <c r="B216" s="203"/>
      <c r="C216" s="204"/>
      <c r="D216" s="203"/>
      <c r="E216" s="203"/>
      <c r="F216" s="203"/>
      <c r="G216" s="203"/>
      <c r="H216" s="205"/>
    </row>
    <row r="217" spans="1:8" ht="40.5" customHeight="1" x14ac:dyDescent="0.2"/>
    <row r="218" spans="1:8" ht="40.5" customHeight="1" x14ac:dyDescent="0.2"/>
    <row r="219" spans="1:8" ht="183" customHeight="1" x14ac:dyDescent="0.2"/>
    <row r="220" spans="1:8" ht="81" customHeight="1" x14ac:dyDescent="0.2"/>
    <row r="222" spans="1:8" s="252" customFormat="1" ht="114.75" customHeight="1" x14ac:dyDescent="0.2">
      <c r="A222" s="202"/>
      <c r="B222" s="203"/>
      <c r="C222" s="204"/>
      <c r="D222" s="203"/>
      <c r="E222" s="203"/>
      <c r="F222" s="203"/>
      <c r="G222" s="203"/>
      <c r="H222" s="205"/>
    </row>
  </sheetData>
  <sheetProtection selectLockedCells="1" selectUnlockedCells="1"/>
  <mergeCells count="363">
    <mergeCell ref="A212:H212"/>
    <mergeCell ref="A213:H213"/>
    <mergeCell ref="A214:H214"/>
    <mergeCell ref="A215:E215"/>
    <mergeCell ref="F215:H215"/>
    <mergeCell ref="A208:B208"/>
    <mergeCell ref="D208:E208"/>
    <mergeCell ref="A209:B209"/>
    <mergeCell ref="D209:E209"/>
    <mergeCell ref="A210:H210"/>
    <mergeCell ref="A211:H211"/>
    <mergeCell ref="D204:E204"/>
    <mergeCell ref="A205:B205"/>
    <mergeCell ref="D205:E205"/>
    <mergeCell ref="A206:B206"/>
    <mergeCell ref="D206:E206"/>
    <mergeCell ref="A207:B207"/>
    <mergeCell ref="D207:E207"/>
    <mergeCell ref="A200:B200"/>
    <mergeCell ref="D200:E200"/>
    <mergeCell ref="A201:B201"/>
    <mergeCell ref="C201:C204"/>
    <mergeCell ref="D201:E201"/>
    <mergeCell ref="A202:B202"/>
    <mergeCell ref="D202:E202"/>
    <mergeCell ref="A203:B203"/>
    <mergeCell ref="D203:E203"/>
    <mergeCell ref="A204:B204"/>
    <mergeCell ref="A192:C192"/>
    <mergeCell ref="A193:C193"/>
    <mergeCell ref="A195:H195"/>
    <mergeCell ref="A196:H196"/>
    <mergeCell ref="A198:E198"/>
    <mergeCell ref="A199:E199"/>
    <mergeCell ref="A187:C187"/>
    <mergeCell ref="G187:H187"/>
    <mergeCell ref="A188:C188"/>
    <mergeCell ref="A189:C189"/>
    <mergeCell ref="A190:C190"/>
    <mergeCell ref="A191:C191"/>
    <mergeCell ref="A181:B181"/>
    <mergeCell ref="D181:H181"/>
    <mergeCell ref="C183:D183"/>
    <mergeCell ref="C184:D184"/>
    <mergeCell ref="C185:D185"/>
    <mergeCell ref="C186:D186"/>
    <mergeCell ref="A176:B176"/>
    <mergeCell ref="A177:B177"/>
    <mergeCell ref="D177:H177"/>
    <mergeCell ref="A178:C178"/>
    <mergeCell ref="D178:H178"/>
    <mergeCell ref="A179:B179"/>
    <mergeCell ref="C179:C180"/>
    <mergeCell ref="D179:H179"/>
    <mergeCell ref="A180:B180"/>
    <mergeCell ref="D180:H180"/>
    <mergeCell ref="A172:B172"/>
    <mergeCell ref="D172:H172"/>
    <mergeCell ref="A173:B173"/>
    <mergeCell ref="A174:B174"/>
    <mergeCell ref="D174:H174"/>
    <mergeCell ref="A175:B175"/>
    <mergeCell ref="D175:H175"/>
    <mergeCell ref="D168:H168"/>
    <mergeCell ref="A169:B169"/>
    <mergeCell ref="D169:H169"/>
    <mergeCell ref="A170:B170"/>
    <mergeCell ref="A171:B171"/>
    <mergeCell ref="D171:H171"/>
    <mergeCell ref="A164:B164"/>
    <mergeCell ref="C164:C168"/>
    <mergeCell ref="D164:H164"/>
    <mergeCell ref="A165:B165"/>
    <mergeCell ref="D165:H165"/>
    <mergeCell ref="A166:B166"/>
    <mergeCell ref="D166:H166"/>
    <mergeCell ref="A167:B167"/>
    <mergeCell ref="D167:H167"/>
    <mergeCell ref="A168:B168"/>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24:H124"/>
    <mergeCell ref="A125:B125"/>
    <mergeCell ref="D125:H125"/>
    <mergeCell ref="A126:B126"/>
    <mergeCell ref="D126:H126"/>
    <mergeCell ref="A127:B127"/>
    <mergeCell ref="D127:H127"/>
    <mergeCell ref="A120:B120"/>
    <mergeCell ref="C120:C128"/>
    <mergeCell ref="D120:H120"/>
    <mergeCell ref="A121:B121"/>
    <mergeCell ref="D121:H121"/>
    <mergeCell ref="A122:B122"/>
    <mergeCell ref="D122:H122"/>
    <mergeCell ref="A123:B123"/>
    <mergeCell ref="D123:H123"/>
    <mergeCell ref="A124:B124"/>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6:C106"/>
    <mergeCell ref="D106:H106"/>
    <mergeCell ref="D107:H107"/>
    <mergeCell ref="A108:B108"/>
    <mergeCell ref="C108:C116"/>
    <mergeCell ref="D108:H108"/>
    <mergeCell ref="A109:B109"/>
    <mergeCell ref="D109:H109"/>
    <mergeCell ref="A110:B110"/>
    <mergeCell ref="D110:H110"/>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10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102"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704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1">
        <f>F7*1.2</f>
        <v>16488</v>
      </c>
      <c r="E7" s="32">
        <f>F7*1.1</f>
        <v>15114.000000000002</v>
      </c>
      <c r="F7" s="32">
        <v>13740</v>
      </c>
      <c r="G7" s="32">
        <f>F7*0.75</f>
        <v>10305</v>
      </c>
      <c r="H7" s="33">
        <f>F7*0.5</f>
        <v>6870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54">
        <f>F12*1.2</f>
        <v>17064</v>
      </c>
      <c r="E12" s="32">
        <f>F12*1.1</f>
        <v>15642.000000000002</v>
      </c>
      <c r="F12" s="32">
        <v>14220</v>
      </c>
      <c r="G12" s="32">
        <f>F12*0.75</f>
        <v>10665</v>
      </c>
      <c r="H12" s="33">
        <f>F12*0.5</f>
        <v>7110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1062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"2ГИС.УЛАН-УДЭ"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262">
        <v>48</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1">
        <f>F27*1.2</f>
        <v>23083.200000000001</v>
      </c>
      <c r="E27" s="32">
        <f>F27*1.1</f>
        <v>21159.600000000002</v>
      </c>
      <c r="F27" s="32">
        <v>19236</v>
      </c>
      <c r="G27" s="32">
        <f>F27*0.75</f>
        <v>14427</v>
      </c>
      <c r="H27" s="33">
        <f>F27*0.5</f>
        <v>9618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54">
        <f>F32*1.2</f>
        <v>23889.599999999999</v>
      </c>
      <c r="E32" s="32">
        <f>F32*1.1</f>
        <v>21898.800000000003</v>
      </c>
      <c r="F32" s="32">
        <v>19908</v>
      </c>
      <c r="G32" s="32">
        <f>F32*0.75</f>
        <v>14931</v>
      </c>
      <c r="H32" s="33">
        <f>F32*0.5</f>
        <v>9954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"2ГИС.УЛАН-УДЭ"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90">
        <v>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100"/>
      <c r="E46" s="100"/>
      <c r="F46" s="100"/>
      <c r="G46" s="100"/>
      <c r="H46" s="101"/>
    </row>
    <row r="47" spans="1:8" s="16" customFormat="1" ht="24.95" customHeight="1" thickBot="1" x14ac:dyDescent="0.25">
      <c r="A47" s="81"/>
      <c r="B47" s="117"/>
      <c r="C47" s="118"/>
      <c r="D47" s="113"/>
      <c r="E47" s="114"/>
      <c r="F47" s="114"/>
      <c r="G47" s="114"/>
      <c r="H47" s="115"/>
    </row>
    <row r="48" spans="1:8" s="16" customFormat="1" ht="50.1" customHeight="1"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358">
        <f>F48*1.2</f>
        <v>6768</v>
      </c>
      <c r="E48" s="358">
        <f>F48*1.1</f>
        <v>6204.0000000000009</v>
      </c>
      <c r="F48" s="358">
        <v>5640</v>
      </c>
      <c r="G48" s="358">
        <f>F48*0.75</f>
        <v>4230</v>
      </c>
      <c r="H48" s="358">
        <f>F48*0.5</f>
        <v>2820</v>
      </c>
    </row>
    <row r="49" spans="1:8" s="16" customFormat="1" ht="99.95" customHeight="1"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359"/>
      <c r="E49" s="359"/>
      <c r="F49" s="359"/>
      <c r="G49" s="359"/>
      <c r="H49" s="359"/>
    </row>
    <row r="50" spans="1:8" s="16" customFormat="1" ht="99.95" customHeight="1"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359"/>
      <c r="E50" s="359"/>
      <c r="F50" s="359"/>
      <c r="G50" s="359"/>
      <c r="H50" s="359"/>
    </row>
    <row r="51" spans="1:8" s="16" customFormat="1" ht="24.95" customHeight="1" thickBot="1" x14ac:dyDescent="0.25">
      <c r="A51" s="81"/>
      <c r="B51" s="117"/>
      <c r="C51" s="118"/>
      <c r="D51" s="113"/>
      <c r="E51" s="114"/>
      <c r="F51" s="114"/>
      <c r="G51" s="114"/>
      <c r="H51" s="115"/>
    </row>
    <row r="52" spans="1:8" s="16" customFormat="1" ht="50.1" customHeight="1"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89">
        <v>300</v>
      </c>
      <c r="E52" s="90"/>
      <c r="F52" s="90"/>
      <c r="G52" s="90"/>
      <c r="H52" s="91"/>
    </row>
    <row r="53" spans="1:8" s="16" customFormat="1" ht="99.95" customHeight="1"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99"/>
      <c r="E53" s="100"/>
      <c r="F53" s="100"/>
      <c r="G53" s="100"/>
      <c r="H53" s="101"/>
    </row>
    <row r="54" spans="1:8" s="16" customFormat="1" ht="24.95" customHeight="1"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"&amp;MIN(D56:D95)&amp;" до "&amp;MAX(D56:D95)</f>
        <v>от 3090 до 241020</v>
      </c>
      <c r="E55" s="122"/>
      <c r="F55" s="122"/>
      <c r="G55" s="122"/>
      <c r="H55" s="123"/>
    </row>
    <row r="56" spans="1:8" s="16" customFormat="1" ht="37.5" customHeight="1" outlineLevel="1" x14ac:dyDescent="0.2">
      <c r="A56" s="124" t="s">
        <v>32</v>
      </c>
      <c r="B56" s="125"/>
      <c r="C56" s="45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56" s="127">
        <v>3090</v>
      </c>
      <c r="E56" s="128"/>
      <c r="F56" s="128"/>
      <c r="G56" s="128"/>
      <c r="H56" s="129"/>
    </row>
    <row r="57" spans="1:8" s="16" customFormat="1" ht="37.5" customHeight="1" outlineLevel="1" x14ac:dyDescent="0.2">
      <c r="A57" s="130" t="s">
        <v>33</v>
      </c>
      <c r="B57" s="131"/>
      <c r="C57" s="455"/>
      <c r="D57" s="36">
        <v>6180</v>
      </c>
      <c r="E57" s="37"/>
      <c r="F57" s="37"/>
      <c r="G57" s="37"/>
      <c r="H57" s="38"/>
    </row>
    <row r="58" spans="1:8" s="16" customFormat="1" ht="37.5" customHeight="1" outlineLevel="1" x14ac:dyDescent="0.2">
      <c r="A58" s="130" t="s">
        <v>34</v>
      </c>
      <c r="B58" s="131"/>
      <c r="C58" s="455"/>
      <c r="D58" s="36">
        <v>12360</v>
      </c>
      <c r="E58" s="37"/>
      <c r="F58" s="37"/>
      <c r="G58" s="37"/>
      <c r="H58" s="38"/>
    </row>
    <row r="59" spans="1:8" s="16" customFormat="1" ht="37.5" customHeight="1" outlineLevel="1" x14ac:dyDescent="0.2">
      <c r="A59" s="130" t="s">
        <v>35</v>
      </c>
      <c r="B59" s="131"/>
      <c r="C59" s="455"/>
      <c r="D59" s="36">
        <v>18540</v>
      </c>
      <c r="E59" s="37"/>
      <c r="F59" s="37"/>
      <c r="G59" s="37"/>
      <c r="H59" s="38"/>
    </row>
    <row r="60" spans="1:8" s="16" customFormat="1" ht="37.5" customHeight="1" outlineLevel="1" x14ac:dyDescent="0.2">
      <c r="A60" s="130" t="s">
        <v>36</v>
      </c>
      <c r="B60" s="131"/>
      <c r="C60" s="455"/>
      <c r="D60" s="36">
        <v>24720</v>
      </c>
      <c r="E60" s="37"/>
      <c r="F60" s="37"/>
      <c r="G60" s="37"/>
      <c r="H60" s="38"/>
    </row>
    <row r="61" spans="1:8" s="16" customFormat="1" ht="37.5" customHeight="1" outlineLevel="1" x14ac:dyDescent="0.2">
      <c r="A61" s="130" t="s">
        <v>37</v>
      </c>
      <c r="B61" s="131"/>
      <c r="C61" s="455"/>
      <c r="D61" s="36">
        <v>30900</v>
      </c>
      <c r="E61" s="37"/>
      <c r="F61" s="37"/>
      <c r="G61" s="37"/>
      <c r="H61" s="38"/>
    </row>
    <row r="62" spans="1:8" s="16" customFormat="1" ht="37.5" customHeight="1" outlineLevel="1" x14ac:dyDescent="0.2">
      <c r="A62" s="130" t="s">
        <v>38</v>
      </c>
      <c r="B62" s="131"/>
      <c r="C62" s="455"/>
      <c r="D62" s="36">
        <v>37080</v>
      </c>
      <c r="E62" s="37"/>
      <c r="F62" s="37"/>
      <c r="G62" s="37"/>
      <c r="H62" s="38"/>
    </row>
    <row r="63" spans="1:8" s="16" customFormat="1" ht="37.5" customHeight="1" outlineLevel="1" x14ac:dyDescent="0.2">
      <c r="A63" s="130" t="s">
        <v>39</v>
      </c>
      <c r="B63" s="131"/>
      <c r="C63" s="455"/>
      <c r="D63" s="36">
        <v>43260</v>
      </c>
      <c r="E63" s="37"/>
      <c r="F63" s="37"/>
      <c r="G63" s="37"/>
      <c r="H63" s="38"/>
    </row>
    <row r="64" spans="1:8" s="16" customFormat="1" ht="37.5" customHeight="1" outlineLevel="1" x14ac:dyDescent="0.2">
      <c r="A64" s="130" t="s">
        <v>40</v>
      </c>
      <c r="B64" s="131"/>
      <c r="C64" s="455"/>
      <c r="D64" s="36">
        <v>49440</v>
      </c>
      <c r="E64" s="37"/>
      <c r="F64" s="37"/>
      <c r="G64" s="37"/>
      <c r="H64" s="38"/>
    </row>
    <row r="65" spans="1:8" s="16" customFormat="1" ht="37.5" customHeight="1" outlineLevel="1" x14ac:dyDescent="0.2">
      <c r="A65" s="130" t="s">
        <v>41</v>
      </c>
      <c r="B65" s="131"/>
      <c r="C65" s="455"/>
      <c r="D65" s="36">
        <v>55620</v>
      </c>
      <c r="E65" s="37"/>
      <c r="F65" s="37"/>
      <c r="G65" s="37"/>
      <c r="H65" s="38"/>
    </row>
    <row r="66" spans="1:8" s="16" customFormat="1" ht="37.5" customHeight="1" outlineLevel="1" x14ac:dyDescent="0.2">
      <c r="A66" s="130" t="s">
        <v>42</v>
      </c>
      <c r="B66" s="131"/>
      <c r="C66" s="455"/>
      <c r="D66" s="36">
        <v>61800</v>
      </c>
      <c r="E66" s="37"/>
      <c r="F66" s="37"/>
      <c r="G66" s="37"/>
      <c r="H66" s="38"/>
    </row>
    <row r="67" spans="1:8" s="16" customFormat="1" ht="37.5" customHeight="1" outlineLevel="1" x14ac:dyDescent="0.2">
      <c r="A67" s="130" t="s">
        <v>43</v>
      </c>
      <c r="B67" s="131"/>
      <c r="C67" s="455"/>
      <c r="D67" s="36">
        <v>67980</v>
      </c>
      <c r="E67" s="37"/>
      <c r="F67" s="37"/>
      <c r="G67" s="37"/>
      <c r="H67" s="38"/>
    </row>
    <row r="68" spans="1:8" s="16" customFormat="1" ht="37.5" customHeight="1" outlineLevel="1" x14ac:dyDescent="0.2">
      <c r="A68" s="130" t="s">
        <v>44</v>
      </c>
      <c r="B68" s="131"/>
      <c r="C68" s="455"/>
      <c r="D68" s="36">
        <v>74160</v>
      </c>
      <c r="E68" s="37"/>
      <c r="F68" s="37"/>
      <c r="G68" s="37"/>
      <c r="H68" s="38"/>
    </row>
    <row r="69" spans="1:8" s="16" customFormat="1" ht="37.5" customHeight="1" outlineLevel="1" x14ac:dyDescent="0.2">
      <c r="A69" s="130" t="s">
        <v>45</v>
      </c>
      <c r="B69" s="131"/>
      <c r="C69" s="455"/>
      <c r="D69" s="36">
        <v>80340</v>
      </c>
      <c r="E69" s="37"/>
      <c r="F69" s="37"/>
      <c r="G69" s="37"/>
      <c r="H69" s="38"/>
    </row>
    <row r="70" spans="1:8" s="16" customFormat="1" ht="37.5" customHeight="1" outlineLevel="1" x14ac:dyDescent="0.2">
      <c r="A70" s="130" t="s">
        <v>46</v>
      </c>
      <c r="B70" s="131"/>
      <c r="C70" s="455"/>
      <c r="D70" s="36">
        <v>86520</v>
      </c>
      <c r="E70" s="37"/>
      <c r="F70" s="37"/>
      <c r="G70" s="37"/>
      <c r="H70" s="38"/>
    </row>
    <row r="71" spans="1:8" s="16" customFormat="1" ht="37.5" customHeight="1" outlineLevel="1" x14ac:dyDescent="0.2">
      <c r="A71" s="130" t="s">
        <v>47</v>
      </c>
      <c r="B71" s="131"/>
      <c r="C71" s="455"/>
      <c r="D71" s="36">
        <v>92700</v>
      </c>
      <c r="E71" s="37"/>
      <c r="F71" s="37"/>
      <c r="G71" s="37"/>
      <c r="H71" s="38"/>
    </row>
    <row r="72" spans="1:8" s="16" customFormat="1" ht="37.5" customHeight="1" outlineLevel="1" x14ac:dyDescent="0.2">
      <c r="A72" s="130" t="s">
        <v>48</v>
      </c>
      <c r="B72" s="131"/>
      <c r="C72" s="455"/>
      <c r="D72" s="36">
        <v>98880</v>
      </c>
      <c r="E72" s="37"/>
      <c r="F72" s="37"/>
      <c r="G72" s="37"/>
      <c r="H72" s="38"/>
    </row>
    <row r="73" spans="1:8" s="16" customFormat="1" ht="37.5" customHeight="1" outlineLevel="1" x14ac:dyDescent="0.2">
      <c r="A73" s="130" t="s">
        <v>49</v>
      </c>
      <c r="B73" s="131"/>
      <c r="C73" s="455"/>
      <c r="D73" s="36">
        <v>105060</v>
      </c>
      <c r="E73" s="37"/>
      <c r="F73" s="37"/>
      <c r="G73" s="37"/>
      <c r="H73" s="38"/>
    </row>
    <row r="74" spans="1:8" s="16" customFormat="1" ht="37.5" customHeight="1" outlineLevel="1" x14ac:dyDescent="0.2">
      <c r="A74" s="130" t="s">
        <v>50</v>
      </c>
      <c r="B74" s="131"/>
      <c r="C74" s="455"/>
      <c r="D74" s="36">
        <v>111240</v>
      </c>
      <c r="E74" s="37"/>
      <c r="F74" s="37"/>
      <c r="G74" s="37"/>
      <c r="H74" s="38"/>
    </row>
    <row r="75" spans="1:8" s="16" customFormat="1" ht="37.5" customHeight="1" outlineLevel="1" x14ac:dyDescent="0.2">
      <c r="A75" s="130" t="s">
        <v>51</v>
      </c>
      <c r="B75" s="131"/>
      <c r="C75" s="455"/>
      <c r="D75" s="36">
        <v>117420</v>
      </c>
      <c r="E75" s="37"/>
      <c r="F75" s="37"/>
      <c r="G75" s="37"/>
      <c r="H75" s="38"/>
    </row>
    <row r="76" spans="1:8" s="16" customFormat="1" ht="37.5" customHeight="1" outlineLevel="1" x14ac:dyDescent="0.2">
      <c r="A76" s="130" t="s">
        <v>196</v>
      </c>
      <c r="B76" s="131"/>
      <c r="C76" s="455"/>
      <c r="D76" s="36">
        <v>123600</v>
      </c>
      <c r="E76" s="37"/>
      <c r="F76" s="37"/>
      <c r="G76" s="37"/>
      <c r="H76" s="38"/>
    </row>
    <row r="77" spans="1:8" s="16" customFormat="1" ht="37.5" customHeight="1" outlineLevel="1" x14ac:dyDescent="0.2">
      <c r="A77" s="130" t="s">
        <v>197</v>
      </c>
      <c r="B77" s="131"/>
      <c r="C77" s="455"/>
      <c r="D77" s="36">
        <v>129780</v>
      </c>
      <c r="E77" s="37"/>
      <c r="F77" s="37"/>
      <c r="G77" s="37"/>
      <c r="H77" s="38"/>
    </row>
    <row r="78" spans="1:8" s="16" customFormat="1" ht="37.5" customHeight="1" outlineLevel="1" x14ac:dyDescent="0.2">
      <c r="A78" s="130" t="s">
        <v>198</v>
      </c>
      <c r="B78" s="131"/>
      <c r="C78" s="455"/>
      <c r="D78" s="36">
        <v>135960</v>
      </c>
      <c r="E78" s="37"/>
      <c r="F78" s="37"/>
      <c r="G78" s="37"/>
      <c r="H78" s="38"/>
    </row>
    <row r="79" spans="1:8" s="16" customFormat="1" ht="37.5" customHeight="1" outlineLevel="1" x14ac:dyDescent="0.2">
      <c r="A79" s="130" t="s">
        <v>199</v>
      </c>
      <c r="B79" s="131"/>
      <c r="C79" s="455"/>
      <c r="D79" s="36">
        <v>142140</v>
      </c>
      <c r="E79" s="37"/>
      <c r="F79" s="37"/>
      <c r="G79" s="37"/>
      <c r="H79" s="38"/>
    </row>
    <row r="80" spans="1:8" s="16" customFormat="1" ht="37.5" customHeight="1" outlineLevel="1" x14ac:dyDescent="0.2">
      <c r="A80" s="130" t="s">
        <v>200</v>
      </c>
      <c r="B80" s="131"/>
      <c r="C80" s="455"/>
      <c r="D80" s="36">
        <v>148320</v>
      </c>
      <c r="E80" s="37"/>
      <c r="F80" s="37"/>
      <c r="G80" s="37"/>
      <c r="H80" s="38"/>
    </row>
    <row r="81" spans="1:8" s="16" customFormat="1" ht="37.5" customHeight="1" outlineLevel="1" x14ac:dyDescent="0.2">
      <c r="A81" s="130" t="s">
        <v>201</v>
      </c>
      <c r="B81" s="131"/>
      <c r="C81" s="455"/>
      <c r="D81" s="36">
        <v>154500</v>
      </c>
      <c r="E81" s="37"/>
      <c r="F81" s="37"/>
      <c r="G81" s="37"/>
      <c r="H81" s="38"/>
    </row>
    <row r="82" spans="1:8" s="16" customFormat="1" ht="37.5" customHeight="1" outlineLevel="1" x14ac:dyDescent="0.2">
      <c r="A82" s="130" t="s">
        <v>202</v>
      </c>
      <c r="B82" s="131"/>
      <c r="C82" s="455"/>
      <c r="D82" s="36">
        <v>160680</v>
      </c>
      <c r="E82" s="37"/>
      <c r="F82" s="37"/>
      <c r="G82" s="37"/>
      <c r="H82" s="38"/>
    </row>
    <row r="83" spans="1:8" s="16" customFormat="1" ht="37.5" customHeight="1" outlineLevel="1" x14ac:dyDescent="0.2">
      <c r="A83" s="130" t="s">
        <v>203</v>
      </c>
      <c r="B83" s="131"/>
      <c r="C83" s="455"/>
      <c r="D83" s="36">
        <v>166860</v>
      </c>
      <c r="E83" s="37"/>
      <c r="F83" s="37"/>
      <c r="G83" s="37"/>
      <c r="H83" s="38"/>
    </row>
    <row r="84" spans="1:8" s="16" customFormat="1" ht="37.5" customHeight="1" outlineLevel="1" x14ac:dyDescent="0.2">
      <c r="A84" s="130" t="s">
        <v>204</v>
      </c>
      <c r="B84" s="131"/>
      <c r="C84" s="455"/>
      <c r="D84" s="36">
        <v>173040</v>
      </c>
      <c r="E84" s="37"/>
      <c r="F84" s="37"/>
      <c r="G84" s="37"/>
      <c r="H84" s="38"/>
    </row>
    <row r="85" spans="1:8" s="16" customFormat="1" ht="37.5" customHeight="1" outlineLevel="1" x14ac:dyDescent="0.2">
      <c r="A85" s="130" t="s">
        <v>205</v>
      </c>
      <c r="B85" s="131"/>
      <c r="C85" s="455"/>
      <c r="D85" s="36">
        <v>179220</v>
      </c>
      <c r="E85" s="37"/>
      <c r="F85" s="37"/>
      <c r="G85" s="37"/>
      <c r="H85" s="38"/>
    </row>
    <row r="86" spans="1:8" s="16" customFormat="1" ht="37.5" customHeight="1" outlineLevel="1" x14ac:dyDescent="0.2">
      <c r="A86" s="130" t="s">
        <v>215</v>
      </c>
      <c r="B86" s="131"/>
      <c r="C86" s="455"/>
      <c r="D86" s="36">
        <v>185400</v>
      </c>
      <c r="E86" s="37"/>
      <c r="F86" s="37"/>
      <c r="G86" s="37"/>
      <c r="H86" s="38"/>
    </row>
    <row r="87" spans="1:8" s="16" customFormat="1" ht="37.5" customHeight="1" outlineLevel="1" x14ac:dyDescent="0.2">
      <c r="A87" s="130" t="s">
        <v>216</v>
      </c>
      <c r="B87" s="131"/>
      <c r="C87" s="455"/>
      <c r="D87" s="36">
        <v>191580</v>
      </c>
      <c r="E87" s="37"/>
      <c r="F87" s="37"/>
      <c r="G87" s="37"/>
      <c r="H87" s="38"/>
    </row>
    <row r="88" spans="1:8" s="16" customFormat="1" ht="37.5" customHeight="1" outlineLevel="1" x14ac:dyDescent="0.2">
      <c r="A88" s="130" t="s">
        <v>217</v>
      </c>
      <c r="B88" s="131"/>
      <c r="C88" s="455"/>
      <c r="D88" s="36">
        <v>197760</v>
      </c>
      <c r="E88" s="37"/>
      <c r="F88" s="37"/>
      <c r="G88" s="37"/>
      <c r="H88" s="38"/>
    </row>
    <row r="89" spans="1:8" s="16" customFormat="1" ht="37.5" customHeight="1" outlineLevel="1" x14ac:dyDescent="0.2">
      <c r="A89" s="130" t="s">
        <v>218</v>
      </c>
      <c r="B89" s="131"/>
      <c r="C89" s="455"/>
      <c r="D89" s="36">
        <v>203940</v>
      </c>
      <c r="E89" s="37"/>
      <c r="F89" s="37"/>
      <c r="G89" s="37"/>
      <c r="H89" s="38"/>
    </row>
    <row r="90" spans="1:8" s="16" customFormat="1" ht="37.5" customHeight="1" outlineLevel="1" x14ac:dyDescent="0.2">
      <c r="A90" s="130" t="s">
        <v>219</v>
      </c>
      <c r="B90" s="131"/>
      <c r="C90" s="455"/>
      <c r="D90" s="36">
        <v>210120</v>
      </c>
      <c r="E90" s="37"/>
      <c r="F90" s="37"/>
      <c r="G90" s="37"/>
      <c r="H90" s="38"/>
    </row>
    <row r="91" spans="1:8" s="16" customFormat="1" ht="37.5" customHeight="1" outlineLevel="1" x14ac:dyDescent="0.2">
      <c r="A91" s="130" t="s">
        <v>220</v>
      </c>
      <c r="B91" s="131"/>
      <c r="C91" s="455"/>
      <c r="D91" s="36">
        <v>216300</v>
      </c>
      <c r="E91" s="37"/>
      <c r="F91" s="37"/>
      <c r="G91" s="37"/>
      <c r="H91" s="38"/>
    </row>
    <row r="92" spans="1:8" s="16" customFormat="1" ht="37.5" customHeight="1" outlineLevel="1" x14ac:dyDescent="0.2">
      <c r="A92" s="130" t="s">
        <v>221</v>
      </c>
      <c r="B92" s="131"/>
      <c r="C92" s="455"/>
      <c r="D92" s="36">
        <v>222480</v>
      </c>
      <c r="E92" s="37"/>
      <c r="F92" s="37"/>
      <c r="G92" s="37"/>
      <c r="H92" s="38"/>
    </row>
    <row r="93" spans="1:8" s="16" customFormat="1" ht="37.5" customHeight="1" outlineLevel="1" x14ac:dyDescent="0.2">
      <c r="A93" s="130" t="s">
        <v>222</v>
      </c>
      <c r="B93" s="131"/>
      <c r="C93" s="455"/>
      <c r="D93" s="36">
        <v>228660</v>
      </c>
      <c r="E93" s="37"/>
      <c r="F93" s="37"/>
      <c r="G93" s="37"/>
      <c r="H93" s="38"/>
    </row>
    <row r="94" spans="1:8" s="16" customFormat="1" ht="37.5" customHeight="1" outlineLevel="1" x14ac:dyDescent="0.2">
      <c r="A94" s="130" t="s">
        <v>223</v>
      </c>
      <c r="B94" s="131"/>
      <c r="C94" s="455"/>
      <c r="D94" s="36">
        <v>234840</v>
      </c>
      <c r="E94" s="37"/>
      <c r="F94" s="37"/>
      <c r="G94" s="37"/>
      <c r="H94" s="38"/>
    </row>
    <row r="95" spans="1:8" s="16" customFormat="1" ht="37.5" customHeight="1" outlineLevel="1" thickBot="1" x14ac:dyDescent="0.25">
      <c r="A95" s="130" t="s">
        <v>224</v>
      </c>
      <c r="B95" s="131"/>
      <c r="C95" s="455"/>
      <c r="D95" s="36">
        <v>241020</v>
      </c>
      <c r="E95" s="37"/>
      <c r="F95" s="37"/>
      <c r="G95" s="37"/>
      <c r="H95" s="38"/>
    </row>
    <row r="96" spans="1:8" s="16" customFormat="1" ht="50.1" customHeight="1" thickBot="1" x14ac:dyDescent="0.25">
      <c r="A96" s="119" t="s">
        <v>52</v>
      </c>
      <c r="B96" s="120"/>
      <c r="C96" s="120"/>
      <c r="D96" s="121" t="str">
        <f>"от "&amp;MIN(D97:D106)&amp;" до "&amp;MAX(D97:D106)</f>
        <v>от 48 до 1890</v>
      </c>
      <c r="E96" s="122"/>
      <c r="F96" s="122"/>
      <c r="G96" s="122"/>
      <c r="H96" s="123"/>
    </row>
    <row r="97" spans="1:8" s="16" customFormat="1" ht="156" customHeight="1" x14ac:dyDescent="0.2">
      <c r="A97" s="132" t="s">
        <v>53</v>
      </c>
      <c r="B97" s="133" t="s">
        <v>13</v>
      </c>
      <c r="C97" s="318"/>
      <c r="D97" s="127">
        <v>1890</v>
      </c>
      <c r="E97" s="128"/>
      <c r="F97" s="128"/>
      <c r="G97" s="128"/>
      <c r="H97" s="129"/>
    </row>
    <row r="98" spans="1:8" s="16" customFormat="1" ht="37.5" customHeight="1" x14ac:dyDescent="0.2">
      <c r="A98" s="143" t="s">
        <v>54</v>
      </c>
      <c r="B98" s="457"/>
      <c r="C98" s="139"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98" s="36">
        <v>48</v>
      </c>
      <c r="E98" s="37"/>
      <c r="F98" s="37"/>
      <c r="G98" s="37"/>
      <c r="H98" s="38"/>
    </row>
    <row r="99" spans="1:8" s="16" customFormat="1" ht="37.5" customHeight="1" x14ac:dyDescent="0.2">
      <c r="A99" s="143" t="s">
        <v>55</v>
      </c>
      <c r="B99" s="144"/>
      <c r="C99" s="142"/>
      <c r="D99" s="36">
        <v>534</v>
      </c>
      <c r="E99" s="37"/>
      <c r="F99" s="37"/>
      <c r="G99" s="37"/>
      <c r="H99" s="38"/>
    </row>
    <row r="100" spans="1:8" s="16" customFormat="1" ht="37.5" customHeight="1" x14ac:dyDescent="0.2">
      <c r="A100" s="143" t="s">
        <v>56</v>
      </c>
      <c r="B100" s="457"/>
      <c r="C100" s="142"/>
      <c r="D100" s="36">
        <v>354</v>
      </c>
      <c r="E100" s="37"/>
      <c r="F100" s="37"/>
      <c r="G100" s="37"/>
      <c r="H100" s="38"/>
    </row>
    <row r="101" spans="1:8" s="16" customFormat="1" ht="37.5" customHeight="1" x14ac:dyDescent="0.2">
      <c r="A101" s="143" t="s">
        <v>57</v>
      </c>
      <c r="B101" s="144"/>
      <c r="C101" s="142"/>
      <c r="D101" s="36">
        <v>474</v>
      </c>
      <c r="E101" s="37"/>
      <c r="F101" s="37"/>
      <c r="G101" s="37"/>
      <c r="H101" s="38"/>
    </row>
    <row r="102" spans="1:8" s="16" customFormat="1" ht="37.5" customHeight="1" x14ac:dyDescent="0.2">
      <c r="A102" s="143" t="s">
        <v>58</v>
      </c>
      <c r="B102" s="457"/>
      <c r="C102" s="142"/>
      <c r="D102" s="36">
        <v>240</v>
      </c>
      <c r="E102" s="37"/>
      <c r="F102" s="37"/>
      <c r="G102" s="37"/>
      <c r="H102" s="38"/>
    </row>
    <row r="103" spans="1:8" s="16" customFormat="1" ht="37.5" customHeight="1" x14ac:dyDescent="0.2">
      <c r="A103" s="143" t="s">
        <v>59</v>
      </c>
      <c r="B103" s="457"/>
      <c r="C103" s="142"/>
      <c r="D103" s="36">
        <v>240</v>
      </c>
      <c r="E103" s="37"/>
      <c r="F103" s="37"/>
      <c r="G103" s="37"/>
      <c r="H103" s="38"/>
    </row>
    <row r="104" spans="1:8" s="16" customFormat="1" ht="37.5" customHeight="1" x14ac:dyDescent="0.2">
      <c r="A104" s="143" t="s">
        <v>60</v>
      </c>
      <c r="B104" s="457"/>
      <c r="C104" s="142"/>
      <c r="D104" s="36">
        <v>480</v>
      </c>
      <c r="E104" s="37"/>
      <c r="F104" s="37"/>
      <c r="G104" s="37"/>
      <c r="H104" s="38"/>
    </row>
    <row r="105" spans="1:8" s="16" customFormat="1" ht="37.5" customHeight="1" x14ac:dyDescent="0.2">
      <c r="A105" s="143" t="s">
        <v>61</v>
      </c>
      <c r="B105" s="457"/>
      <c r="C105" s="142"/>
      <c r="D105" s="36">
        <v>720</v>
      </c>
      <c r="E105" s="37"/>
      <c r="F105" s="37"/>
      <c r="G105" s="37"/>
      <c r="H105" s="38"/>
    </row>
    <row r="106" spans="1:8" s="16" customFormat="1" ht="37.5" customHeight="1" thickBot="1" x14ac:dyDescent="0.25">
      <c r="A106" s="192" t="s">
        <v>62</v>
      </c>
      <c r="B106" s="458"/>
      <c r="C106" s="147"/>
      <c r="D106" s="36">
        <v>1182</v>
      </c>
      <c r="E106" s="37"/>
      <c r="F106" s="37"/>
      <c r="G106" s="37"/>
      <c r="H106" s="38"/>
    </row>
    <row r="107" spans="1:8" s="16" customFormat="1" ht="117.75" customHeight="1" thickBot="1" x14ac:dyDescent="0.25">
      <c r="A107" s="319" t="s">
        <v>64</v>
      </c>
      <c r="B107" s="320"/>
      <c r="C10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07" s="45">
        <v>30</v>
      </c>
      <c r="E107" s="45"/>
      <c r="F107" s="45"/>
      <c r="G107" s="45"/>
      <c r="H107" s="46"/>
    </row>
    <row r="108" spans="1:8" s="28" customFormat="1" ht="50.1" customHeight="1" thickBot="1" x14ac:dyDescent="0.25">
      <c r="A108" s="24" t="s">
        <v>65</v>
      </c>
      <c r="B108" s="25"/>
      <c r="C108" s="26"/>
      <c r="D108" s="156" t="str">
        <f>"от "&amp;MIN(D110,D121:H122,F160,D123:H137)&amp;" до "&amp;MAX(D110,D121:H122,F160,D123:H137)</f>
        <v>от 300 до 48720</v>
      </c>
      <c r="E108" s="156"/>
      <c r="F108" s="156"/>
      <c r="G108" s="156"/>
      <c r="H108" s="157"/>
    </row>
    <row r="109" spans="1:8" s="16" customFormat="1" ht="24.95" customHeight="1" thickBot="1" x14ac:dyDescent="0.25">
      <c r="A109" s="298"/>
      <c r="B109" s="299"/>
      <c r="C109" s="118"/>
      <c r="D109" s="322"/>
      <c r="E109" s="322"/>
      <c r="F109" s="322"/>
      <c r="G109" s="322"/>
      <c r="H109" s="323"/>
    </row>
    <row r="110" spans="1:8" s="16" customFormat="1" ht="61.5" customHeight="1" thickBot="1" x14ac:dyDescent="0.25">
      <c r="A110" s="162" t="s">
        <v>66</v>
      </c>
      <c r="B110" s="163"/>
      <c r="C11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10" s="165">
        <v>10500</v>
      </c>
      <c r="E110" s="165"/>
      <c r="F110" s="165"/>
      <c r="G110" s="165"/>
      <c r="H110" s="166"/>
    </row>
    <row r="111" spans="1:8" s="16" customFormat="1" ht="61.5" customHeight="1" thickBot="1" x14ac:dyDescent="0.25">
      <c r="A111" s="167" t="s">
        <v>67</v>
      </c>
      <c r="B111" s="168"/>
      <c r="C111" s="169"/>
      <c r="D111" s="170" t="s">
        <v>68</v>
      </c>
      <c r="E111" s="171"/>
      <c r="F111" s="171"/>
      <c r="G111" s="171"/>
      <c r="H111" s="172"/>
    </row>
    <row r="112" spans="1:8" s="16" customFormat="1" ht="61.5" customHeight="1" x14ac:dyDescent="0.2">
      <c r="A112" s="173" t="s">
        <v>69</v>
      </c>
      <c r="B112" s="174"/>
      <c r="C112" s="169"/>
      <c r="D112" s="140">
        <f>D110/4</f>
        <v>2625</v>
      </c>
      <c r="E112" s="140"/>
      <c r="F112" s="140"/>
      <c r="G112" s="140"/>
      <c r="H112" s="141"/>
    </row>
    <row r="113" spans="1:8" s="16" customFormat="1" ht="61.5" customHeight="1" x14ac:dyDescent="0.2">
      <c r="A113" s="173" t="s">
        <v>70</v>
      </c>
      <c r="B113" s="174"/>
      <c r="C113" s="169"/>
      <c r="D113" s="140">
        <f>D110/5</f>
        <v>2100</v>
      </c>
      <c r="E113" s="140"/>
      <c r="F113" s="140"/>
      <c r="G113" s="140"/>
      <c r="H113" s="141"/>
    </row>
    <row r="114" spans="1:8" s="16" customFormat="1" ht="61.5" customHeight="1" x14ac:dyDescent="0.2">
      <c r="A114" s="173" t="s">
        <v>71</v>
      </c>
      <c r="B114" s="174"/>
      <c r="C114" s="169"/>
      <c r="D114" s="140">
        <f>D110/6</f>
        <v>1750</v>
      </c>
      <c r="E114" s="140"/>
      <c r="F114" s="140"/>
      <c r="G114" s="140"/>
      <c r="H114" s="141"/>
    </row>
    <row r="115" spans="1:8" s="16" customFormat="1" ht="61.5" customHeight="1" x14ac:dyDescent="0.2">
      <c r="A115" s="173" t="s">
        <v>72</v>
      </c>
      <c r="B115" s="174"/>
      <c r="C115" s="169"/>
      <c r="D115" s="140">
        <f>D110/7</f>
        <v>1500</v>
      </c>
      <c r="E115" s="140"/>
      <c r="F115" s="140"/>
      <c r="G115" s="140"/>
      <c r="H115" s="141"/>
    </row>
    <row r="116" spans="1:8" s="16" customFormat="1" ht="61.5" customHeight="1" x14ac:dyDescent="0.2">
      <c r="A116" s="173" t="s">
        <v>73</v>
      </c>
      <c r="B116" s="174"/>
      <c r="C116" s="169"/>
      <c r="D116" s="140">
        <f>D110/8</f>
        <v>1312.5</v>
      </c>
      <c r="E116" s="140"/>
      <c r="F116" s="140"/>
      <c r="G116" s="140"/>
      <c r="H116" s="141"/>
    </row>
    <row r="117" spans="1:8" s="16" customFormat="1" ht="61.5" customHeight="1" x14ac:dyDescent="0.2">
      <c r="A117" s="173" t="s">
        <v>74</v>
      </c>
      <c r="B117" s="174"/>
      <c r="C117" s="169"/>
      <c r="D117" s="140">
        <f>D110/9</f>
        <v>1166.6666666666667</v>
      </c>
      <c r="E117" s="140"/>
      <c r="F117" s="140"/>
      <c r="G117" s="140"/>
      <c r="H117" s="141"/>
    </row>
    <row r="118" spans="1:8" s="16" customFormat="1" ht="61.5" customHeight="1" thickBot="1" x14ac:dyDescent="0.25">
      <c r="A118" s="173" t="s">
        <v>75</v>
      </c>
      <c r="B118" s="174"/>
      <c r="C118" s="175"/>
      <c r="D118" s="140">
        <f>D110/10</f>
        <v>1050</v>
      </c>
      <c r="E118" s="140"/>
      <c r="F118" s="140"/>
      <c r="G118" s="140"/>
      <c r="H118" s="141"/>
    </row>
    <row r="119" spans="1:8" s="16" customFormat="1" ht="62.45" customHeight="1" thickBot="1" x14ac:dyDescent="0.25">
      <c r="A119" s="176" t="s">
        <v>76</v>
      </c>
      <c r="B119" s="177"/>
      <c r="C11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19" s="44">
        <v>24000</v>
      </c>
      <c r="E119" s="45"/>
      <c r="F119" s="45"/>
      <c r="G119" s="45"/>
      <c r="H119" s="46"/>
    </row>
    <row r="120" spans="1:8" s="16" customFormat="1" ht="24.95" customHeight="1" thickBot="1" x14ac:dyDescent="0.25">
      <c r="A120" s="298"/>
      <c r="B120" s="299"/>
      <c r="C120" s="180"/>
      <c r="D120" s="322"/>
      <c r="E120" s="322"/>
      <c r="F120" s="322"/>
      <c r="G120" s="322"/>
      <c r="H120" s="323"/>
    </row>
    <row r="121" spans="1:8" s="16" customFormat="1" ht="50.1" customHeight="1" x14ac:dyDescent="0.2">
      <c r="A121" s="143" t="s">
        <v>77</v>
      </c>
      <c r="B121" s="144"/>
      <c r="C121" s="291" t="str">
        <f>"Интернет-площадка 2gis.ru на основе Cправочника организаций "&amp;$C$2&amp;""</f>
        <v>Интернет-площадка 2gis.ru на основе Cправочника организаций "2ГИС.УЛАН-УДЭ"</v>
      </c>
      <c r="D121" s="56">
        <v>8550</v>
      </c>
      <c r="E121" s="37"/>
      <c r="F121" s="37"/>
      <c r="G121" s="37"/>
      <c r="H121" s="38"/>
    </row>
    <row r="122" spans="1:8" s="16" customFormat="1" ht="50.1" customHeight="1" x14ac:dyDescent="0.2">
      <c r="A122" s="143" t="s">
        <v>78</v>
      </c>
      <c r="B122" s="144"/>
      <c r="C122"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22" s="56">
        <v>1200</v>
      </c>
      <c r="E122" s="37"/>
      <c r="F122" s="37"/>
      <c r="G122" s="37"/>
      <c r="H122" s="38"/>
    </row>
    <row r="123" spans="1:8" s="16" customFormat="1" ht="50.1" customHeight="1" x14ac:dyDescent="0.2">
      <c r="A123" s="143" t="s">
        <v>79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23" s="56">
        <v>1950</v>
      </c>
      <c r="E123" s="37"/>
      <c r="F123" s="37"/>
      <c r="G123" s="37"/>
      <c r="H123" s="38"/>
    </row>
    <row r="124" spans="1:8" s="16" customFormat="1" ht="50.1" customHeight="1" x14ac:dyDescent="0.2">
      <c r="A124" s="143" t="s">
        <v>80</v>
      </c>
      <c r="B124" s="144"/>
      <c r="C124" s="188" t="str">
        <f>"Интернет-площадка 2gis.ru на основе Cправочника организаций "&amp;$C$2&amp;""</f>
        <v>Интернет-площадка 2gis.ru на основе Cправочника организаций "2ГИС.УЛАН-УДЭ"</v>
      </c>
      <c r="D124" s="56">
        <v>12780</v>
      </c>
      <c r="E124" s="37"/>
      <c r="F124" s="37"/>
      <c r="G124" s="37"/>
      <c r="H124" s="38"/>
    </row>
    <row r="125" spans="1:8" s="16" customFormat="1" ht="50.1" customHeight="1" x14ac:dyDescent="0.2">
      <c r="A125" s="143" t="s">
        <v>81</v>
      </c>
      <c r="B125" s="144"/>
      <c r="C125" s="188" t="str">
        <f>"Интернет-площадка 2gis.ru на основе Cправочника организаций "&amp;$C$2&amp;""</f>
        <v>Интернет-площадка 2gis.ru на основе Cправочника организаций "2ГИС.УЛАН-УДЭ"</v>
      </c>
      <c r="D125" s="56">
        <v>15336</v>
      </c>
      <c r="E125" s="37"/>
      <c r="F125" s="37"/>
      <c r="G125" s="37"/>
      <c r="H125" s="38"/>
    </row>
    <row r="126" spans="1:8" s="16" customFormat="1" ht="50.1" customHeight="1" x14ac:dyDescent="0.2">
      <c r="A126" s="143" t="s">
        <v>82</v>
      </c>
      <c r="B126" s="144"/>
      <c r="C126"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26" s="56">
        <v>990</v>
      </c>
      <c r="E126" s="37"/>
      <c r="F126" s="37"/>
      <c r="G126" s="37"/>
      <c r="H126" s="38"/>
    </row>
    <row r="127" spans="1:8" s="16" customFormat="1" ht="50.1" customHeight="1" x14ac:dyDescent="0.2">
      <c r="A127" s="143" t="s">
        <v>83</v>
      </c>
      <c r="B127" s="144"/>
      <c r="C127"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27" s="56">
        <v>2400</v>
      </c>
      <c r="E127" s="37"/>
      <c r="F127" s="37"/>
      <c r="G127" s="37"/>
      <c r="H127" s="38"/>
    </row>
    <row r="128" spans="1:8" s="16" customFormat="1" ht="50.1" customHeight="1" x14ac:dyDescent="0.2">
      <c r="A128" s="143" t="s">
        <v>84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28" s="56">
        <v>4248</v>
      </c>
      <c r="E128" s="37"/>
      <c r="F128" s="37"/>
      <c r="G128" s="37"/>
      <c r="H128" s="38"/>
    </row>
    <row r="129" spans="1:8" s="16" customFormat="1" ht="50.1" customHeight="1" x14ac:dyDescent="0.2">
      <c r="A129" s="143" t="s">
        <v>85</v>
      </c>
      <c r="B129" s="144"/>
      <c r="C129" s="188" t="str">
        <f>C160</f>
        <v>электронный справочник на основе Справочника организаций "2ГИС.УЛАН-УДЭ" (мобильная версия 2ГИС 4.0 и выше)</v>
      </c>
      <c r="D129" s="56">
        <v>21600</v>
      </c>
      <c r="E129" s="37"/>
      <c r="F129" s="37"/>
      <c r="G129" s="37"/>
      <c r="H129" s="38"/>
    </row>
    <row r="130" spans="1:8" s="16" customFormat="1" ht="50.1" customHeight="1" x14ac:dyDescent="0.2">
      <c r="A130" s="143" t="s">
        <v>86</v>
      </c>
      <c r="B130" s="144"/>
      <c r="C130" s="188" t="s">
        <v>87</v>
      </c>
      <c r="D130" s="56">
        <v>504</v>
      </c>
      <c r="E130" s="37"/>
      <c r="F130" s="37"/>
      <c r="G130" s="37"/>
      <c r="H130" s="38"/>
    </row>
    <row r="131" spans="1:8" s="16" customFormat="1" ht="66" customHeight="1" x14ac:dyDescent="0.2">
      <c r="A131" s="143" t="s">
        <v>88</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1" s="56">
        <v>4554</v>
      </c>
      <c r="E131" s="37"/>
      <c r="F131" s="37"/>
      <c r="G131" s="37"/>
      <c r="H131" s="38"/>
    </row>
    <row r="132" spans="1:8" s="16" customFormat="1" ht="66" customHeight="1" x14ac:dyDescent="0.2">
      <c r="A132" s="143" t="s">
        <v>89</v>
      </c>
      <c r="B132" s="144"/>
      <c r="C132" s="188"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2" s="56">
        <v>3642</v>
      </c>
      <c r="E132" s="37"/>
      <c r="F132" s="37"/>
      <c r="G132" s="37"/>
      <c r="H132" s="38"/>
    </row>
    <row r="133" spans="1:8" s="16" customFormat="1" ht="66" customHeight="1" x14ac:dyDescent="0.2">
      <c r="A133" s="143" t="s">
        <v>90</v>
      </c>
      <c r="B133" s="144"/>
      <c r="C133" s="18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3" s="56">
        <v>2952</v>
      </c>
      <c r="E133" s="37"/>
      <c r="F133" s="37"/>
      <c r="G133" s="37"/>
      <c r="H133" s="38"/>
    </row>
    <row r="134" spans="1:8" s="16" customFormat="1" ht="66" customHeight="1" x14ac:dyDescent="0.2">
      <c r="A134" s="143" t="s">
        <v>91</v>
      </c>
      <c r="B134" s="144"/>
      <c r="C134" s="188"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4" s="56">
        <v>1824</v>
      </c>
      <c r="E134" s="37"/>
      <c r="F134" s="37"/>
      <c r="G134" s="37"/>
      <c r="H134" s="38"/>
    </row>
    <row r="135" spans="1:8" s="16" customFormat="1" ht="66" customHeight="1" x14ac:dyDescent="0.2">
      <c r="A135" s="143" t="s">
        <v>92</v>
      </c>
      <c r="B135" s="144" t="s">
        <v>92</v>
      </c>
      <c r="C13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5" s="56">
        <v>48720</v>
      </c>
      <c r="E135" s="37"/>
      <c r="F135" s="37"/>
      <c r="G135" s="37"/>
      <c r="H135" s="38"/>
    </row>
    <row r="136" spans="1:8" s="16" customFormat="1" ht="66" customHeight="1" x14ac:dyDescent="0.2">
      <c r="A136" s="143" t="s">
        <v>93</v>
      </c>
      <c r="B136" s="144" t="s">
        <v>93</v>
      </c>
      <c r="C13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36" s="56">
        <v>12000</v>
      </c>
      <c r="E136" s="37"/>
      <c r="F136" s="37"/>
      <c r="G136" s="37"/>
      <c r="H136" s="38"/>
    </row>
    <row r="137" spans="1:8" s="16" customFormat="1" ht="50.1" customHeight="1" thickBot="1" x14ac:dyDescent="0.25">
      <c r="A137" s="143" t="s">
        <v>94</v>
      </c>
      <c r="B137" s="144"/>
      <c r="C137"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37" s="56">
        <v>300</v>
      </c>
      <c r="E137" s="37"/>
      <c r="F137" s="37"/>
      <c r="G137" s="37"/>
      <c r="H137" s="38"/>
    </row>
    <row r="138" spans="1:8" s="16" customFormat="1" ht="102" customHeight="1" thickBot="1" x14ac:dyDescent="0.25">
      <c r="A138" s="143" t="s">
        <v>16</v>
      </c>
      <c r="B138" s="144"/>
      <c r="C13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38" s="56">
        <v>1500</v>
      </c>
      <c r="E138" s="37"/>
      <c r="F138" s="37"/>
      <c r="G138" s="37"/>
      <c r="H138" s="38"/>
    </row>
    <row r="139" spans="1:8" s="16" customFormat="1" ht="126" customHeight="1" x14ac:dyDescent="0.2">
      <c r="A139" s="143" t="s">
        <v>95</v>
      </c>
      <c r="B139" s="144"/>
      <c r="C13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39" s="56">
        <v>24600</v>
      </c>
      <c r="E139" s="37"/>
      <c r="F139" s="37"/>
      <c r="G139" s="37"/>
      <c r="H139" s="38"/>
    </row>
    <row r="140" spans="1:8" s="16" customFormat="1" ht="96" customHeight="1" x14ac:dyDescent="0.2">
      <c r="A140" s="137" t="s">
        <v>96</v>
      </c>
      <c r="B140" s="189"/>
      <c r="C14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0" s="56">
        <v>5010</v>
      </c>
      <c r="E140" s="37"/>
      <c r="F140" s="37"/>
      <c r="G140" s="37"/>
      <c r="H140" s="38"/>
    </row>
    <row r="141" spans="1:8" s="16" customFormat="1" ht="96" customHeight="1" x14ac:dyDescent="0.2">
      <c r="A141" s="137" t="s">
        <v>97</v>
      </c>
      <c r="B141" s="189"/>
      <c r="C14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41" s="56">
        <v>13200</v>
      </c>
      <c r="E141" s="37"/>
      <c r="F141" s="37"/>
      <c r="G141" s="37"/>
      <c r="H141" s="38"/>
    </row>
    <row r="142" spans="1:8" s="16" customFormat="1" ht="50.1" customHeight="1" x14ac:dyDescent="0.2">
      <c r="A142" s="143" t="s">
        <v>98</v>
      </c>
      <c r="B142" s="144"/>
      <c r="C142" s="188" t="str">
        <f>"Интернет-площадка 2gis.ru на основе Cправочника организаций "&amp;$C$2&amp;""</f>
        <v>Интернет-площадка 2gis.ru на основе Cправочника организаций "2ГИС.УЛАН-УДЭ"</v>
      </c>
      <c r="D142" s="56">
        <v>12000</v>
      </c>
      <c r="E142" s="37"/>
      <c r="F142" s="37"/>
      <c r="G142" s="37"/>
      <c r="H142" s="38"/>
    </row>
    <row r="143" spans="1:8" s="16" customFormat="1" ht="50.1" customHeight="1" x14ac:dyDescent="0.2">
      <c r="A143" s="143" t="s">
        <v>99</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3" s="56">
        <v>1680</v>
      </c>
      <c r="E143" s="37"/>
      <c r="F143" s="37"/>
      <c r="G143" s="37"/>
      <c r="H143" s="38"/>
    </row>
    <row r="144" spans="1:8" s="16" customFormat="1" ht="50.1" customHeight="1" x14ac:dyDescent="0.2">
      <c r="A144" s="143" t="s">
        <v>100</v>
      </c>
      <c r="B144" s="144"/>
      <c r="C144"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4" s="56">
        <v>2760</v>
      </c>
      <c r="E144" s="37"/>
      <c r="F144" s="37"/>
      <c r="G144" s="37"/>
      <c r="H144" s="38"/>
    </row>
    <row r="145" spans="1:8" s="16" customFormat="1" ht="50.1" customHeight="1" x14ac:dyDescent="0.2">
      <c r="A145" s="143" t="s">
        <v>101</v>
      </c>
      <c r="B145" s="144"/>
      <c r="C145" s="188" t="str">
        <f>"Интернет-площадка 2gis.ru на основе Cправочника организаций "&amp;$C$2&amp;""</f>
        <v>Интернет-площадка 2gis.ru на основе Cправочника организаций "2ГИС.УЛАН-УДЭ"</v>
      </c>
      <c r="D145" s="56">
        <v>18000</v>
      </c>
      <c r="E145" s="37"/>
      <c r="F145" s="37"/>
      <c r="G145" s="37"/>
      <c r="H145" s="38"/>
    </row>
    <row r="146" spans="1:8" s="16" customFormat="1" ht="50.1" customHeight="1" x14ac:dyDescent="0.2">
      <c r="A146" s="143" t="s">
        <v>102</v>
      </c>
      <c r="B146" s="144"/>
      <c r="C146" s="188" t="str">
        <f>"Интернет-площадка 2gis.ru на основе Cправочника организаций "&amp;$C$2&amp;""</f>
        <v>Интернет-площадка 2gis.ru на основе Cправочника организаций "2ГИС.УЛАН-УДЭ"</v>
      </c>
      <c r="D146" s="56">
        <v>21600</v>
      </c>
      <c r="E146" s="37"/>
      <c r="F146" s="37"/>
      <c r="G146" s="37"/>
      <c r="H146" s="38"/>
    </row>
    <row r="147" spans="1:8" s="16" customFormat="1" ht="50.1" customHeight="1" x14ac:dyDescent="0.2">
      <c r="A147" s="143" t="s">
        <v>103</v>
      </c>
      <c r="B147" s="144"/>
      <c r="C147"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56">
        <v>1440</v>
      </c>
      <c r="E147" s="37"/>
      <c r="F147" s="37"/>
      <c r="G147" s="37"/>
      <c r="H147" s="38"/>
    </row>
    <row r="148" spans="1:8" s="16" customFormat="1" ht="50.1" customHeight="1" x14ac:dyDescent="0.2">
      <c r="A148" s="143" t="s">
        <v>104</v>
      </c>
      <c r="B148" s="144"/>
      <c r="C148"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56">
        <v>3360</v>
      </c>
      <c r="E148" s="37"/>
      <c r="F148" s="37"/>
      <c r="G148" s="37"/>
      <c r="H148" s="38"/>
    </row>
    <row r="149" spans="1:8" s="16" customFormat="1" ht="50.1" customHeight="1" x14ac:dyDescent="0.2">
      <c r="A149" s="143" t="s">
        <v>105</v>
      </c>
      <c r="B149" s="144"/>
      <c r="C149"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9" s="56">
        <v>6000</v>
      </c>
      <c r="E149" s="37"/>
      <c r="F149" s="37"/>
      <c r="G149" s="37"/>
      <c r="H149" s="38"/>
    </row>
    <row r="150" spans="1:8" s="16" customFormat="1" ht="50.1" customHeight="1" x14ac:dyDescent="0.2">
      <c r="A150" s="143" t="s">
        <v>106</v>
      </c>
      <c r="B150" s="144"/>
      <c r="C150" s="188" t="s">
        <v>87</v>
      </c>
      <c r="D150" s="56">
        <v>720</v>
      </c>
      <c r="E150" s="37"/>
      <c r="F150" s="37"/>
      <c r="G150" s="37"/>
      <c r="H150" s="38"/>
    </row>
    <row r="151" spans="1:8" s="16" customFormat="1" ht="79.5" customHeight="1" x14ac:dyDescent="0.2">
      <c r="A151" s="143" t="s">
        <v>107</v>
      </c>
      <c r="B151" s="144"/>
      <c r="C15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1" s="56">
        <v>68280</v>
      </c>
      <c r="E151" s="37"/>
      <c r="F151" s="37"/>
      <c r="G151" s="37"/>
      <c r="H151" s="38"/>
    </row>
    <row r="152" spans="1:8" s="16" customFormat="1" ht="50.1" customHeight="1" thickBot="1" x14ac:dyDescent="0.25">
      <c r="A152" s="143" t="s">
        <v>108</v>
      </c>
      <c r="B152" s="144"/>
      <c r="C152"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56">
        <v>480</v>
      </c>
      <c r="E152" s="37"/>
      <c r="F152" s="37"/>
      <c r="G152" s="37"/>
      <c r="H152" s="38"/>
    </row>
    <row r="153" spans="1:8" s="28" customFormat="1" ht="50.1" customHeight="1" thickBot="1" x14ac:dyDescent="0.25">
      <c r="A153" s="24" t="s">
        <v>109</v>
      </c>
      <c r="B153" s="25"/>
      <c r="C153" s="26"/>
      <c r="D153" s="156"/>
      <c r="E153" s="156"/>
      <c r="F153" s="156"/>
      <c r="G153" s="156"/>
      <c r="H153" s="157"/>
    </row>
    <row r="154" spans="1:8" s="16" customFormat="1" ht="50.1" customHeight="1" x14ac:dyDescent="0.2">
      <c r="A154" s="143" t="s">
        <v>110</v>
      </c>
      <c r="B154" s="144"/>
      <c r="C15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54" s="36">
        <v>11550</v>
      </c>
      <c r="E154" s="37"/>
      <c r="F154" s="37"/>
      <c r="G154" s="37"/>
      <c r="H154" s="38"/>
    </row>
    <row r="155" spans="1:8" s="16" customFormat="1" ht="50.1" customHeight="1" x14ac:dyDescent="0.2">
      <c r="A155" s="143" t="s">
        <v>111</v>
      </c>
      <c r="B155" s="144"/>
      <c r="C155" s="194"/>
      <c r="D155" s="36">
        <v>15570</v>
      </c>
      <c r="E155" s="37"/>
      <c r="F155" s="37"/>
      <c r="G155" s="37"/>
      <c r="H155" s="38"/>
    </row>
    <row r="156" spans="1:8" s="16" customFormat="1" ht="50.1" customHeight="1" x14ac:dyDescent="0.2">
      <c r="A156" s="192" t="s">
        <v>112</v>
      </c>
      <c r="B156" s="193"/>
      <c r="C156" s="194"/>
      <c r="D156" s="325">
        <v>3000</v>
      </c>
      <c r="E156" s="140"/>
      <c r="F156" s="140"/>
      <c r="G156" s="140"/>
      <c r="H156" s="140"/>
    </row>
    <row r="157" spans="1:8" s="16" customFormat="1" ht="50.1" customHeight="1" x14ac:dyDescent="0.2">
      <c r="A157" s="192" t="s">
        <v>113</v>
      </c>
      <c r="B157" s="193"/>
      <c r="C157" s="194"/>
      <c r="D157" s="325">
        <v>300</v>
      </c>
      <c r="E157" s="140"/>
      <c r="F157" s="140"/>
      <c r="G157" s="140"/>
      <c r="H157" s="140"/>
    </row>
    <row r="158" spans="1:8" s="16" customFormat="1" ht="50.1" customHeight="1" thickBot="1" x14ac:dyDescent="0.25">
      <c r="A158" s="192" t="s">
        <v>114</v>
      </c>
      <c r="B158" s="193"/>
      <c r="C158" s="196"/>
      <c r="D158" s="78">
        <v>1050</v>
      </c>
      <c r="E158" s="79"/>
      <c r="F158" s="79"/>
      <c r="G158" s="79"/>
      <c r="H158" s="79"/>
    </row>
    <row r="159" spans="1:8" s="16" customFormat="1" ht="50.1" customHeight="1" thickBot="1" x14ac:dyDescent="0.25">
      <c r="A159" s="24" t="s">
        <v>115</v>
      </c>
      <c r="B159" s="25"/>
      <c r="C159" s="26"/>
      <c r="D159" s="156"/>
      <c r="E159" s="156"/>
      <c r="F159" s="156"/>
      <c r="G159" s="156"/>
      <c r="H159" s="157"/>
    </row>
    <row r="160" spans="1:8" s="16" customFormat="1" ht="50.1" customHeight="1" x14ac:dyDescent="0.2">
      <c r="A160" s="143" t="s">
        <v>116</v>
      </c>
      <c r="B160" s="144"/>
      <c r="C16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0" s="198">
        <f>F160*1.2</f>
        <v>12456</v>
      </c>
      <c r="E160" s="199">
        <f>F160*1.1</f>
        <v>11418.000000000002</v>
      </c>
      <c r="F160" s="199">
        <v>10380</v>
      </c>
      <c r="G160" s="199">
        <f>F160*0.75</f>
        <v>7785</v>
      </c>
      <c r="H160" s="200">
        <f>F160*0.5</f>
        <v>5190</v>
      </c>
    </row>
    <row r="161" spans="1:8" s="16" customFormat="1" ht="50.1" customHeight="1" x14ac:dyDescent="0.2">
      <c r="A161" s="143" t="s">
        <v>117</v>
      </c>
      <c r="B161" s="144"/>
      <c r="C161" s="188" t="str">
        <f>"Интернет-площадка 2gis.ru на основе Cправочника организаций "&amp;$C$2&amp;""</f>
        <v>Интернет-площадка 2gis.ru на основе Cправочника организаций "2ГИС.УЛАН-УДЭ"</v>
      </c>
      <c r="D161" s="36">
        <v>6570</v>
      </c>
      <c r="E161" s="37"/>
      <c r="F161" s="37"/>
      <c r="G161" s="37"/>
      <c r="H161" s="38"/>
    </row>
    <row r="162" spans="1:8" s="16" customFormat="1" ht="50.1" customHeight="1" x14ac:dyDescent="0.2">
      <c r="A162" s="143" t="s">
        <v>118</v>
      </c>
      <c r="B162" s="144"/>
      <c r="C162"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56">
        <v>1200</v>
      </c>
      <c r="E162" s="37"/>
      <c r="F162" s="37"/>
      <c r="G162" s="37"/>
      <c r="H162" s="38"/>
    </row>
    <row r="163" spans="1:8" s="16" customFormat="1" ht="50.1" customHeight="1" x14ac:dyDescent="0.2">
      <c r="A163" s="137" t="s">
        <v>286</v>
      </c>
      <c r="B163" s="189"/>
      <c r="C16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3" s="198">
        <f>F163*1.2</f>
        <v>17568</v>
      </c>
      <c r="E163" s="199">
        <f>F163*1.1</f>
        <v>16104.000000000002</v>
      </c>
      <c r="F163" s="199">
        <v>14640</v>
      </c>
      <c r="G163" s="199">
        <f>F163*0.75</f>
        <v>10980</v>
      </c>
      <c r="H163" s="200">
        <f>F163*0.5</f>
        <v>7320</v>
      </c>
    </row>
    <row r="164" spans="1:8" s="16" customFormat="1" ht="50.1" customHeight="1" x14ac:dyDescent="0.2">
      <c r="A164" s="143" t="s">
        <v>163</v>
      </c>
      <c r="B164" s="144"/>
      <c r="C164" s="188" t="str">
        <f>"Интернет-площадка 2gis.ru на основе Cправочника организаций "&amp;$C$2&amp;""</f>
        <v>Интернет-площадка 2gis.ru на основе Cправочника организаций "2ГИС.УЛАН-УДЭ"</v>
      </c>
      <c r="D164" s="36">
        <v>9240</v>
      </c>
      <c r="E164" s="37"/>
      <c r="F164" s="37"/>
      <c r="G164" s="37"/>
      <c r="H164" s="38"/>
    </row>
    <row r="165" spans="1:8" s="16" customFormat="1" ht="50.1" customHeight="1" x14ac:dyDescent="0.2">
      <c r="A165" s="143" t="s">
        <v>121</v>
      </c>
      <c r="B165" s="144"/>
      <c r="C165" s="188"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5" s="36">
        <v>1680</v>
      </c>
      <c r="E165" s="37"/>
      <c r="F165" s="37"/>
      <c r="G165" s="37"/>
      <c r="H165" s="38"/>
    </row>
    <row r="166" spans="1:8" s="16" customFormat="1" ht="126" customHeight="1" thickBot="1" x14ac:dyDescent="0.25">
      <c r="A166" s="143" t="s">
        <v>122</v>
      </c>
      <c r="B166" s="144"/>
      <c r="C166" s="201" t="str">
        <f>C161</f>
        <v>Интернет-площадка 2gis.ru на основе Cправочника организаций "2ГИС.УЛАН-УДЭ"</v>
      </c>
      <c r="D166" s="198">
        <f>F166*1.2</f>
        <v>10260</v>
      </c>
      <c r="E166" s="199">
        <f>F166*1.1</f>
        <v>9405</v>
      </c>
      <c r="F166" s="199">
        <v>8550</v>
      </c>
      <c r="G166" s="199">
        <f>F166*0.75</f>
        <v>6412.5</v>
      </c>
      <c r="H166" s="200">
        <f>F166*0.5</f>
        <v>4275</v>
      </c>
    </row>
    <row r="167" spans="1:8" s="28" customFormat="1" ht="50.1" customHeight="1" thickBot="1" x14ac:dyDescent="0.25">
      <c r="A167" s="24" t="s">
        <v>182</v>
      </c>
      <c r="B167" s="25"/>
      <c r="C167" s="26"/>
      <c r="D167" s="156"/>
      <c r="E167" s="156"/>
      <c r="F167" s="156"/>
      <c r="G167" s="156"/>
      <c r="H167" s="157"/>
    </row>
    <row r="168" spans="1:8" s="23" customFormat="1" ht="30" customHeight="1" thickBot="1" x14ac:dyDescent="0.25">
      <c r="A168" s="532"/>
      <c r="B168" s="353"/>
      <c r="C168" s="354"/>
      <c r="D168" s="353"/>
      <c r="E168" s="353"/>
      <c r="F168" s="353"/>
      <c r="G168" s="353"/>
      <c r="H168" s="355"/>
    </row>
    <row r="169" spans="1:8" s="16" customFormat="1" ht="185.25" customHeight="1" x14ac:dyDescent="0.2">
      <c r="A169" s="143" t="s">
        <v>183</v>
      </c>
      <c r="B169" s="144"/>
      <c r="C16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9" s="31">
        <v>12840</v>
      </c>
      <c r="E169" s="32"/>
      <c r="F169" s="32"/>
      <c r="G169" s="32"/>
      <c r="H169" s="33"/>
    </row>
    <row r="170" spans="1:8" s="16" customFormat="1" ht="83.25" customHeight="1" x14ac:dyDescent="0.2">
      <c r="A170" s="143" t="s">
        <v>184</v>
      </c>
      <c r="B170" s="144"/>
      <c r="C170" s="194"/>
      <c r="D170" s="36">
        <v>25680</v>
      </c>
      <c r="E170" s="37"/>
      <c r="F170" s="37"/>
      <c r="G170" s="37"/>
      <c r="H170" s="38"/>
    </row>
    <row r="171" spans="1:8" s="16" customFormat="1" ht="83.25" customHeight="1" x14ac:dyDescent="0.2">
      <c r="A171" s="143" t="s">
        <v>185</v>
      </c>
      <c r="B171" s="144"/>
      <c r="C171" s="194"/>
      <c r="D171" s="36">
        <v>12840</v>
      </c>
      <c r="E171" s="37"/>
      <c r="F171" s="37"/>
      <c r="G171" s="37"/>
      <c r="H171" s="38"/>
    </row>
    <row r="172" spans="1:8" s="16" customFormat="1" ht="83.25" customHeight="1" thickBot="1" x14ac:dyDescent="0.25">
      <c r="A172" s="143" t="s">
        <v>186</v>
      </c>
      <c r="B172" s="144"/>
      <c r="C172" s="194"/>
      <c r="D172" s="36">
        <v>25680</v>
      </c>
      <c r="E172" s="37"/>
      <c r="F172" s="37"/>
      <c r="G172" s="37"/>
      <c r="H172" s="38"/>
    </row>
    <row r="173" spans="1:8" s="16" customFormat="1" ht="21.75" thickBot="1" x14ac:dyDescent="0.25">
      <c r="A173" s="298"/>
      <c r="B173" s="299"/>
      <c r="C173" s="118"/>
      <c r="D173" s="322"/>
      <c r="E173" s="322"/>
      <c r="F173" s="322"/>
      <c r="G173" s="322"/>
      <c r="H173" s="323"/>
    </row>
    <row r="174" spans="1:8" ht="12.6" customHeight="1" x14ac:dyDescent="0.2"/>
    <row r="175" spans="1:8" s="209" customFormat="1" ht="24.95" customHeight="1" x14ac:dyDescent="0.2">
      <c r="A175" s="206"/>
      <c r="B175" s="207" t="s">
        <v>123</v>
      </c>
      <c r="C175" s="208" t="s">
        <v>705</v>
      </c>
      <c r="D175" s="208"/>
    </row>
    <row r="176" spans="1:8" s="209" customFormat="1" ht="24.95" customHeight="1" x14ac:dyDescent="0.2">
      <c r="A176" s="206"/>
      <c r="C176" s="210" t="s">
        <v>706</v>
      </c>
      <c r="D176" s="210"/>
    </row>
    <row r="177" spans="1:8" s="209" customFormat="1" ht="24.95" customHeight="1" x14ac:dyDescent="0.2">
      <c r="A177" s="206"/>
      <c r="C177" s="210" t="s">
        <v>707</v>
      </c>
      <c r="D177" s="210"/>
    </row>
    <row r="178" spans="1:8" s="203" customFormat="1" ht="12" customHeight="1" x14ac:dyDescent="0.2">
      <c r="A178" s="202"/>
      <c r="C178" s="210"/>
      <c r="D178" s="210"/>
      <c r="E178" s="209"/>
      <c r="F178" s="209"/>
      <c r="G178" s="209"/>
    </row>
    <row r="179" spans="1:8" s="217" customFormat="1" ht="24.95" customHeight="1" x14ac:dyDescent="0.2">
      <c r="A179" s="213" t="str">
        <f>Абакан_юр!A147</f>
        <v>По соглашению сторон в качестве валюты платежа могут выступать украинские гривны, в этом случае курс следующий: 1 руб. = 0,3909 гривен</v>
      </c>
      <c r="B179" s="213"/>
      <c r="C179" s="213"/>
      <c r="D179" s="214"/>
      <c r="E179" s="214"/>
      <c r="F179" s="215"/>
      <c r="G179" s="216"/>
      <c r="H179" s="216"/>
    </row>
    <row r="180" spans="1:8" s="217" customFormat="1" ht="24.95" customHeight="1" x14ac:dyDescent="0.2">
      <c r="A180" s="213" t="str">
        <f>Абакан_юр!A148</f>
        <v>По соглашению сторон в качестве валюты платежа могут выступать дирхамы ОАЭ, в этом случае курс следующий: 1 руб. = 0,0394 дирхам</v>
      </c>
      <c r="B180" s="213"/>
      <c r="C180" s="213"/>
      <c r="D180" s="214"/>
      <c r="E180" s="214"/>
      <c r="F180" s="215"/>
      <c r="G180" s="218"/>
      <c r="H180" s="218"/>
    </row>
    <row r="181" spans="1:8" s="217" customFormat="1" ht="24.95" customHeight="1" x14ac:dyDescent="0.2">
      <c r="A181" s="213" t="str">
        <f>Абакан_юр!A149</f>
        <v>По соглашению сторон в качестве валюты платежа могут выступать доллары США, в этом случае курс следующий: 1 руб. = 0,0107 доллара</v>
      </c>
      <c r="B181" s="213"/>
      <c r="C181" s="213"/>
      <c r="D181" s="214"/>
      <c r="E181" s="214"/>
      <c r="F181" s="215"/>
      <c r="G181" s="218"/>
      <c r="H181" s="218"/>
    </row>
    <row r="182" spans="1:8" s="217" customFormat="1" ht="24.95" customHeight="1" x14ac:dyDescent="0.2">
      <c r="A182" s="213" t="str">
        <f>Абакан_юр!A150</f>
        <v>По соглашению сторон в качестве валюты платежа могут выступать евро, в этом случае курс следующий: 1 руб. = 0,0101 евро</v>
      </c>
      <c r="B182" s="213"/>
      <c r="C182" s="213"/>
      <c r="D182" s="214"/>
      <c r="E182" s="215"/>
      <c r="F182" s="215"/>
      <c r="G182" s="218"/>
      <c r="H182" s="218"/>
    </row>
    <row r="183" spans="1:8" s="217" customFormat="1" ht="24.95" customHeight="1" x14ac:dyDescent="0.2">
      <c r="A183" s="213" t="str">
        <f>Абакан_юр!A151</f>
        <v>По соглашению сторон в качестве валюты платежа могут выступать чешские кроны, в этом случае курс следующий: 1 руб. = 0,2496 крона</v>
      </c>
      <c r="B183" s="213"/>
      <c r="C183" s="213"/>
      <c r="D183" s="214"/>
      <c r="E183" s="215"/>
      <c r="F183" s="215"/>
      <c r="G183" s="218"/>
      <c r="H183" s="218"/>
    </row>
    <row r="184" spans="1:8" s="217" customFormat="1" ht="24.95" customHeight="1" x14ac:dyDescent="0.2">
      <c r="A184" s="213" t="str">
        <f>Абакан_юр!A152</f>
        <v>По соглашению сторон в качестве валюты платежа могут выступать киргизские сомы, в этом случае курс следующий: 1 руб. = 0,9546 сом</v>
      </c>
      <c r="B184" s="213"/>
      <c r="C184" s="213"/>
      <c r="D184" s="214"/>
      <c r="E184" s="214"/>
      <c r="F184" s="215"/>
      <c r="G184" s="218"/>
      <c r="H184" s="218"/>
    </row>
    <row r="185" spans="1:8" s="217" customFormat="1" ht="24.95" customHeight="1" x14ac:dyDescent="0.2">
      <c r="A18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5" s="213"/>
      <c r="C185" s="213"/>
      <c r="D185" s="214"/>
      <c r="E185" s="214"/>
      <c r="F185" s="215"/>
      <c r="G185" s="218"/>
      <c r="H185" s="218"/>
    </row>
    <row r="186" spans="1:8" s="224" customFormat="1" ht="12" customHeight="1" x14ac:dyDescent="0.2">
      <c r="A186" s="219"/>
      <c r="B186" s="219"/>
      <c r="C186" s="220"/>
      <c r="D186" s="221"/>
      <c r="E186" s="221"/>
      <c r="F186" s="222"/>
      <c r="G186" s="223"/>
      <c r="H186" s="223"/>
    </row>
    <row r="187" spans="1:8" ht="24.95" customHeight="1" x14ac:dyDescent="0.2">
      <c r="A187" s="225" t="s">
        <v>134</v>
      </c>
      <c r="B187" s="225"/>
      <c r="C187" s="225"/>
      <c r="D187" s="225"/>
      <c r="E187" s="225"/>
      <c r="F187" s="225"/>
      <c r="G187" s="225"/>
      <c r="H187" s="225"/>
    </row>
    <row r="188" spans="1:8" ht="24.95" customHeight="1" x14ac:dyDescent="0.2">
      <c r="A188" s="225" t="s">
        <v>135</v>
      </c>
      <c r="B188" s="225"/>
      <c r="C188" s="225"/>
      <c r="D188" s="225"/>
      <c r="E188" s="225"/>
      <c r="F188" s="225"/>
      <c r="G188" s="225"/>
      <c r="H188" s="225"/>
    </row>
    <row r="189" spans="1:8" s="224" customFormat="1" ht="12.6" customHeight="1" x14ac:dyDescent="0.2">
      <c r="A189" s="219"/>
      <c r="B189" s="219"/>
      <c r="C189" s="220"/>
      <c r="D189" s="221"/>
      <c r="E189" s="221"/>
      <c r="F189" s="222"/>
      <c r="G189" s="223"/>
      <c r="H189" s="223"/>
    </row>
    <row r="190" spans="1:8" s="228" customFormat="1" ht="50.1" customHeight="1" thickBot="1" x14ac:dyDescent="0.25">
      <c r="A190" s="226" t="s">
        <v>136</v>
      </c>
      <c r="B190" s="226"/>
      <c r="C190" s="226"/>
      <c r="D190" s="226"/>
      <c r="E190" s="226"/>
      <c r="F190" s="227"/>
      <c r="G190" s="217"/>
    </row>
    <row r="191" spans="1:8" s="233" customFormat="1" ht="50.1" customHeight="1" thickBot="1" x14ac:dyDescent="0.25">
      <c r="A191" s="538" t="s">
        <v>137</v>
      </c>
      <c r="B191" s="539"/>
      <c r="C191" s="539"/>
      <c r="D191" s="539"/>
      <c r="E191" s="540"/>
      <c r="F191" s="232"/>
      <c r="G191" s="203"/>
    </row>
    <row r="192" spans="1:8" ht="73.5" customHeight="1" thickBot="1" x14ac:dyDescent="0.25">
      <c r="A192" s="302" t="s">
        <v>138</v>
      </c>
      <c r="B192" s="303"/>
      <c r="C192" s="236" t="s">
        <v>139</v>
      </c>
      <c r="D192" s="326" t="s">
        <v>140</v>
      </c>
      <c r="E192" s="327"/>
      <c r="F192" s="238"/>
      <c r="G192" s="238"/>
      <c r="H192" s="238"/>
    </row>
    <row r="193" spans="1:8" ht="99.95" customHeight="1" x14ac:dyDescent="0.2">
      <c r="A193" s="244" t="s">
        <v>141</v>
      </c>
      <c r="B193" s="245"/>
      <c r="C193" s="246" t="s">
        <v>142</v>
      </c>
      <c r="D193" s="247" t="s">
        <v>143</v>
      </c>
      <c r="E193" s="248"/>
      <c r="F193" s="238"/>
      <c r="G193" s="238"/>
      <c r="H193" s="238"/>
    </row>
    <row r="194" spans="1:8" ht="75" customHeight="1" x14ac:dyDescent="0.2">
      <c r="A194" s="244" t="s">
        <v>144</v>
      </c>
      <c r="B194" s="245"/>
      <c r="C194" s="246" t="s">
        <v>145</v>
      </c>
      <c r="D194" s="247" t="s">
        <v>146</v>
      </c>
      <c r="E194" s="248"/>
      <c r="F194" s="238"/>
      <c r="G194" s="238"/>
      <c r="H194" s="238"/>
    </row>
    <row r="195" spans="1:8" ht="119.25" customHeight="1" thickBot="1" x14ac:dyDescent="0.25">
      <c r="A195" s="328" t="s">
        <v>147</v>
      </c>
      <c r="B195" s="329"/>
      <c r="C195" s="330" t="s">
        <v>148</v>
      </c>
      <c r="D195" s="331" t="s">
        <v>146</v>
      </c>
      <c r="E195" s="332"/>
      <c r="F195" s="238"/>
      <c r="G195" s="238"/>
      <c r="H195" s="238"/>
    </row>
    <row r="196" spans="1:8" s="203" customFormat="1" ht="102.75" customHeight="1" thickBot="1" x14ac:dyDescent="0.25">
      <c r="A196" s="328" t="s">
        <v>150</v>
      </c>
      <c r="B196" s="329"/>
      <c r="C196" s="544" t="s">
        <v>151</v>
      </c>
      <c r="D196" s="331" t="s">
        <v>146</v>
      </c>
      <c r="E196" s="332"/>
      <c r="F196" s="232"/>
      <c r="G196" s="232"/>
      <c r="H196" s="232"/>
    </row>
    <row r="197" spans="1:8" s="224" customFormat="1" ht="222.75" customHeight="1" thickBot="1" x14ac:dyDescent="0.25">
      <c r="A197" s="328" t="s">
        <v>152</v>
      </c>
      <c r="B197" s="329"/>
      <c r="C197" s="330" t="s">
        <v>153</v>
      </c>
      <c r="D197" s="331" t="s">
        <v>146</v>
      </c>
      <c r="E197" s="332"/>
      <c r="F197" s="222"/>
      <c r="G197" s="223"/>
      <c r="H197" s="223"/>
    </row>
    <row r="198" spans="1:8" ht="52.5" customHeight="1" x14ac:dyDescent="0.2">
      <c r="A198" s="250" t="s">
        <v>154</v>
      </c>
      <c r="B198" s="250"/>
      <c r="C198" s="250"/>
      <c r="D198" s="250"/>
      <c r="E198" s="250"/>
      <c r="F198" s="250"/>
      <c r="G198" s="250"/>
      <c r="H198" s="250"/>
    </row>
    <row r="199" spans="1:8" ht="52.5" customHeight="1" x14ac:dyDescent="0.2">
      <c r="A199" s="250" t="s">
        <v>155</v>
      </c>
      <c r="B199" s="250"/>
      <c r="C199" s="250"/>
      <c r="D199" s="250"/>
      <c r="E199" s="250"/>
      <c r="F199" s="250"/>
      <c r="G199" s="250"/>
      <c r="H199" s="250"/>
    </row>
    <row r="200" spans="1:8" ht="180.75" customHeight="1" x14ac:dyDescent="0.2">
      <c r="A200"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08"/>
      <c r="C200" s="308"/>
      <c r="D200" s="308"/>
      <c r="E200" s="308"/>
      <c r="F200" s="308"/>
      <c r="G200" s="308"/>
      <c r="H200" s="308"/>
    </row>
    <row r="201" spans="1:8" s="16" customFormat="1" ht="67.5" customHeight="1" x14ac:dyDescent="0.2">
      <c r="A201" s="225" t="s">
        <v>157</v>
      </c>
      <c r="B201" s="225"/>
      <c r="C201" s="225"/>
      <c r="D201" s="225"/>
      <c r="E201" s="225"/>
      <c r="F201" s="225"/>
      <c r="G201" s="225"/>
      <c r="H201" s="225"/>
    </row>
    <row r="202" spans="1:8" ht="23.25" x14ac:dyDescent="0.2">
      <c r="A202" s="250" t="s">
        <v>158</v>
      </c>
      <c r="B202" s="250"/>
      <c r="C202" s="250"/>
      <c r="D202" s="250"/>
      <c r="E202" s="250"/>
      <c r="F202" s="250"/>
      <c r="G202" s="250"/>
      <c r="H202" s="250"/>
    </row>
    <row r="203" spans="1:8" s="252" customFormat="1" ht="114.75" customHeight="1" x14ac:dyDescent="0.2">
      <c r="A203" s="225" t="s">
        <v>159</v>
      </c>
      <c r="B203" s="225"/>
      <c r="C203" s="225"/>
      <c r="D203" s="225"/>
      <c r="E203" s="225"/>
      <c r="F203" s="225"/>
      <c r="G203" s="225"/>
      <c r="H203" s="225"/>
    </row>
  </sheetData>
  <sheetProtection selectLockedCells="1" selectUnlockedCells="1"/>
  <mergeCells count="338">
    <mergeCell ref="A198:H198"/>
    <mergeCell ref="A199:H199"/>
    <mergeCell ref="A200:H200"/>
    <mergeCell ref="A201:H201"/>
    <mergeCell ref="A202:H202"/>
    <mergeCell ref="A203:E203"/>
    <mergeCell ref="F203:H203"/>
    <mergeCell ref="A195:B195"/>
    <mergeCell ref="D195:E195"/>
    <mergeCell ref="A196:B196"/>
    <mergeCell ref="D196:E196"/>
    <mergeCell ref="A197:B197"/>
    <mergeCell ref="D197:E197"/>
    <mergeCell ref="A191:E191"/>
    <mergeCell ref="A192:B192"/>
    <mergeCell ref="D192:E192"/>
    <mergeCell ref="A193:B193"/>
    <mergeCell ref="D193:E193"/>
    <mergeCell ref="A194:B194"/>
    <mergeCell ref="D194:E194"/>
    <mergeCell ref="A183:C183"/>
    <mergeCell ref="A184:C184"/>
    <mergeCell ref="A185:C185"/>
    <mergeCell ref="A187:H187"/>
    <mergeCell ref="A188:H188"/>
    <mergeCell ref="A190:E190"/>
    <mergeCell ref="C178:D178"/>
    <mergeCell ref="A179:C179"/>
    <mergeCell ref="G179:H179"/>
    <mergeCell ref="A180:C180"/>
    <mergeCell ref="A181:C181"/>
    <mergeCell ref="A182:C182"/>
    <mergeCell ref="D172:H172"/>
    <mergeCell ref="A173:B173"/>
    <mergeCell ref="D173:H173"/>
    <mergeCell ref="C175:D175"/>
    <mergeCell ref="C176:D176"/>
    <mergeCell ref="C177:D177"/>
    <mergeCell ref="A168:C168"/>
    <mergeCell ref="D168:H168"/>
    <mergeCell ref="A169:B169"/>
    <mergeCell ref="C169:C172"/>
    <mergeCell ref="D169:H169"/>
    <mergeCell ref="A170:B170"/>
    <mergeCell ref="D170:H170"/>
    <mergeCell ref="A171:B171"/>
    <mergeCell ref="D171:H171"/>
    <mergeCell ref="A172:B172"/>
    <mergeCell ref="A164:B164"/>
    <mergeCell ref="D164:H164"/>
    <mergeCell ref="A165:B165"/>
    <mergeCell ref="D165:H165"/>
    <mergeCell ref="A166:B166"/>
    <mergeCell ref="A167:B167"/>
    <mergeCell ref="D167:H167"/>
    <mergeCell ref="A160:B160"/>
    <mergeCell ref="A161:B161"/>
    <mergeCell ref="D161:H161"/>
    <mergeCell ref="A162:B162"/>
    <mergeCell ref="D162:H162"/>
    <mergeCell ref="A163:B163"/>
    <mergeCell ref="D156:H156"/>
    <mergeCell ref="A157:B157"/>
    <mergeCell ref="D157:H157"/>
    <mergeCell ref="A158:B158"/>
    <mergeCell ref="D158:H158"/>
    <mergeCell ref="A159:B159"/>
    <mergeCell ref="D159:H159"/>
    <mergeCell ref="A152:B152"/>
    <mergeCell ref="D152:H152"/>
    <mergeCell ref="A153:B153"/>
    <mergeCell ref="D153:H153"/>
    <mergeCell ref="A154:B154"/>
    <mergeCell ref="C154:C158"/>
    <mergeCell ref="D154:H154"/>
    <mergeCell ref="A155:B155"/>
    <mergeCell ref="D155:H155"/>
    <mergeCell ref="A156:B156"/>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08:B108"/>
    <mergeCell ref="D108:H108"/>
    <mergeCell ref="A109:B109"/>
    <mergeCell ref="D109:H109"/>
    <mergeCell ref="A110:B110"/>
    <mergeCell ref="C110:C118"/>
    <mergeCell ref="D110:H110"/>
    <mergeCell ref="A111:B111"/>
    <mergeCell ref="D111:H111"/>
    <mergeCell ref="A112:B112"/>
    <mergeCell ref="A105:B105"/>
    <mergeCell ref="D105:H105"/>
    <mergeCell ref="A106:B106"/>
    <mergeCell ref="D106:H106"/>
    <mergeCell ref="A107:B107"/>
    <mergeCell ref="D107:H107"/>
    <mergeCell ref="A102:B102"/>
    <mergeCell ref="D102:H102"/>
    <mergeCell ref="A103:B103"/>
    <mergeCell ref="D103:H103"/>
    <mergeCell ref="A104:B104"/>
    <mergeCell ref="D104:H104"/>
    <mergeCell ref="D97:H97"/>
    <mergeCell ref="A98:B98"/>
    <mergeCell ref="C98:C106"/>
    <mergeCell ref="D98:H98"/>
    <mergeCell ref="A99:B99"/>
    <mergeCell ref="D99:H99"/>
    <mergeCell ref="A100:B100"/>
    <mergeCell ref="D100:H100"/>
    <mergeCell ref="A101:B101"/>
    <mergeCell ref="D101:H101"/>
    <mergeCell ref="A94:B94"/>
    <mergeCell ref="D94:H94"/>
    <mergeCell ref="A95:B95"/>
    <mergeCell ref="D95:H95"/>
    <mergeCell ref="A96:C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9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708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1">
        <f>F7*1.2</f>
        <v>9288</v>
      </c>
      <c r="E7" s="32">
        <f>F7*1.1</f>
        <v>8514</v>
      </c>
      <c r="F7" s="32">
        <v>7740</v>
      </c>
      <c r="G7" s="32">
        <f>F7*0.75</f>
        <v>5805</v>
      </c>
      <c r="H7" s="33">
        <f>F7*0.5</f>
        <v>3870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54">
        <f>F12*1.2</f>
        <v>9957.6</v>
      </c>
      <c r="E12" s="32">
        <f>F12*1.1</f>
        <v>9127.8000000000011</v>
      </c>
      <c r="F12" s="32">
        <v>8298</v>
      </c>
      <c r="G12" s="32">
        <f>F12*0.75</f>
        <v>6223.5</v>
      </c>
      <c r="H12" s="33">
        <f>F12*0.5</f>
        <v>4149</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1122</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"2ГИС.УЛЬЯНОВСК"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262">
        <v>300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1">
        <f>F27*1.2</f>
        <v>13003.199999999999</v>
      </c>
      <c r="E27" s="32">
        <f>F27*1.1</f>
        <v>11919.6</v>
      </c>
      <c r="F27" s="32">
        <v>10836</v>
      </c>
      <c r="G27" s="32">
        <f>F27*0.75</f>
        <v>8127</v>
      </c>
      <c r="H27" s="33">
        <f>F27*0.5</f>
        <v>5418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54">
        <f>F32*1.2</f>
        <v>13953.6</v>
      </c>
      <c r="E32" s="32">
        <f>F32*1.1</f>
        <v>12790.800000000001</v>
      </c>
      <c r="F32" s="32">
        <v>11628</v>
      </c>
      <c r="G32" s="32">
        <f>F32*0.75</f>
        <v>8721</v>
      </c>
      <c r="H32" s="33">
        <f>F32*0.5</f>
        <v>5814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1680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"2ГИС.УЛЬЯНОВСК"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90">
        <v>420</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358">
        <f>F48*1.2</f>
        <v>288</v>
      </c>
      <c r="E48" s="358">
        <f>F48*1.1</f>
        <v>264</v>
      </c>
      <c r="F48" s="358">
        <v>240</v>
      </c>
      <c r="G48" s="358">
        <f>F48*0.75</f>
        <v>180</v>
      </c>
      <c r="H48" s="358">
        <f>F48*0.5</f>
        <v>120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99"/>
      <c r="E53" s="100"/>
      <c r="F53" s="100"/>
      <c r="G53" s="100"/>
      <c r="H53" s="101"/>
    </row>
    <row r="54" spans="1:8" ht="21.75" thickBot="1" x14ac:dyDescent="0.25">
      <c r="A54" s="81"/>
      <c r="B54" s="117"/>
      <c r="C54" s="118"/>
      <c r="D54" s="113"/>
      <c r="E54" s="114"/>
      <c r="F54" s="114"/>
      <c r="G54" s="114"/>
      <c r="H54" s="115"/>
    </row>
    <row r="55" spans="1:8" ht="21.75" thickBot="1" x14ac:dyDescent="0.25">
      <c r="A55" s="81"/>
      <c r="B55" s="117"/>
      <c r="C55" s="118"/>
      <c r="D55" s="113"/>
      <c r="E55" s="114"/>
      <c r="F55" s="114"/>
      <c r="G55" s="114"/>
      <c r="H55" s="115"/>
    </row>
    <row r="56" spans="1:8" ht="50.1" customHeight="1" thickBot="1" x14ac:dyDescent="0.25">
      <c r="A56" s="119" t="s">
        <v>31</v>
      </c>
      <c r="B56" s="120"/>
      <c r="C56" s="120"/>
      <c r="D56" s="121" t="str">
        <f>"от "&amp;MIN(D57:D76)&amp;" до "&amp;MAX(D57:D76)</f>
        <v>от 600 до 12000</v>
      </c>
      <c r="E56" s="122"/>
      <c r="F56" s="122"/>
      <c r="G56" s="122"/>
      <c r="H56" s="123"/>
    </row>
    <row r="57" spans="1:8" ht="37.5" customHeight="1" x14ac:dyDescent="0.2">
      <c r="A57" s="124" t="s">
        <v>32</v>
      </c>
      <c r="B57" s="125"/>
      <c r="C57" s="36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57" s="127">
        <v>600</v>
      </c>
      <c r="E57" s="128"/>
      <c r="F57" s="128"/>
      <c r="G57" s="128"/>
      <c r="H57" s="129"/>
    </row>
    <row r="58" spans="1:8" ht="37.5" customHeight="1" x14ac:dyDescent="0.2">
      <c r="A58" s="130" t="s">
        <v>33</v>
      </c>
      <c r="B58" s="131"/>
      <c r="C58" s="126"/>
      <c r="D58" s="36">
        <v>1200</v>
      </c>
      <c r="E58" s="37"/>
      <c r="F58" s="37"/>
      <c r="G58" s="37"/>
      <c r="H58" s="38"/>
    </row>
    <row r="59" spans="1:8" ht="37.5" customHeight="1" x14ac:dyDescent="0.2">
      <c r="A59" s="130" t="s">
        <v>34</v>
      </c>
      <c r="B59" s="131"/>
      <c r="C59" s="126"/>
      <c r="D59" s="36">
        <v>1800</v>
      </c>
      <c r="E59" s="37"/>
      <c r="F59" s="37"/>
      <c r="G59" s="37"/>
      <c r="H59" s="38"/>
    </row>
    <row r="60" spans="1:8" ht="37.5" customHeight="1" x14ac:dyDescent="0.2">
      <c r="A60" s="130" t="s">
        <v>35</v>
      </c>
      <c r="B60" s="131"/>
      <c r="C60" s="126"/>
      <c r="D60" s="36">
        <v>2400</v>
      </c>
      <c r="E60" s="37"/>
      <c r="F60" s="37"/>
      <c r="G60" s="37"/>
      <c r="H60" s="38"/>
    </row>
    <row r="61" spans="1:8" ht="37.5" customHeight="1" x14ac:dyDescent="0.2">
      <c r="A61" s="130" t="s">
        <v>36</v>
      </c>
      <c r="B61" s="131"/>
      <c r="C61" s="126"/>
      <c r="D61" s="36">
        <v>3000</v>
      </c>
      <c r="E61" s="37"/>
      <c r="F61" s="37"/>
      <c r="G61" s="37"/>
      <c r="H61" s="38"/>
    </row>
    <row r="62" spans="1:8" ht="37.5" customHeight="1" x14ac:dyDescent="0.2">
      <c r="A62" s="130" t="s">
        <v>37</v>
      </c>
      <c r="B62" s="131"/>
      <c r="C62" s="126"/>
      <c r="D62" s="36">
        <v>3600</v>
      </c>
      <c r="E62" s="37"/>
      <c r="F62" s="37"/>
      <c r="G62" s="37"/>
      <c r="H62" s="38"/>
    </row>
    <row r="63" spans="1:8" ht="37.5" customHeight="1" x14ac:dyDescent="0.2">
      <c r="A63" s="130" t="s">
        <v>38</v>
      </c>
      <c r="B63" s="131"/>
      <c r="C63" s="126"/>
      <c r="D63" s="36">
        <v>4200</v>
      </c>
      <c r="E63" s="37"/>
      <c r="F63" s="37"/>
      <c r="G63" s="37"/>
      <c r="H63" s="38"/>
    </row>
    <row r="64" spans="1:8" ht="37.5" customHeight="1" x14ac:dyDescent="0.2">
      <c r="A64" s="130" t="s">
        <v>39</v>
      </c>
      <c r="B64" s="131"/>
      <c r="C64" s="126"/>
      <c r="D64" s="36">
        <v>4800</v>
      </c>
      <c r="E64" s="37"/>
      <c r="F64" s="37"/>
      <c r="G64" s="37"/>
      <c r="H64" s="38"/>
    </row>
    <row r="65" spans="1:8" ht="37.5" customHeight="1" x14ac:dyDescent="0.2">
      <c r="A65" s="130" t="s">
        <v>40</v>
      </c>
      <c r="B65" s="131"/>
      <c r="C65" s="126"/>
      <c r="D65" s="36">
        <v>5400</v>
      </c>
      <c r="E65" s="37"/>
      <c r="F65" s="37"/>
      <c r="G65" s="37"/>
      <c r="H65" s="38"/>
    </row>
    <row r="66" spans="1:8" ht="37.5" customHeight="1" x14ac:dyDescent="0.2">
      <c r="A66" s="130" t="s">
        <v>41</v>
      </c>
      <c r="B66" s="131"/>
      <c r="C66" s="126"/>
      <c r="D66" s="36">
        <v>6000</v>
      </c>
      <c r="E66" s="37"/>
      <c r="F66" s="37"/>
      <c r="G66" s="37"/>
      <c r="H66" s="38"/>
    </row>
    <row r="67" spans="1:8" ht="37.5" customHeight="1" x14ac:dyDescent="0.2">
      <c r="A67" s="130" t="s">
        <v>42</v>
      </c>
      <c r="B67" s="131"/>
      <c r="C67" s="126"/>
      <c r="D67" s="36">
        <v>6600</v>
      </c>
      <c r="E67" s="37"/>
      <c r="F67" s="37"/>
      <c r="G67" s="37"/>
      <c r="H67" s="38"/>
    </row>
    <row r="68" spans="1:8" ht="37.5" customHeight="1" x14ac:dyDescent="0.2">
      <c r="A68" s="130" t="s">
        <v>43</v>
      </c>
      <c r="B68" s="131"/>
      <c r="C68" s="126"/>
      <c r="D68" s="36">
        <v>7200</v>
      </c>
      <c r="E68" s="37"/>
      <c r="F68" s="37"/>
      <c r="G68" s="37"/>
      <c r="H68" s="38"/>
    </row>
    <row r="69" spans="1:8" ht="37.5" customHeight="1" x14ac:dyDescent="0.2">
      <c r="A69" s="130" t="s">
        <v>44</v>
      </c>
      <c r="B69" s="131"/>
      <c r="C69" s="126"/>
      <c r="D69" s="36">
        <v>7800</v>
      </c>
      <c r="E69" s="37"/>
      <c r="F69" s="37"/>
      <c r="G69" s="37"/>
      <c r="H69" s="38"/>
    </row>
    <row r="70" spans="1:8" ht="37.5" customHeight="1" x14ac:dyDescent="0.2">
      <c r="A70" s="130" t="s">
        <v>45</v>
      </c>
      <c r="B70" s="131"/>
      <c r="C70" s="126"/>
      <c r="D70" s="36">
        <v>8400</v>
      </c>
      <c r="E70" s="37"/>
      <c r="F70" s="37"/>
      <c r="G70" s="37"/>
      <c r="H70" s="38"/>
    </row>
    <row r="71" spans="1:8" ht="37.5" customHeight="1" x14ac:dyDescent="0.2">
      <c r="A71" s="130" t="s">
        <v>46</v>
      </c>
      <c r="B71" s="131"/>
      <c r="C71" s="126"/>
      <c r="D71" s="36">
        <v>9000</v>
      </c>
      <c r="E71" s="37"/>
      <c r="F71" s="37"/>
      <c r="G71" s="37"/>
      <c r="H71" s="38"/>
    </row>
    <row r="72" spans="1:8" ht="37.5" customHeight="1" x14ac:dyDescent="0.2">
      <c r="A72" s="130" t="s">
        <v>47</v>
      </c>
      <c r="B72" s="131"/>
      <c r="C72" s="126"/>
      <c r="D72" s="36">
        <v>9600</v>
      </c>
      <c r="E72" s="37"/>
      <c r="F72" s="37"/>
      <c r="G72" s="37"/>
      <c r="H72" s="38"/>
    </row>
    <row r="73" spans="1:8" ht="37.5" customHeight="1" x14ac:dyDescent="0.2">
      <c r="A73" s="130" t="s">
        <v>48</v>
      </c>
      <c r="B73" s="131"/>
      <c r="C73" s="126"/>
      <c r="D73" s="36">
        <v>10200</v>
      </c>
      <c r="E73" s="37"/>
      <c r="F73" s="37"/>
      <c r="G73" s="37"/>
      <c r="H73" s="38"/>
    </row>
    <row r="74" spans="1:8" ht="37.5" customHeight="1" x14ac:dyDescent="0.2">
      <c r="A74" s="130" t="s">
        <v>49</v>
      </c>
      <c r="B74" s="131"/>
      <c r="C74" s="126"/>
      <c r="D74" s="36">
        <v>10800</v>
      </c>
      <c r="E74" s="37"/>
      <c r="F74" s="37"/>
      <c r="G74" s="37"/>
      <c r="H74" s="38"/>
    </row>
    <row r="75" spans="1:8" ht="37.5" customHeight="1" x14ac:dyDescent="0.2">
      <c r="A75" s="130" t="s">
        <v>50</v>
      </c>
      <c r="B75" s="131"/>
      <c r="C75" s="126"/>
      <c r="D75" s="36">
        <v>11400</v>
      </c>
      <c r="E75" s="37"/>
      <c r="F75" s="37"/>
      <c r="G75" s="37"/>
      <c r="H75" s="38"/>
    </row>
    <row r="76" spans="1:8" ht="37.5" customHeight="1" x14ac:dyDescent="0.2">
      <c r="A76" s="130" t="s">
        <v>51</v>
      </c>
      <c r="B76" s="131"/>
      <c r="C76" s="126"/>
      <c r="D76" s="36">
        <v>12000</v>
      </c>
      <c r="E76" s="37"/>
      <c r="F76" s="37"/>
      <c r="G76" s="37"/>
      <c r="H76" s="38"/>
    </row>
    <row r="77" spans="1:8" ht="37.5" customHeight="1" x14ac:dyDescent="0.2">
      <c r="A77" s="130" t="s">
        <v>196</v>
      </c>
      <c r="B77" s="131"/>
      <c r="C77" s="126"/>
      <c r="D77" s="36">
        <v>12600</v>
      </c>
      <c r="E77" s="37"/>
      <c r="F77" s="37"/>
      <c r="G77" s="37"/>
      <c r="H77" s="38"/>
    </row>
    <row r="78" spans="1:8" ht="37.5" customHeight="1" x14ac:dyDescent="0.2">
      <c r="A78" s="130" t="s">
        <v>197</v>
      </c>
      <c r="B78" s="131"/>
      <c r="C78" s="126"/>
      <c r="D78" s="36">
        <v>13200</v>
      </c>
      <c r="E78" s="37"/>
      <c r="F78" s="37"/>
      <c r="G78" s="37"/>
      <c r="H78" s="38"/>
    </row>
    <row r="79" spans="1:8" ht="37.5" customHeight="1" x14ac:dyDescent="0.2">
      <c r="A79" s="130" t="s">
        <v>198</v>
      </c>
      <c r="B79" s="131"/>
      <c r="C79" s="126"/>
      <c r="D79" s="36">
        <v>13800</v>
      </c>
      <c r="E79" s="37"/>
      <c r="F79" s="37"/>
      <c r="G79" s="37"/>
      <c r="H79" s="38"/>
    </row>
    <row r="80" spans="1:8" ht="37.5" customHeight="1" x14ac:dyDescent="0.2">
      <c r="A80" s="130" t="s">
        <v>199</v>
      </c>
      <c r="B80" s="131"/>
      <c r="C80" s="126"/>
      <c r="D80" s="36">
        <v>14400</v>
      </c>
      <c r="E80" s="37"/>
      <c r="F80" s="37"/>
      <c r="G80" s="37"/>
      <c r="H80" s="38"/>
    </row>
    <row r="81" spans="1:8" ht="37.5" customHeight="1" x14ac:dyDescent="0.2">
      <c r="A81" s="130" t="s">
        <v>200</v>
      </c>
      <c r="B81" s="131"/>
      <c r="C81" s="126"/>
      <c r="D81" s="36">
        <v>15000</v>
      </c>
      <c r="E81" s="37"/>
      <c r="F81" s="37"/>
      <c r="G81" s="37"/>
      <c r="H81" s="38"/>
    </row>
    <row r="82" spans="1:8" ht="37.5" customHeight="1" x14ac:dyDescent="0.2">
      <c r="A82" s="130" t="s">
        <v>201</v>
      </c>
      <c r="B82" s="131"/>
      <c r="C82" s="126"/>
      <c r="D82" s="36">
        <v>15600</v>
      </c>
      <c r="E82" s="37"/>
      <c r="F82" s="37"/>
      <c r="G82" s="37"/>
      <c r="H82" s="38"/>
    </row>
    <row r="83" spans="1:8" ht="37.5" customHeight="1" x14ac:dyDescent="0.2">
      <c r="A83" s="130" t="s">
        <v>202</v>
      </c>
      <c r="B83" s="131"/>
      <c r="C83" s="126"/>
      <c r="D83" s="36">
        <v>16200</v>
      </c>
      <c r="E83" s="37"/>
      <c r="F83" s="37"/>
      <c r="G83" s="37"/>
      <c r="H83" s="38"/>
    </row>
    <row r="84" spans="1:8" ht="37.5" customHeight="1" x14ac:dyDescent="0.2">
      <c r="A84" s="130" t="s">
        <v>203</v>
      </c>
      <c r="B84" s="131"/>
      <c r="C84" s="126"/>
      <c r="D84" s="36">
        <v>16800</v>
      </c>
      <c r="E84" s="37"/>
      <c r="F84" s="37"/>
      <c r="G84" s="37"/>
      <c r="H84" s="38"/>
    </row>
    <row r="85" spans="1:8" ht="37.5" customHeight="1" x14ac:dyDescent="0.2">
      <c r="A85" s="130" t="s">
        <v>204</v>
      </c>
      <c r="B85" s="131"/>
      <c r="C85" s="126"/>
      <c r="D85" s="36">
        <v>17400</v>
      </c>
      <c r="E85" s="37"/>
      <c r="F85" s="37"/>
      <c r="G85" s="37"/>
      <c r="H85" s="38"/>
    </row>
    <row r="86" spans="1:8" ht="37.5" customHeight="1" thickBot="1" x14ac:dyDescent="0.25">
      <c r="A86" s="130" t="s">
        <v>205</v>
      </c>
      <c r="B86" s="131"/>
      <c r="C86" s="571"/>
      <c r="D86" s="36">
        <v>18000</v>
      </c>
      <c r="E86" s="37"/>
      <c r="F86" s="37"/>
      <c r="G86" s="37"/>
      <c r="H86" s="38"/>
    </row>
    <row r="87" spans="1:8" ht="50.1" customHeight="1" thickBot="1" x14ac:dyDescent="0.25">
      <c r="A87" s="119" t="s">
        <v>52</v>
      </c>
      <c r="B87" s="120"/>
      <c r="C87" s="120"/>
      <c r="D87" s="121" t="str">
        <f>"от "&amp;MIN(D88:D97)&amp;" до "&amp;MAX(D88:D97)</f>
        <v>от 240 до 5604</v>
      </c>
      <c r="E87" s="122"/>
      <c r="F87" s="122"/>
      <c r="G87" s="122"/>
      <c r="H87" s="123"/>
    </row>
    <row r="88" spans="1:8" ht="151.5" x14ac:dyDescent="0.2">
      <c r="A88" s="421" t="s">
        <v>630</v>
      </c>
      <c r="B88" s="133" t="s">
        <v>272</v>
      </c>
      <c r="C88" s="54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88" s="127">
        <v>684</v>
      </c>
      <c r="E88" s="128"/>
      <c r="F88" s="128"/>
      <c r="G88" s="128"/>
      <c r="H88" s="129"/>
    </row>
    <row r="89" spans="1:8" ht="37.5" customHeight="1" x14ac:dyDescent="0.2">
      <c r="A89" s="143" t="s">
        <v>54</v>
      </c>
      <c r="B89" s="144"/>
      <c r="C89" s="139"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89" s="36">
        <v>354</v>
      </c>
      <c r="E89" s="37"/>
      <c r="F89" s="37"/>
      <c r="G89" s="37"/>
      <c r="H89" s="38"/>
    </row>
    <row r="90" spans="1:8" ht="37.5" customHeight="1" x14ac:dyDescent="0.2">
      <c r="A90" s="143" t="s">
        <v>55</v>
      </c>
      <c r="B90" s="144"/>
      <c r="C90" s="142"/>
      <c r="D90" s="36">
        <v>5604</v>
      </c>
      <c r="E90" s="37"/>
      <c r="F90" s="37"/>
      <c r="G90" s="37"/>
      <c r="H90" s="38"/>
    </row>
    <row r="91" spans="1:8" ht="37.5" customHeight="1" x14ac:dyDescent="0.2">
      <c r="A91" s="143" t="s">
        <v>56</v>
      </c>
      <c r="B91" s="144"/>
      <c r="C91" s="142"/>
      <c r="D91" s="325">
        <v>1122</v>
      </c>
      <c r="E91" s="140"/>
      <c r="F91" s="140"/>
      <c r="G91" s="140"/>
      <c r="H91" s="141"/>
    </row>
    <row r="92" spans="1:8" ht="37.5" customHeight="1" x14ac:dyDescent="0.2">
      <c r="A92" s="143" t="s">
        <v>57</v>
      </c>
      <c r="B92" s="144"/>
      <c r="C92" s="142"/>
      <c r="D92" s="325">
        <v>2244</v>
      </c>
      <c r="E92" s="140"/>
      <c r="F92" s="140"/>
      <c r="G92" s="140"/>
      <c r="H92" s="141"/>
    </row>
    <row r="93" spans="1:8" ht="37.5" customHeight="1" x14ac:dyDescent="0.2">
      <c r="A93" s="143" t="s">
        <v>58</v>
      </c>
      <c r="B93" s="457"/>
      <c r="C93" s="142"/>
      <c r="D93" s="325">
        <v>240</v>
      </c>
      <c r="E93" s="140"/>
      <c r="F93" s="140"/>
      <c r="G93" s="140"/>
      <c r="H93" s="141"/>
    </row>
    <row r="94" spans="1:8" ht="37.5" customHeight="1" x14ac:dyDescent="0.2">
      <c r="A94" s="143" t="s">
        <v>59</v>
      </c>
      <c r="B94" s="457"/>
      <c r="C94" s="142"/>
      <c r="D94" s="36">
        <v>240</v>
      </c>
      <c r="E94" s="37"/>
      <c r="F94" s="37"/>
      <c r="G94" s="37"/>
      <c r="H94" s="38"/>
    </row>
    <row r="95" spans="1:8" ht="37.5" customHeight="1" x14ac:dyDescent="0.2">
      <c r="A95" s="143" t="s">
        <v>60</v>
      </c>
      <c r="B95" s="457"/>
      <c r="C95" s="142"/>
      <c r="D95" s="36">
        <v>480</v>
      </c>
      <c r="E95" s="37"/>
      <c r="F95" s="37"/>
      <c r="G95" s="37"/>
      <c r="H95" s="38"/>
    </row>
    <row r="96" spans="1:8" ht="37.5" customHeight="1" x14ac:dyDescent="0.2">
      <c r="A96" s="143" t="s">
        <v>61</v>
      </c>
      <c r="B96" s="457"/>
      <c r="C96" s="142"/>
      <c r="D96" s="36">
        <v>720</v>
      </c>
      <c r="E96" s="37"/>
      <c r="F96" s="37"/>
      <c r="G96" s="37"/>
      <c r="H96" s="38"/>
    </row>
    <row r="97" spans="1:8" ht="37.5" customHeight="1" thickBot="1" x14ac:dyDescent="0.25">
      <c r="A97" s="192" t="s">
        <v>62</v>
      </c>
      <c r="B97" s="458"/>
      <c r="C97" s="147"/>
      <c r="D97" s="36">
        <v>4140</v>
      </c>
      <c r="E97" s="37"/>
      <c r="F97" s="37"/>
      <c r="G97" s="37"/>
      <c r="H97" s="38"/>
    </row>
    <row r="98" spans="1:8" s="16" customFormat="1" ht="117.75" customHeight="1" thickBot="1" x14ac:dyDescent="0.25">
      <c r="A98" s="319" t="s">
        <v>64</v>
      </c>
      <c r="B98" s="320"/>
      <c r="C98"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8" s="45">
        <v>30</v>
      </c>
      <c r="E98" s="45"/>
      <c r="F98" s="45"/>
      <c r="G98" s="45"/>
      <c r="H98" s="46"/>
    </row>
    <row r="99" spans="1:8" ht="50.1" customHeight="1" thickBot="1" x14ac:dyDescent="0.25">
      <c r="A99" s="24" t="s">
        <v>65</v>
      </c>
      <c r="B99" s="25"/>
      <c r="C99" s="26"/>
      <c r="D99" s="156" t="str">
        <f>"от "&amp;MIN(D101,D112:H113,F151,D114:H128)&amp;" до "&amp;MAX(D101,D112:H113,F151,D114:H128)</f>
        <v>от 540 до 9360</v>
      </c>
      <c r="E99" s="156"/>
      <c r="F99" s="156"/>
      <c r="G99" s="156"/>
      <c r="H99" s="157"/>
    </row>
    <row r="100" spans="1:8" ht="21.75" thickBot="1" x14ac:dyDescent="0.25">
      <c r="A100" s="298"/>
      <c r="B100" s="299"/>
      <c r="C100" s="118"/>
      <c r="D100" s="322"/>
      <c r="E100" s="322"/>
      <c r="F100" s="322"/>
      <c r="G100" s="322"/>
      <c r="H100" s="323"/>
    </row>
    <row r="101" spans="1:8" ht="67.5" customHeight="1" thickBot="1" x14ac:dyDescent="0.25">
      <c r="A101" s="162" t="s">
        <v>66</v>
      </c>
      <c r="B101" s="163"/>
      <c r="C101"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01" s="165">
        <v>3672</v>
      </c>
      <c r="E101" s="165"/>
      <c r="F101" s="165"/>
      <c r="G101" s="165"/>
      <c r="H101" s="166"/>
    </row>
    <row r="102" spans="1:8" ht="67.5" customHeight="1" thickBot="1" x14ac:dyDescent="0.25">
      <c r="A102" s="167" t="s">
        <v>67</v>
      </c>
      <c r="B102" s="168"/>
      <c r="C102" s="169"/>
      <c r="D102" s="170" t="s">
        <v>68</v>
      </c>
      <c r="E102" s="171"/>
      <c r="F102" s="171"/>
      <c r="G102" s="171"/>
      <c r="H102" s="172"/>
    </row>
    <row r="103" spans="1:8" ht="67.5" customHeight="1" x14ac:dyDescent="0.2">
      <c r="A103" s="173" t="s">
        <v>69</v>
      </c>
      <c r="B103" s="174"/>
      <c r="C103" s="169"/>
      <c r="D103" s="140">
        <f>D101/4</f>
        <v>918</v>
      </c>
      <c r="E103" s="140"/>
      <c r="F103" s="140"/>
      <c r="G103" s="140"/>
      <c r="H103" s="141"/>
    </row>
    <row r="104" spans="1:8" ht="67.5" customHeight="1" x14ac:dyDescent="0.2">
      <c r="A104" s="173" t="s">
        <v>70</v>
      </c>
      <c r="B104" s="174"/>
      <c r="C104" s="169"/>
      <c r="D104" s="140">
        <f>D101/5</f>
        <v>734.4</v>
      </c>
      <c r="E104" s="140"/>
      <c r="F104" s="140"/>
      <c r="G104" s="140"/>
      <c r="H104" s="141"/>
    </row>
    <row r="105" spans="1:8" ht="67.5" customHeight="1" x14ac:dyDescent="0.2">
      <c r="A105" s="173" t="s">
        <v>71</v>
      </c>
      <c r="B105" s="174"/>
      <c r="C105" s="169"/>
      <c r="D105" s="140">
        <f>D101/6</f>
        <v>612</v>
      </c>
      <c r="E105" s="140"/>
      <c r="F105" s="140"/>
      <c r="G105" s="140"/>
      <c r="H105" s="141"/>
    </row>
    <row r="106" spans="1:8" ht="67.5" customHeight="1" x14ac:dyDescent="0.2">
      <c r="A106" s="173" t="s">
        <v>72</v>
      </c>
      <c r="B106" s="174"/>
      <c r="C106" s="169"/>
      <c r="D106" s="140">
        <f>D101/7</f>
        <v>524.57142857142856</v>
      </c>
      <c r="E106" s="140"/>
      <c r="F106" s="140"/>
      <c r="G106" s="140"/>
      <c r="H106" s="141"/>
    </row>
    <row r="107" spans="1:8" ht="67.5" customHeight="1" x14ac:dyDescent="0.2">
      <c r="A107" s="173" t="s">
        <v>73</v>
      </c>
      <c r="B107" s="174"/>
      <c r="C107" s="169"/>
      <c r="D107" s="140">
        <f>D101/8</f>
        <v>459</v>
      </c>
      <c r="E107" s="140"/>
      <c r="F107" s="140"/>
      <c r="G107" s="140"/>
      <c r="H107" s="141"/>
    </row>
    <row r="108" spans="1:8" ht="67.5" customHeight="1" x14ac:dyDescent="0.2">
      <c r="A108" s="173" t="s">
        <v>74</v>
      </c>
      <c r="B108" s="174"/>
      <c r="C108" s="169"/>
      <c r="D108" s="140">
        <f>D101/9</f>
        <v>408</v>
      </c>
      <c r="E108" s="140"/>
      <c r="F108" s="140"/>
      <c r="G108" s="140"/>
      <c r="H108" s="141"/>
    </row>
    <row r="109" spans="1:8" ht="67.5" customHeight="1" thickBot="1" x14ac:dyDescent="0.25">
      <c r="A109" s="173" t="s">
        <v>75</v>
      </c>
      <c r="B109" s="174"/>
      <c r="C109" s="175"/>
      <c r="D109" s="140">
        <f>D101/10</f>
        <v>367.2</v>
      </c>
      <c r="E109" s="140"/>
      <c r="F109" s="140"/>
      <c r="G109" s="140"/>
      <c r="H109" s="141"/>
    </row>
    <row r="110" spans="1:8" s="16" customFormat="1" ht="62.45" customHeight="1" thickBot="1" x14ac:dyDescent="0.25">
      <c r="A110" s="176" t="s">
        <v>76</v>
      </c>
      <c r="B110" s="177"/>
      <c r="C1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10" s="44">
        <v>5670</v>
      </c>
      <c r="E110" s="45"/>
      <c r="F110" s="45"/>
      <c r="G110" s="45"/>
      <c r="H110" s="46"/>
    </row>
    <row r="111" spans="1:8" ht="21.75" thickBot="1" x14ac:dyDescent="0.25">
      <c r="A111" s="298"/>
      <c r="B111" s="299"/>
      <c r="C111" s="180"/>
      <c r="D111" s="322"/>
      <c r="E111" s="322"/>
      <c r="F111" s="322"/>
      <c r="G111" s="322"/>
      <c r="H111" s="323"/>
    </row>
    <row r="112" spans="1:8" ht="50.1" customHeight="1" x14ac:dyDescent="0.2">
      <c r="A112" s="143" t="s">
        <v>77</v>
      </c>
      <c r="B112" s="144"/>
      <c r="C112" s="291" t="str">
        <f>"Интернет-площадка 2gis.ru на основе Cправочника организаций "&amp;$C$2&amp;""</f>
        <v>Интернет-площадка 2gis.ru на основе Cправочника организаций "2ГИС.УЛЬЯНОВСК"</v>
      </c>
      <c r="D112" s="56">
        <v>4920</v>
      </c>
      <c r="E112" s="37"/>
      <c r="F112" s="37"/>
      <c r="G112" s="37"/>
      <c r="H112" s="38"/>
    </row>
    <row r="113" spans="1:8" ht="50.1" customHeight="1" x14ac:dyDescent="0.2">
      <c r="A113" s="143" t="s">
        <v>78</v>
      </c>
      <c r="B113" s="144"/>
      <c r="C113"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13" s="56">
        <v>4896</v>
      </c>
      <c r="E113" s="37"/>
      <c r="F113" s="37"/>
      <c r="G113" s="37"/>
      <c r="H113" s="38"/>
    </row>
    <row r="114" spans="1:8" ht="50.1" customHeight="1" x14ac:dyDescent="0.2">
      <c r="A114" s="137" t="s">
        <v>79</v>
      </c>
      <c r="B114" s="189"/>
      <c r="C114"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14" s="56">
        <v>5016</v>
      </c>
      <c r="E114" s="37"/>
      <c r="F114" s="37"/>
      <c r="G114" s="37"/>
      <c r="H114" s="38"/>
    </row>
    <row r="115" spans="1:8" ht="50.1" customHeight="1" x14ac:dyDescent="0.2">
      <c r="A115" s="137" t="s">
        <v>80</v>
      </c>
      <c r="B115" s="189"/>
      <c r="C115" s="188" t="str">
        <f>"Интернет-площадка 2gis.ru на основе Cправочника организаций "&amp;$C$2&amp;""</f>
        <v>Интернет-площадка 2gis.ru на основе Cправочника организаций "2ГИС.УЛЬЯНОВСК"</v>
      </c>
      <c r="D115" s="56">
        <v>7800</v>
      </c>
      <c r="E115" s="37"/>
      <c r="F115" s="37"/>
      <c r="G115" s="37"/>
      <c r="H115" s="38"/>
    </row>
    <row r="116" spans="1:8" ht="50.1" customHeight="1" x14ac:dyDescent="0.2">
      <c r="A116" s="143" t="s">
        <v>81</v>
      </c>
      <c r="B116" s="144"/>
      <c r="C116" s="188" t="str">
        <f>"Интернет-площадка 2gis.ru на основе Cправочника организаций "&amp;$C$2&amp;""</f>
        <v>Интернет-площадка 2gis.ru на основе Cправочника организаций "2ГИС.УЛЬЯНОВСК"</v>
      </c>
      <c r="D116" s="56">
        <v>9360</v>
      </c>
      <c r="E116" s="37"/>
      <c r="F116" s="37"/>
      <c r="G116" s="37"/>
      <c r="H116" s="38"/>
    </row>
    <row r="117" spans="1:8" ht="50.1" customHeight="1" x14ac:dyDescent="0.2">
      <c r="A117" s="143" t="s">
        <v>82</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17" s="56">
        <v>2478</v>
      </c>
      <c r="E117" s="37"/>
      <c r="F117" s="37"/>
      <c r="G117" s="37"/>
      <c r="H117" s="38"/>
    </row>
    <row r="118" spans="1:8" ht="50.1" customHeight="1" x14ac:dyDescent="0.2">
      <c r="A118" s="143" t="s">
        <v>83</v>
      </c>
      <c r="B118" s="144"/>
      <c r="C118"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18" s="56">
        <v>4896</v>
      </c>
      <c r="E118" s="37"/>
      <c r="F118" s="37"/>
      <c r="G118" s="37"/>
      <c r="H118" s="38"/>
    </row>
    <row r="119" spans="1:8" ht="50.1" customHeight="1" x14ac:dyDescent="0.2">
      <c r="A119" s="143" t="s">
        <v>84</v>
      </c>
      <c r="B119" s="144"/>
      <c r="C119"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19" s="56">
        <v>6018</v>
      </c>
      <c r="E119" s="37"/>
      <c r="F119" s="37"/>
      <c r="G119" s="37"/>
      <c r="H119" s="38"/>
    </row>
    <row r="120" spans="1:8" ht="50.1" customHeight="1" x14ac:dyDescent="0.2">
      <c r="A120" s="143" t="s">
        <v>85</v>
      </c>
      <c r="B120" s="144"/>
      <c r="C120" s="188" t="str">
        <f>C151</f>
        <v>электронный справочник на основе Справочника организаций "2ГИС.УЛЬЯНОВСК" (мобильная версия 2ГИС 4.0 и выше)</v>
      </c>
      <c r="D120" s="56">
        <v>6840</v>
      </c>
      <c r="E120" s="37"/>
      <c r="F120" s="37"/>
      <c r="G120" s="37"/>
      <c r="H120" s="38"/>
    </row>
    <row r="121" spans="1:8" ht="50.1" customHeight="1" x14ac:dyDescent="0.2">
      <c r="A121" s="143" t="s">
        <v>86</v>
      </c>
      <c r="B121" s="144"/>
      <c r="C121" s="188" t="s">
        <v>87</v>
      </c>
      <c r="D121" s="56">
        <v>540</v>
      </c>
      <c r="E121" s="37"/>
      <c r="F121" s="37"/>
      <c r="G121" s="37"/>
      <c r="H121" s="38"/>
    </row>
    <row r="122" spans="1:8" ht="66" customHeight="1" x14ac:dyDescent="0.2">
      <c r="A122" s="143" t="s">
        <v>88</v>
      </c>
      <c r="B122" s="144"/>
      <c r="C12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2" s="56">
        <v>1890</v>
      </c>
      <c r="E122" s="37"/>
      <c r="F122" s="37"/>
      <c r="G122" s="37"/>
      <c r="H122" s="38"/>
    </row>
    <row r="123" spans="1:8" ht="66" customHeight="1" x14ac:dyDescent="0.2">
      <c r="A123" s="143" t="s">
        <v>89</v>
      </c>
      <c r="B123" s="144"/>
      <c r="C123" s="188" t="str">
        <f t="shared" ref="C123:C12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3" s="56">
        <v>1512</v>
      </c>
      <c r="E123" s="37"/>
      <c r="F123" s="37"/>
      <c r="G123" s="37"/>
      <c r="H123" s="38"/>
    </row>
    <row r="124" spans="1:8" ht="66" customHeight="1" x14ac:dyDescent="0.2">
      <c r="A124" s="143" t="s">
        <v>90</v>
      </c>
      <c r="B124" s="144"/>
      <c r="C124" s="18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4" s="56">
        <v>1260</v>
      </c>
      <c r="E124" s="37"/>
      <c r="F124" s="37"/>
      <c r="G124" s="37"/>
      <c r="H124" s="38"/>
    </row>
    <row r="125" spans="1:8" ht="66" customHeight="1" x14ac:dyDescent="0.2">
      <c r="A125" s="143" t="s">
        <v>91</v>
      </c>
      <c r="B125" s="144"/>
      <c r="C125" s="188"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5" s="56">
        <v>756</v>
      </c>
      <c r="E125" s="37"/>
      <c r="F125" s="37"/>
      <c r="G125" s="37"/>
      <c r="H125" s="38"/>
    </row>
    <row r="126" spans="1:8" ht="66" customHeight="1" x14ac:dyDescent="0.2">
      <c r="A126" s="143" t="s">
        <v>92</v>
      </c>
      <c r="B126" s="144" t="s">
        <v>92</v>
      </c>
      <c r="C12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6" s="56">
        <v>7440</v>
      </c>
      <c r="E126" s="37"/>
      <c r="F126" s="37"/>
      <c r="G126" s="37"/>
      <c r="H126" s="38"/>
    </row>
    <row r="127" spans="1:8" ht="66" customHeight="1" x14ac:dyDescent="0.2">
      <c r="A127" s="143" t="s">
        <v>93</v>
      </c>
      <c r="B127" s="144" t="s">
        <v>93</v>
      </c>
      <c r="C127"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27" s="56">
        <v>5004</v>
      </c>
      <c r="E127" s="37"/>
      <c r="F127" s="37"/>
      <c r="G127" s="37"/>
      <c r="H127" s="38"/>
    </row>
    <row r="128" spans="1:8" ht="50.1" customHeight="1" thickBot="1" x14ac:dyDescent="0.25">
      <c r="A128" s="143" t="s">
        <v>94</v>
      </c>
      <c r="B128" s="144"/>
      <c r="C128"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28" s="56">
        <v>1122</v>
      </c>
      <c r="E128" s="37"/>
      <c r="F128" s="37"/>
      <c r="G128" s="37"/>
      <c r="H128" s="38"/>
    </row>
    <row r="129" spans="1:8" s="16" customFormat="1" ht="102" customHeight="1" thickBot="1" x14ac:dyDescent="0.25">
      <c r="A129" s="143" t="s">
        <v>16</v>
      </c>
      <c r="B129" s="144"/>
      <c r="C129"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29" s="56">
        <v>480</v>
      </c>
      <c r="E129" s="37"/>
      <c r="F129" s="37"/>
      <c r="G129" s="37"/>
      <c r="H129" s="38"/>
    </row>
    <row r="130" spans="1:8" s="16" customFormat="1" ht="126" customHeight="1" x14ac:dyDescent="0.2">
      <c r="A130" s="143" t="s">
        <v>95</v>
      </c>
      <c r="B130" s="144"/>
      <c r="C130"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30" s="56">
        <v>6000</v>
      </c>
      <c r="E130" s="37"/>
      <c r="F130" s="37"/>
      <c r="G130" s="37"/>
      <c r="H130" s="38"/>
    </row>
    <row r="131" spans="1:8" s="16" customFormat="1" ht="96" customHeight="1" x14ac:dyDescent="0.2">
      <c r="A131" s="137" t="s">
        <v>96</v>
      </c>
      <c r="B131" s="189"/>
      <c r="C131"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31" s="56">
        <v>3600</v>
      </c>
      <c r="E131" s="37"/>
      <c r="F131" s="37"/>
      <c r="G131" s="37"/>
      <c r="H131" s="38"/>
    </row>
    <row r="132" spans="1:8" s="16" customFormat="1" ht="96" customHeight="1" x14ac:dyDescent="0.2">
      <c r="A132" s="137" t="s">
        <v>97</v>
      </c>
      <c r="B132" s="189"/>
      <c r="C13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32" s="56">
        <v>5904</v>
      </c>
      <c r="E132" s="37"/>
      <c r="F132" s="37"/>
      <c r="G132" s="37"/>
      <c r="H132" s="38"/>
    </row>
    <row r="133" spans="1:8" ht="50.1" customHeight="1" x14ac:dyDescent="0.2">
      <c r="A133" s="143" t="s">
        <v>98</v>
      </c>
      <c r="B133" s="144"/>
      <c r="C133" s="188" t="str">
        <f>"Интернет-площадка 2gis.ru на основе Cправочника организаций "&amp;$C$2&amp;""</f>
        <v>Интернет-площадка 2gis.ru на основе Cправочника организаций "2ГИС.УЛЬЯНОВСК"</v>
      </c>
      <c r="D133" s="56">
        <v>6960</v>
      </c>
      <c r="E133" s="37"/>
      <c r="F133" s="37"/>
      <c r="G133" s="37"/>
      <c r="H133" s="38"/>
    </row>
    <row r="134" spans="1:8" ht="50.1" customHeight="1" x14ac:dyDescent="0.2">
      <c r="A134" s="143" t="s">
        <v>99</v>
      </c>
      <c r="B134" s="144"/>
      <c r="C134"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4" s="56">
        <v>6960</v>
      </c>
      <c r="E134" s="37"/>
      <c r="F134" s="37"/>
      <c r="G134" s="37"/>
      <c r="H134" s="38"/>
    </row>
    <row r="135" spans="1:8" ht="50.1" customHeight="1" x14ac:dyDescent="0.2">
      <c r="A135" s="137" t="s">
        <v>100</v>
      </c>
      <c r="B135" s="189"/>
      <c r="C135"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5" s="56">
        <v>7080</v>
      </c>
      <c r="E135" s="37"/>
      <c r="F135" s="37"/>
      <c r="G135" s="37"/>
      <c r="H135" s="38"/>
    </row>
    <row r="136" spans="1:8" ht="50.1" customHeight="1" x14ac:dyDescent="0.2">
      <c r="A136" s="137" t="s">
        <v>101</v>
      </c>
      <c r="B136" s="189"/>
      <c r="C136" s="188" t="str">
        <f>"Интернет-площадка 2gis.ru на основе Cправочника организаций "&amp;$C$2&amp;""</f>
        <v>Интернет-площадка 2gis.ru на основе Cправочника организаций "2ГИС.УЛЬЯНОВСК"</v>
      </c>
      <c r="D136" s="56">
        <v>10920</v>
      </c>
      <c r="E136" s="37"/>
      <c r="F136" s="37"/>
      <c r="G136" s="37"/>
      <c r="H136" s="38"/>
    </row>
    <row r="137" spans="1:8" ht="50.1" customHeight="1" x14ac:dyDescent="0.2">
      <c r="A137" s="137" t="s">
        <v>102</v>
      </c>
      <c r="B137" s="189"/>
      <c r="C137" s="188" t="str">
        <f>"Интернет-площадка 2gis.ru на основе Cправочника организаций "&amp;$C$2&amp;""</f>
        <v>Интернет-площадка 2gis.ru на основе Cправочника организаций "2ГИС.УЛЬЯНОВСК"</v>
      </c>
      <c r="D137" s="56">
        <v>13104</v>
      </c>
      <c r="E137" s="37"/>
      <c r="F137" s="37"/>
      <c r="G137" s="37"/>
      <c r="H137" s="38"/>
    </row>
    <row r="138" spans="1:8" ht="50.1" customHeight="1" x14ac:dyDescent="0.2">
      <c r="A138" s="137" t="s">
        <v>103</v>
      </c>
      <c r="B138" s="189"/>
      <c r="C138"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56">
        <v>3480</v>
      </c>
      <c r="E138" s="37"/>
      <c r="F138" s="37"/>
      <c r="G138" s="37"/>
      <c r="H138" s="38"/>
    </row>
    <row r="139" spans="1:8" ht="50.1" customHeight="1" x14ac:dyDescent="0.2">
      <c r="A139" s="137" t="s">
        <v>104</v>
      </c>
      <c r="B139" s="189"/>
      <c r="C139"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56">
        <v>6960</v>
      </c>
      <c r="E139" s="37"/>
      <c r="F139" s="37"/>
      <c r="G139" s="37"/>
      <c r="H139" s="38"/>
    </row>
    <row r="140" spans="1:8" ht="50.1" customHeight="1" x14ac:dyDescent="0.2">
      <c r="A140" s="143" t="s">
        <v>105</v>
      </c>
      <c r="B140" s="144"/>
      <c r="C140"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0" s="56">
        <v>8520</v>
      </c>
      <c r="E140" s="37"/>
      <c r="F140" s="37"/>
      <c r="G140" s="37"/>
      <c r="H140" s="38"/>
    </row>
    <row r="141" spans="1:8" ht="50.1" customHeight="1" x14ac:dyDescent="0.2">
      <c r="A141" s="143" t="s">
        <v>106</v>
      </c>
      <c r="B141" s="144"/>
      <c r="C141" s="188" t="s">
        <v>87</v>
      </c>
      <c r="D141" s="56">
        <v>840</v>
      </c>
      <c r="E141" s="37"/>
      <c r="F141" s="37"/>
      <c r="G141" s="37"/>
      <c r="H141" s="38"/>
    </row>
    <row r="142" spans="1:8" ht="72" customHeight="1" x14ac:dyDescent="0.2">
      <c r="A142" s="143" t="s">
        <v>107</v>
      </c>
      <c r="B142" s="144"/>
      <c r="C142"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2" s="56">
        <v>10440</v>
      </c>
      <c r="E142" s="37"/>
      <c r="F142" s="37"/>
      <c r="G142" s="37"/>
      <c r="H142" s="38"/>
    </row>
    <row r="143" spans="1:8" ht="50.1" customHeight="1" thickBot="1" x14ac:dyDescent="0.25">
      <c r="A143" s="143" t="s">
        <v>108</v>
      </c>
      <c r="B143" s="144"/>
      <c r="C143"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56">
        <v>1680</v>
      </c>
      <c r="E143" s="37"/>
      <c r="F143" s="37"/>
      <c r="G143" s="37"/>
      <c r="H143" s="38"/>
    </row>
    <row r="144" spans="1:8" s="28" customFormat="1" ht="50.1" customHeight="1" thickBot="1" x14ac:dyDescent="0.25">
      <c r="A144" s="24" t="s">
        <v>109</v>
      </c>
      <c r="B144" s="25"/>
      <c r="C144" s="26"/>
      <c r="D144" s="156"/>
      <c r="E144" s="156"/>
      <c r="F144" s="156"/>
      <c r="G144" s="156"/>
      <c r="H144" s="157"/>
    </row>
    <row r="145" spans="1:8" s="16" customFormat="1" ht="50.1" customHeight="1" x14ac:dyDescent="0.2">
      <c r="A145" s="143" t="s">
        <v>110</v>
      </c>
      <c r="B145" s="144"/>
      <c r="C145" s="191"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45" s="36">
        <v>3450</v>
      </c>
      <c r="E145" s="37"/>
      <c r="F145" s="37"/>
      <c r="G145" s="37"/>
      <c r="H145" s="38"/>
    </row>
    <row r="146" spans="1:8" s="16" customFormat="1" ht="50.1" customHeight="1" x14ac:dyDescent="0.2">
      <c r="A146" s="143" t="s">
        <v>111</v>
      </c>
      <c r="B146" s="144"/>
      <c r="C146" s="194"/>
      <c r="D146" s="36">
        <v>3450</v>
      </c>
      <c r="E146" s="37"/>
      <c r="F146" s="37"/>
      <c r="G146" s="37"/>
      <c r="H146" s="38"/>
    </row>
    <row r="147" spans="1:8" s="16" customFormat="1" ht="50.1" customHeight="1" x14ac:dyDescent="0.2">
      <c r="A147" s="192" t="s">
        <v>112</v>
      </c>
      <c r="B147" s="193"/>
      <c r="C147" s="194"/>
      <c r="D147" s="325">
        <v>1500</v>
      </c>
      <c r="E147" s="140"/>
      <c r="F147" s="140"/>
      <c r="G147" s="140"/>
      <c r="H147" s="140"/>
    </row>
    <row r="148" spans="1:8" s="16" customFormat="1" ht="50.1" customHeight="1" x14ac:dyDescent="0.2">
      <c r="A148" s="192" t="s">
        <v>113</v>
      </c>
      <c r="B148" s="193"/>
      <c r="C148" s="194"/>
      <c r="D148" s="325">
        <v>150</v>
      </c>
      <c r="E148" s="140"/>
      <c r="F148" s="140"/>
      <c r="G148" s="140"/>
      <c r="H148" s="140"/>
    </row>
    <row r="149" spans="1:8" s="16" customFormat="1" ht="50.1" customHeight="1" thickBot="1" x14ac:dyDescent="0.25">
      <c r="A149" s="192" t="s">
        <v>114</v>
      </c>
      <c r="B149" s="193"/>
      <c r="C149" s="196"/>
      <c r="D149" s="78">
        <v>510</v>
      </c>
      <c r="E149" s="79"/>
      <c r="F149" s="79"/>
      <c r="G149" s="79"/>
      <c r="H149" s="79"/>
    </row>
    <row r="150" spans="1:8" s="16" customFormat="1" ht="50.1" customHeight="1" thickBot="1" x14ac:dyDescent="0.25">
      <c r="A150" s="24" t="s">
        <v>115</v>
      </c>
      <c r="B150" s="25"/>
      <c r="C150" s="26"/>
      <c r="D150" s="156"/>
      <c r="E150" s="156"/>
      <c r="F150" s="156"/>
      <c r="G150" s="156"/>
      <c r="H150" s="157"/>
    </row>
    <row r="151" spans="1:8" ht="50.1" customHeight="1" x14ac:dyDescent="0.2">
      <c r="A151" s="143" t="s">
        <v>116</v>
      </c>
      <c r="B151" s="144"/>
      <c r="C15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1" s="198">
        <f>F151*1.2</f>
        <v>3088.7999999999997</v>
      </c>
      <c r="E151" s="199">
        <f>F151*1.1</f>
        <v>2831.4</v>
      </c>
      <c r="F151" s="199">
        <v>2574</v>
      </c>
      <c r="G151" s="199">
        <f>F151*0.75</f>
        <v>1930.5</v>
      </c>
      <c r="H151" s="200">
        <f>F151*0.5</f>
        <v>1287</v>
      </c>
    </row>
    <row r="152" spans="1:8" ht="50.1" customHeight="1" x14ac:dyDescent="0.2">
      <c r="A152" s="143" t="s">
        <v>117</v>
      </c>
      <c r="B152" s="144"/>
      <c r="C152" s="188" t="str">
        <f>"Интернет-площадка 2gis.ru на основе Cправочника организаций "&amp;$C$2&amp;""</f>
        <v>Интернет-площадка 2gis.ru на основе Cправочника организаций "2ГИС.УЛЬЯНОВСК"</v>
      </c>
      <c r="D152" s="36">
        <v>2400</v>
      </c>
      <c r="E152" s="37"/>
      <c r="F152" s="37"/>
      <c r="G152" s="37"/>
      <c r="H152" s="38"/>
    </row>
    <row r="153" spans="1:8" ht="50.1" customHeight="1" x14ac:dyDescent="0.2">
      <c r="A153" s="143" t="s">
        <v>118</v>
      </c>
      <c r="B153" s="144"/>
      <c r="C153"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56">
        <v>1122</v>
      </c>
      <c r="E153" s="37"/>
      <c r="F153" s="37"/>
      <c r="G153" s="37"/>
      <c r="H153" s="38"/>
    </row>
    <row r="154" spans="1:8" ht="50.1" customHeight="1" x14ac:dyDescent="0.2">
      <c r="A154" s="137" t="s">
        <v>286</v>
      </c>
      <c r="B154" s="189"/>
      <c r="C15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4" s="198">
        <f>F154*1.2</f>
        <v>4464</v>
      </c>
      <c r="E154" s="199">
        <f>F154*1.1</f>
        <v>4092.0000000000005</v>
      </c>
      <c r="F154" s="199">
        <v>3720</v>
      </c>
      <c r="G154" s="199">
        <f>F154*0.75</f>
        <v>2790</v>
      </c>
      <c r="H154" s="200">
        <f>F154*0.5</f>
        <v>1860</v>
      </c>
    </row>
    <row r="155" spans="1:8" ht="50.1" customHeight="1" x14ac:dyDescent="0.2">
      <c r="A155" s="137" t="s">
        <v>163</v>
      </c>
      <c r="B155" s="189"/>
      <c r="C155" s="188" t="str">
        <f>"Интернет-площадка 2gis.ru на основе Cправочника организаций "&amp;$C$2&amp;""</f>
        <v>Интернет-площадка 2gis.ru на основе Cправочника организаций "2ГИС.УЛЬЯНОВСК"</v>
      </c>
      <c r="D155" s="36">
        <v>3360</v>
      </c>
      <c r="E155" s="37"/>
      <c r="F155" s="37"/>
      <c r="G155" s="37"/>
      <c r="H155" s="38"/>
    </row>
    <row r="156" spans="1:8" ht="50.1" customHeight="1" x14ac:dyDescent="0.2">
      <c r="A156" s="137" t="s">
        <v>121</v>
      </c>
      <c r="B156" s="189"/>
      <c r="C156" s="188"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6" s="36">
        <v>1680</v>
      </c>
      <c r="E156" s="37"/>
      <c r="F156" s="37"/>
      <c r="G156" s="37"/>
      <c r="H156" s="38"/>
    </row>
    <row r="157" spans="1:8" s="16" customFormat="1" ht="126" customHeight="1" thickBot="1" x14ac:dyDescent="0.25">
      <c r="A157" s="143" t="s">
        <v>122</v>
      </c>
      <c r="B157" s="144"/>
      <c r="C157" s="201" t="str">
        <f>C152</f>
        <v>Интернет-площадка 2gis.ru на основе Cправочника организаций "2ГИС.УЛЬЯНОВСК"</v>
      </c>
      <c r="D157" s="198">
        <f>F157*1.2</f>
        <v>2880</v>
      </c>
      <c r="E157" s="199">
        <f>F157*1.1</f>
        <v>2640</v>
      </c>
      <c r="F157" s="199">
        <v>2400</v>
      </c>
      <c r="G157" s="199">
        <f>F157*0.75</f>
        <v>1800</v>
      </c>
      <c r="H157" s="200">
        <f>F157*0.5</f>
        <v>1200</v>
      </c>
    </row>
    <row r="158" spans="1:8" ht="50.1" customHeight="1" thickBot="1" x14ac:dyDescent="0.25">
      <c r="A158" s="24" t="s">
        <v>182</v>
      </c>
      <c r="B158" s="25"/>
      <c r="C158" s="26"/>
      <c r="D158" s="156"/>
      <c r="E158" s="156"/>
      <c r="F158" s="156"/>
      <c r="G158" s="156"/>
      <c r="H158" s="157"/>
    </row>
    <row r="159" spans="1:8" s="23" customFormat="1" ht="30" customHeight="1" thickBot="1" x14ac:dyDescent="0.25">
      <c r="A159" s="532"/>
      <c r="B159" s="353"/>
      <c r="C159" s="354"/>
      <c r="D159" s="353"/>
      <c r="E159" s="353"/>
      <c r="F159" s="353"/>
      <c r="G159" s="353"/>
      <c r="H159" s="355"/>
    </row>
    <row r="160" spans="1:8" s="16" customFormat="1" ht="185.25" customHeight="1" x14ac:dyDescent="0.2">
      <c r="A160" s="143" t="s">
        <v>183</v>
      </c>
      <c r="B160" s="144"/>
      <c r="C160"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0" s="31">
        <v>8298</v>
      </c>
      <c r="E160" s="32"/>
      <c r="F160" s="32"/>
      <c r="G160" s="32"/>
      <c r="H160" s="33"/>
    </row>
    <row r="161" spans="1:8" s="16" customFormat="1" ht="83.25" customHeight="1" x14ac:dyDescent="0.2">
      <c r="A161" s="143" t="s">
        <v>184</v>
      </c>
      <c r="B161" s="144"/>
      <c r="C161" s="194"/>
      <c r="D161" s="36">
        <v>16596</v>
      </c>
      <c r="E161" s="37"/>
      <c r="F161" s="37"/>
      <c r="G161" s="37"/>
      <c r="H161" s="38"/>
    </row>
    <row r="162" spans="1:8" s="16" customFormat="1" ht="83.25" customHeight="1" x14ac:dyDescent="0.2">
      <c r="A162" s="143" t="s">
        <v>185</v>
      </c>
      <c r="B162" s="144"/>
      <c r="C162" s="194"/>
      <c r="D162" s="36">
        <v>8298</v>
      </c>
      <c r="E162" s="37"/>
      <c r="F162" s="37"/>
      <c r="G162" s="37"/>
      <c r="H162" s="38"/>
    </row>
    <row r="163" spans="1:8" s="16" customFormat="1" ht="83.25" customHeight="1" thickBot="1" x14ac:dyDescent="0.25">
      <c r="A163" s="143" t="s">
        <v>186</v>
      </c>
      <c r="B163" s="144"/>
      <c r="C163" s="194"/>
      <c r="D163" s="36">
        <v>16596</v>
      </c>
      <c r="E163" s="37"/>
      <c r="F163" s="37"/>
      <c r="G163" s="37"/>
      <c r="H163" s="38"/>
    </row>
    <row r="164" spans="1:8" ht="21.75" thickBot="1" x14ac:dyDescent="0.25">
      <c r="A164" s="298"/>
      <c r="B164" s="299"/>
      <c r="C164" s="180"/>
      <c r="D164" s="322"/>
      <c r="E164" s="322"/>
      <c r="F164" s="322"/>
      <c r="G164" s="322"/>
      <c r="H164" s="323"/>
    </row>
    <row r="166" spans="1:8" ht="21" x14ac:dyDescent="0.2">
      <c r="A166" s="206"/>
      <c r="B166" s="207" t="s">
        <v>123</v>
      </c>
      <c r="C166" s="208" t="s">
        <v>682</v>
      </c>
      <c r="D166" s="208"/>
      <c r="E166" s="209"/>
      <c r="F166" s="209"/>
      <c r="G166" s="209"/>
      <c r="H166" s="209"/>
    </row>
    <row r="167" spans="1:8" ht="21" x14ac:dyDescent="0.2">
      <c r="A167" s="206"/>
      <c r="B167" s="209"/>
      <c r="C167" s="210" t="s">
        <v>683</v>
      </c>
      <c r="D167" s="210"/>
      <c r="E167" s="209"/>
      <c r="F167" s="209"/>
      <c r="G167" s="209"/>
      <c r="H167" s="209"/>
    </row>
    <row r="168" spans="1:8" ht="21" x14ac:dyDescent="0.2">
      <c r="A168" s="206"/>
      <c r="B168" s="209"/>
      <c r="C168" s="210" t="s">
        <v>684</v>
      </c>
      <c r="D168" s="210"/>
      <c r="E168" s="209"/>
      <c r="F168" s="209"/>
      <c r="G168" s="209"/>
      <c r="H168" s="209"/>
    </row>
    <row r="169" spans="1:8" ht="21" x14ac:dyDescent="0.2">
      <c r="C169" s="210"/>
      <c r="D169" s="210"/>
      <c r="E169" s="209"/>
      <c r="F169" s="209"/>
      <c r="G169" s="209"/>
      <c r="H169" s="203"/>
    </row>
    <row r="170" spans="1:8" ht="26.25" x14ac:dyDescent="0.2">
      <c r="A170" s="213" t="str">
        <f>Абакан_юр!A147</f>
        <v>По соглашению сторон в качестве валюты платежа могут выступать украинские гривны, в этом случае курс следующий: 1 руб. = 0,3909 гривен</v>
      </c>
      <c r="B170" s="213"/>
      <c r="C170" s="213"/>
      <c r="D170" s="214"/>
      <c r="E170" s="214"/>
      <c r="F170" s="215"/>
      <c r="G170" s="216"/>
      <c r="H170" s="216"/>
    </row>
    <row r="171" spans="1:8" ht="26.25" x14ac:dyDescent="0.2">
      <c r="A171" s="213" t="str">
        <f>Абакан_юр!A148</f>
        <v>По соглашению сторон в качестве валюты платежа могут выступать дирхамы ОАЭ, в этом случае курс следующий: 1 руб. = 0,0394 дирхам</v>
      </c>
      <c r="B171" s="213"/>
      <c r="C171" s="213"/>
      <c r="D171" s="214"/>
      <c r="E171" s="214"/>
      <c r="F171" s="215"/>
      <c r="G171" s="218"/>
      <c r="H171" s="218"/>
    </row>
    <row r="172" spans="1:8" ht="26.25" x14ac:dyDescent="0.2">
      <c r="A172" s="213" t="str">
        <f>Абакан_юр!A149</f>
        <v>По соглашению сторон в качестве валюты платежа могут выступать доллары США, в этом случае курс следующий: 1 руб. = 0,0107 доллара</v>
      </c>
      <c r="B172" s="213"/>
      <c r="C172" s="213"/>
      <c r="D172" s="214"/>
      <c r="E172" s="214"/>
      <c r="F172" s="215"/>
      <c r="G172" s="218"/>
      <c r="H172" s="218"/>
    </row>
    <row r="173" spans="1:8" ht="26.25" x14ac:dyDescent="0.2">
      <c r="A173" s="213" t="str">
        <f>Абакан_юр!A150</f>
        <v>По соглашению сторон в качестве валюты платежа могут выступать евро, в этом случае курс следующий: 1 руб. = 0,0101 евро</v>
      </c>
      <c r="B173" s="213"/>
      <c r="C173" s="213"/>
      <c r="D173" s="214"/>
      <c r="E173" s="215"/>
      <c r="F173" s="215"/>
      <c r="G173" s="218"/>
      <c r="H173" s="218"/>
    </row>
    <row r="174" spans="1:8" ht="26.25" x14ac:dyDescent="0.2">
      <c r="A174" s="213" t="str">
        <f>Абакан_юр!A151</f>
        <v>По соглашению сторон в качестве валюты платежа могут выступать чешские кроны, в этом случае курс следующий: 1 руб. = 0,2496 крона</v>
      </c>
      <c r="B174" s="213"/>
      <c r="C174" s="213"/>
      <c r="D174" s="214"/>
      <c r="E174" s="215"/>
      <c r="F174" s="215"/>
      <c r="G174" s="218"/>
      <c r="H174" s="218"/>
    </row>
    <row r="175" spans="1:8" ht="26.25" x14ac:dyDescent="0.2">
      <c r="A175" s="213" t="str">
        <f>Абакан_юр!A152</f>
        <v>По соглашению сторон в качестве валюты платежа могут выступать киргизские сомы, в этом случае курс следующий: 1 руб. = 0,9546 сом</v>
      </c>
      <c r="B175" s="213"/>
      <c r="C175" s="213"/>
      <c r="D175" s="214"/>
      <c r="E175" s="214"/>
      <c r="F175" s="215"/>
      <c r="G175" s="218"/>
      <c r="H175" s="218"/>
    </row>
    <row r="176" spans="1:8" ht="26.25" x14ac:dyDescent="0.2">
      <c r="A176"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6" s="213"/>
      <c r="C176" s="213"/>
      <c r="D176" s="214"/>
      <c r="E176" s="214"/>
      <c r="F176" s="215"/>
      <c r="G176" s="218"/>
      <c r="H176" s="218"/>
    </row>
    <row r="177" spans="1:8" ht="26.25" x14ac:dyDescent="0.2">
      <c r="A177" s="219"/>
      <c r="B177" s="219"/>
      <c r="C177" s="220"/>
      <c r="D177" s="221"/>
      <c r="E177" s="221"/>
      <c r="F177" s="222"/>
      <c r="G177" s="223"/>
      <c r="H177" s="223"/>
    </row>
    <row r="178" spans="1:8" ht="21" x14ac:dyDescent="0.2">
      <c r="A178" s="225" t="s">
        <v>134</v>
      </c>
      <c r="B178" s="225"/>
      <c r="C178" s="225"/>
      <c r="D178" s="225"/>
      <c r="E178" s="225"/>
      <c r="F178" s="225"/>
      <c r="G178" s="225"/>
      <c r="H178" s="225"/>
    </row>
    <row r="179" spans="1:8" ht="21" x14ac:dyDescent="0.2">
      <c r="A179" s="225" t="s">
        <v>135</v>
      </c>
      <c r="B179" s="225"/>
      <c r="C179" s="225"/>
      <c r="D179" s="225"/>
      <c r="E179" s="225"/>
      <c r="F179" s="225"/>
      <c r="G179" s="225"/>
      <c r="H179" s="225"/>
    </row>
    <row r="180" spans="1:8" ht="26.25" x14ac:dyDescent="0.2">
      <c r="A180" s="219"/>
      <c r="B180" s="219"/>
      <c r="C180" s="220"/>
      <c r="D180" s="221"/>
      <c r="E180" s="221"/>
      <c r="F180" s="222"/>
      <c r="G180" s="223"/>
      <c r="H180" s="223"/>
    </row>
    <row r="181" spans="1:8" ht="50.1" customHeight="1" thickBot="1" x14ac:dyDescent="0.25">
      <c r="A181" s="226" t="s">
        <v>136</v>
      </c>
      <c r="B181" s="226"/>
      <c r="C181" s="226"/>
      <c r="D181" s="226"/>
      <c r="E181" s="226"/>
      <c r="F181" s="227"/>
      <c r="G181" s="217"/>
      <c r="H181" s="228"/>
    </row>
    <row r="182" spans="1:8" ht="50.1" customHeight="1" thickBot="1" x14ac:dyDescent="0.25">
      <c r="A182" s="538" t="s">
        <v>137</v>
      </c>
      <c r="B182" s="539"/>
      <c r="C182" s="539"/>
      <c r="D182" s="539"/>
      <c r="E182" s="540"/>
      <c r="F182" s="232"/>
      <c r="H182" s="233"/>
    </row>
    <row r="183" spans="1:8" ht="100.5" customHeight="1" thickBot="1" x14ac:dyDescent="0.25">
      <c r="A183" s="302" t="s">
        <v>138</v>
      </c>
      <c r="B183" s="303"/>
      <c r="C183" s="236" t="s">
        <v>139</v>
      </c>
      <c r="D183" s="326" t="s">
        <v>140</v>
      </c>
      <c r="E183" s="327"/>
      <c r="F183" s="238"/>
      <c r="G183" s="238"/>
      <c r="H183" s="238"/>
    </row>
    <row r="184" spans="1:8" ht="123.75" customHeight="1" x14ac:dyDescent="0.2">
      <c r="A184" s="239" t="s">
        <v>141</v>
      </c>
      <c r="B184" s="240"/>
      <c r="C184" s="241" t="s">
        <v>142</v>
      </c>
      <c r="D184" s="242" t="s">
        <v>143</v>
      </c>
      <c r="E184" s="243"/>
      <c r="F184" s="238"/>
      <c r="G184" s="238"/>
      <c r="H184" s="238"/>
    </row>
    <row r="185" spans="1:8" ht="94.5" customHeight="1" x14ac:dyDescent="0.2">
      <c r="A185" s="244" t="s">
        <v>144</v>
      </c>
      <c r="B185" s="245"/>
      <c r="C185" s="246" t="s">
        <v>145</v>
      </c>
      <c r="D185" s="247" t="s">
        <v>146</v>
      </c>
      <c r="E185" s="248"/>
      <c r="F185" s="238"/>
      <c r="G185" s="238"/>
      <c r="H185" s="238"/>
    </row>
    <row r="186" spans="1:8" ht="120" customHeight="1" x14ac:dyDescent="0.2">
      <c r="A186" s="244" t="s">
        <v>147</v>
      </c>
      <c r="B186" s="245"/>
      <c r="C186" s="246" t="s">
        <v>148</v>
      </c>
      <c r="D186" s="247" t="s">
        <v>146</v>
      </c>
      <c r="E186" s="248"/>
      <c r="F186" s="238"/>
      <c r="G186" s="238"/>
      <c r="H186" s="238"/>
    </row>
    <row r="187" spans="1:8" ht="120" customHeight="1" thickBot="1" x14ac:dyDescent="0.25">
      <c r="A187" s="328" t="s">
        <v>147</v>
      </c>
      <c r="B187" s="329"/>
      <c r="C187" s="330" t="s">
        <v>148</v>
      </c>
      <c r="D187" s="331" t="s">
        <v>146</v>
      </c>
      <c r="E187" s="332"/>
      <c r="F187" s="238"/>
      <c r="G187" s="238"/>
      <c r="H187" s="238"/>
    </row>
    <row r="188" spans="1:8" s="203" customFormat="1" ht="102.75" customHeight="1" thickBot="1" x14ac:dyDescent="0.25">
      <c r="A188" s="328" t="s">
        <v>150</v>
      </c>
      <c r="B188" s="329"/>
      <c r="C188" s="544" t="s">
        <v>151</v>
      </c>
      <c r="D188" s="331" t="s">
        <v>146</v>
      </c>
      <c r="E188" s="332"/>
      <c r="F188" s="232"/>
      <c r="G188" s="232"/>
      <c r="H188" s="232"/>
    </row>
    <row r="189" spans="1:8" s="224" customFormat="1" ht="222.75" customHeight="1" thickBot="1" x14ac:dyDescent="0.25">
      <c r="A189" s="328" t="s">
        <v>152</v>
      </c>
      <c r="B189" s="329"/>
      <c r="C189" s="330" t="s">
        <v>153</v>
      </c>
      <c r="D189" s="331" t="s">
        <v>146</v>
      </c>
      <c r="E189" s="332"/>
      <c r="F189" s="222"/>
      <c r="G189" s="223"/>
      <c r="H189" s="223"/>
    </row>
    <row r="190" spans="1:8" ht="38.25" customHeight="1" x14ac:dyDescent="0.2">
      <c r="A190" s="250" t="s">
        <v>154</v>
      </c>
      <c r="B190" s="250"/>
      <c r="C190" s="250"/>
      <c r="D190" s="250"/>
      <c r="E190" s="250"/>
      <c r="F190" s="250"/>
      <c r="G190" s="250"/>
      <c r="H190" s="250"/>
    </row>
    <row r="191" spans="1:8" ht="38.25" customHeight="1" x14ac:dyDescent="0.2">
      <c r="A191" s="250" t="s">
        <v>155</v>
      </c>
      <c r="B191" s="250"/>
      <c r="C191" s="250"/>
      <c r="D191" s="250"/>
      <c r="E191" s="250"/>
      <c r="F191" s="250"/>
      <c r="G191" s="250"/>
      <c r="H191" s="250"/>
    </row>
    <row r="192" spans="1:8" ht="192" customHeight="1" x14ac:dyDescent="0.2">
      <c r="A192"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308"/>
      <c r="C192" s="308"/>
      <c r="D192" s="308"/>
      <c r="E192" s="308"/>
      <c r="F192" s="308"/>
      <c r="G192" s="308"/>
      <c r="H192" s="308"/>
    </row>
    <row r="193" spans="1:8" ht="89.25" customHeight="1" x14ac:dyDescent="0.2">
      <c r="A193" s="225" t="s">
        <v>157</v>
      </c>
      <c r="B193" s="225"/>
      <c r="C193" s="225"/>
      <c r="D193" s="225"/>
      <c r="E193" s="225"/>
      <c r="F193" s="225"/>
      <c r="G193" s="225"/>
      <c r="H193" s="225"/>
    </row>
    <row r="194" spans="1:8" ht="23.25" x14ac:dyDescent="0.2">
      <c r="A194" s="250" t="s">
        <v>158</v>
      </c>
      <c r="B194" s="250"/>
      <c r="C194" s="250"/>
      <c r="D194" s="250"/>
      <c r="E194" s="250"/>
      <c r="F194" s="250"/>
      <c r="G194" s="250"/>
      <c r="H194" s="250"/>
    </row>
    <row r="195" spans="1:8" s="252" customFormat="1" ht="114.75" customHeight="1" x14ac:dyDescent="0.2">
      <c r="A195" s="225" t="s">
        <v>159</v>
      </c>
      <c r="B195" s="225"/>
      <c r="C195" s="225"/>
      <c r="D195" s="225"/>
      <c r="E195" s="225"/>
      <c r="F195" s="225"/>
      <c r="G195" s="225"/>
      <c r="H195" s="225"/>
    </row>
  </sheetData>
  <sheetProtection selectLockedCells="1" selectUnlockedCells="1"/>
  <mergeCells count="321">
    <mergeCell ref="A194:H194"/>
    <mergeCell ref="A195:E195"/>
    <mergeCell ref="F195:H195"/>
    <mergeCell ref="A189:B189"/>
    <mergeCell ref="D189:E189"/>
    <mergeCell ref="A190:H190"/>
    <mergeCell ref="A191:H191"/>
    <mergeCell ref="A192:H192"/>
    <mergeCell ref="A193:H193"/>
    <mergeCell ref="A186:B186"/>
    <mergeCell ref="D186:E186"/>
    <mergeCell ref="A187:B187"/>
    <mergeCell ref="D187:E187"/>
    <mergeCell ref="A188:B188"/>
    <mergeCell ref="D188:E188"/>
    <mergeCell ref="A183:B183"/>
    <mergeCell ref="D183:E183"/>
    <mergeCell ref="A184:B184"/>
    <mergeCell ref="D184:E184"/>
    <mergeCell ref="A185:B185"/>
    <mergeCell ref="D185:E185"/>
    <mergeCell ref="A175:C175"/>
    <mergeCell ref="A176:C176"/>
    <mergeCell ref="A178:H178"/>
    <mergeCell ref="A179:H179"/>
    <mergeCell ref="A181:E181"/>
    <mergeCell ref="A182:E182"/>
    <mergeCell ref="A170:C170"/>
    <mergeCell ref="G170:H170"/>
    <mergeCell ref="A171:C171"/>
    <mergeCell ref="A172:C172"/>
    <mergeCell ref="A173:C173"/>
    <mergeCell ref="A174:C174"/>
    <mergeCell ref="A164:B164"/>
    <mergeCell ref="D164:H164"/>
    <mergeCell ref="C166:D166"/>
    <mergeCell ref="C167:D167"/>
    <mergeCell ref="C168:D168"/>
    <mergeCell ref="C169:D169"/>
    <mergeCell ref="A160:B160"/>
    <mergeCell ref="C160:C163"/>
    <mergeCell ref="D160:H160"/>
    <mergeCell ref="A161:B161"/>
    <mergeCell ref="D161:H161"/>
    <mergeCell ref="A162:B162"/>
    <mergeCell ref="D162:H162"/>
    <mergeCell ref="A163:B163"/>
    <mergeCell ref="D163:H163"/>
    <mergeCell ref="A156:B156"/>
    <mergeCell ref="D156:H156"/>
    <mergeCell ref="A157:B157"/>
    <mergeCell ref="A158:B158"/>
    <mergeCell ref="D158:H158"/>
    <mergeCell ref="A159:C159"/>
    <mergeCell ref="D159:H159"/>
    <mergeCell ref="A152:B152"/>
    <mergeCell ref="D152:H152"/>
    <mergeCell ref="A153:B153"/>
    <mergeCell ref="D153:H153"/>
    <mergeCell ref="A154:B154"/>
    <mergeCell ref="A155:B155"/>
    <mergeCell ref="D155:H155"/>
    <mergeCell ref="D148:H148"/>
    <mergeCell ref="A149:B149"/>
    <mergeCell ref="D149:H149"/>
    <mergeCell ref="A150:B150"/>
    <mergeCell ref="D150:H150"/>
    <mergeCell ref="A151:B151"/>
    <mergeCell ref="A144:B144"/>
    <mergeCell ref="D144:H144"/>
    <mergeCell ref="A145:B145"/>
    <mergeCell ref="C145:C149"/>
    <mergeCell ref="D145:H145"/>
    <mergeCell ref="A146:B146"/>
    <mergeCell ref="D146:H146"/>
    <mergeCell ref="A147:B147"/>
    <mergeCell ref="D147:H147"/>
    <mergeCell ref="A148:B148"/>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00:B100"/>
    <mergeCell ref="D100:H100"/>
    <mergeCell ref="A101:B101"/>
    <mergeCell ref="C101:C109"/>
    <mergeCell ref="D101:H101"/>
    <mergeCell ref="A102:B102"/>
    <mergeCell ref="D102:H102"/>
    <mergeCell ref="A103:B103"/>
    <mergeCell ref="D103:H103"/>
    <mergeCell ref="A104:B104"/>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6:B86"/>
    <mergeCell ref="D86:H86"/>
    <mergeCell ref="A87:C87"/>
    <mergeCell ref="D87:H87"/>
    <mergeCell ref="D88:H88"/>
    <mergeCell ref="A89:B89"/>
    <mergeCell ref="C89:C97"/>
    <mergeCell ref="D89:H89"/>
    <mergeCell ref="A90:B90"/>
    <mergeCell ref="D90:H90"/>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D61:H61"/>
    <mergeCell ref="A62:B62"/>
    <mergeCell ref="D62:H62"/>
    <mergeCell ref="A63:B63"/>
    <mergeCell ref="D63:H63"/>
    <mergeCell ref="A64:B64"/>
    <mergeCell ref="D64:H64"/>
    <mergeCell ref="A57:B57"/>
    <mergeCell ref="C57:C86"/>
    <mergeCell ref="D57:H57"/>
    <mergeCell ref="A58:B58"/>
    <mergeCell ref="D58:H58"/>
    <mergeCell ref="A59:B59"/>
    <mergeCell ref="D59:H59"/>
    <mergeCell ref="A60:B60"/>
    <mergeCell ref="D60:H60"/>
    <mergeCell ref="A61:B61"/>
    <mergeCell ref="D51:H51"/>
    <mergeCell ref="A52:A53"/>
    <mergeCell ref="D52:H53"/>
    <mergeCell ref="D54:H54"/>
    <mergeCell ref="D55:H55"/>
    <mergeCell ref="A56:C56"/>
    <mergeCell ref="D56:H5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88"/>
  <sheetViews>
    <sheetView view="pageBreakPreview" zoomScale="40" zoomScaleNormal="60" zoomScaleSheetLayoutView="40" workbookViewId="0">
      <pane ySplit="4" topLeftCell="A132"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1">
        <f>F7*1.2</f>
        <v>5400</v>
      </c>
      <c r="E7" s="32">
        <f>F7*1.1</f>
        <v>4950</v>
      </c>
      <c r="F7" s="32">
        <v>4500</v>
      </c>
      <c r="G7" s="32">
        <f>F7*0.75</f>
        <v>3375</v>
      </c>
      <c r="H7" s="33">
        <f>F7*0.5</f>
        <v>2250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54">
        <f>F12*1.2</f>
        <v>6480</v>
      </c>
      <c r="E12" s="32">
        <f>F12*1.1</f>
        <v>5940.0000000000009</v>
      </c>
      <c r="F12" s="32">
        <v>5400</v>
      </c>
      <c r="G12" s="32">
        <f>F12*0.75</f>
        <v>4050</v>
      </c>
      <c r="H12" s="33">
        <f>F12*0.5</f>
        <v>2700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1080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"2ГИС.УССУРИЙСК"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1">
        <f>F27*1.2</f>
        <v>7560</v>
      </c>
      <c r="E27" s="32">
        <f>F27*1.1</f>
        <v>6930.0000000000009</v>
      </c>
      <c r="F27" s="32">
        <v>6300</v>
      </c>
      <c r="G27" s="32">
        <f>F27*0.75</f>
        <v>4725</v>
      </c>
      <c r="H27" s="33">
        <f>F27*0.5</f>
        <v>3150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54">
        <f>F32*1.2</f>
        <v>9072</v>
      </c>
      <c r="E32" s="32">
        <f>F32*1.1</f>
        <v>8316</v>
      </c>
      <c r="F32" s="32">
        <v>7560</v>
      </c>
      <c r="G32" s="32">
        <f>F32*0.75</f>
        <v>5670</v>
      </c>
      <c r="H32" s="33">
        <f>F32*0.5</f>
        <v>3780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1560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"2ГИС.УССУРИЙСК"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358">
        <f>F48*1.2</f>
        <v>3312</v>
      </c>
      <c r="E48" s="358">
        <f>F48*1.1</f>
        <v>3036.0000000000005</v>
      </c>
      <c r="F48" s="358">
        <v>2760</v>
      </c>
      <c r="G48" s="358">
        <f>F48*0.75</f>
        <v>2070</v>
      </c>
      <c r="H48" s="358">
        <f>F48*0.5</f>
        <v>1380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720 до 14400</v>
      </c>
      <c r="E55" s="122"/>
      <c r="F55" s="122"/>
      <c r="G55" s="122"/>
      <c r="H55" s="123"/>
    </row>
    <row r="56" spans="1:8" ht="37.5" customHeight="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56" s="127">
        <v>720</v>
      </c>
      <c r="E56" s="128"/>
      <c r="F56" s="128"/>
      <c r="G56" s="128"/>
      <c r="H56" s="129"/>
    </row>
    <row r="57" spans="1:8" ht="37.5" customHeight="1" x14ac:dyDescent="0.2">
      <c r="A57" s="130" t="s">
        <v>33</v>
      </c>
      <c r="B57" s="131"/>
      <c r="C57" s="126"/>
      <c r="D57" s="36">
        <v>1440</v>
      </c>
      <c r="E57" s="37"/>
      <c r="F57" s="37"/>
      <c r="G57" s="37"/>
      <c r="H57" s="38"/>
    </row>
    <row r="58" spans="1:8" ht="37.5" customHeight="1" x14ac:dyDescent="0.2">
      <c r="A58" s="130" t="s">
        <v>34</v>
      </c>
      <c r="B58" s="131"/>
      <c r="C58" s="126"/>
      <c r="D58" s="36">
        <v>2160</v>
      </c>
      <c r="E58" s="37"/>
      <c r="F58" s="37"/>
      <c r="G58" s="37"/>
      <c r="H58" s="38"/>
    </row>
    <row r="59" spans="1:8" ht="37.5" customHeight="1" x14ac:dyDescent="0.2">
      <c r="A59" s="130" t="s">
        <v>35</v>
      </c>
      <c r="B59" s="131"/>
      <c r="C59" s="126"/>
      <c r="D59" s="36">
        <v>2880</v>
      </c>
      <c r="E59" s="37"/>
      <c r="F59" s="37"/>
      <c r="G59" s="37"/>
      <c r="H59" s="38"/>
    </row>
    <row r="60" spans="1:8" ht="37.5" customHeight="1" x14ac:dyDescent="0.2">
      <c r="A60" s="130" t="s">
        <v>36</v>
      </c>
      <c r="B60" s="131"/>
      <c r="C60" s="126"/>
      <c r="D60" s="36">
        <v>3600</v>
      </c>
      <c r="E60" s="37"/>
      <c r="F60" s="37"/>
      <c r="G60" s="37"/>
      <c r="H60" s="38"/>
    </row>
    <row r="61" spans="1:8" ht="37.5" customHeight="1" x14ac:dyDescent="0.2">
      <c r="A61" s="130" t="s">
        <v>37</v>
      </c>
      <c r="B61" s="131"/>
      <c r="C61" s="126"/>
      <c r="D61" s="36">
        <v>4320</v>
      </c>
      <c r="E61" s="37"/>
      <c r="F61" s="37"/>
      <c r="G61" s="37"/>
      <c r="H61" s="38"/>
    </row>
    <row r="62" spans="1:8" ht="37.5" customHeight="1" x14ac:dyDescent="0.2">
      <c r="A62" s="130" t="s">
        <v>38</v>
      </c>
      <c r="B62" s="131"/>
      <c r="C62" s="126"/>
      <c r="D62" s="36">
        <v>5040</v>
      </c>
      <c r="E62" s="37"/>
      <c r="F62" s="37"/>
      <c r="G62" s="37"/>
      <c r="H62" s="38"/>
    </row>
    <row r="63" spans="1:8" ht="37.5" customHeight="1" x14ac:dyDescent="0.2">
      <c r="A63" s="130" t="s">
        <v>39</v>
      </c>
      <c r="B63" s="131"/>
      <c r="C63" s="126"/>
      <c r="D63" s="36">
        <v>5760</v>
      </c>
      <c r="E63" s="37"/>
      <c r="F63" s="37"/>
      <c r="G63" s="37"/>
      <c r="H63" s="38"/>
    </row>
    <row r="64" spans="1:8" ht="37.5" customHeight="1" x14ac:dyDescent="0.2">
      <c r="A64" s="130" t="s">
        <v>40</v>
      </c>
      <c r="B64" s="131"/>
      <c r="C64" s="126"/>
      <c r="D64" s="36">
        <v>6480</v>
      </c>
      <c r="E64" s="37"/>
      <c r="F64" s="37"/>
      <c r="G64" s="37"/>
      <c r="H64" s="38"/>
    </row>
    <row r="65" spans="1:8" ht="37.5" customHeight="1" x14ac:dyDescent="0.2">
      <c r="A65" s="130" t="s">
        <v>41</v>
      </c>
      <c r="B65" s="131"/>
      <c r="C65" s="126"/>
      <c r="D65" s="36">
        <v>7200</v>
      </c>
      <c r="E65" s="37"/>
      <c r="F65" s="37"/>
      <c r="G65" s="37"/>
      <c r="H65" s="38"/>
    </row>
    <row r="66" spans="1:8" ht="37.5" customHeight="1" x14ac:dyDescent="0.2">
      <c r="A66" s="130" t="s">
        <v>42</v>
      </c>
      <c r="B66" s="131"/>
      <c r="C66" s="126"/>
      <c r="D66" s="36">
        <v>7920</v>
      </c>
      <c r="E66" s="37"/>
      <c r="F66" s="37"/>
      <c r="G66" s="37"/>
      <c r="H66" s="38"/>
    </row>
    <row r="67" spans="1:8" ht="37.5" customHeight="1" x14ac:dyDescent="0.2">
      <c r="A67" s="130" t="s">
        <v>43</v>
      </c>
      <c r="B67" s="131"/>
      <c r="C67" s="126"/>
      <c r="D67" s="36">
        <v>8640</v>
      </c>
      <c r="E67" s="37"/>
      <c r="F67" s="37"/>
      <c r="G67" s="37"/>
      <c r="H67" s="38"/>
    </row>
    <row r="68" spans="1:8" ht="37.5" customHeight="1" x14ac:dyDescent="0.2">
      <c r="A68" s="130" t="s">
        <v>44</v>
      </c>
      <c r="B68" s="131"/>
      <c r="C68" s="126"/>
      <c r="D68" s="36">
        <v>9360</v>
      </c>
      <c r="E68" s="37"/>
      <c r="F68" s="37"/>
      <c r="G68" s="37"/>
      <c r="H68" s="38"/>
    </row>
    <row r="69" spans="1:8" ht="37.5" customHeight="1" x14ac:dyDescent="0.2">
      <c r="A69" s="130" t="s">
        <v>45</v>
      </c>
      <c r="B69" s="131"/>
      <c r="C69" s="126"/>
      <c r="D69" s="36">
        <v>10080</v>
      </c>
      <c r="E69" s="37"/>
      <c r="F69" s="37"/>
      <c r="G69" s="37"/>
      <c r="H69" s="38"/>
    </row>
    <row r="70" spans="1:8" ht="37.5" customHeight="1" x14ac:dyDescent="0.2">
      <c r="A70" s="130" t="s">
        <v>46</v>
      </c>
      <c r="B70" s="131"/>
      <c r="C70" s="126"/>
      <c r="D70" s="36">
        <v>10800</v>
      </c>
      <c r="E70" s="37"/>
      <c r="F70" s="37"/>
      <c r="G70" s="37"/>
      <c r="H70" s="38"/>
    </row>
    <row r="71" spans="1:8" ht="37.5" customHeight="1" x14ac:dyDescent="0.2">
      <c r="A71" s="130" t="s">
        <v>47</v>
      </c>
      <c r="B71" s="131"/>
      <c r="C71" s="126"/>
      <c r="D71" s="36">
        <v>11520</v>
      </c>
      <c r="E71" s="37"/>
      <c r="F71" s="37"/>
      <c r="G71" s="37"/>
      <c r="H71" s="38"/>
    </row>
    <row r="72" spans="1:8" ht="37.5" customHeight="1" x14ac:dyDescent="0.2">
      <c r="A72" s="130" t="s">
        <v>48</v>
      </c>
      <c r="B72" s="131"/>
      <c r="C72" s="126"/>
      <c r="D72" s="36">
        <v>12240</v>
      </c>
      <c r="E72" s="37"/>
      <c r="F72" s="37"/>
      <c r="G72" s="37"/>
      <c r="H72" s="38"/>
    </row>
    <row r="73" spans="1:8" ht="37.5" customHeight="1" x14ac:dyDescent="0.2">
      <c r="A73" s="130" t="s">
        <v>49</v>
      </c>
      <c r="B73" s="131"/>
      <c r="C73" s="126"/>
      <c r="D73" s="36">
        <v>12960</v>
      </c>
      <c r="E73" s="37"/>
      <c r="F73" s="37"/>
      <c r="G73" s="37"/>
      <c r="H73" s="38"/>
    </row>
    <row r="74" spans="1:8" ht="37.5" customHeight="1" x14ac:dyDescent="0.2">
      <c r="A74" s="130" t="s">
        <v>50</v>
      </c>
      <c r="B74" s="131"/>
      <c r="C74" s="126"/>
      <c r="D74" s="36">
        <v>13680</v>
      </c>
      <c r="E74" s="37"/>
      <c r="F74" s="37"/>
      <c r="G74" s="37"/>
      <c r="H74" s="38"/>
    </row>
    <row r="75" spans="1:8" ht="37.5" customHeight="1" thickBot="1" x14ac:dyDescent="0.25">
      <c r="A75" s="130" t="s">
        <v>51</v>
      </c>
      <c r="B75" s="131"/>
      <c r="C75" s="126"/>
      <c r="D75" s="36">
        <v>14400</v>
      </c>
      <c r="E75" s="37"/>
      <c r="F75" s="37"/>
      <c r="G75" s="37"/>
      <c r="H75" s="38"/>
    </row>
    <row r="76" spans="1:8" ht="50.1" customHeight="1" thickBot="1" x14ac:dyDescent="0.25">
      <c r="A76" s="119" t="s">
        <v>52</v>
      </c>
      <c r="B76" s="120"/>
      <c r="C76" s="120"/>
      <c r="D76" s="121" t="str">
        <f>"от "&amp;MIN(D77:D86)&amp;" до "&amp;MAX(D77:D86)</f>
        <v>от 240 до 5700</v>
      </c>
      <c r="E76" s="122"/>
      <c r="F76" s="122"/>
      <c r="G76" s="122"/>
      <c r="H76" s="123"/>
    </row>
    <row r="77" spans="1:8" ht="151.5" x14ac:dyDescent="0.2">
      <c r="A77" s="132" t="s">
        <v>53</v>
      </c>
      <c r="B77" s="133" t="s">
        <v>13</v>
      </c>
      <c r="C77" s="318"/>
      <c r="D77" s="127">
        <v>720</v>
      </c>
      <c r="E77" s="128"/>
      <c r="F77" s="128"/>
      <c r="G77" s="128"/>
      <c r="H77" s="129"/>
    </row>
    <row r="78" spans="1:8" ht="37.5" customHeight="1" x14ac:dyDescent="0.2">
      <c r="A78" s="143" t="s">
        <v>54</v>
      </c>
      <c r="B78" s="144"/>
      <c r="C78" s="139"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8" s="36">
        <v>360</v>
      </c>
      <c r="E78" s="37"/>
      <c r="F78" s="37"/>
      <c r="G78" s="37"/>
      <c r="H78" s="38"/>
    </row>
    <row r="79" spans="1:8" ht="37.5" customHeight="1" x14ac:dyDescent="0.2">
      <c r="A79" s="143" t="s">
        <v>55</v>
      </c>
      <c r="B79" s="144"/>
      <c r="C79" s="142"/>
      <c r="D79" s="36">
        <v>5700</v>
      </c>
      <c r="E79" s="37"/>
      <c r="F79" s="37"/>
      <c r="G79" s="37"/>
      <c r="H79" s="38"/>
    </row>
    <row r="80" spans="1:8" ht="37.5" customHeight="1" x14ac:dyDescent="0.2">
      <c r="A80" s="143" t="s">
        <v>56</v>
      </c>
      <c r="B80" s="144"/>
      <c r="C80" s="142"/>
      <c r="D80" s="325">
        <v>1200</v>
      </c>
      <c r="E80" s="140"/>
      <c r="F80" s="140"/>
      <c r="G80" s="140"/>
      <c r="H80" s="141"/>
    </row>
    <row r="81" spans="1:8" ht="37.5" customHeight="1" x14ac:dyDescent="0.2">
      <c r="A81" s="143" t="s">
        <v>57</v>
      </c>
      <c r="B81" s="144"/>
      <c r="C81" s="142"/>
      <c r="D81" s="325">
        <v>3420</v>
      </c>
      <c r="E81" s="140"/>
      <c r="F81" s="140"/>
      <c r="G81" s="140"/>
      <c r="H81" s="141"/>
    </row>
    <row r="82" spans="1:8" ht="37.5" customHeight="1" x14ac:dyDescent="0.2">
      <c r="A82" s="143" t="s">
        <v>58</v>
      </c>
      <c r="B82" s="457"/>
      <c r="C82" s="142"/>
      <c r="D82" s="325">
        <v>240</v>
      </c>
      <c r="E82" s="140"/>
      <c r="F82" s="140"/>
      <c r="G82" s="140"/>
      <c r="H82" s="141"/>
    </row>
    <row r="83" spans="1:8" ht="37.5" customHeight="1" x14ac:dyDescent="0.2">
      <c r="A83" s="143" t="s">
        <v>59</v>
      </c>
      <c r="B83" s="457"/>
      <c r="C83" s="142"/>
      <c r="D83" s="36">
        <v>240</v>
      </c>
      <c r="E83" s="37"/>
      <c r="F83" s="37"/>
      <c r="G83" s="37"/>
      <c r="H83" s="38"/>
    </row>
    <row r="84" spans="1:8" ht="37.5" customHeight="1" x14ac:dyDescent="0.2">
      <c r="A84" s="143" t="s">
        <v>60</v>
      </c>
      <c r="B84" s="457"/>
      <c r="C84" s="142"/>
      <c r="D84" s="36">
        <v>480</v>
      </c>
      <c r="E84" s="37"/>
      <c r="F84" s="37"/>
      <c r="G84" s="37"/>
      <c r="H84" s="38"/>
    </row>
    <row r="85" spans="1:8" ht="37.5" customHeight="1" x14ac:dyDescent="0.2">
      <c r="A85" s="143" t="s">
        <v>61</v>
      </c>
      <c r="B85" s="457"/>
      <c r="C85" s="142"/>
      <c r="D85" s="36">
        <v>720</v>
      </c>
      <c r="E85" s="37"/>
      <c r="F85" s="37"/>
      <c r="G85" s="37"/>
      <c r="H85" s="38"/>
    </row>
    <row r="86" spans="1:8" ht="37.5" customHeight="1" thickBot="1" x14ac:dyDescent="0.25">
      <c r="A86" s="192" t="s">
        <v>62</v>
      </c>
      <c r="B86" s="458"/>
      <c r="C86" s="147"/>
      <c r="D86" s="36">
        <v>4020</v>
      </c>
      <c r="E86" s="37"/>
      <c r="F86" s="37"/>
      <c r="G86" s="37"/>
      <c r="H86" s="38"/>
    </row>
    <row r="87" spans="1:8" s="16" customFormat="1" ht="117.75" customHeight="1" thickBot="1" x14ac:dyDescent="0.25">
      <c r="A87" s="319" t="s">
        <v>64</v>
      </c>
      <c r="B87" s="320"/>
      <c r="C8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87" s="45">
        <v>30</v>
      </c>
      <c r="E87" s="45"/>
      <c r="F87" s="45"/>
      <c r="G87" s="45"/>
      <c r="H87" s="46"/>
    </row>
    <row r="88" spans="1:8" ht="50.1" customHeight="1" thickBot="1" x14ac:dyDescent="0.25">
      <c r="A88" s="24" t="s">
        <v>65</v>
      </c>
      <c r="B88" s="25"/>
      <c r="C88" s="26"/>
      <c r="D88" s="156" t="str">
        <f>"от "&amp;MIN(D90,D101:H102,F140,D103:H117)&amp;" до "&amp;MAX(D90,D101:H102,F140,D103:H117)</f>
        <v>от 510 до 9960</v>
      </c>
      <c r="E88" s="156"/>
      <c r="F88" s="156"/>
      <c r="G88" s="156"/>
      <c r="H88" s="157"/>
    </row>
    <row r="89" spans="1:8" ht="21.75" thickBot="1" x14ac:dyDescent="0.25">
      <c r="A89" s="298"/>
      <c r="B89" s="299"/>
      <c r="C89" s="118"/>
      <c r="D89" s="322"/>
      <c r="E89" s="322"/>
      <c r="F89" s="322"/>
      <c r="G89" s="322"/>
      <c r="H89" s="323"/>
    </row>
    <row r="90" spans="1:8" ht="60" customHeight="1" thickBot="1" x14ac:dyDescent="0.25">
      <c r="A90" s="162" t="s">
        <v>66</v>
      </c>
      <c r="B90" s="163"/>
      <c r="C9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90" s="165">
        <v>1800</v>
      </c>
      <c r="E90" s="165"/>
      <c r="F90" s="165"/>
      <c r="G90" s="165"/>
      <c r="H90" s="166"/>
    </row>
    <row r="91" spans="1:8" ht="60" customHeight="1" thickBot="1" x14ac:dyDescent="0.25">
      <c r="A91" s="167" t="s">
        <v>67</v>
      </c>
      <c r="B91" s="168"/>
      <c r="C91" s="169"/>
      <c r="D91" s="170" t="s">
        <v>68</v>
      </c>
      <c r="E91" s="171"/>
      <c r="F91" s="171"/>
      <c r="G91" s="171"/>
      <c r="H91" s="172"/>
    </row>
    <row r="92" spans="1:8" ht="60" customHeight="1" x14ac:dyDescent="0.2">
      <c r="A92" s="173" t="s">
        <v>69</v>
      </c>
      <c r="B92" s="174"/>
      <c r="C92" s="169"/>
      <c r="D92" s="140">
        <f>D90/4</f>
        <v>450</v>
      </c>
      <c r="E92" s="140"/>
      <c r="F92" s="140"/>
      <c r="G92" s="140"/>
      <c r="H92" s="141"/>
    </row>
    <row r="93" spans="1:8" ht="60" customHeight="1" x14ac:dyDescent="0.2">
      <c r="A93" s="173" t="s">
        <v>70</v>
      </c>
      <c r="B93" s="174"/>
      <c r="C93" s="169"/>
      <c r="D93" s="140">
        <f>D90/5</f>
        <v>360</v>
      </c>
      <c r="E93" s="140"/>
      <c r="F93" s="140"/>
      <c r="G93" s="140"/>
      <c r="H93" s="141"/>
    </row>
    <row r="94" spans="1:8" ht="60" customHeight="1" x14ac:dyDescent="0.2">
      <c r="A94" s="173" t="s">
        <v>71</v>
      </c>
      <c r="B94" s="174"/>
      <c r="C94" s="169"/>
      <c r="D94" s="140">
        <f>D90/6</f>
        <v>300</v>
      </c>
      <c r="E94" s="140"/>
      <c r="F94" s="140"/>
      <c r="G94" s="140"/>
      <c r="H94" s="141"/>
    </row>
    <row r="95" spans="1:8" ht="60" customHeight="1" x14ac:dyDescent="0.2">
      <c r="A95" s="173" t="s">
        <v>72</v>
      </c>
      <c r="B95" s="174"/>
      <c r="C95" s="169"/>
      <c r="D95" s="140">
        <f>D90/7</f>
        <v>257.14285714285717</v>
      </c>
      <c r="E95" s="140"/>
      <c r="F95" s="140"/>
      <c r="G95" s="140"/>
      <c r="H95" s="141"/>
    </row>
    <row r="96" spans="1:8" ht="60" customHeight="1" x14ac:dyDescent="0.2">
      <c r="A96" s="173" t="s">
        <v>73</v>
      </c>
      <c r="B96" s="174"/>
      <c r="C96" s="169"/>
      <c r="D96" s="140">
        <f>D90/8</f>
        <v>225</v>
      </c>
      <c r="E96" s="140"/>
      <c r="F96" s="140"/>
      <c r="G96" s="140"/>
      <c r="H96" s="141"/>
    </row>
    <row r="97" spans="1:8" ht="60" customHeight="1" x14ac:dyDescent="0.2">
      <c r="A97" s="173" t="s">
        <v>74</v>
      </c>
      <c r="B97" s="174"/>
      <c r="C97" s="169"/>
      <c r="D97" s="140">
        <f>D90/9</f>
        <v>200</v>
      </c>
      <c r="E97" s="140"/>
      <c r="F97" s="140"/>
      <c r="G97" s="140"/>
      <c r="H97" s="141"/>
    </row>
    <row r="98" spans="1:8" ht="60" customHeight="1" thickBot="1" x14ac:dyDescent="0.25">
      <c r="A98" s="173" t="s">
        <v>75</v>
      </c>
      <c r="B98" s="174"/>
      <c r="C98" s="175"/>
      <c r="D98" s="140">
        <f>D90/10</f>
        <v>180</v>
      </c>
      <c r="E98" s="140"/>
      <c r="F98" s="140"/>
      <c r="G98" s="140"/>
      <c r="H98" s="141"/>
    </row>
    <row r="99" spans="1:8" s="16" customFormat="1" ht="62.45" customHeight="1" thickBot="1" x14ac:dyDescent="0.25">
      <c r="A99" s="176" t="s">
        <v>76</v>
      </c>
      <c r="B99" s="177"/>
      <c r="C9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99" s="44">
        <v>7050</v>
      </c>
      <c r="E99" s="45"/>
      <c r="F99" s="45"/>
      <c r="G99" s="45"/>
      <c r="H99" s="46"/>
    </row>
    <row r="100" spans="1:8" ht="21.75" thickBot="1" x14ac:dyDescent="0.25">
      <c r="A100" s="298"/>
      <c r="B100" s="299"/>
      <c r="C100" s="180"/>
      <c r="D100" s="322"/>
      <c r="E100" s="322"/>
      <c r="F100" s="322"/>
      <c r="G100" s="322"/>
      <c r="H100" s="323"/>
    </row>
    <row r="101" spans="1:8" ht="50.1" customHeight="1" x14ac:dyDescent="0.2">
      <c r="A101" s="143" t="s">
        <v>77</v>
      </c>
      <c r="B101" s="144"/>
      <c r="C101" s="291" t="str">
        <f>"Интернет-площадка 2gis.ru на основе Cправочника организаций "&amp;$C$2&amp;""</f>
        <v>Интернет-площадка 2gis.ru на основе Cправочника организаций "2ГИС.УССУРИЙСК"</v>
      </c>
      <c r="D101" s="56">
        <v>1620</v>
      </c>
      <c r="E101" s="37"/>
      <c r="F101" s="37"/>
      <c r="G101" s="37"/>
      <c r="H101" s="38"/>
    </row>
    <row r="102" spans="1:8" ht="50.1" customHeight="1" x14ac:dyDescent="0.2">
      <c r="A102" s="143" t="s">
        <v>78</v>
      </c>
      <c r="B102" s="144"/>
      <c r="C102"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02" s="56">
        <v>8400</v>
      </c>
      <c r="E102" s="37"/>
      <c r="F102" s="37"/>
      <c r="G102" s="37"/>
      <c r="H102" s="38"/>
    </row>
    <row r="103" spans="1:8" ht="50.1" customHeight="1" x14ac:dyDescent="0.2">
      <c r="A103" s="137" t="s">
        <v>79</v>
      </c>
      <c r="B103" s="189"/>
      <c r="C103"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03" s="56">
        <v>1800</v>
      </c>
      <c r="E103" s="37"/>
      <c r="F103" s="37"/>
      <c r="G103" s="37"/>
      <c r="H103" s="38"/>
    </row>
    <row r="104" spans="1:8" ht="50.1" customHeight="1" x14ac:dyDescent="0.2">
      <c r="A104" s="137" t="s">
        <v>80</v>
      </c>
      <c r="B104" s="189"/>
      <c r="C104" s="188" t="str">
        <f>"Интернет-площадка 2gis.ru на основе Cправочника организаций "&amp;$C$2&amp;""</f>
        <v>Интернет-площадка 2gis.ru на основе Cправочника организаций "2ГИС.УССУРИЙСК"</v>
      </c>
      <c r="D104" s="56">
        <v>3300</v>
      </c>
      <c r="E104" s="37"/>
      <c r="F104" s="37"/>
      <c r="G104" s="37"/>
      <c r="H104" s="38"/>
    </row>
    <row r="105" spans="1:8" ht="50.1" customHeight="1" x14ac:dyDescent="0.2">
      <c r="A105" s="143" t="s">
        <v>81</v>
      </c>
      <c r="B105" s="144"/>
      <c r="C105" s="188" t="str">
        <f>"Интернет-площадка 2gis.ru на основе Cправочника организаций "&amp;$C$2&amp;""</f>
        <v>Интернет-площадка 2gis.ru на основе Cправочника организаций "2ГИС.УССУРИЙСК"</v>
      </c>
      <c r="D105" s="56">
        <v>3960</v>
      </c>
      <c r="E105" s="37"/>
      <c r="F105" s="37"/>
      <c r="G105" s="37"/>
      <c r="H105" s="38"/>
    </row>
    <row r="106" spans="1:8" ht="50.1" customHeight="1" x14ac:dyDescent="0.2">
      <c r="A106" s="143" t="s">
        <v>82</v>
      </c>
      <c r="B106" s="144"/>
      <c r="C106"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06" s="56">
        <v>5100</v>
      </c>
      <c r="E106" s="37"/>
      <c r="F106" s="37"/>
      <c r="G106" s="37"/>
      <c r="H106" s="38"/>
    </row>
    <row r="107" spans="1:8" ht="50.1" customHeight="1" x14ac:dyDescent="0.2">
      <c r="A107" s="143" t="s">
        <v>83</v>
      </c>
      <c r="B107" s="144"/>
      <c r="C107"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07" s="56">
        <v>9000</v>
      </c>
      <c r="E107" s="37"/>
      <c r="F107" s="37"/>
      <c r="G107" s="37"/>
      <c r="H107" s="38"/>
    </row>
    <row r="108" spans="1:8" ht="50.1" customHeight="1" x14ac:dyDescent="0.2">
      <c r="A108" s="143" t="s">
        <v>84</v>
      </c>
      <c r="B108" s="144"/>
      <c r="C108"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08" s="56">
        <v>1200</v>
      </c>
      <c r="E108" s="37"/>
      <c r="F108" s="37"/>
      <c r="G108" s="37"/>
      <c r="H108" s="38"/>
    </row>
    <row r="109" spans="1:8" ht="50.1" customHeight="1" x14ac:dyDescent="0.2">
      <c r="A109" s="143" t="s">
        <v>85</v>
      </c>
      <c r="B109" s="144"/>
      <c r="C109" s="188" t="str">
        <f>C140</f>
        <v>электронный справочник на основе Справочника организаций "2ГИС.УССУРИЙСК" (мобильная версия 2ГИС 4.0 и выше)</v>
      </c>
      <c r="D109" s="56">
        <v>9960</v>
      </c>
      <c r="E109" s="37"/>
      <c r="F109" s="37"/>
      <c r="G109" s="37"/>
      <c r="H109" s="38"/>
    </row>
    <row r="110" spans="1:8" ht="50.1" customHeight="1" x14ac:dyDescent="0.2">
      <c r="A110" s="143" t="s">
        <v>86</v>
      </c>
      <c r="B110" s="144"/>
      <c r="C110" s="188" t="s">
        <v>87</v>
      </c>
      <c r="D110" s="56">
        <v>510</v>
      </c>
      <c r="E110" s="37"/>
      <c r="F110" s="37"/>
      <c r="G110" s="37"/>
      <c r="H110" s="38"/>
    </row>
    <row r="111" spans="1:8" ht="69.75" customHeight="1" x14ac:dyDescent="0.2">
      <c r="A111" s="143" t="s">
        <v>88</v>
      </c>
      <c r="B111" s="144"/>
      <c r="C11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1" s="56">
        <v>1800</v>
      </c>
      <c r="E111" s="37"/>
      <c r="F111" s="37"/>
      <c r="G111" s="37"/>
      <c r="H111" s="38"/>
    </row>
    <row r="112" spans="1:8" ht="69.75" customHeight="1" x14ac:dyDescent="0.2">
      <c r="A112" s="143" t="s">
        <v>89</v>
      </c>
      <c r="B112" s="144"/>
      <c r="C112" s="188" t="str">
        <f t="shared" ref="C112:C11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2" s="56">
        <v>1440</v>
      </c>
      <c r="E112" s="37"/>
      <c r="F112" s="37"/>
      <c r="G112" s="37"/>
      <c r="H112" s="38"/>
    </row>
    <row r="113" spans="1:8" ht="69.75" customHeight="1" x14ac:dyDescent="0.2">
      <c r="A113" s="143" t="s">
        <v>90</v>
      </c>
      <c r="B113" s="144"/>
      <c r="C113" s="18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3" s="56">
        <v>1560</v>
      </c>
      <c r="E113" s="37"/>
      <c r="F113" s="37"/>
      <c r="G113" s="37"/>
      <c r="H113" s="38"/>
    </row>
    <row r="114" spans="1:8" ht="69.75" customHeight="1" x14ac:dyDescent="0.2">
      <c r="A114" s="143" t="s">
        <v>91</v>
      </c>
      <c r="B114" s="144"/>
      <c r="C114" s="188"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4" s="56">
        <v>720</v>
      </c>
      <c r="E114" s="37"/>
      <c r="F114" s="37"/>
      <c r="G114" s="37"/>
      <c r="H114" s="38"/>
    </row>
    <row r="115" spans="1:8" ht="69.75" customHeight="1" x14ac:dyDescent="0.2">
      <c r="A115" s="143" t="s">
        <v>92</v>
      </c>
      <c r="B115" s="144" t="s">
        <v>92</v>
      </c>
      <c r="C115"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5" s="56">
        <v>5400</v>
      </c>
      <c r="E115" s="37"/>
      <c r="F115" s="37"/>
      <c r="G115" s="37"/>
      <c r="H115" s="38"/>
    </row>
    <row r="116" spans="1:8" ht="69.75" customHeight="1" x14ac:dyDescent="0.2">
      <c r="A116" s="143" t="s">
        <v>93</v>
      </c>
      <c r="B116" s="144" t="s">
        <v>93</v>
      </c>
      <c r="C116"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16" s="56">
        <v>4002</v>
      </c>
      <c r="E116" s="37"/>
      <c r="F116" s="37"/>
      <c r="G116" s="37"/>
      <c r="H116" s="38"/>
    </row>
    <row r="117" spans="1:8" ht="50.1" customHeight="1" thickBot="1" x14ac:dyDescent="0.25">
      <c r="A117" s="143" t="s">
        <v>94</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17" s="56">
        <v>6000</v>
      </c>
      <c r="E117" s="37"/>
      <c r="F117" s="37"/>
      <c r="G117" s="37"/>
      <c r="H117" s="38"/>
    </row>
    <row r="118" spans="1:8" s="16" customFormat="1" ht="102" customHeight="1" thickBot="1" x14ac:dyDescent="0.25">
      <c r="A118" s="143" t="s">
        <v>16</v>
      </c>
      <c r="B118" s="144"/>
      <c r="C11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18" s="56">
        <v>900</v>
      </c>
      <c r="E118" s="37"/>
      <c r="F118" s="37"/>
      <c r="G118" s="37"/>
      <c r="H118" s="38"/>
    </row>
    <row r="119" spans="1:8" s="16" customFormat="1" ht="126" customHeight="1" x14ac:dyDescent="0.2">
      <c r="A119" s="143" t="s">
        <v>95</v>
      </c>
      <c r="B119" s="144"/>
      <c r="C11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19" s="56">
        <v>2400</v>
      </c>
      <c r="E119" s="37"/>
      <c r="F119" s="37"/>
      <c r="G119" s="37"/>
      <c r="H119" s="38"/>
    </row>
    <row r="120" spans="1:8" s="16" customFormat="1" ht="96" customHeight="1" x14ac:dyDescent="0.2">
      <c r="A120" s="137" t="s">
        <v>96</v>
      </c>
      <c r="B120" s="189"/>
      <c r="C12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0" s="56">
        <v>3000</v>
      </c>
      <c r="E120" s="37"/>
      <c r="F120" s="37"/>
      <c r="G120" s="37"/>
      <c r="H120" s="38"/>
    </row>
    <row r="121" spans="1:8" s="16" customFormat="1" ht="96" customHeight="1" x14ac:dyDescent="0.2">
      <c r="A121" s="137" t="s">
        <v>97</v>
      </c>
      <c r="B121" s="189"/>
      <c r="C12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21" s="56">
        <v>5010</v>
      </c>
      <c r="E121" s="37"/>
      <c r="F121" s="37"/>
      <c r="G121" s="37"/>
      <c r="H121" s="38"/>
    </row>
    <row r="122" spans="1:8" ht="50.1" customHeight="1" x14ac:dyDescent="0.2">
      <c r="A122" s="143" t="s">
        <v>98</v>
      </c>
      <c r="B122" s="144"/>
      <c r="C122" s="188" t="str">
        <f>"Интернет-площадка 2gis.ru на основе Cправочника организаций "&amp;$C$2&amp;""</f>
        <v>Интернет-площадка 2gis.ru на основе Cправочника организаций "2ГИС.УССУРИЙСК"</v>
      </c>
      <c r="D122" s="56">
        <v>2280</v>
      </c>
      <c r="E122" s="37"/>
      <c r="F122" s="37"/>
      <c r="G122" s="37"/>
      <c r="H122" s="38"/>
    </row>
    <row r="123" spans="1:8" ht="50.1" customHeight="1" x14ac:dyDescent="0.2">
      <c r="A123" s="143" t="s">
        <v>99</v>
      </c>
      <c r="B123" s="144"/>
      <c r="C123"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3" s="56">
        <v>11760</v>
      </c>
      <c r="E123" s="37"/>
      <c r="F123" s="37"/>
      <c r="G123" s="37"/>
      <c r="H123" s="38"/>
    </row>
    <row r="124" spans="1:8" ht="50.1" customHeight="1" x14ac:dyDescent="0.2">
      <c r="A124" s="137" t="s">
        <v>100</v>
      </c>
      <c r="B124" s="189"/>
      <c r="C124"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4" s="56">
        <v>2520</v>
      </c>
      <c r="E124" s="37"/>
      <c r="F124" s="37"/>
      <c r="G124" s="37"/>
      <c r="H124" s="38"/>
    </row>
    <row r="125" spans="1:8" ht="50.1" customHeight="1" x14ac:dyDescent="0.2">
      <c r="A125" s="137" t="s">
        <v>101</v>
      </c>
      <c r="B125" s="189"/>
      <c r="C125" s="188" t="str">
        <f>"Интернет-площадка 2gis.ru на основе Cправочника организаций "&amp;$C$2&amp;""</f>
        <v>Интернет-площадка 2gis.ru на основе Cправочника организаций "2ГИС.УССУРИЙСК"</v>
      </c>
      <c r="D125" s="56">
        <v>4680</v>
      </c>
      <c r="E125" s="37"/>
      <c r="F125" s="37"/>
      <c r="G125" s="37"/>
      <c r="H125" s="38"/>
    </row>
    <row r="126" spans="1:8" ht="50.1" customHeight="1" x14ac:dyDescent="0.2">
      <c r="A126" s="137" t="s">
        <v>102</v>
      </c>
      <c r="B126" s="189"/>
      <c r="C126" s="188" t="str">
        <f>"Интернет-площадка 2gis.ru на основе Cправочника организаций "&amp;$C$2&amp;""</f>
        <v>Интернет-площадка 2gis.ru на основе Cправочника организаций "2ГИС.УССУРИЙСК"</v>
      </c>
      <c r="D126" s="56">
        <v>5616</v>
      </c>
      <c r="E126" s="37"/>
      <c r="F126" s="37"/>
      <c r="G126" s="37"/>
      <c r="H126" s="38"/>
    </row>
    <row r="127" spans="1:8" ht="50.1" customHeight="1" x14ac:dyDescent="0.2">
      <c r="A127" s="137" t="s">
        <v>103</v>
      </c>
      <c r="B127" s="189"/>
      <c r="C127"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56">
        <v>7200</v>
      </c>
      <c r="E127" s="37"/>
      <c r="F127" s="37"/>
      <c r="G127" s="37"/>
      <c r="H127" s="38"/>
    </row>
    <row r="128" spans="1:8" ht="50.1" customHeight="1" x14ac:dyDescent="0.2">
      <c r="A128" s="137" t="s">
        <v>104</v>
      </c>
      <c r="B128" s="189"/>
      <c r="C128"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56">
        <v>12600</v>
      </c>
      <c r="E128" s="37"/>
      <c r="F128" s="37"/>
      <c r="G128" s="37"/>
      <c r="H128" s="38"/>
    </row>
    <row r="129" spans="1:8" ht="50.1" customHeight="1" x14ac:dyDescent="0.2">
      <c r="A129" s="143" t="s">
        <v>105</v>
      </c>
      <c r="B129" s="144"/>
      <c r="C129"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9" s="56">
        <v>1680</v>
      </c>
      <c r="E129" s="37"/>
      <c r="F129" s="37"/>
      <c r="G129" s="37"/>
      <c r="H129" s="38"/>
    </row>
    <row r="130" spans="1:8" ht="50.1" customHeight="1" x14ac:dyDescent="0.2">
      <c r="A130" s="143" t="s">
        <v>106</v>
      </c>
      <c r="B130" s="144"/>
      <c r="C130" s="188" t="s">
        <v>87</v>
      </c>
      <c r="D130" s="56">
        <v>720</v>
      </c>
      <c r="E130" s="37"/>
      <c r="F130" s="37"/>
      <c r="G130" s="37"/>
      <c r="H130" s="38"/>
    </row>
    <row r="131" spans="1:8" ht="66.75" customHeight="1" x14ac:dyDescent="0.2">
      <c r="A131" s="143" t="s">
        <v>107</v>
      </c>
      <c r="B131" s="144"/>
      <c r="C131"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1" s="56">
        <v>7560</v>
      </c>
      <c r="E131" s="37"/>
      <c r="F131" s="37"/>
      <c r="G131" s="37"/>
      <c r="H131" s="38"/>
    </row>
    <row r="132" spans="1:8" ht="50.1" customHeight="1" thickBot="1" x14ac:dyDescent="0.25">
      <c r="A132" s="143" t="s">
        <v>108</v>
      </c>
      <c r="B132" s="144"/>
      <c r="C132"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56">
        <v>8400</v>
      </c>
      <c r="E132" s="37"/>
      <c r="F132" s="37"/>
      <c r="G132" s="37"/>
      <c r="H132" s="38"/>
    </row>
    <row r="133" spans="1:8" s="28" customFormat="1" ht="50.1" customHeight="1" thickBot="1" x14ac:dyDescent="0.25">
      <c r="A133" s="24" t="s">
        <v>109</v>
      </c>
      <c r="B133" s="25"/>
      <c r="C133" s="26"/>
      <c r="D133" s="156"/>
      <c r="E133" s="156"/>
      <c r="F133" s="156"/>
      <c r="G133" s="156"/>
      <c r="H133" s="157"/>
    </row>
    <row r="134" spans="1:8" s="16" customFormat="1" ht="50.1" customHeight="1" x14ac:dyDescent="0.2">
      <c r="A134" s="493" t="s">
        <v>110</v>
      </c>
      <c r="B134" s="494"/>
      <c r="C13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34" s="31">
        <v>5004</v>
      </c>
      <c r="E134" s="32"/>
      <c r="F134" s="32"/>
      <c r="G134" s="32"/>
      <c r="H134" s="33"/>
    </row>
    <row r="135" spans="1:8" s="16" customFormat="1" ht="50.1" customHeight="1" x14ac:dyDescent="0.2">
      <c r="A135" s="143" t="s">
        <v>111</v>
      </c>
      <c r="B135" s="144"/>
      <c r="C135" s="194"/>
      <c r="D135" s="36">
        <v>5004</v>
      </c>
      <c r="E135" s="37"/>
      <c r="F135" s="37"/>
      <c r="G135" s="37"/>
      <c r="H135" s="38"/>
    </row>
    <row r="136" spans="1:8" s="16" customFormat="1" ht="50.1" customHeight="1" x14ac:dyDescent="0.2">
      <c r="A136" s="192" t="s">
        <v>112</v>
      </c>
      <c r="B136" s="193"/>
      <c r="C136" s="194"/>
      <c r="D136" s="325">
        <v>1500</v>
      </c>
      <c r="E136" s="140"/>
      <c r="F136" s="140"/>
      <c r="G136" s="140"/>
      <c r="H136" s="141"/>
    </row>
    <row r="137" spans="1:8" s="16" customFormat="1" ht="50.1" customHeight="1" x14ac:dyDescent="0.2">
      <c r="A137" s="192" t="s">
        <v>113</v>
      </c>
      <c r="B137" s="193"/>
      <c r="C137" s="194"/>
      <c r="D137" s="325">
        <v>150</v>
      </c>
      <c r="E137" s="140"/>
      <c r="F137" s="140"/>
      <c r="G137" s="140"/>
      <c r="H137" s="141"/>
    </row>
    <row r="138" spans="1:8" s="16" customFormat="1" ht="50.1" customHeight="1" thickBot="1" x14ac:dyDescent="0.25">
      <c r="A138" s="495" t="s">
        <v>114</v>
      </c>
      <c r="B138" s="496"/>
      <c r="C138" s="196"/>
      <c r="D138" s="78">
        <v>510</v>
      </c>
      <c r="E138" s="79"/>
      <c r="F138" s="79"/>
      <c r="G138" s="79"/>
      <c r="H138" s="80"/>
    </row>
    <row r="139" spans="1:8" s="16" customFormat="1" ht="50.1" customHeight="1" thickBot="1" x14ac:dyDescent="0.25">
      <c r="A139" s="24" t="s">
        <v>115</v>
      </c>
      <c r="B139" s="25"/>
      <c r="C139" s="26"/>
      <c r="D139" s="156"/>
      <c r="E139" s="156"/>
      <c r="F139" s="156"/>
      <c r="G139" s="156"/>
      <c r="H139" s="157"/>
    </row>
    <row r="140" spans="1:8" ht="50.1" customHeight="1" x14ac:dyDescent="0.2">
      <c r="A140" s="143" t="s">
        <v>116</v>
      </c>
      <c r="B140" s="144"/>
      <c r="C140"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0" s="198">
        <f>F140*1.2</f>
        <v>2880</v>
      </c>
      <c r="E140" s="199">
        <f>F140*1.1</f>
        <v>2640</v>
      </c>
      <c r="F140" s="199">
        <v>2400</v>
      </c>
      <c r="G140" s="199">
        <f>F140*0.75</f>
        <v>1800</v>
      </c>
      <c r="H140" s="200">
        <f>F140*0.5</f>
        <v>1200</v>
      </c>
    </row>
    <row r="141" spans="1:8" ht="50.1" customHeight="1" x14ac:dyDescent="0.2">
      <c r="A141" s="143" t="s">
        <v>117</v>
      </c>
      <c r="B141" s="144"/>
      <c r="C141" s="188" t="str">
        <f>"Интернет-площадка 2gis.ru на основе Cправочника организаций "&amp;$C$2&amp;""</f>
        <v>Интернет-площадка 2gis.ru на основе Cправочника организаций "2ГИС.УССУРИЙСК"</v>
      </c>
      <c r="D141" s="36">
        <v>5400</v>
      </c>
      <c r="E141" s="37"/>
      <c r="F141" s="37"/>
      <c r="G141" s="37"/>
      <c r="H141" s="38"/>
    </row>
    <row r="142" spans="1:8" ht="50.1" customHeight="1" x14ac:dyDescent="0.2">
      <c r="A142" s="143" t="s">
        <v>118</v>
      </c>
      <c r="B142" s="144"/>
      <c r="C142"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56">
        <v>3900</v>
      </c>
      <c r="E142" s="37"/>
      <c r="F142" s="37"/>
      <c r="G142" s="37"/>
      <c r="H142" s="38"/>
    </row>
    <row r="143" spans="1:8" ht="50.1" customHeight="1" x14ac:dyDescent="0.2">
      <c r="A143" s="137" t="s">
        <v>286</v>
      </c>
      <c r="B143" s="189"/>
      <c r="C14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3" s="198">
        <f>F143*1.2</f>
        <v>4032</v>
      </c>
      <c r="E143" s="199">
        <f>F143*1.1</f>
        <v>3696.0000000000005</v>
      </c>
      <c r="F143" s="199">
        <v>3360</v>
      </c>
      <c r="G143" s="199">
        <f>F143*0.75</f>
        <v>2520</v>
      </c>
      <c r="H143" s="200">
        <f>F143*0.5</f>
        <v>1680</v>
      </c>
    </row>
    <row r="144" spans="1:8" ht="50.1" customHeight="1" x14ac:dyDescent="0.2">
      <c r="A144" s="137" t="s">
        <v>163</v>
      </c>
      <c r="B144" s="189"/>
      <c r="C144" s="188" t="str">
        <f>"Интернет-площадка 2gis.ru на основе Cправочника организаций "&amp;$C$2&amp;""</f>
        <v>Интернет-площадка 2gis.ru на основе Cправочника организаций "2ГИС.УССУРИЙСК"</v>
      </c>
      <c r="D144" s="36">
        <v>7560</v>
      </c>
      <c r="E144" s="37"/>
      <c r="F144" s="37"/>
      <c r="G144" s="37"/>
      <c r="H144" s="38"/>
    </row>
    <row r="145" spans="1:8" ht="50.1" customHeight="1" x14ac:dyDescent="0.2">
      <c r="A145" s="137" t="s">
        <v>121</v>
      </c>
      <c r="B145" s="189"/>
      <c r="C145" s="188"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5" s="36">
        <v>5520</v>
      </c>
      <c r="E145" s="37"/>
      <c r="F145" s="37"/>
      <c r="G145" s="37"/>
      <c r="H145" s="38"/>
    </row>
    <row r="146" spans="1:8" s="16" customFormat="1" ht="78" customHeight="1" thickBot="1" x14ac:dyDescent="0.25">
      <c r="A146" s="143" t="s">
        <v>122</v>
      </c>
      <c r="B146" s="144"/>
      <c r="C146" s="201" t="str">
        <f>C141</f>
        <v>Интернет-площадка 2gis.ru на основе Cправочника организаций "2ГИС.УССУРИЙСК"</v>
      </c>
      <c r="D146" s="198">
        <f>F146*1.2</f>
        <v>2397.6</v>
      </c>
      <c r="E146" s="199">
        <f>F146*1.1</f>
        <v>2197.8000000000002</v>
      </c>
      <c r="F146" s="199">
        <v>1998</v>
      </c>
      <c r="G146" s="199">
        <f>F146*0.75</f>
        <v>1498.5</v>
      </c>
      <c r="H146" s="200">
        <f>F146*0.5</f>
        <v>999</v>
      </c>
    </row>
    <row r="147" spans="1:8" ht="50.1" customHeight="1" thickBot="1" x14ac:dyDescent="0.25">
      <c r="A147" s="24" t="s">
        <v>182</v>
      </c>
      <c r="B147" s="25"/>
      <c r="C147" s="26"/>
      <c r="D147" s="156"/>
      <c r="E147" s="156"/>
      <c r="F147" s="156"/>
      <c r="G147" s="156"/>
      <c r="H147" s="157"/>
    </row>
    <row r="148" spans="1:8" s="23" customFormat="1" ht="30" customHeight="1" thickBot="1" x14ac:dyDescent="0.25">
      <c r="A148" s="353"/>
      <c r="B148" s="353"/>
      <c r="C148" s="353"/>
      <c r="D148" s="353"/>
      <c r="E148" s="353"/>
      <c r="F148" s="353"/>
      <c r="G148" s="353"/>
      <c r="H148" s="355"/>
    </row>
    <row r="149" spans="1:8" s="16" customFormat="1" ht="83.25" customHeight="1" x14ac:dyDescent="0.2">
      <c r="A149" s="493" t="s">
        <v>183</v>
      </c>
      <c r="B149" s="494"/>
      <c r="C14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9" s="508">
        <v>9240</v>
      </c>
      <c r="E149" s="509"/>
      <c r="F149" s="509"/>
      <c r="G149" s="509"/>
      <c r="H149" s="415"/>
    </row>
    <row r="150" spans="1:8" s="16" customFormat="1" ht="83.25" customHeight="1" thickBot="1" x14ac:dyDescent="0.25">
      <c r="A150" s="495" t="s">
        <v>185</v>
      </c>
      <c r="B150" s="496"/>
      <c r="C150" s="196"/>
      <c r="D150" s="356">
        <v>9240</v>
      </c>
      <c r="E150" s="148"/>
      <c r="F150" s="148"/>
      <c r="G150" s="148"/>
      <c r="H150" s="149"/>
    </row>
    <row r="151" spans="1:8" ht="50.1" customHeight="1" thickBot="1" x14ac:dyDescent="0.25">
      <c r="A151" s="178"/>
      <c r="B151" s="179"/>
      <c r="C151" s="180"/>
      <c r="D151" s="181"/>
      <c r="E151" s="181"/>
      <c r="F151" s="181"/>
      <c r="G151" s="181"/>
      <c r="H151" s="182"/>
    </row>
    <row r="152" spans="1:8" s="23" customFormat="1" ht="26.25" x14ac:dyDescent="0.2">
      <c r="A152" s="202"/>
      <c r="B152" s="203"/>
      <c r="C152" s="204"/>
      <c r="D152" s="203"/>
      <c r="E152" s="203"/>
      <c r="F152" s="203"/>
      <c r="G152" s="203"/>
      <c r="H152" s="205"/>
    </row>
    <row r="153" spans="1:8" s="16" customFormat="1" ht="21" x14ac:dyDescent="0.2">
      <c r="A153" s="206"/>
      <c r="B153" s="207" t="s">
        <v>123</v>
      </c>
      <c r="C153" s="208" t="s">
        <v>710</v>
      </c>
      <c r="D153" s="208"/>
      <c r="E153" s="209"/>
      <c r="F153" s="209"/>
      <c r="G153" s="209"/>
      <c r="H153" s="209"/>
    </row>
    <row r="154" spans="1:8" s="16" customFormat="1" ht="21" x14ac:dyDescent="0.2">
      <c r="A154" s="206"/>
      <c r="B154" s="209"/>
      <c r="C154" s="210" t="s">
        <v>259</v>
      </c>
      <c r="D154" s="210"/>
      <c r="E154" s="209"/>
      <c r="F154" s="209"/>
      <c r="G154" s="209"/>
      <c r="H154" s="209"/>
    </row>
    <row r="155" spans="1:8" s="16" customFormat="1" ht="21" x14ac:dyDescent="0.2">
      <c r="A155" s="206"/>
      <c r="B155" s="209"/>
      <c r="C155" s="210" t="s">
        <v>260</v>
      </c>
      <c r="D155" s="210"/>
      <c r="E155" s="209"/>
      <c r="F155" s="209"/>
      <c r="G155" s="209"/>
      <c r="H155" s="209"/>
    </row>
    <row r="156" spans="1:8" s="16" customFormat="1" ht="21" x14ac:dyDescent="0.2">
      <c r="A156" s="202"/>
      <c r="B156" s="203"/>
      <c r="C156" s="210"/>
      <c r="D156" s="210"/>
      <c r="E156" s="209"/>
      <c r="F156" s="209"/>
      <c r="G156" s="209"/>
      <c r="H156" s="203"/>
    </row>
    <row r="157" spans="1:8" s="16" customFormat="1" ht="26.25" x14ac:dyDescent="0.2">
      <c r="A157" s="213" t="str">
        <f>Абакан_юр!A147</f>
        <v>По соглашению сторон в качестве валюты платежа могут выступать украинские гривны, в этом случае курс следующий: 1 руб. = 0,3909 гривен</v>
      </c>
      <c r="B157" s="213"/>
      <c r="C157" s="213"/>
      <c r="D157" s="214"/>
      <c r="E157" s="214"/>
      <c r="F157" s="215"/>
      <c r="G157" s="216"/>
      <c r="H157" s="216"/>
    </row>
    <row r="158" spans="1:8" ht="26.25" x14ac:dyDescent="0.2">
      <c r="A158" s="213" t="str">
        <f>Абакан_юр!A148</f>
        <v>По соглашению сторон в качестве валюты платежа могут выступать дирхамы ОАЭ, в этом случае курс следующий: 1 руб. = 0,0394 дирхам</v>
      </c>
      <c r="B158" s="213"/>
      <c r="C158" s="213"/>
      <c r="D158" s="214"/>
      <c r="E158" s="214"/>
      <c r="F158" s="215"/>
      <c r="G158" s="218"/>
      <c r="H158" s="218"/>
    </row>
    <row r="159" spans="1:8" ht="26.25" x14ac:dyDescent="0.2">
      <c r="A159" s="213" t="str">
        <f>Абакан_юр!A149</f>
        <v>По соглашению сторон в качестве валюты платежа могут выступать доллары США, в этом случае курс следующий: 1 руб. = 0,0107 доллара</v>
      </c>
      <c r="B159" s="213"/>
      <c r="C159" s="213"/>
      <c r="D159" s="214"/>
      <c r="E159" s="214"/>
      <c r="F159" s="215"/>
      <c r="G159" s="218"/>
      <c r="H159" s="218"/>
    </row>
    <row r="160" spans="1:8" ht="26.25" x14ac:dyDescent="0.2">
      <c r="A160" s="213" t="str">
        <f>Абакан_юр!A150</f>
        <v>По соглашению сторон в качестве валюты платежа могут выступать евро, в этом случае курс следующий: 1 руб. = 0,0101 евро</v>
      </c>
      <c r="B160" s="213"/>
      <c r="C160" s="213"/>
      <c r="D160" s="214"/>
      <c r="E160" s="215"/>
      <c r="F160" s="215"/>
      <c r="G160" s="218"/>
      <c r="H160" s="218"/>
    </row>
    <row r="161" spans="1:8" ht="26.25" x14ac:dyDescent="0.2">
      <c r="A161" s="213" t="str">
        <f>Абакан_юр!A151</f>
        <v>По соглашению сторон в качестве валюты платежа могут выступать чешские кроны, в этом случае курс следующий: 1 руб. = 0,2496 крона</v>
      </c>
      <c r="B161" s="213"/>
      <c r="C161" s="213"/>
      <c r="D161" s="214"/>
      <c r="E161" s="215"/>
      <c r="F161" s="215"/>
      <c r="G161" s="218"/>
      <c r="H161" s="218"/>
    </row>
    <row r="162" spans="1:8" ht="26.25" x14ac:dyDescent="0.2">
      <c r="A162" s="213" t="str">
        <f>Абакан_юр!A152</f>
        <v>По соглашению сторон в качестве валюты платежа могут выступать киргизские сомы, в этом случае курс следующий: 1 руб. = 0,9546 сом</v>
      </c>
      <c r="B162" s="213"/>
      <c r="C162" s="213"/>
      <c r="D162" s="214"/>
      <c r="E162" s="214"/>
      <c r="F162" s="215"/>
      <c r="G162" s="218"/>
      <c r="H162" s="218"/>
    </row>
    <row r="163" spans="1:8" ht="26.25" x14ac:dyDescent="0.2">
      <c r="A163"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3" s="213"/>
      <c r="C163" s="213"/>
      <c r="D163" s="214"/>
      <c r="E163" s="214"/>
      <c r="F163" s="215"/>
      <c r="G163" s="218"/>
      <c r="H163" s="218"/>
    </row>
    <row r="164" spans="1:8" ht="26.25" x14ac:dyDescent="0.2">
      <c r="A164" s="219"/>
      <c r="B164" s="219"/>
      <c r="C164" s="220"/>
      <c r="D164" s="221"/>
      <c r="E164" s="221"/>
      <c r="F164" s="222"/>
      <c r="G164" s="223"/>
      <c r="H164" s="223"/>
    </row>
    <row r="165" spans="1:8" ht="21" x14ac:dyDescent="0.2">
      <c r="A165" s="225" t="s">
        <v>134</v>
      </c>
      <c r="B165" s="225"/>
      <c r="C165" s="225"/>
      <c r="D165" s="225"/>
      <c r="E165" s="225"/>
      <c r="F165" s="225"/>
      <c r="G165" s="225"/>
      <c r="H165" s="225"/>
    </row>
    <row r="166" spans="1:8" ht="21" x14ac:dyDescent="0.2">
      <c r="A166" s="225" t="s">
        <v>135</v>
      </c>
      <c r="B166" s="225"/>
      <c r="C166" s="225"/>
      <c r="D166" s="225"/>
      <c r="E166" s="225"/>
      <c r="F166" s="225"/>
      <c r="G166" s="225"/>
      <c r="H166" s="225"/>
    </row>
    <row r="167" spans="1:8" ht="26.25" x14ac:dyDescent="0.2">
      <c r="A167" s="219"/>
      <c r="B167" s="219"/>
      <c r="C167" s="220"/>
      <c r="D167" s="221"/>
      <c r="E167" s="221"/>
      <c r="F167" s="222"/>
      <c r="G167" s="223"/>
      <c r="H167" s="223"/>
    </row>
    <row r="168" spans="1:8" ht="24" thickBot="1" x14ac:dyDescent="0.25">
      <c r="A168" s="226" t="s">
        <v>136</v>
      </c>
      <c r="B168" s="226"/>
      <c r="C168" s="226"/>
      <c r="D168" s="226"/>
      <c r="E168" s="226"/>
      <c r="F168" s="227"/>
      <c r="G168" s="217"/>
      <c r="H168" s="228"/>
    </row>
    <row r="169" spans="1:8" ht="21.75" thickBot="1" x14ac:dyDescent="0.25">
      <c r="A169" s="538" t="s">
        <v>137</v>
      </c>
      <c r="B169" s="539"/>
      <c r="C169" s="539"/>
      <c r="D169" s="539"/>
      <c r="E169" s="540"/>
      <c r="F169" s="232"/>
      <c r="H169" s="233"/>
    </row>
    <row r="170" spans="1:8" ht="21.75" thickBot="1" x14ac:dyDescent="0.25">
      <c r="A170" s="302" t="s">
        <v>138</v>
      </c>
      <c r="B170" s="303"/>
      <c r="C170" s="236" t="s">
        <v>139</v>
      </c>
      <c r="D170" s="326" t="s">
        <v>140</v>
      </c>
      <c r="E170" s="327"/>
      <c r="F170" s="238"/>
      <c r="G170" s="238"/>
      <c r="H170" s="238"/>
    </row>
    <row r="171" spans="1:8" ht="84" x14ac:dyDescent="0.2">
      <c r="A171" s="244" t="s">
        <v>141</v>
      </c>
      <c r="B171" s="245"/>
      <c r="C171" s="246" t="s">
        <v>142</v>
      </c>
      <c r="D171" s="247" t="s">
        <v>143</v>
      </c>
      <c r="E171" s="248"/>
      <c r="F171" s="238"/>
      <c r="G171" s="238"/>
      <c r="H171" s="238"/>
    </row>
    <row r="172" spans="1:8" ht="21" x14ac:dyDescent="0.2">
      <c r="A172" s="244" t="s">
        <v>144</v>
      </c>
      <c r="B172" s="245"/>
      <c r="C172" s="246" t="s">
        <v>145</v>
      </c>
      <c r="D172" s="247" t="s">
        <v>146</v>
      </c>
      <c r="E172" s="248"/>
      <c r="F172" s="238"/>
      <c r="G172" s="238"/>
      <c r="H172" s="238"/>
    </row>
    <row r="173" spans="1:8" ht="63.75" thickBot="1" x14ac:dyDescent="0.25">
      <c r="A173" s="328" t="s">
        <v>147</v>
      </c>
      <c r="B173" s="329"/>
      <c r="C173" s="330" t="s">
        <v>148</v>
      </c>
      <c r="D173" s="331" t="s">
        <v>146</v>
      </c>
      <c r="E173" s="332"/>
      <c r="F173" s="238"/>
      <c r="G173" s="238"/>
      <c r="H173" s="238"/>
    </row>
    <row r="174" spans="1:8" ht="42.75" thickBot="1" x14ac:dyDescent="0.25">
      <c r="A174" s="328" t="s">
        <v>150</v>
      </c>
      <c r="B174" s="329"/>
      <c r="C174" s="544" t="s">
        <v>151</v>
      </c>
      <c r="D174" s="331" t="s">
        <v>146</v>
      </c>
      <c r="E174" s="332"/>
      <c r="F174" s="232"/>
      <c r="G174" s="232"/>
      <c r="H174" s="232"/>
    </row>
    <row r="175" spans="1:8" ht="50.1" customHeight="1" thickBot="1" x14ac:dyDescent="0.25">
      <c r="A175" s="328" t="s">
        <v>152</v>
      </c>
      <c r="B175" s="329"/>
      <c r="C175" s="330" t="s">
        <v>153</v>
      </c>
      <c r="D175" s="331" t="s">
        <v>146</v>
      </c>
      <c r="E175" s="332"/>
      <c r="F175" s="222"/>
      <c r="G175" s="223"/>
      <c r="H175" s="223"/>
    </row>
    <row r="176" spans="1:8" ht="50.1" customHeight="1" x14ac:dyDescent="0.2">
      <c r="A176" s="250" t="s">
        <v>154</v>
      </c>
      <c r="B176" s="250"/>
      <c r="C176" s="250"/>
      <c r="D176" s="250"/>
      <c r="E176" s="250"/>
      <c r="F176" s="250"/>
      <c r="G176" s="250"/>
      <c r="H176" s="250"/>
    </row>
    <row r="177" spans="1:8" ht="94.5" customHeight="1" x14ac:dyDescent="0.2">
      <c r="A177" s="250" t="s">
        <v>155</v>
      </c>
      <c r="B177" s="250"/>
      <c r="C177" s="250"/>
      <c r="D177" s="250"/>
      <c r="E177" s="250"/>
      <c r="F177" s="250"/>
      <c r="G177" s="250"/>
      <c r="H177" s="250"/>
    </row>
    <row r="178" spans="1:8" ht="101.25" customHeight="1" x14ac:dyDescent="0.2">
      <c r="A178"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8" s="308"/>
      <c r="C178" s="308"/>
      <c r="D178" s="308"/>
      <c r="E178" s="308"/>
      <c r="F178" s="308"/>
      <c r="G178" s="308"/>
      <c r="H178" s="308"/>
    </row>
    <row r="179" spans="1:8" ht="111" customHeight="1" x14ac:dyDescent="0.2">
      <c r="A179" s="225" t="s">
        <v>157</v>
      </c>
      <c r="B179" s="225"/>
      <c r="C179" s="225"/>
      <c r="D179" s="225"/>
      <c r="E179" s="225"/>
      <c r="F179" s="225"/>
      <c r="G179" s="225"/>
      <c r="H179" s="225"/>
    </row>
    <row r="180" spans="1:8" ht="124.5" customHeight="1" x14ac:dyDescent="0.2">
      <c r="A180" s="250" t="s">
        <v>158</v>
      </c>
      <c r="B180" s="250"/>
      <c r="C180" s="250"/>
      <c r="D180" s="250"/>
      <c r="E180" s="250"/>
      <c r="F180" s="250"/>
      <c r="G180" s="250"/>
      <c r="H180" s="250"/>
    </row>
    <row r="181" spans="1:8" s="203" customFormat="1" ht="102.75" customHeight="1" x14ac:dyDescent="0.2">
      <c r="A181" s="225" t="s">
        <v>159</v>
      </c>
      <c r="B181" s="225"/>
      <c r="C181" s="225"/>
      <c r="D181" s="225"/>
      <c r="E181" s="225"/>
      <c r="F181" s="225"/>
      <c r="G181" s="225"/>
      <c r="H181" s="225"/>
    </row>
    <row r="182" spans="1:8" s="224" customFormat="1" ht="222.75" customHeight="1" x14ac:dyDescent="0.2">
      <c r="A182" s="202"/>
      <c r="B182" s="203"/>
      <c r="C182" s="204"/>
      <c r="D182" s="203"/>
      <c r="E182" s="203"/>
      <c r="F182" s="203"/>
      <c r="G182" s="203"/>
      <c r="H182" s="205"/>
    </row>
    <row r="183" spans="1:8" ht="27" customHeight="1" x14ac:dyDescent="0.2"/>
    <row r="184" spans="1:8" ht="27" customHeight="1" x14ac:dyDescent="0.2"/>
    <row r="185" spans="1:8" ht="182.25" customHeight="1" x14ac:dyDescent="0.2"/>
    <row r="186" spans="1:8" ht="81" customHeight="1" x14ac:dyDescent="0.2"/>
    <row r="187" spans="1:8" ht="48.75" customHeight="1" x14ac:dyDescent="0.2"/>
    <row r="188" spans="1:8" s="252" customFormat="1" ht="114.75" customHeight="1" x14ac:dyDescent="0.2">
      <c r="A188" s="202"/>
      <c r="B188" s="203"/>
      <c r="C188" s="204"/>
      <c r="D188" s="203"/>
      <c r="E188" s="203"/>
      <c r="F188" s="203"/>
      <c r="G188" s="203"/>
      <c r="H188" s="205"/>
    </row>
  </sheetData>
  <sheetProtection selectLockedCells="1" selectUnlockedCells="1"/>
  <mergeCells count="294">
    <mergeCell ref="A176:H176"/>
    <mergeCell ref="A177:H177"/>
    <mergeCell ref="A178:H178"/>
    <mergeCell ref="A179:H179"/>
    <mergeCell ref="A180:H180"/>
    <mergeCell ref="A181:E181"/>
    <mergeCell ref="F181:H181"/>
    <mergeCell ref="A173:B173"/>
    <mergeCell ref="D173:E173"/>
    <mergeCell ref="A174:B174"/>
    <mergeCell ref="D174:E174"/>
    <mergeCell ref="A175:B175"/>
    <mergeCell ref="D175:E175"/>
    <mergeCell ref="A170:B170"/>
    <mergeCell ref="D170:E170"/>
    <mergeCell ref="A171:B171"/>
    <mergeCell ref="D171:E171"/>
    <mergeCell ref="A172:B172"/>
    <mergeCell ref="D172:E172"/>
    <mergeCell ref="A162:C162"/>
    <mergeCell ref="A163:C163"/>
    <mergeCell ref="A165:H165"/>
    <mergeCell ref="A166:H166"/>
    <mergeCell ref="A168:E168"/>
    <mergeCell ref="A169:E169"/>
    <mergeCell ref="A157:C157"/>
    <mergeCell ref="G157:H157"/>
    <mergeCell ref="A158:C158"/>
    <mergeCell ref="A159:C159"/>
    <mergeCell ref="A160:C160"/>
    <mergeCell ref="A161:C161"/>
    <mergeCell ref="A151:B151"/>
    <mergeCell ref="D151:H151"/>
    <mergeCell ref="C153:D153"/>
    <mergeCell ref="C154:D154"/>
    <mergeCell ref="C155:D155"/>
    <mergeCell ref="C156:D156"/>
    <mergeCell ref="A146:B146"/>
    <mergeCell ref="A147:B147"/>
    <mergeCell ref="D147:H147"/>
    <mergeCell ref="A148:C148"/>
    <mergeCell ref="D148:H148"/>
    <mergeCell ref="A149:B149"/>
    <mergeCell ref="C149:C150"/>
    <mergeCell ref="D149:H149"/>
    <mergeCell ref="A150:B150"/>
    <mergeCell ref="D150:H150"/>
    <mergeCell ref="A142:B142"/>
    <mergeCell ref="D142:H142"/>
    <mergeCell ref="A143:B143"/>
    <mergeCell ref="A144:B144"/>
    <mergeCell ref="D144:H144"/>
    <mergeCell ref="A145:B145"/>
    <mergeCell ref="D145:H145"/>
    <mergeCell ref="D138:H138"/>
    <mergeCell ref="A139:B139"/>
    <mergeCell ref="D139:H139"/>
    <mergeCell ref="A140:B140"/>
    <mergeCell ref="A141:B141"/>
    <mergeCell ref="D141:H141"/>
    <mergeCell ref="A134:B134"/>
    <mergeCell ref="C134:C138"/>
    <mergeCell ref="D134:H134"/>
    <mergeCell ref="A135:B135"/>
    <mergeCell ref="D135:H135"/>
    <mergeCell ref="A136:B136"/>
    <mergeCell ref="D136:H136"/>
    <mergeCell ref="A137:B137"/>
    <mergeCell ref="D137:H137"/>
    <mergeCell ref="A138:B138"/>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7:B87"/>
    <mergeCell ref="D87:H87"/>
    <mergeCell ref="A88:B88"/>
    <mergeCell ref="D88:H88"/>
    <mergeCell ref="A89:B89"/>
    <mergeCell ref="D89:H89"/>
    <mergeCell ref="A84:B84"/>
    <mergeCell ref="D84:H84"/>
    <mergeCell ref="A85:B85"/>
    <mergeCell ref="D85:H85"/>
    <mergeCell ref="A86:B86"/>
    <mergeCell ref="D86:H86"/>
    <mergeCell ref="A81:B81"/>
    <mergeCell ref="D81:H81"/>
    <mergeCell ref="A82:B82"/>
    <mergeCell ref="D82:H82"/>
    <mergeCell ref="A83:B83"/>
    <mergeCell ref="D83:H83"/>
    <mergeCell ref="A76:C76"/>
    <mergeCell ref="D76:H76"/>
    <mergeCell ref="D77:H77"/>
    <mergeCell ref="A78:B78"/>
    <mergeCell ref="C78:C86"/>
    <mergeCell ref="D78:H78"/>
    <mergeCell ref="A79:B79"/>
    <mergeCell ref="D79:H79"/>
    <mergeCell ref="A80:B80"/>
    <mergeCell ref="D80:H80"/>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94"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236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50.1" customHeight="1" thickBot="1" x14ac:dyDescent="0.25">
      <c r="A5" s="24" t="s">
        <v>9</v>
      </c>
      <c r="B5" s="25"/>
      <c r="C5" s="26"/>
      <c r="D5" s="26"/>
      <c r="E5" s="26"/>
      <c r="F5" s="26"/>
      <c r="G5" s="26"/>
      <c r="H5" s="27"/>
    </row>
    <row r="6" spans="1:8" s="259" customFormat="1" ht="24.95" customHeight="1"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1">
        <f>F7*1.2</f>
        <v>10879.199999999999</v>
      </c>
      <c r="E7" s="32">
        <f>F7*1.1</f>
        <v>9972.6</v>
      </c>
      <c r="F7" s="32">
        <v>9066</v>
      </c>
      <c r="G7" s="32">
        <f>F7*0.75</f>
        <v>6799.5</v>
      </c>
      <c r="H7" s="33">
        <f>F7*0.5</f>
        <v>4533</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54">
        <f>F12*1.2</f>
        <v>12513.6</v>
      </c>
      <c r="E12" s="32">
        <f>F12*1.1</f>
        <v>11470.800000000001</v>
      </c>
      <c r="F12" s="32">
        <v>10428</v>
      </c>
      <c r="G12" s="32">
        <f>F12*0.75</f>
        <v>7821</v>
      </c>
      <c r="H12" s="33">
        <f>F12*0.5</f>
        <v>5214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2013</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"2ГИС.БЛАГОВЕЩЕНСК"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262">
        <v>204</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1">
        <f>F27*1.2</f>
        <v>19584</v>
      </c>
      <c r="E27" s="32">
        <f>F27*1.1</f>
        <v>17952</v>
      </c>
      <c r="F27" s="32">
        <v>16320</v>
      </c>
      <c r="G27" s="32">
        <f>F27*0.75</f>
        <v>12240</v>
      </c>
      <c r="H27" s="33">
        <f>F27*0.5</f>
        <v>8160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54">
        <f>F32*1.2</f>
        <v>22536</v>
      </c>
      <c r="E32" s="32">
        <f>F32*1.1</f>
        <v>20658</v>
      </c>
      <c r="F32" s="32">
        <v>18780</v>
      </c>
      <c r="G32" s="32">
        <f>F32*0.75</f>
        <v>14085</v>
      </c>
      <c r="H32" s="33">
        <f>F32*0.5</f>
        <v>9390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3720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"2ГИС.БЛАГОВЕЩЕНСК"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90">
        <v>372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358">
        <f>F48*1.2</f>
        <v>5184</v>
      </c>
      <c r="E48" s="358">
        <f>F48*1.1</f>
        <v>4752</v>
      </c>
      <c r="F48" s="358">
        <v>4320</v>
      </c>
      <c r="G48" s="358">
        <f>F48*0.75</f>
        <v>3240</v>
      </c>
      <c r="H48" s="358">
        <f>F48*0.5</f>
        <v>2160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89">
        <v>165</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2202 до 44040</v>
      </c>
      <c r="E55" s="122"/>
      <c r="F55" s="122"/>
      <c r="G55" s="122"/>
      <c r="H55" s="123"/>
    </row>
    <row r="56" spans="1:8" ht="37.5" customHeight="1" outlineLevel="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6" s="362">
        <v>2202</v>
      </c>
      <c r="E56" s="128"/>
      <c r="F56" s="128"/>
      <c r="G56" s="128"/>
      <c r="H56" s="129"/>
    </row>
    <row r="57" spans="1:8" ht="37.5" customHeight="1" outlineLevel="1" x14ac:dyDescent="0.2">
      <c r="A57" s="130" t="s">
        <v>33</v>
      </c>
      <c r="B57" s="363"/>
      <c r="C57" s="364"/>
      <c r="D57" s="56">
        <v>4404</v>
      </c>
      <c r="E57" s="37"/>
      <c r="F57" s="37"/>
      <c r="G57" s="37"/>
      <c r="H57" s="38"/>
    </row>
    <row r="58" spans="1:8" ht="37.5" customHeight="1" outlineLevel="1" x14ac:dyDescent="0.2">
      <c r="A58" s="130" t="s">
        <v>34</v>
      </c>
      <c r="B58" s="363"/>
      <c r="C58" s="364"/>
      <c r="D58" s="56">
        <v>6606</v>
      </c>
      <c r="E58" s="37"/>
      <c r="F58" s="37"/>
      <c r="G58" s="37"/>
      <c r="H58" s="38"/>
    </row>
    <row r="59" spans="1:8" ht="37.5" customHeight="1" outlineLevel="1" x14ac:dyDescent="0.2">
      <c r="A59" s="130" t="s">
        <v>35</v>
      </c>
      <c r="B59" s="363"/>
      <c r="C59" s="364"/>
      <c r="D59" s="56">
        <v>8808</v>
      </c>
      <c r="E59" s="37"/>
      <c r="F59" s="37"/>
      <c r="G59" s="37"/>
      <c r="H59" s="38"/>
    </row>
    <row r="60" spans="1:8" ht="37.5" customHeight="1" outlineLevel="1" x14ac:dyDescent="0.2">
      <c r="A60" s="130" t="s">
        <v>36</v>
      </c>
      <c r="B60" s="363"/>
      <c r="C60" s="364"/>
      <c r="D60" s="56">
        <v>11010</v>
      </c>
      <c r="E60" s="37"/>
      <c r="F60" s="37"/>
      <c r="G60" s="37"/>
      <c r="H60" s="38"/>
    </row>
    <row r="61" spans="1:8" ht="37.5" customHeight="1" outlineLevel="1" x14ac:dyDescent="0.2">
      <c r="A61" s="130" t="s">
        <v>37</v>
      </c>
      <c r="B61" s="363"/>
      <c r="C61" s="364"/>
      <c r="D61" s="56">
        <v>13212</v>
      </c>
      <c r="E61" s="37"/>
      <c r="F61" s="37"/>
      <c r="G61" s="37"/>
      <c r="H61" s="38"/>
    </row>
    <row r="62" spans="1:8" ht="37.5" customHeight="1" outlineLevel="1" x14ac:dyDescent="0.2">
      <c r="A62" s="130" t="s">
        <v>38</v>
      </c>
      <c r="B62" s="363"/>
      <c r="C62" s="364"/>
      <c r="D62" s="56">
        <v>15414</v>
      </c>
      <c r="E62" s="37"/>
      <c r="F62" s="37"/>
      <c r="G62" s="37"/>
      <c r="H62" s="38"/>
    </row>
    <row r="63" spans="1:8" ht="37.5" customHeight="1" outlineLevel="1" x14ac:dyDescent="0.2">
      <c r="A63" s="130" t="s">
        <v>39</v>
      </c>
      <c r="B63" s="363"/>
      <c r="C63" s="364"/>
      <c r="D63" s="56">
        <v>17616</v>
      </c>
      <c r="E63" s="37"/>
      <c r="F63" s="37"/>
      <c r="G63" s="37"/>
      <c r="H63" s="38"/>
    </row>
    <row r="64" spans="1:8" ht="37.5" customHeight="1" outlineLevel="1" x14ac:dyDescent="0.2">
      <c r="A64" s="130" t="s">
        <v>40</v>
      </c>
      <c r="B64" s="363"/>
      <c r="C64" s="364"/>
      <c r="D64" s="56">
        <v>19818</v>
      </c>
      <c r="E64" s="37"/>
      <c r="F64" s="37"/>
      <c r="G64" s="37"/>
      <c r="H64" s="38"/>
    </row>
    <row r="65" spans="1:8" ht="37.5" customHeight="1" outlineLevel="1" x14ac:dyDescent="0.2">
      <c r="A65" s="130" t="s">
        <v>41</v>
      </c>
      <c r="B65" s="363"/>
      <c r="C65" s="364"/>
      <c r="D65" s="56">
        <v>22020</v>
      </c>
      <c r="E65" s="37"/>
      <c r="F65" s="37"/>
      <c r="G65" s="37"/>
      <c r="H65" s="38"/>
    </row>
    <row r="66" spans="1:8" ht="37.5" customHeight="1" outlineLevel="1" x14ac:dyDescent="0.2">
      <c r="A66" s="130" t="s">
        <v>42</v>
      </c>
      <c r="B66" s="363"/>
      <c r="C66" s="364"/>
      <c r="D66" s="56">
        <v>24222</v>
      </c>
      <c r="E66" s="37"/>
      <c r="F66" s="37"/>
      <c r="G66" s="37"/>
      <c r="H66" s="38"/>
    </row>
    <row r="67" spans="1:8" ht="37.5" customHeight="1" outlineLevel="1" x14ac:dyDescent="0.2">
      <c r="A67" s="130" t="s">
        <v>43</v>
      </c>
      <c r="B67" s="363"/>
      <c r="C67" s="364"/>
      <c r="D67" s="56">
        <v>26424</v>
      </c>
      <c r="E67" s="37"/>
      <c r="F67" s="37"/>
      <c r="G67" s="37"/>
      <c r="H67" s="38"/>
    </row>
    <row r="68" spans="1:8" ht="37.5" customHeight="1" outlineLevel="1" x14ac:dyDescent="0.2">
      <c r="A68" s="130" t="s">
        <v>44</v>
      </c>
      <c r="B68" s="363"/>
      <c r="C68" s="364"/>
      <c r="D68" s="56">
        <v>28626</v>
      </c>
      <c r="E68" s="37"/>
      <c r="F68" s="37"/>
      <c r="G68" s="37"/>
      <c r="H68" s="38"/>
    </row>
    <row r="69" spans="1:8" ht="37.5" customHeight="1" outlineLevel="1" x14ac:dyDescent="0.2">
      <c r="A69" s="130" t="s">
        <v>45</v>
      </c>
      <c r="B69" s="363"/>
      <c r="C69" s="364"/>
      <c r="D69" s="56">
        <v>30828</v>
      </c>
      <c r="E69" s="37"/>
      <c r="F69" s="37"/>
      <c r="G69" s="37"/>
      <c r="H69" s="38"/>
    </row>
    <row r="70" spans="1:8" ht="37.5" customHeight="1" outlineLevel="1" x14ac:dyDescent="0.2">
      <c r="A70" s="130" t="s">
        <v>46</v>
      </c>
      <c r="B70" s="363"/>
      <c r="C70" s="364"/>
      <c r="D70" s="56">
        <v>33030</v>
      </c>
      <c r="E70" s="37"/>
      <c r="F70" s="37"/>
      <c r="G70" s="37"/>
      <c r="H70" s="38"/>
    </row>
    <row r="71" spans="1:8" ht="37.5" customHeight="1" outlineLevel="1" x14ac:dyDescent="0.2">
      <c r="A71" s="130" t="s">
        <v>47</v>
      </c>
      <c r="B71" s="363"/>
      <c r="C71" s="364"/>
      <c r="D71" s="56">
        <v>35232</v>
      </c>
      <c r="E71" s="37"/>
      <c r="F71" s="37"/>
      <c r="G71" s="37"/>
      <c r="H71" s="38"/>
    </row>
    <row r="72" spans="1:8" ht="37.5" customHeight="1" outlineLevel="1" x14ac:dyDescent="0.2">
      <c r="A72" s="130" t="s">
        <v>48</v>
      </c>
      <c r="B72" s="363"/>
      <c r="C72" s="364"/>
      <c r="D72" s="56">
        <v>37434</v>
      </c>
      <c r="E72" s="37"/>
      <c r="F72" s="37"/>
      <c r="G72" s="37"/>
      <c r="H72" s="38"/>
    </row>
    <row r="73" spans="1:8" ht="37.5" customHeight="1" outlineLevel="1" x14ac:dyDescent="0.2">
      <c r="A73" s="130" t="s">
        <v>49</v>
      </c>
      <c r="B73" s="363"/>
      <c r="C73" s="364"/>
      <c r="D73" s="56">
        <v>39636</v>
      </c>
      <c r="E73" s="37"/>
      <c r="F73" s="37"/>
      <c r="G73" s="37"/>
      <c r="H73" s="38"/>
    </row>
    <row r="74" spans="1:8" ht="37.5" customHeight="1" outlineLevel="1" x14ac:dyDescent="0.2">
      <c r="A74" s="130" t="s">
        <v>50</v>
      </c>
      <c r="B74" s="363"/>
      <c r="C74" s="364"/>
      <c r="D74" s="56">
        <v>41838</v>
      </c>
      <c r="E74" s="37"/>
      <c r="F74" s="37"/>
      <c r="G74" s="37"/>
      <c r="H74" s="38"/>
    </row>
    <row r="75" spans="1:8" ht="37.5" customHeight="1" outlineLevel="1" x14ac:dyDescent="0.2">
      <c r="A75" s="130" t="s">
        <v>51</v>
      </c>
      <c r="B75" s="363"/>
      <c r="C75" s="364"/>
      <c r="D75" s="56">
        <v>44040</v>
      </c>
      <c r="E75" s="37"/>
      <c r="F75" s="37"/>
      <c r="G75" s="37"/>
      <c r="H75" s="38"/>
    </row>
    <row r="76" spans="1:8" ht="37.5" customHeight="1" outlineLevel="1" x14ac:dyDescent="0.2">
      <c r="A76" s="130" t="s">
        <v>196</v>
      </c>
      <c r="B76" s="363"/>
      <c r="C76" s="382"/>
      <c r="D76" s="56">
        <v>46242</v>
      </c>
      <c r="E76" s="37"/>
      <c r="F76" s="37"/>
      <c r="G76" s="37"/>
      <c r="H76" s="38"/>
    </row>
    <row r="77" spans="1:8" ht="37.5" customHeight="1" outlineLevel="1" x14ac:dyDescent="0.2">
      <c r="A77" s="130" t="s">
        <v>197</v>
      </c>
      <c r="B77" s="363"/>
      <c r="C77" s="382"/>
      <c r="D77" s="56">
        <v>48444</v>
      </c>
      <c r="E77" s="37"/>
      <c r="F77" s="37"/>
      <c r="G77" s="37"/>
      <c r="H77" s="38"/>
    </row>
    <row r="78" spans="1:8" ht="37.5" customHeight="1" outlineLevel="1" x14ac:dyDescent="0.2">
      <c r="A78" s="130" t="s">
        <v>198</v>
      </c>
      <c r="B78" s="363"/>
      <c r="C78" s="382"/>
      <c r="D78" s="56">
        <v>50646</v>
      </c>
      <c r="E78" s="37"/>
      <c r="F78" s="37"/>
      <c r="G78" s="37"/>
      <c r="H78" s="38"/>
    </row>
    <row r="79" spans="1:8" ht="37.5" customHeight="1" outlineLevel="1" x14ac:dyDescent="0.2">
      <c r="A79" s="130" t="s">
        <v>199</v>
      </c>
      <c r="B79" s="363"/>
      <c r="C79" s="382"/>
      <c r="D79" s="56">
        <v>52848</v>
      </c>
      <c r="E79" s="37"/>
      <c r="F79" s="37"/>
      <c r="G79" s="37"/>
      <c r="H79" s="38"/>
    </row>
    <row r="80" spans="1:8" ht="37.5" customHeight="1" outlineLevel="1" x14ac:dyDescent="0.2">
      <c r="A80" s="130" t="s">
        <v>200</v>
      </c>
      <c r="B80" s="363"/>
      <c r="C80" s="382"/>
      <c r="D80" s="56">
        <v>55050</v>
      </c>
      <c r="E80" s="37"/>
      <c r="F80" s="37"/>
      <c r="G80" s="37"/>
      <c r="H80" s="38"/>
    </row>
    <row r="81" spans="1:8" ht="37.5" customHeight="1" outlineLevel="1" x14ac:dyDescent="0.2">
      <c r="A81" s="130" t="s">
        <v>201</v>
      </c>
      <c r="B81" s="363"/>
      <c r="C81" s="382"/>
      <c r="D81" s="56">
        <v>57252</v>
      </c>
      <c r="E81" s="37"/>
      <c r="F81" s="37"/>
      <c r="G81" s="37"/>
      <c r="H81" s="38"/>
    </row>
    <row r="82" spans="1:8" ht="37.5" customHeight="1" outlineLevel="1" x14ac:dyDescent="0.2">
      <c r="A82" s="130" t="s">
        <v>202</v>
      </c>
      <c r="B82" s="363"/>
      <c r="C82" s="382"/>
      <c r="D82" s="56">
        <v>59454</v>
      </c>
      <c r="E82" s="37"/>
      <c r="F82" s="37"/>
      <c r="G82" s="37"/>
      <c r="H82" s="38"/>
    </row>
    <row r="83" spans="1:8" ht="37.5" customHeight="1" outlineLevel="1" x14ac:dyDescent="0.2">
      <c r="A83" s="130" t="s">
        <v>203</v>
      </c>
      <c r="B83" s="363"/>
      <c r="C83" s="382"/>
      <c r="D83" s="56">
        <v>61656</v>
      </c>
      <c r="E83" s="37"/>
      <c r="F83" s="37"/>
      <c r="G83" s="37"/>
      <c r="H83" s="38"/>
    </row>
    <row r="84" spans="1:8" ht="37.5" customHeight="1" outlineLevel="1" x14ac:dyDescent="0.2">
      <c r="A84" s="130" t="s">
        <v>204</v>
      </c>
      <c r="B84" s="363"/>
      <c r="C84" s="382"/>
      <c r="D84" s="56">
        <v>63858</v>
      </c>
      <c r="E84" s="37"/>
      <c r="F84" s="37"/>
      <c r="G84" s="37"/>
      <c r="H84" s="38"/>
    </row>
    <row r="85" spans="1:8" ht="37.5" customHeight="1" outlineLevel="1" thickBot="1" x14ac:dyDescent="0.25">
      <c r="A85" s="130" t="s">
        <v>205</v>
      </c>
      <c r="B85" s="363"/>
      <c r="C85" s="383"/>
      <c r="D85" s="56">
        <v>66060</v>
      </c>
      <c r="E85" s="37"/>
      <c r="F85" s="37"/>
      <c r="G85" s="37"/>
      <c r="H85" s="38"/>
    </row>
    <row r="86" spans="1:8" ht="50.1" customHeight="1" thickBot="1" x14ac:dyDescent="0.25">
      <c r="A86" s="119" t="s">
        <v>52</v>
      </c>
      <c r="B86" s="120"/>
      <c r="C86" s="120"/>
      <c r="D86" s="121" t="str">
        <f>"от "&amp;MIN(D87:D96)&amp;" до "&amp;MAX(D87:D96)</f>
        <v>от 297 до 11022</v>
      </c>
      <c r="E86" s="122"/>
      <c r="F86" s="122"/>
      <c r="G86" s="122"/>
      <c r="H86" s="123"/>
    </row>
    <row r="87" spans="1:8" s="16" customFormat="1" ht="159" customHeight="1" x14ac:dyDescent="0.2">
      <c r="A87" s="132" t="s">
        <v>53</v>
      </c>
      <c r="B87" s="133" t="s">
        <v>13</v>
      </c>
      <c r="C87" s="382"/>
      <c r="D87" s="135">
        <v>768</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88" s="140">
        <v>516</v>
      </c>
      <c r="E88" s="140"/>
      <c r="F88" s="140"/>
      <c r="G88" s="140"/>
      <c r="H88" s="141"/>
    </row>
    <row r="89" spans="1:8" ht="37.5" customHeight="1" x14ac:dyDescent="0.2">
      <c r="A89" s="137" t="s">
        <v>55</v>
      </c>
      <c r="B89" s="138"/>
      <c r="C89" s="142"/>
      <c r="D89" s="140">
        <v>11022</v>
      </c>
      <c r="E89" s="140"/>
      <c r="F89" s="140"/>
      <c r="G89" s="140"/>
      <c r="H89" s="141"/>
    </row>
    <row r="90" spans="1:8" ht="37.5" customHeight="1" x14ac:dyDescent="0.2">
      <c r="A90" s="137" t="s">
        <v>56</v>
      </c>
      <c r="B90" s="138"/>
      <c r="C90" s="142"/>
      <c r="D90" s="140">
        <v>2160</v>
      </c>
      <c r="E90" s="140"/>
      <c r="F90" s="140"/>
      <c r="G90" s="140"/>
      <c r="H90" s="141"/>
    </row>
    <row r="91" spans="1:8" ht="37.5" customHeight="1" x14ac:dyDescent="0.2">
      <c r="A91" s="143" t="s">
        <v>57</v>
      </c>
      <c r="B91" s="144"/>
      <c r="C91" s="142"/>
      <c r="D91" s="140">
        <v>5946</v>
      </c>
      <c r="E91" s="140"/>
      <c r="F91" s="140"/>
      <c r="G91" s="140"/>
      <c r="H91" s="141"/>
    </row>
    <row r="92" spans="1:8" ht="37.5" customHeight="1" x14ac:dyDescent="0.2">
      <c r="A92" s="137" t="s">
        <v>58</v>
      </c>
      <c r="B92" s="138"/>
      <c r="C92" s="142"/>
      <c r="D92" s="140">
        <v>297</v>
      </c>
      <c r="E92" s="140"/>
      <c r="F92" s="140"/>
      <c r="G92" s="140"/>
      <c r="H92" s="141"/>
    </row>
    <row r="93" spans="1:8" ht="37.5" customHeight="1" x14ac:dyDescent="0.2">
      <c r="A93" s="137" t="s">
        <v>59</v>
      </c>
      <c r="B93" s="138"/>
      <c r="C93" s="142"/>
      <c r="D93" s="140">
        <v>297</v>
      </c>
      <c r="E93" s="140"/>
      <c r="F93" s="140"/>
      <c r="G93" s="140"/>
      <c r="H93" s="141"/>
    </row>
    <row r="94" spans="1:8" ht="37.5" customHeight="1" x14ac:dyDescent="0.2">
      <c r="A94" s="137" t="s">
        <v>60</v>
      </c>
      <c r="B94" s="138"/>
      <c r="C94" s="142"/>
      <c r="D94" s="140">
        <v>594</v>
      </c>
      <c r="E94" s="140"/>
      <c r="F94" s="140"/>
      <c r="G94" s="140"/>
      <c r="H94" s="141"/>
    </row>
    <row r="95" spans="1:8" ht="37.5" customHeight="1" x14ac:dyDescent="0.2">
      <c r="A95" s="137" t="s">
        <v>61</v>
      </c>
      <c r="B95" s="138"/>
      <c r="C95" s="142"/>
      <c r="D95" s="140">
        <v>891</v>
      </c>
      <c r="E95" s="140"/>
      <c r="F95" s="140"/>
      <c r="G95" s="140"/>
      <c r="H95" s="141"/>
    </row>
    <row r="96" spans="1:8" ht="37.5" customHeight="1" thickBot="1" x14ac:dyDescent="0.25">
      <c r="A96" s="145" t="s">
        <v>62</v>
      </c>
      <c r="B96" s="146"/>
      <c r="C96" s="147"/>
      <c r="D96" s="148">
        <v>5064</v>
      </c>
      <c r="E96" s="148"/>
      <c r="F96" s="148"/>
      <c r="G96" s="148"/>
      <c r="H96" s="149"/>
    </row>
    <row r="97" spans="1:8" s="16" customFormat="1" ht="117.75" customHeight="1" thickBot="1" x14ac:dyDescent="0.25">
      <c r="A97" s="319" t="s">
        <v>64</v>
      </c>
      <c r="B97" s="320"/>
      <c r="C9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7" s="45">
        <v>30</v>
      </c>
      <c r="E97" s="45"/>
      <c r="F97" s="45"/>
      <c r="G97" s="45"/>
      <c r="H97" s="46"/>
    </row>
    <row r="98" spans="1:8" ht="50.1" customHeight="1" thickBot="1" x14ac:dyDescent="0.25">
      <c r="A98" s="24" t="s">
        <v>65</v>
      </c>
      <c r="B98" s="25"/>
      <c r="C98" s="26"/>
      <c r="D98" s="156" t="str">
        <f>"от "&amp;MIN(D100,D111:H112,F151,D113:H127)&amp;" до "&amp;MAX(D100,D111:H112,F151,D113:H127)</f>
        <v>от 618 до 33306</v>
      </c>
      <c r="E98" s="156"/>
      <c r="F98" s="156"/>
      <c r="G98" s="156"/>
      <c r="H98" s="157"/>
    </row>
    <row r="99" spans="1:8" ht="21.75" thickBot="1" x14ac:dyDescent="0.25">
      <c r="A99" s="298"/>
      <c r="B99" s="299"/>
      <c r="C99" s="118"/>
      <c r="D99" s="322"/>
      <c r="E99" s="322"/>
      <c r="F99" s="322"/>
      <c r="G99" s="322"/>
      <c r="H99" s="323"/>
    </row>
    <row r="100" spans="1:8" ht="70.5"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00" s="165">
        <v>6660</v>
      </c>
      <c r="E100" s="165"/>
      <c r="F100" s="165"/>
      <c r="G100" s="165"/>
      <c r="H100" s="166"/>
    </row>
    <row r="101" spans="1:8" ht="70.5" customHeight="1" thickBot="1" x14ac:dyDescent="0.25">
      <c r="A101" s="167" t="s">
        <v>67</v>
      </c>
      <c r="B101" s="168"/>
      <c r="C101" s="169"/>
      <c r="D101" s="170" t="s">
        <v>68</v>
      </c>
      <c r="E101" s="171"/>
      <c r="F101" s="171"/>
      <c r="G101" s="171"/>
      <c r="H101" s="172"/>
    </row>
    <row r="102" spans="1:8" ht="70.5" customHeight="1" x14ac:dyDescent="0.2">
      <c r="A102" s="173" t="s">
        <v>69</v>
      </c>
      <c r="B102" s="174"/>
      <c r="C102" s="169"/>
      <c r="D102" s="140">
        <f>D100/4</f>
        <v>1665</v>
      </c>
      <c r="E102" s="140"/>
      <c r="F102" s="140"/>
      <c r="G102" s="140"/>
      <c r="H102" s="141"/>
    </row>
    <row r="103" spans="1:8" ht="70.5" customHeight="1" x14ac:dyDescent="0.2">
      <c r="A103" s="173" t="s">
        <v>70</v>
      </c>
      <c r="B103" s="174"/>
      <c r="C103" s="169"/>
      <c r="D103" s="140">
        <f>D100/5</f>
        <v>1332</v>
      </c>
      <c r="E103" s="140"/>
      <c r="F103" s="140"/>
      <c r="G103" s="140"/>
      <c r="H103" s="141"/>
    </row>
    <row r="104" spans="1:8" ht="70.5" customHeight="1" x14ac:dyDescent="0.2">
      <c r="A104" s="173" t="s">
        <v>71</v>
      </c>
      <c r="B104" s="174"/>
      <c r="C104" s="169"/>
      <c r="D104" s="140">
        <f>D100/6</f>
        <v>1110</v>
      </c>
      <c r="E104" s="140"/>
      <c r="F104" s="140"/>
      <c r="G104" s="140"/>
      <c r="H104" s="141"/>
    </row>
    <row r="105" spans="1:8" ht="70.5" customHeight="1" x14ac:dyDescent="0.2">
      <c r="A105" s="173" t="s">
        <v>72</v>
      </c>
      <c r="B105" s="174"/>
      <c r="C105" s="169"/>
      <c r="D105" s="140">
        <f>D100/7</f>
        <v>951.42857142857144</v>
      </c>
      <c r="E105" s="140"/>
      <c r="F105" s="140"/>
      <c r="G105" s="140"/>
      <c r="H105" s="141"/>
    </row>
    <row r="106" spans="1:8" ht="70.5" customHeight="1" x14ac:dyDescent="0.2">
      <c r="A106" s="173" t="s">
        <v>73</v>
      </c>
      <c r="B106" s="174"/>
      <c r="C106" s="169"/>
      <c r="D106" s="140">
        <f>D100/8</f>
        <v>832.5</v>
      </c>
      <c r="E106" s="140"/>
      <c r="F106" s="140"/>
      <c r="G106" s="140"/>
      <c r="H106" s="141"/>
    </row>
    <row r="107" spans="1:8" ht="70.5" customHeight="1" x14ac:dyDescent="0.2">
      <c r="A107" s="173" t="s">
        <v>74</v>
      </c>
      <c r="B107" s="174"/>
      <c r="C107" s="169"/>
      <c r="D107" s="140">
        <f>D100/9</f>
        <v>740</v>
      </c>
      <c r="E107" s="140"/>
      <c r="F107" s="140"/>
      <c r="G107" s="140"/>
      <c r="H107" s="141"/>
    </row>
    <row r="108" spans="1:8" ht="70.5" customHeight="1" thickBot="1" x14ac:dyDescent="0.25">
      <c r="A108" s="173" t="s">
        <v>75</v>
      </c>
      <c r="B108" s="174"/>
      <c r="C108" s="175"/>
      <c r="D108" s="140">
        <f>D100/10</f>
        <v>666</v>
      </c>
      <c r="E108" s="140"/>
      <c r="F108" s="140"/>
      <c r="G108" s="140"/>
      <c r="H108" s="141"/>
    </row>
    <row r="109" spans="1:8" s="16" customFormat="1" ht="62.45" customHeight="1" thickBot="1" x14ac:dyDescent="0.25">
      <c r="A109" s="176" t="s">
        <v>76</v>
      </c>
      <c r="B109" s="177"/>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9" s="44">
        <v>9348</v>
      </c>
      <c r="E109" s="45"/>
      <c r="F109" s="45"/>
      <c r="G109" s="45"/>
      <c r="H109" s="46"/>
    </row>
    <row r="110" spans="1:8" ht="21.75" thickBot="1" x14ac:dyDescent="0.25">
      <c r="A110" s="298"/>
      <c r="B110" s="299"/>
      <c r="C110" s="180"/>
      <c r="D110" s="322"/>
      <c r="E110" s="322"/>
      <c r="F110" s="322"/>
      <c r="G110" s="322"/>
      <c r="H110" s="323"/>
    </row>
    <row r="111" spans="1:8" ht="50.1" customHeight="1" x14ac:dyDescent="0.2">
      <c r="A111" s="143" t="s">
        <v>77</v>
      </c>
      <c r="B111" s="144"/>
      <c r="C111" s="183" t="str">
        <f>"Интернет-площадка 2gis.ru на основе Cправочника организаций "&amp;$C$2&amp;""</f>
        <v>Интернет-площадка 2gis.ru на основе Cправочника организаций "2ГИС.БЛАГОВЕЩЕНСК"</v>
      </c>
      <c r="D111" s="31">
        <v>4572</v>
      </c>
      <c r="E111" s="32"/>
      <c r="F111" s="32"/>
      <c r="G111" s="32"/>
      <c r="H111" s="33"/>
    </row>
    <row r="112" spans="1:8" ht="50.1" customHeight="1" x14ac:dyDescent="0.2">
      <c r="A112" s="143" t="s">
        <v>78</v>
      </c>
      <c r="B112" s="144"/>
      <c r="C112"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12" s="185">
        <v>4428</v>
      </c>
      <c r="E112" s="186"/>
      <c r="F112" s="186"/>
      <c r="G112" s="186"/>
      <c r="H112" s="187"/>
    </row>
    <row r="113" spans="1:8" ht="50.1" customHeight="1" x14ac:dyDescent="0.2">
      <c r="A113" s="143" t="s">
        <v>79</v>
      </c>
      <c r="B113" s="144"/>
      <c r="C113"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13" s="36">
        <v>5778</v>
      </c>
      <c r="E113" s="37"/>
      <c r="F113" s="37"/>
      <c r="G113" s="37"/>
      <c r="H113" s="38"/>
    </row>
    <row r="114" spans="1:8" ht="50.1" customHeight="1" x14ac:dyDescent="0.2">
      <c r="A114" s="143" t="s">
        <v>80</v>
      </c>
      <c r="B114" s="144"/>
      <c r="C114" s="184" t="str">
        <f>"Интернет-площадка 2gis.ru на основе Cправочника организаций "&amp;$C$2&amp;""</f>
        <v>Интернет-площадка 2gis.ru на основе Cправочника организаций "2ГИС.БЛАГОВЕЩЕНСК"</v>
      </c>
      <c r="D114" s="36">
        <v>5712</v>
      </c>
      <c r="E114" s="37"/>
      <c r="F114" s="37"/>
      <c r="G114" s="37"/>
      <c r="H114" s="38"/>
    </row>
    <row r="115" spans="1:8" ht="50.1" customHeight="1" x14ac:dyDescent="0.2">
      <c r="A115" s="143" t="s">
        <v>81</v>
      </c>
      <c r="B115" s="144"/>
      <c r="C115" s="184" t="str">
        <f>"Интернет-площадка 2gis.ru на основе Cправочника организаций "&amp;$C$2&amp;""</f>
        <v>Интернет-площадка 2gis.ru на основе Cправочника организаций "2ГИС.БЛАГОВЕЩЕНСК"</v>
      </c>
      <c r="D115" s="36">
        <v>6854.4</v>
      </c>
      <c r="E115" s="37"/>
      <c r="F115" s="37"/>
      <c r="G115" s="37"/>
      <c r="H115" s="38"/>
    </row>
    <row r="116" spans="1:8" ht="50.1" customHeight="1" x14ac:dyDescent="0.2">
      <c r="A116" s="143" t="s">
        <v>82</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16" s="36">
        <v>4872</v>
      </c>
      <c r="E116" s="37"/>
      <c r="F116" s="37"/>
      <c r="G116" s="37"/>
      <c r="H116" s="38"/>
    </row>
    <row r="117" spans="1:8" ht="50.1" customHeight="1" x14ac:dyDescent="0.2">
      <c r="A117" s="143" t="s">
        <v>83</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17" s="36">
        <v>4428</v>
      </c>
      <c r="E117" s="37"/>
      <c r="F117" s="37"/>
      <c r="G117" s="37"/>
      <c r="H117" s="38"/>
    </row>
    <row r="118" spans="1:8" ht="50.1" customHeight="1" x14ac:dyDescent="0.2">
      <c r="A118" s="143" t="s">
        <v>84</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18" s="36">
        <v>5520</v>
      </c>
      <c r="E118" s="37"/>
      <c r="F118" s="37"/>
      <c r="G118" s="37"/>
      <c r="H118" s="38"/>
    </row>
    <row r="119" spans="1:8" ht="50.1" customHeight="1" x14ac:dyDescent="0.2">
      <c r="A119" s="143" t="s">
        <v>85</v>
      </c>
      <c r="B119" s="144"/>
      <c r="C119"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19" s="36">
        <v>18960</v>
      </c>
      <c r="E119" s="37"/>
      <c r="F119" s="37"/>
      <c r="G119" s="37"/>
      <c r="H119" s="38"/>
    </row>
    <row r="120" spans="1:8" ht="50.1" customHeight="1" x14ac:dyDescent="0.2">
      <c r="A120" s="143" t="s">
        <v>86</v>
      </c>
      <c r="B120" s="144"/>
      <c r="C120" s="184" t="s">
        <v>87</v>
      </c>
      <c r="D120" s="36">
        <v>618</v>
      </c>
      <c r="E120" s="37"/>
      <c r="F120" s="37"/>
      <c r="G120" s="37"/>
      <c r="H120" s="38"/>
    </row>
    <row r="121" spans="1:8" ht="62.45" customHeight="1" x14ac:dyDescent="0.2">
      <c r="A121" s="143" t="s">
        <v>88</v>
      </c>
      <c r="B121" s="144"/>
      <c r="C12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1" s="36">
        <v>6378</v>
      </c>
      <c r="E121" s="37"/>
      <c r="F121" s="37"/>
      <c r="G121" s="37"/>
      <c r="H121" s="38"/>
    </row>
    <row r="122" spans="1:8" ht="62.45" customHeight="1" x14ac:dyDescent="0.2">
      <c r="A122" s="143" t="s">
        <v>89</v>
      </c>
      <c r="B122" s="144"/>
      <c r="C122" s="184" t="str">
        <f t="shared" ref="C122: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2" s="36">
        <v>4638</v>
      </c>
      <c r="E122" s="37"/>
      <c r="F122" s="37"/>
      <c r="G122" s="37"/>
      <c r="H122" s="38"/>
    </row>
    <row r="123" spans="1:8" ht="62.45" customHeight="1" x14ac:dyDescent="0.2">
      <c r="A123" s="143" t="s">
        <v>90</v>
      </c>
      <c r="B123" s="144"/>
      <c r="C123" s="184"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3" s="36">
        <v>5316</v>
      </c>
      <c r="E123" s="37"/>
      <c r="F123" s="37"/>
      <c r="G123" s="37"/>
      <c r="H123" s="38"/>
    </row>
    <row r="124" spans="1:8" ht="62.45" customHeight="1" x14ac:dyDescent="0.2">
      <c r="A124" s="143" t="s">
        <v>91</v>
      </c>
      <c r="B124" s="144"/>
      <c r="C124" s="184"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4" s="36">
        <v>2322</v>
      </c>
      <c r="E124" s="37"/>
      <c r="F124" s="37"/>
      <c r="G124" s="37"/>
      <c r="H124" s="38"/>
    </row>
    <row r="125" spans="1:8" ht="62.45" customHeight="1" x14ac:dyDescent="0.2">
      <c r="A125" s="143" t="s">
        <v>92</v>
      </c>
      <c r="B125" s="144" t="s">
        <v>92</v>
      </c>
      <c r="C125" s="184"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5" s="36">
        <v>33306</v>
      </c>
      <c r="E125" s="37"/>
      <c r="F125" s="37"/>
      <c r="G125" s="37"/>
      <c r="H125" s="38"/>
    </row>
    <row r="126" spans="1:8" ht="62.45" customHeight="1" x14ac:dyDescent="0.2">
      <c r="A126" s="143" t="s">
        <v>93</v>
      </c>
      <c r="B126" s="144" t="s">
        <v>93</v>
      </c>
      <c r="C126" s="184"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26" s="36">
        <v>14004</v>
      </c>
      <c r="E126" s="37"/>
      <c r="F126" s="37"/>
      <c r="G126" s="37"/>
      <c r="H126" s="38"/>
    </row>
    <row r="127" spans="1:8" ht="50.1" customHeight="1" x14ac:dyDescent="0.2">
      <c r="A127" s="143" t="s">
        <v>94</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27" s="36">
        <v>27522</v>
      </c>
      <c r="E127" s="37"/>
      <c r="F127" s="37"/>
      <c r="G127" s="37"/>
      <c r="H127" s="38"/>
    </row>
    <row r="128" spans="1:8" s="16" customFormat="1" ht="102" customHeight="1" x14ac:dyDescent="0.2">
      <c r="A128" s="143" t="s">
        <v>16</v>
      </c>
      <c r="B128" s="144"/>
      <c r="C128" s="18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28" s="36">
        <v>1296</v>
      </c>
      <c r="E128" s="37"/>
      <c r="F128" s="37"/>
      <c r="G128" s="37"/>
      <c r="H128" s="38"/>
    </row>
    <row r="129" spans="1:8" s="16" customFormat="1" ht="126" customHeight="1" x14ac:dyDescent="0.2">
      <c r="A129" s="143" t="s">
        <v>95</v>
      </c>
      <c r="B129" s="144"/>
      <c r="C12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9" s="36">
        <v>9528</v>
      </c>
      <c r="E129" s="37"/>
      <c r="F129" s="37"/>
      <c r="G129" s="37"/>
      <c r="H129" s="38"/>
    </row>
    <row r="130" spans="1:8" s="16" customFormat="1" ht="126" customHeight="1" x14ac:dyDescent="0.2">
      <c r="A130" s="143" t="s">
        <v>96</v>
      </c>
      <c r="B130" s="144"/>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30" s="36">
        <v>6900</v>
      </c>
      <c r="E130" s="37"/>
      <c r="F130" s="37"/>
      <c r="G130" s="37"/>
      <c r="H130" s="38"/>
    </row>
    <row r="131" spans="1:8" s="16" customFormat="1" ht="126" customHeight="1" x14ac:dyDescent="0.2">
      <c r="A131" s="137" t="s">
        <v>97</v>
      </c>
      <c r="B131" s="189"/>
      <c r="C13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31" s="36">
        <v>11004</v>
      </c>
      <c r="E131" s="37"/>
      <c r="F131" s="37"/>
      <c r="G131" s="37"/>
      <c r="H131" s="38"/>
    </row>
    <row r="132" spans="1:8" ht="50.1" customHeight="1" x14ac:dyDescent="0.2">
      <c r="A132" s="143" t="s">
        <v>98</v>
      </c>
      <c r="B132" s="144"/>
      <c r="C132" s="184" t="str">
        <f>"Интернет-площадка 2gis.ru на основе Cправочника организаций "&amp;$C$2&amp;""</f>
        <v>Интернет-площадка 2gis.ru на основе Cправочника организаций "2ГИС.БЛАГОВЕЩЕНСК"</v>
      </c>
      <c r="D132" s="36">
        <v>8280</v>
      </c>
      <c r="E132" s="37"/>
      <c r="F132" s="37"/>
      <c r="G132" s="37"/>
      <c r="H132" s="38"/>
    </row>
    <row r="133" spans="1:8" ht="50.1" customHeight="1" x14ac:dyDescent="0.2">
      <c r="A133" s="143" t="s">
        <v>99</v>
      </c>
      <c r="B133" s="144"/>
      <c r="C133" s="184"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3" s="36">
        <v>8040</v>
      </c>
      <c r="E133" s="37"/>
      <c r="F133" s="37"/>
      <c r="G133" s="37"/>
      <c r="H133" s="38"/>
    </row>
    <row r="134" spans="1:8" ht="50.1" customHeight="1" x14ac:dyDescent="0.2">
      <c r="A134" s="143" t="s">
        <v>100</v>
      </c>
      <c r="B134" s="144"/>
      <c r="C134" s="184" t="str">
        <f t="shared" si="1"/>
        <v>Электронный справочник на основе Справочника организаций "2ГИС.БЛАГОВЕЩЕНСК" (версия для ПК)</v>
      </c>
      <c r="D134" s="36">
        <v>10440</v>
      </c>
      <c r="E134" s="37"/>
      <c r="F134" s="37"/>
      <c r="G134" s="37"/>
      <c r="H134" s="38"/>
    </row>
    <row r="135" spans="1:8" ht="50.1" customHeight="1" x14ac:dyDescent="0.2">
      <c r="A135" s="143" t="s">
        <v>101</v>
      </c>
      <c r="B135" s="144"/>
      <c r="C135" s="184" t="str">
        <f>"Интернет-площадка 2gis.ru на основе Cправочника организаций "&amp;$C$2&amp;""</f>
        <v>Интернет-площадка 2gis.ru на основе Cправочника организаций "2ГИС.БЛАГОВЕЩЕНСК"</v>
      </c>
      <c r="D135" s="36">
        <v>10320</v>
      </c>
      <c r="E135" s="37"/>
      <c r="F135" s="37"/>
      <c r="G135" s="37"/>
      <c r="H135" s="38"/>
    </row>
    <row r="136" spans="1:8" ht="50.1" customHeight="1" x14ac:dyDescent="0.2">
      <c r="A136" s="143" t="s">
        <v>102</v>
      </c>
      <c r="B136" s="144"/>
      <c r="C136" s="184" t="str">
        <f>"Интернет-площадка 2gis.ru на основе Cправочника организаций "&amp;$C$2&amp;""</f>
        <v>Интернет-площадка 2gis.ru на основе Cправочника организаций "2ГИС.БЛАГОВЕЩЕНСК"</v>
      </c>
      <c r="D136" s="36">
        <v>12384</v>
      </c>
      <c r="E136" s="37"/>
      <c r="F136" s="37"/>
      <c r="G136" s="37"/>
      <c r="H136" s="38"/>
    </row>
    <row r="137" spans="1:8" ht="50.1" customHeight="1" x14ac:dyDescent="0.2">
      <c r="A137" s="143" t="s">
        <v>103</v>
      </c>
      <c r="B137" s="144"/>
      <c r="C137" s="184" t="str">
        <f t="shared" si="1"/>
        <v>Электронный справочник на основе Справочника организаций "2ГИС.БЛАГОВЕЩЕНСК" (версия для ПК)</v>
      </c>
      <c r="D137" s="36">
        <v>8880</v>
      </c>
      <c r="E137" s="37"/>
      <c r="F137" s="37"/>
      <c r="G137" s="37"/>
      <c r="H137" s="38"/>
    </row>
    <row r="138" spans="1:8" ht="50.1" customHeight="1" x14ac:dyDescent="0.2">
      <c r="A138" s="143" t="s">
        <v>104</v>
      </c>
      <c r="B138" s="144"/>
      <c r="C138" s="184" t="str">
        <f t="shared" si="1"/>
        <v>Электронный справочник на основе Справочника организаций "2ГИС.БЛАГОВЕЩЕНСК" (версия для ПК)</v>
      </c>
      <c r="D138" s="36">
        <v>8040</v>
      </c>
      <c r="E138" s="37"/>
      <c r="F138" s="37"/>
      <c r="G138" s="37"/>
      <c r="H138" s="38"/>
    </row>
    <row r="139" spans="1:8" ht="50.1" customHeight="1" x14ac:dyDescent="0.2">
      <c r="A139" s="143" t="s">
        <v>105</v>
      </c>
      <c r="B139" s="144"/>
      <c r="C139" s="184" t="str">
        <f t="shared" si="1"/>
        <v>Электронный справочник на основе Справочника организаций "2ГИС.БЛАГОВЕЩЕНСК" (версия для ПК)</v>
      </c>
      <c r="D139" s="36">
        <v>9960</v>
      </c>
      <c r="E139" s="37"/>
      <c r="F139" s="37"/>
      <c r="G139" s="37"/>
      <c r="H139" s="38"/>
    </row>
    <row r="140" spans="1:8" ht="50.1" customHeight="1" x14ac:dyDescent="0.2">
      <c r="A140" s="143" t="s">
        <v>106</v>
      </c>
      <c r="B140" s="144"/>
      <c r="C140" s="184" t="s">
        <v>87</v>
      </c>
      <c r="D140" s="36">
        <v>1200</v>
      </c>
      <c r="E140" s="37"/>
      <c r="F140" s="37"/>
      <c r="G140" s="37"/>
      <c r="H140" s="38"/>
    </row>
    <row r="141" spans="1:8" ht="69.75" customHeight="1" x14ac:dyDescent="0.2">
      <c r="A141" s="143" t="s">
        <v>107</v>
      </c>
      <c r="B141" s="144"/>
      <c r="C14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1" s="36">
        <v>60000</v>
      </c>
      <c r="E141" s="37"/>
      <c r="F141" s="37"/>
      <c r="G141" s="37"/>
      <c r="H141" s="38"/>
    </row>
    <row r="142" spans="1:8" ht="50.1" customHeight="1" thickBot="1" x14ac:dyDescent="0.25">
      <c r="A142" s="143" t="s">
        <v>108</v>
      </c>
      <c r="B142" s="144"/>
      <c r="C142" s="184" t="str">
        <f t="shared" si="1"/>
        <v>Электронный справочник на основе Справочника организаций "2ГИС.БЛАГОВЕЩЕНСК" (версия для ПК)</v>
      </c>
      <c r="D142" s="44">
        <v>49560</v>
      </c>
      <c r="E142" s="45"/>
      <c r="F142" s="45"/>
      <c r="G142" s="45"/>
      <c r="H142" s="46"/>
    </row>
    <row r="143" spans="1:8" s="28" customFormat="1" ht="50.1" customHeight="1" thickBot="1" x14ac:dyDescent="0.25">
      <c r="A143" s="24" t="s">
        <v>109</v>
      </c>
      <c r="B143" s="25"/>
      <c r="C143" s="26"/>
      <c r="D143" s="156"/>
      <c r="E143" s="156"/>
      <c r="F143" s="156"/>
      <c r="G143" s="156"/>
      <c r="H143" s="157"/>
    </row>
    <row r="144" spans="1:8" s="28" customFormat="1" ht="50.1" customHeight="1" thickBot="1" x14ac:dyDescent="0.25">
      <c r="A144" s="379" t="s">
        <v>5</v>
      </c>
      <c r="B144" s="384"/>
      <c r="C144" s="385" t="s">
        <v>7</v>
      </c>
      <c r="D144" s="20" t="s">
        <v>8</v>
      </c>
      <c r="E144" s="21"/>
      <c r="F144" s="21"/>
      <c r="G144" s="21"/>
      <c r="H144" s="22"/>
    </row>
    <row r="145" spans="1:8" s="16" customFormat="1" ht="50.1" customHeight="1" x14ac:dyDescent="0.2">
      <c r="A145" s="143" t="s">
        <v>111</v>
      </c>
      <c r="B145" s="144"/>
      <c r="C145" s="386"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45" s="36">
        <v>5508</v>
      </c>
      <c r="E145" s="37"/>
      <c r="F145" s="37"/>
      <c r="G145" s="37"/>
      <c r="H145" s="38"/>
    </row>
    <row r="146" spans="1:8" s="16" customFormat="1" ht="50.1" customHeight="1" x14ac:dyDescent="0.2">
      <c r="A146" s="143" t="s">
        <v>110</v>
      </c>
      <c r="B146" s="144"/>
      <c r="C146" s="387"/>
      <c r="D146" s="36">
        <v>7200</v>
      </c>
      <c r="E146" s="37"/>
      <c r="F146" s="37"/>
      <c r="G146" s="37"/>
      <c r="H146" s="38"/>
    </row>
    <row r="147" spans="1:8" s="16" customFormat="1" ht="50.1" customHeight="1" x14ac:dyDescent="0.2">
      <c r="A147" s="192" t="s">
        <v>112</v>
      </c>
      <c r="B147" s="193"/>
      <c r="C147" s="387"/>
      <c r="D147" s="325">
        <v>3300</v>
      </c>
      <c r="E147" s="140"/>
      <c r="F147" s="140"/>
      <c r="G147" s="140"/>
      <c r="H147" s="140"/>
    </row>
    <row r="148" spans="1:8" s="16" customFormat="1" ht="50.1" customHeight="1" x14ac:dyDescent="0.2">
      <c r="A148" s="192" t="s">
        <v>113</v>
      </c>
      <c r="B148" s="193"/>
      <c r="C148" s="387"/>
      <c r="D148" s="325">
        <v>330</v>
      </c>
      <c r="E148" s="140"/>
      <c r="F148" s="140"/>
      <c r="G148" s="140"/>
      <c r="H148" s="140"/>
    </row>
    <row r="149" spans="1:8" s="16" customFormat="1" ht="50.1" customHeight="1" thickBot="1" x14ac:dyDescent="0.25">
      <c r="A149" s="192" t="s">
        <v>114</v>
      </c>
      <c r="B149" s="193"/>
      <c r="C149" s="388"/>
      <c r="D149" s="78">
        <v>1155</v>
      </c>
      <c r="E149" s="79"/>
      <c r="F149" s="79"/>
      <c r="G149" s="79"/>
      <c r="H149" s="79"/>
    </row>
    <row r="150" spans="1:8" s="16" customFormat="1" ht="50.1" customHeight="1" thickBot="1" x14ac:dyDescent="0.25">
      <c r="A150" s="24" t="s">
        <v>115</v>
      </c>
      <c r="B150" s="25"/>
      <c r="C150" s="26"/>
      <c r="D150" s="156"/>
      <c r="E150" s="156"/>
      <c r="F150" s="156"/>
      <c r="G150" s="156"/>
      <c r="H150" s="157"/>
    </row>
    <row r="151" spans="1:8" ht="50.1" customHeight="1" x14ac:dyDescent="0.2">
      <c r="A151" s="143" t="s">
        <v>116</v>
      </c>
      <c r="B151" s="144"/>
      <c r="C15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1" s="198">
        <f>F151*1.2</f>
        <v>7171.2</v>
      </c>
      <c r="E151" s="199">
        <f>F151*1.1</f>
        <v>6573.6</v>
      </c>
      <c r="F151" s="199">
        <v>5976</v>
      </c>
      <c r="G151" s="199">
        <f>F151*0.75</f>
        <v>4482</v>
      </c>
      <c r="H151" s="200">
        <f>F151*0.5</f>
        <v>2988</v>
      </c>
    </row>
    <row r="152" spans="1:8" ht="50.1" customHeight="1" x14ac:dyDescent="0.2">
      <c r="A152" s="143" t="s">
        <v>117</v>
      </c>
      <c r="B152" s="144"/>
      <c r="C152" s="184" t="str">
        <f>"Интернет-площадка 2gis.ru на основе Cправочника организаций "&amp;$C$2&amp;""</f>
        <v>Интернет-площадка 2gis.ru на основе Cправочника организаций "2ГИС.БЛАГОВЕЩЕНСК"</v>
      </c>
      <c r="D152" s="36">
        <v>2556</v>
      </c>
      <c r="E152" s="37"/>
      <c r="F152" s="37"/>
      <c r="G152" s="37"/>
      <c r="H152" s="38"/>
    </row>
    <row r="153" spans="1:8" ht="50.1" customHeight="1" x14ac:dyDescent="0.2">
      <c r="A153" s="143" t="s">
        <v>118</v>
      </c>
      <c r="B153" s="144"/>
      <c r="C153"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3" s="36">
        <v>2214</v>
      </c>
      <c r="E153" s="37"/>
      <c r="F153" s="37"/>
      <c r="G153" s="37"/>
      <c r="H153" s="38"/>
    </row>
    <row r="154" spans="1:8" ht="50.1" customHeight="1" x14ac:dyDescent="0.2">
      <c r="A154" s="143" t="s">
        <v>119</v>
      </c>
      <c r="B154" s="144"/>
      <c r="C15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4" s="198">
        <f>F154*1.2</f>
        <v>12960</v>
      </c>
      <c r="E154" s="199">
        <f>F154*1.1</f>
        <v>11880.000000000002</v>
      </c>
      <c r="F154" s="199">
        <v>10800</v>
      </c>
      <c r="G154" s="199">
        <f>F154*0.75</f>
        <v>8100</v>
      </c>
      <c r="H154" s="200">
        <f>F154*0.5</f>
        <v>5400</v>
      </c>
    </row>
    <row r="155" spans="1:8" ht="50.1" customHeight="1" x14ac:dyDescent="0.2">
      <c r="A155" s="143" t="s">
        <v>163</v>
      </c>
      <c r="B155" s="144"/>
      <c r="C155" s="184" t="str">
        <f>"Интернет-площадка 2gis.ru на основе Cправочника организаций "&amp;$C$2&amp;""</f>
        <v>Интернет-площадка 2gis.ru на основе Cправочника организаций "2ГИС.БЛАГОВЕЩЕНСК"</v>
      </c>
      <c r="D155" s="36">
        <v>4680</v>
      </c>
      <c r="E155" s="37"/>
      <c r="F155" s="37"/>
      <c r="G155" s="37"/>
      <c r="H155" s="38"/>
    </row>
    <row r="156" spans="1:8" ht="50.1" customHeight="1" x14ac:dyDescent="0.2">
      <c r="A156" s="143" t="s">
        <v>121</v>
      </c>
      <c r="B156" s="144"/>
      <c r="C156" s="184"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6" s="36">
        <v>4080</v>
      </c>
      <c r="E156" s="37"/>
      <c r="F156" s="37"/>
      <c r="G156" s="37"/>
      <c r="H156" s="38"/>
    </row>
    <row r="157" spans="1:8" s="16" customFormat="1" ht="126" customHeight="1" thickBot="1" x14ac:dyDescent="0.25">
      <c r="A157" s="143" t="s">
        <v>122</v>
      </c>
      <c r="B157" s="144"/>
      <c r="C157" s="201" t="str">
        <f>C152</f>
        <v>Интернет-площадка 2gis.ru на основе Cправочника организаций "2ГИС.БЛАГОВЕЩЕНСК"</v>
      </c>
      <c r="D157" s="198">
        <f>F157*1.2</f>
        <v>5882.4</v>
      </c>
      <c r="E157" s="199">
        <f>F157*1.1</f>
        <v>5392.2000000000007</v>
      </c>
      <c r="F157" s="199">
        <v>4902</v>
      </c>
      <c r="G157" s="199">
        <f>F157*0.75</f>
        <v>3676.5</v>
      </c>
      <c r="H157" s="200">
        <f>F157*0.5</f>
        <v>2451</v>
      </c>
    </row>
    <row r="158" spans="1:8" ht="49.5" customHeight="1" thickBot="1" x14ac:dyDescent="0.25">
      <c r="A158" s="24" t="s">
        <v>182</v>
      </c>
      <c r="B158" s="25"/>
      <c r="C158" s="26"/>
      <c r="D158" s="156"/>
      <c r="E158" s="156"/>
      <c r="F158" s="156"/>
      <c r="G158" s="156"/>
      <c r="H158" s="157"/>
    </row>
    <row r="159" spans="1:8" s="23" customFormat="1" ht="30" customHeight="1" thickBot="1" x14ac:dyDescent="0.25">
      <c r="A159" s="353"/>
      <c r="B159" s="353"/>
      <c r="C159" s="354"/>
      <c r="D159" s="353"/>
      <c r="E159" s="353"/>
      <c r="F159" s="353"/>
      <c r="G159" s="353"/>
      <c r="H159" s="355"/>
    </row>
    <row r="160" spans="1:8" s="16" customFormat="1" ht="185.25" customHeight="1" x14ac:dyDescent="0.2">
      <c r="A160" s="143" t="s">
        <v>183</v>
      </c>
      <c r="B160" s="144"/>
      <c r="C160" s="38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0" s="31">
        <v>9480</v>
      </c>
      <c r="E160" s="32"/>
      <c r="F160" s="32"/>
      <c r="G160" s="32"/>
      <c r="H160" s="33"/>
    </row>
    <row r="161" spans="1:8" s="16" customFormat="1" ht="83.25" customHeight="1" x14ac:dyDescent="0.2">
      <c r="A161" s="143" t="s">
        <v>184</v>
      </c>
      <c r="B161" s="144"/>
      <c r="C161" s="390"/>
      <c r="D161" s="36">
        <v>18960</v>
      </c>
      <c r="E161" s="37"/>
      <c r="F161" s="37"/>
      <c r="G161" s="37"/>
      <c r="H161" s="38"/>
    </row>
    <row r="162" spans="1:8" s="16" customFormat="1" ht="83.25" customHeight="1" x14ac:dyDescent="0.2">
      <c r="A162" s="143" t="s">
        <v>185</v>
      </c>
      <c r="B162" s="144"/>
      <c r="C162" s="390"/>
      <c r="D162" s="36">
        <v>9480</v>
      </c>
      <c r="E162" s="37"/>
      <c r="F162" s="37"/>
      <c r="G162" s="37"/>
      <c r="H162" s="38"/>
    </row>
    <row r="163" spans="1:8" s="16" customFormat="1" ht="83.25" customHeight="1" thickBot="1" x14ac:dyDescent="0.25">
      <c r="A163" s="143" t="s">
        <v>186</v>
      </c>
      <c r="B163" s="144"/>
      <c r="C163" s="391"/>
      <c r="D163" s="36">
        <v>18960</v>
      </c>
      <c r="E163" s="37"/>
      <c r="F163" s="37"/>
      <c r="G163" s="37"/>
      <c r="H163" s="38"/>
    </row>
    <row r="164" spans="1:8" ht="21.75" thickBot="1" x14ac:dyDescent="0.25">
      <c r="A164" s="298"/>
      <c r="B164" s="299"/>
      <c r="C164" s="180"/>
      <c r="D164" s="322"/>
      <c r="E164" s="322"/>
      <c r="F164" s="322"/>
      <c r="G164" s="322"/>
      <c r="H164" s="323"/>
    </row>
    <row r="166" spans="1:8" ht="21" x14ac:dyDescent="0.2">
      <c r="A166" s="206"/>
      <c r="B166" s="207" t="s">
        <v>123</v>
      </c>
      <c r="C166" s="208" t="s">
        <v>237</v>
      </c>
      <c r="D166" s="208"/>
      <c r="E166" s="209"/>
      <c r="F166" s="209"/>
      <c r="G166" s="209"/>
      <c r="H166" s="209"/>
    </row>
    <row r="167" spans="1:8" ht="21" x14ac:dyDescent="0.2">
      <c r="A167" s="206"/>
      <c r="B167" s="209"/>
      <c r="C167" s="210" t="s">
        <v>238</v>
      </c>
      <c r="D167" s="210"/>
      <c r="E167" s="209"/>
      <c r="F167" s="209"/>
      <c r="G167" s="209"/>
      <c r="H167" s="209"/>
    </row>
    <row r="168" spans="1:8" ht="21" x14ac:dyDescent="0.2">
      <c r="A168" s="206"/>
      <c r="B168" s="209"/>
      <c r="C168" s="210" t="s">
        <v>239</v>
      </c>
      <c r="D168" s="210"/>
      <c r="E168" s="209"/>
      <c r="F168" s="209"/>
      <c r="G168" s="209"/>
      <c r="H168" s="209"/>
    </row>
    <row r="169" spans="1:8" ht="21" x14ac:dyDescent="0.2">
      <c r="A169" s="206"/>
      <c r="B169" s="209"/>
      <c r="C169" s="392"/>
      <c r="D169" s="392"/>
      <c r="E169" s="209"/>
      <c r="F169" s="209"/>
      <c r="G169" s="209"/>
      <c r="H169" s="209"/>
    </row>
    <row r="170" spans="1:8" s="212" customFormat="1" ht="109.5" customHeight="1" x14ac:dyDescent="0.2">
      <c r="A170" s="211" t="s">
        <v>240</v>
      </c>
      <c r="B170" s="211"/>
      <c r="C170" s="211"/>
      <c r="D170" s="211"/>
      <c r="E170" s="211"/>
      <c r="F170" s="211"/>
      <c r="G170" s="211"/>
      <c r="H170" s="211"/>
    </row>
    <row r="171" spans="1:8" ht="26.25" customHeight="1" x14ac:dyDescent="0.2">
      <c r="A171" s="213" t="str">
        <f>Абакан_юр!A147</f>
        <v>По соглашению сторон в качестве валюты платежа могут выступать украинские гривны, в этом случае курс следующий: 1 руб. = 0,3909 гривен</v>
      </c>
      <c r="B171" s="213"/>
      <c r="C171" s="213"/>
      <c r="D171" s="214"/>
      <c r="E171" s="214"/>
      <c r="F171" s="215"/>
      <c r="G171" s="216"/>
      <c r="H171" s="216"/>
    </row>
    <row r="172" spans="1:8" ht="26.25" customHeight="1" x14ac:dyDescent="0.2">
      <c r="A172" s="213" t="str">
        <f>Абакан_юр!A148</f>
        <v>По соглашению сторон в качестве валюты платежа могут выступать дирхамы ОАЭ, в этом случае курс следующий: 1 руб. = 0,0394 дирхам</v>
      </c>
      <c r="B172" s="213"/>
      <c r="C172" s="213"/>
      <c r="D172" s="214"/>
      <c r="E172" s="214"/>
      <c r="F172" s="215"/>
      <c r="G172" s="218"/>
      <c r="H172" s="218"/>
    </row>
    <row r="173" spans="1:8" ht="26.25" customHeight="1" x14ac:dyDescent="0.2">
      <c r="A173" s="213" t="str">
        <f>Абакан_юр!A149</f>
        <v>По соглашению сторон в качестве валюты платежа могут выступать доллары США, в этом случае курс следующий: 1 руб. = 0,0107 доллара</v>
      </c>
      <c r="B173" s="213"/>
      <c r="C173" s="213"/>
      <c r="D173" s="214"/>
      <c r="E173" s="214"/>
      <c r="F173" s="215"/>
      <c r="G173" s="218"/>
      <c r="H173" s="218"/>
    </row>
    <row r="174" spans="1:8" ht="26.25" customHeight="1" x14ac:dyDescent="0.2">
      <c r="A174" s="213" t="str">
        <f>Абакан_юр!A150</f>
        <v>По соглашению сторон в качестве валюты платежа могут выступать евро, в этом случае курс следующий: 1 руб. = 0,0101 евро</v>
      </c>
      <c r="B174" s="213"/>
      <c r="C174" s="213"/>
      <c r="D174" s="214"/>
      <c r="E174" s="215"/>
      <c r="F174" s="215"/>
      <c r="G174" s="218"/>
      <c r="H174" s="218"/>
    </row>
    <row r="175" spans="1:8" ht="26.25" customHeight="1" x14ac:dyDescent="0.2">
      <c r="A175" s="213" t="str">
        <f>Абакан_юр!A151</f>
        <v>По соглашению сторон в качестве валюты платежа могут выступать чешские кроны, в этом случае курс следующий: 1 руб. = 0,2496 крона</v>
      </c>
      <c r="B175" s="213"/>
      <c r="C175" s="213"/>
      <c r="D175" s="214"/>
      <c r="E175" s="215"/>
      <c r="F175" s="215"/>
      <c r="G175" s="218"/>
      <c r="H175" s="218"/>
    </row>
    <row r="176" spans="1:8" ht="26.25" customHeight="1" x14ac:dyDescent="0.2">
      <c r="A176" s="213" t="str">
        <f>Абакан_юр!A152</f>
        <v>По соглашению сторон в качестве валюты платежа могут выступать киргизские сомы, в этом случае курс следующий: 1 руб. = 0,9546 сом</v>
      </c>
      <c r="B176" s="213"/>
      <c r="C176" s="213"/>
      <c r="D176" s="214"/>
      <c r="E176" s="214"/>
      <c r="F176" s="215"/>
      <c r="G176" s="218"/>
      <c r="H176" s="218"/>
    </row>
    <row r="177" spans="1:8" ht="26.25" customHeight="1" x14ac:dyDescent="0.2">
      <c r="A17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7" s="213"/>
      <c r="C177" s="213"/>
      <c r="D177" s="214"/>
      <c r="E177" s="214"/>
      <c r="F177" s="215"/>
      <c r="G177" s="218"/>
      <c r="H177" s="218"/>
    </row>
    <row r="178" spans="1:8" ht="26.25" x14ac:dyDescent="0.2">
      <c r="A178" s="219"/>
      <c r="B178" s="219"/>
      <c r="C178" s="220"/>
      <c r="D178" s="221"/>
      <c r="E178" s="221"/>
      <c r="F178" s="222"/>
      <c r="G178" s="223"/>
      <c r="H178" s="223"/>
    </row>
    <row r="179" spans="1:8" ht="21" x14ac:dyDescent="0.2">
      <c r="A179" s="225" t="s">
        <v>134</v>
      </c>
      <c r="B179" s="225"/>
      <c r="C179" s="225"/>
      <c r="D179" s="225"/>
      <c r="E179" s="225"/>
      <c r="F179" s="225"/>
      <c r="G179" s="225"/>
      <c r="H179" s="225"/>
    </row>
    <row r="180" spans="1:8" ht="21" x14ac:dyDescent="0.2">
      <c r="A180" s="225" t="s">
        <v>135</v>
      </c>
      <c r="B180" s="225"/>
      <c r="C180" s="225"/>
      <c r="D180" s="225"/>
      <c r="E180" s="225"/>
      <c r="F180" s="225"/>
      <c r="G180" s="225"/>
      <c r="H180" s="225"/>
    </row>
    <row r="181" spans="1:8" ht="26.25" x14ac:dyDescent="0.2">
      <c r="A181" s="219"/>
      <c r="B181" s="219"/>
      <c r="C181" s="220"/>
      <c r="D181" s="221"/>
      <c r="E181" s="221"/>
      <c r="F181" s="222"/>
      <c r="G181" s="223"/>
      <c r="H181" s="223"/>
    </row>
    <row r="182" spans="1:8" ht="35.25" customHeight="1" thickBot="1" x14ac:dyDescent="0.25">
      <c r="A182" s="226" t="s">
        <v>136</v>
      </c>
      <c r="B182" s="226"/>
      <c r="C182" s="226"/>
      <c r="D182" s="226"/>
      <c r="E182" s="226"/>
      <c r="F182" s="227"/>
      <c r="G182" s="217"/>
      <c r="H182" s="228"/>
    </row>
    <row r="183" spans="1:8" ht="50.1" customHeight="1" thickBot="1" x14ac:dyDescent="0.25">
      <c r="A183" s="229" t="s">
        <v>137</v>
      </c>
      <c r="B183" s="230"/>
      <c r="C183" s="230"/>
      <c r="D183" s="230"/>
      <c r="E183" s="231"/>
      <c r="F183" s="232"/>
      <c r="H183" s="233"/>
    </row>
    <row r="184" spans="1:8" ht="85.5" customHeight="1" thickBot="1" x14ac:dyDescent="0.25">
      <c r="A184" s="234" t="s">
        <v>138</v>
      </c>
      <c r="B184" s="235"/>
      <c r="C184" s="236" t="s">
        <v>139</v>
      </c>
      <c r="D184" s="235" t="s">
        <v>140</v>
      </c>
      <c r="E184" s="237"/>
      <c r="F184" s="238"/>
      <c r="G184" s="238"/>
      <c r="H184" s="238"/>
    </row>
    <row r="185" spans="1:8" ht="100.5" customHeight="1" x14ac:dyDescent="0.2">
      <c r="A185" s="239" t="s">
        <v>141</v>
      </c>
      <c r="B185" s="240"/>
      <c r="C185" s="241" t="s">
        <v>142</v>
      </c>
      <c r="D185" s="242" t="s">
        <v>143</v>
      </c>
      <c r="E185" s="243"/>
      <c r="F185" s="238"/>
      <c r="G185" s="238"/>
      <c r="H185" s="238"/>
    </row>
    <row r="186" spans="1:8" ht="85.5" customHeight="1" x14ac:dyDescent="0.2">
      <c r="A186" s="244" t="s">
        <v>144</v>
      </c>
      <c r="B186" s="245"/>
      <c r="C186" s="246" t="s">
        <v>145</v>
      </c>
      <c r="D186" s="247" t="s">
        <v>146</v>
      </c>
      <c r="E186" s="248"/>
      <c r="F186" s="238"/>
      <c r="G186" s="238"/>
      <c r="H186" s="238"/>
    </row>
    <row r="187" spans="1:8" ht="108.75" customHeight="1" thickBot="1" x14ac:dyDescent="0.25">
      <c r="A187" s="328" t="s">
        <v>147</v>
      </c>
      <c r="B187" s="329"/>
      <c r="C187" s="330" t="s">
        <v>148</v>
      </c>
      <c r="D187" s="331" t="s">
        <v>146</v>
      </c>
      <c r="E187" s="332"/>
      <c r="F187" s="238"/>
      <c r="G187" s="238"/>
      <c r="H187" s="238"/>
    </row>
    <row r="188" spans="1:8" s="203" customFormat="1" ht="125.25" customHeight="1" x14ac:dyDescent="0.2">
      <c r="A188" s="244" t="s">
        <v>150</v>
      </c>
      <c r="B188" s="245"/>
      <c r="C188" s="333" t="s">
        <v>151</v>
      </c>
      <c r="D188" s="245" t="s">
        <v>146</v>
      </c>
      <c r="E188" s="334"/>
      <c r="F188" s="232"/>
      <c r="G188" s="232"/>
      <c r="H188" s="232"/>
    </row>
    <row r="189" spans="1:8" s="224" customFormat="1" ht="222.75" customHeight="1" x14ac:dyDescent="0.2">
      <c r="A189" s="375" t="s">
        <v>152</v>
      </c>
      <c r="B189" s="376"/>
      <c r="C189" s="246" t="s">
        <v>153</v>
      </c>
      <c r="D189" s="377" t="s">
        <v>146</v>
      </c>
      <c r="E189" s="378"/>
      <c r="F189" s="222"/>
      <c r="G189" s="223"/>
      <c r="H189" s="223"/>
    </row>
    <row r="190" spans="1:8" ht="24.75" customHeight="1" x14ac:dyDescent="0.2">
      <c r="A190" s="250" t="s">
        <v>154</v>
      </c>
      <c r="B190" s="250"/>
      <c r="C190" s="250"/>
      <c r="D190" s="250"/>
      <c r="E190" s="250"/>
      <c r="F190" s="250"/>
      <c r="G190" s="250"/>
      <c r="H190" s="250"/>
    </row>
    <row r="191" spans="1:8" ht="30.75" customHeight="1" x14ac:dyDescent="0.2">
      <c r="A191" s="250" t="s">
        <v>155</v>
      </c>
      <c r="B191" s="250"/>
      <c r="C191" s="250"/>
      <c r="D191" s="250"/>
      <c r="E191" s="250"/>
      <c r="F191" s="250"/>
      <c r="G191" s="250"/>
      <c r="H191" s="250"/>
    </row>
    <row r="192" spans="1:8" ht="179.25" customHeight="1" x14ac:dyDescent="0.2">
      <c r="A192"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5"/>
      <c r="C192" s="225"/>
      <c r="D192" s="225"/>
      <c r="E192" s="225"/>
      <c r="F192" s="225"/>
      <c r="G192" s="225"/>
      <c r="H192" s="225"/>
    </row>
    <row r="193" spans="1:8" ht="71.25" customHeight="1" x14ac:dyDescent="0.2">
      <c r="A193" s="225" t="s">
        <v>157</v>
      </c>
      <c r="B193" s="225"/>
      <c r="C193" s="225"/>
      <c r="D193" s="225"/>
      <c r="E193" s="225"/>
      <c r="F193" s="225"/>
      <c r="G193" s="225"/>
      <c r="H193" s="225"/>
    </row>
    <row r="194" spans="1:8" ht="36.75" customHeight="1" x14ac:dyDescent="0.2">
      <c r="A194" s="250" t="s">
        <v>158</v>
      </c>
      <c r="B194" s="250"/>
      <c r="C194" s="250"/>
      <c r="D194" s="250"/>
      <c r="E194" s="250"/>
      <c r="F194" s="250"/>
      <c r="G194" s="250"/>
      <c r="H194" s="250"/>
    </row>
    <row r="195" spans="1:8" s="252" customFormat="1" ht="126" customHeight="1" x14ac:dyDescent="0.2">
      <c r="A195" s="225" t="s">
        <v>159</v>
      </c>
      <c r="B195" s="225"/>
      <c r="C195" s="225"/>
      <c r="D195" s="225"/>
      <c r="E195" s="225"/>
      <c r="F195" s="225"/>
      <c r="G195" s="225"/>
      <c r="H195" s="225"/>
    </row>
  </sheetData>
  <sheetProtection selectLockedCells="1" selectUnlockedCells="1"/>
  <mergeCells count="319">
    <mergeCell ref="A192:H192"/>
    <mergeCell ref="A193:H193"/>
    <mergeCell ref="A194:H194"/>
    <mergeCell ref="A195:E195"/>
    <mergeCell ref="F195:H195"/>
    <mergeCell ref="A188:B188"/>
    <mergeCell ref="D188:E188"/>
    <mergeCell ref="A189:B189"/>
    <mergeCell ref="D189:E189"/>
    <mergeCell ref="A190:H190"/>
    <mergeCell ref="A191:H191"/>
    <mergeCell ref="A185:B185"/>
    <mergeCell ref="D185:E185"/>
    <mergeCell ref="A186:B186"/>
    <mergeCell ref="D186:E186"/>
    <mergeCell ref="A187:B187"/>
    <mergeCell ref="D187:E187"/>
    <mergeCell ref="A179:H179"/>
    <mergeCell ref="A180:H180"/>
    <mergeCell ref="A182:E182"/>
    <mergeCell ref="A183:E183"/>
    <mergeCell ref="A184:B184"/>
    <mergeCell ref="D184:E184"/>
    <mergeCell ref="A172:C172"/>
    <mergeCell ref="A173:C173"/>
    <mergeCell ref="A174:C174"/>
    <mergeCell ref="A175:C175"/>
    <mergeCell ref="A176:C176"/>
    <mergeCell ref="A177:C177"/>
    <mergeCell ref="C166:D166"/>
    <mergeCell ref="C167:D167"/>
    <mergeCell ref="C168:D168"/>
    <mergeCell ref="A170:H170"/>
    <mergeCell ref="A171:C171"/>
    <mergeCell ref="G171:H171"/>
    <mergeCell ref="A162:B162"/>
    <mergeCell ref="D162:H162"/>
    <mergeCell ref="A163:B163"/>
    <mergeCell ref="D163:H163"/>
    <mergeCell ref="A164:B164"/>
    <mergeCell ref="D164:H164"/>
    <mergeCell ref="A159:C159"/>
    <mergeCell ref="D159:H159"/>
    <mergeCell ref="A160:B160"/>
    <mergeCell ref="D160:H160"/>
    <mergeCell ref="A161:B161"/>
    <mergeCell ref="D161:H161"/>
    <mergeCell ref="A155:B155"/>
    <mergeCell ref="D155:H155"/>
    <mergeCell ref="A156:B156"/>
    <mergeCell ref="D156:H156"/>
    <mergeCell ref="A157:B157"/>
    <mergeCell ref="A158:B158"/>
    <mergeCell ref="D158:H158"/>
    <mergeCell ref="A151:B151"/>
    <mergeCell ref="A152:B152"/>
    <mergeCell ref="D152:H152"/>
    <mergeCell ref="A153:B153"/>
    <mergeCell ref="D153:H153"/>
    <mergeCell ref="A154:B154"/>
    <mergeCell ref="D147:H147"/>
    <mergeCell ref="A148:B148"/>
    <mergeCell ref="D148:H148"/>
    <mergeCell ref="A149:B149"/>
    <mergeCell ref="D149:H149"/>
    <mergeCell ref="A150:B150"/>
    <mergeCell ref="D150:H150"/>
    <mergeCell ref="A143:B143"/>
    <mergeCell ref="D143:H143"/>
    <mergeCell ref="A144:B144"/>
    <mergeCell ref="D144:H144"/>
    <mergeCell ref="A145:B145"/>
    <mergeCell ref="C145:C149"/>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08"/>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88"/>
  <sheetViews>
    <sheetView view="pageBreakPreview" zoomScale="40" zoomScaleNormal="60" zoomScaleSheetLayoutView="40" workbookViewId="0">
      <pane ySplit="4" topLeftCell="A86"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444" t="s">
        <v>173</v>
      </c>
      <c r="E6" s="311" t="s">
        <v>174</v>
      </c>
      <c r="F6" s="445" t="s">
        <v>175</v>
      </c>
      <c r="G6" s="311" t="s">
        <v>176</v>
      </c>
      <c r="H6" s="446"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1">
        <f>F7*1.2</f>
        <v>7524</v>
      </c>
      <c r="E7" s="32">
        <f>F7*1.1</f>
        <v>6897.0000000000009</v>
      </c>
      <c r="F7" s="32">
        <v>6270</v>
      </c>
      <c r="G7" s="32">
        <f>F7*0.75</f>
        <v>4702.5</v>
      </c>
      <c r="H7" s="33">
        <f>F7*0.5</f>
        <v>3135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54">
        <f>F12*1.2</f>
        <v>8265.6</v>
      </c>
      <c r="E12" s="32">
        <f>F12*1.1</f>
        <v>7576.8</v>
      </c>
      <c r="F12" s="32">
        <v>6888</v>
      </c>
      <c r="G12" s="32">
        <f>F12*0.75</f>
        <v>5166</v>
      </c>
      <c r="H12" s="33">
        <f>F12*0.5</f>
        <v>3444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1008</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"2ГИС.УХТА"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262">
        <v>72</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1">
        <f>F27*1.2</f>
        <v>10540.8</v>
      </c>
      <c r="E27" s="32">
        <f>F27*1.1</f>
        <v>9662.4000000000015</v>
      </c>
      <c r="F27" s="32">
        <v>8784</v>
      </c>
      <c r="G27" s="32">
        <f>F27*0.75</f>
        <v>6588</v>
      </c>
      <c r="H27" s="33">
        <f>F27*0.5</f>
        <v>4392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54">
        <f>F32*1.2</f>
        <v>11577.6</v>
      </c>
      <c r="E32" s="32">
        <f>F32*1.1</f>
        <v>10612.800000000001</v>
      </c>
      <c r="F32" s="32">
        <v>9648</v>
      </c>
      <c r="G32" s="32">
        <f>F32*0.75</f>
        <v>7236</v>
      </c>
      <c r="H32" s="33">
        <f>F32*0.5</f>
        <v>4824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1440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"2ГИС.УХТА"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90">
        <v>108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100"/>
      <c r="E46" s="100"/>
      <c r="F46" s="100"/>
      <c r="G46" s="100"/>
      <c r="H46" s="101"/>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358">
        <f>F48*1.2</f>
        <v>288</v>
      </c>
      <c r="E48" s="358">
        <f>F48*1.1</f>
        <v>264</v>
      </c>
      <c r="F48" s="358">
        <v>240</v>
      </c>
      <c r="G48" s="358">
        <f>F48*0.75</f>
        <v>180</v>
      </c>
      <c r="H48" s="358">
        <f>F48*0.5</f>
        <v>120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99"/>
      <c r="E53" s="100"/>
      <c r="F53" s="100"/>
      <c r="G53" s="100"/>
      <c r="H53" s="101"/>
    </row>
    <row r="54" spans="1:8" ht="21.75" thickBot="1" x14ac:dyDescent="0.25">
      <c r="A54" s="81"/>
      <c r="B54" s="117"/>
      <c r="C54" s="118"/>
      <c r="D54" s="113"/>
      <c r="E54" s="114"/>
      <c r="F54" s="114"/>
      <c r="G54" s="114"/>
      <c r="H54" s="115"/>
    </row>
    <row r="55" spans="1:8" s="16" customFormat="1" ht="50.1" customHeight="1" thickBot="1" x14ac:dyDescent="0.25">
      <c r="A55" s="119" t="s">
        <v>31</v>
      </c>
      <c r="B55" s="120"/>
      <c r="C55" s="120"/>
      <c r="D55" s="121" t="str">
        <f>"от "&amp;MIN(D56:D75)&amp;" до "&amp;MAX(D56:D75)</f>
        <v>от 120 до 4560</v>
      </c>
      <c r="E55" s="122"/>
      <c r="F55" s="122"/>
      <c r="G55" s="122"/>
      <c r="H55" s="123"/>
    </row>
    <row r="56" spans="1:8" s="16" customFormat="1" ht="37.5" customHeight="1" outlineLevel="1" x14ac:dyDescent="0.2">
      <c r="A56" s="124" t="s">
        <v>32</v>
      </c>
      <c r="B56" s="125"/>
      <c r="C56" s="12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56" s="127">
        <v>120</v>
      </c>
      <c r="E56" s="128"/>
      <c r="F56" s="128"/>
      <c r="G56" s="128"/>
      <c r="H56" s="129"/>
    </row>
    <row r="57" spans="1:8" s="16" customFormat="1" ht="37.5" customHeight="1" outlineLevel="1" x14ac:dyDescent="0.2">
      <c r="A57" s="130" t="s">
        <v>33</v>
      </c>
      <c r="B57" s="131"/>
      <c r="C57" s="126"/>
      <c r="D57" s="36">
        <v>240</v>
      </c>
      <c r="E57" s="37"/>
      <c r="F57" s="37"/>
      <c r="G57" s="37"/>
      <c r="H57" s="38"/>
    </row>
    <row r="58" spans="1:8" s="16" customFormat="1" ht="37.5" customHeight="1" outlineLevel="1" x14ac:dyDescent="0.2">
      <c r="A58" s="130" t="s">
        <v>34</v>
      </c>
      <c r="B58" s="131"/>
      <c r="C58" s="126"/>
      <c r="D58" s="36">
        <v>480</v>
      </c>
      <c r="E58" s="37"/>
      <c r="F58" s="37"/>
      <c r="G58" s="37"/>
      <c r="H58" s="38"/>
    </row>
    <row r="59" spans="1:8" s="16" customFormat="1" ht="37.5" customHeight="1" outlineLevel="1" x14ac:dyDescent="0.2">
      <c r="A59" s="130" t="s">
        <v>35</v>
      </c>
      <c r="B59" s="131"/>
      <c r="C59" s="126"/>
      <c r="D59" s="36">
        <v>720</v>
      </c>
      <c r="E59" s="37"/>
      <c r="F59" s="37"/>
      <c r="G59" s="37"/>
      <c r="H59" s="38"/>
    </row>
    <row r="60" spans="1:8" s="16" customFormat="1" ht="37.5" customHeight="1" outlineLevel="1" x14ac:dyDescent="0.2">
      <c r="A60" s="130" t="s">
        <v>36</v>
      </c>
      <c r="B60" s="131"/>
      <c r="C60" s="126"/>
      <c r="D60" s="36">
        <v>960</v>
      </c>
      <c r="E60" s="37"/>
      <c r="F60" s="37"/>
      <c r="G60" s="37"/>
      <c r="H60" s="38"/>
    </row>
    <row r="61" spans="1:8" s="16" customFormat="1" ht="37.5" customHeight="1" outlineLevel="1" x14ac:dyDescent="0.2">
      <c r="A61" s="130" t="s">
        <v>37</v>
      </c>
      <c r="B61" s="131"/>
      <c r="C61" s="126"/>
      <c r="D61" s="36">
        <v>1200</v>
      </c>
      <c r="E61" s="37"/>
      <c r="F61" s="37"/>
      <c r="G61" s="37"/>
      <c r="H61" s="38"/>
    </row>
    <row r="62" spans="1:8" s="16" customFormat="1" ht="37.5" customHeight="1" outlineLevel="1" x14ac:dyDescent="0.2">
      <c r="A62" s="130" t="s">
        <v>38</v>
      </c>
      <c r="B62" s="131"/>
      <c r="C62" s="126"/>
      <c r="D62" s="36">
        <v>1440</v>
      </c>
      <c r="E62" s="37"/>
      <c r="F62" s="37"/>
      <c r="G62" s="37"/>
      <c r="H62" s="38"/>
    </row>
    <row r="63" spans="1:8" s="16" customFormat="1" ht="37.5" customHeight="1" outlineLevel="1" x14ac:dyDescent="0.2">
      <c r="A63" s="130" t="s">
        <v>39</v>
      </c>
      <c r="B63" s="131"/>
      <c r="C63" s="126"/>
      <c r="D63" s="36">
        <v>1680</v>
      </c>
      <c r="E63" s="37"/>
      <c r="F63" s="37"/>
      <c r="G63" s="37"/>
      <c r="H63" s="38"/>
    </row>
    <row r="64" spans="1:8" s="16" customFormat="1" ht="37.5" customHeight="1" outlineLevel="1" x14ac:dyDescent="0.2">
      <c r="A64" s="130" t="s">
        <v>40</v>
      </c>
      <c r="B64" s="131"/>
      <c r="C64" s="126"/>
      <c r="D64" s="36">
        <v>1920</v>
      </c>
      <c r="E64" s="37"/>
      <c r="F64" s="37"/>
      <c r="G64" s="37"/>
      <c r="H64" s="38"/>
    </row>
    <row r="65" spans="1:8" s="16" customFormat="1" ht="37.5" customHeight="1" outlineLevel="1" x14ac:dyDescent="0.2">
      <c r="A65" s="130" t="s">
        <v>41</v>
      </c>
      <c r="B65" s="131"/>
      <c r="C65" s="126"/>
      <c r="D65" s="36">
        <v>2160</v>
      </c>
      <c r="E65" s="37"/>
      <c r="F65" s="37"/>
      <c r="G65" s="37"/>
      <c r="H65" s="38"/>
    </row>
    <row r="66" spans="1:8" s="16" customFormat="1" ht="37.5" customHeight="1" outlineLevel="1" x14ac:dyDescent="0.2">
      <c r="A66" s="130" t="s">
        <v>42</v>
      </c>
      <c r="B66" s="131"/>
      <c r="C66" s="126"/>
      <c r="D66" s="36">
        <v>2400</v>
      </c>
      <c r="E66" s="37"/>
      <c r="F66" s="37"/>
      <c r="G66" s="37"/>
      <c r="H66" s="38"/>
    </row>
    <row r="67" spans="1:8" s="16" customFormat="1" ht="37.5" customHeight="1" outlineLevel="1" x14ac:dyDescent="0.2">
      <c r="A67" s="130" t="s">
        <v>43</v>
      </c>
      <c r="B67" s="131"/>
      <c r="C67" s="126"/>
      <c r="D67" s="36">
        <v>2640</v>
      </c>
      <c r="E67" s="37"/>
      <c r="F67" s="37"/>
      <c r="G67" s="37"/>
      <c r="H67" s="38"/>
    </row>
    <row r="68" spans="1:8" s="16" customFormat="1" ht="37.5" customHeight="1" outlineLevel="1" x14ac:dyDescent="0.2">
      <c r="A68" s="130" t="s">
        <v>44</v>
      </c>
      <c r="B68" s="131"/>
      <c r="C68" s="126"/>
      <c r="D68" s="36">
        <v>2880</v>
      </c>
      <c r="E68" s="37"/>
      <c r="F68" s="37"/>
      <c r="G68" s="37"/>
      <c r="H68" s="38"/>
    </row>
    <row r="69" spans="1:8" s="16" customFormat="1" ht="37.5" customHeight="1" outlineLevel="1" x14ac:dyDescent="0.2">
      <c r="A69" s="130" t="s">
        <v>45</v>
      </c>
      <c r="B69" s="131"/>
      <c r="C69" s="126"/>
      <c r="D69" s="36">
        <v>3120</v>
      </c>
      <c r="E69" s="37"/>
      <c r="F69" s="37"/>
      <c r="G69" s="37"/>
      <c r="H69" s="38"/>
    </row>
    <row r="70" spans="1:8" s="16" customFormat="1" ht="37.5" customHeight="1" outlineLevel="1" x14ac:dyDescent="0.2">
      <c r="A70" s="130" t="s">
        <v>46</v>
      </c>
      <c r="B70" s="131"/>
      <c r="C70" s="126"/>
      <c r="D70" s="36">
        <v>3360</v>
      </c>
      <c r="E70" s="37"/>
      <c r="F70" s="37"/>
      <c r="G70" s="37"/>
      <c r="H70" s="38"/>
    </row>
    <row r="71" spans="1:8" s="16" customFormat="1" ht="37.5" customHeight="1" outlineLevel="1" x14ac:dyDescent="0.2">
      <c r="A71" s="130" t="s">
        <v>47</v>
      </c>
      <c r="B71" s="131"/>
      <c r="C71" s="126"/>
      <c r="D71" s="36">
        <v>3600</v>
      </c>
      <c r="E71" s="37"/>
      <c r="F71" s="37"/>
      <c r="G71" s="37"/>
      <c r="H71" s="38"/>
    </row>
    <row r="72" spans="1:8" s="16" customFormat="1" ht="37.5" customHeight="1" outlineLevel="1" x14ac:dyDescent="0.2">
      <c r="A72" s="130" t="s">
        <v>48</v>
      </c>
      <c r="B72" s="131"/>
      <c r="C72" s="126"/>
      <c r="D72" s="36">
        <v>3840</v>
      </c>
      <c r="E72" s="37"/>
      <c r="F72" s="37"/>
      <c r="G72" s="37"/>
      <c r="H72" s="38"/>
    </row>
    <row r="73" spans="1:8" s="16" customFormat="1" ht="37.5" customHeight="1" outlineLevel="1" x14ac:dyDescent="0.2">
      <c r="A73" s="130" t="s">
        <v>49</v>
      </c>
      <c r="B73" s="131"/>
      <c r="C73" s="126"/>
      <c r="D73" s="36">
        <v>4080</v>
      </c>
      <c r="E73" s="37"/>
      <c r="F73" s="37"/>
      <c r="G73" s="37"/>
      <c r="H73" s="38"/>
    </row>
    <row r="74" spans="1:8" s="16" customFormat="1" ht="37.5" customHeight="1" outlineLevel="1" x14ac:dyDescent="0.2">
      <c r="A74" s="130" t="s">
        <v>50</v>
      </c>
      <c r="B74" s="131"/>
      <c r="C74" s="126"/>
      <c r="D74" s="36">
        <v>4320</v>
      </c>
      <c r="E74" s="37"/>
      <c r="F74" s="37"/>
      <c r="G74" s="37"/>
      <c r="H74" s="38"/>
    </row>
    <row r="75" spans="1:8" s="16" customFormat="1" ht="37.5" customHeight="1" outlineLevel="1" thickBot="1" x14ac:dyDescent="0.25">
      <c r="A75" s="130" t="s">
        <v>51</v>
      </c>
      <c r="B75" s="131"/>
      <c r="C75" s="126"/>
      <c r="D75" s="36">
        <v>4560</v>
      </c>
      <c r="E75" s="37"/>
      <c r="F75" s="37"/>
      <c r="G75" s="37"/>
      <c r="H75" s="38"/>
    </row>
    <row r="76" spans="1:8" s="16" customFormat="1" ht="50.1" customHeight="1" thickBot="1" x14ac:dyDescent="0.25">
      <c r="A76" s="119" t="s">
        <v>52</v>
      </c>
      <c r="B76" s="120"/>
      <c r="C76" s="120"/>
      <c r="D76" s="121" t="str">
        <f>"от "&amp;MIN(D77:D88)&amp;" до "&amp;MAX(D77:D88)</f>
        <v>от 240 до 3954</v>
      </c>
      <c r="E76" s="122"/>
      <c r="F76" s="122"/>
      <c r="G76" s="122"/>
      <c r="H76" s="123"/>
    </row>
    <row r="77" spans="1:8" s="16" customFormat="1" ht="161.25" customHeight="1" x14ac:dyDescent="0.2">
      <c r="A77" s="421" t="s">
        <v>608</v>
      </c>
      <c r="B77" s="133" t="s">
        <v>272</v>
      </c>
      <c r="C7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77" s="127">
        <v>534</v>
      </c>
      <c r="E77" s="128"/>
      <c r="F77" s="128"/>
      <c r="G77" s="128"/>
      <c r="H77" s="129"/>
    </row>
    <row r="78" spans="1:8" s="16" customFormat="1" ht="152.25" customHeight="1" x14ac:dyDescent="0.2">
      <c r="A78" s="642" t="s">
        <v>609</v>
      </c>
      <c r="B78" s="133" t="s">
        <v>13</v>
      </c>
      <c r="C78" s="364"/>
      <c r="D78" s="127">
        <v>354</v>
      </c>
      <c r="E78" s="128"/>
      <c r="F78" s="128"/>
      <c r="G78" s="128"/>
      <c r="H78" s="129"/>
    </row>
    <row r="79" spans="1:8" s="16" customFormat="1" ht="152.25" customHeight="1" x14ac:dyDescent="0.2">
      <c r="A79" s="132" t="s">
        <v>53</v>
      </c>
      <c r="B79" s="133" t="s">
        <v>13</v>
      </c>
      <c r="C79" s="35"/>
      <c r="D79" s="127">
        <v>534</v>
      </c>
      <c r="E79" s="128"/>
      <c r="F79" s="128"/>
      <c r="G79" s="128"/>
      <c r="H79" s="129"/>
    </row>
    <row r="80" spans="1:8" s="16" customFormat="1" ht="37.5" customHeight="1" x14ac:dyDescent="0.2">
      <c r="A80" s="143" t="s">
        <v>54</v>
      </c>
      <c r="B80" s="457"/>
      <c r="C80" s="139"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80" s="36">
        <v>354</v>
      </c>
      <c r="E80" s="37"/>
      <c r="F80" s="37"/>
      <c r="G80" s="37"/>
      <c r="H80" s="38"/>
    </row>
    <row r="81" spans="1:8" s="16" customFormat="1" ht="37.5" customHeight="1" x14ac:dyDescent="0.2">
      <c r="A81" s="143" t="s">
        <v>55</v>
      </c>
      <c r="B81" s="457"/>
      <c r="C81" s="142"/>
      <c r="D81" s="36">
        <v>2010</v>
      </c>
      <c r="E81" s="37"/>
      <c r="F81" s="37"/>
      <c r="G81" s="37"/>
      <c r="H81" s="38"/>
    </row>
    <row r="82" spans="1:8" s="16" customFormat="1" ht="37.5" customHeight="1" x14ac:dyDescent="0.2">
      <c r="A82" s="143" t="s">
        <v>56</v>
      </c>
      <c r="B82" s="457"/>
      <c r="C82" s="142"/>
      <c r="D82" s="36">
        <v>1122</v>
      </c>
      <c r="E82" s="37"/>
      <c r="F82" s="37"/>
      <c r="G82" s="37"/>
      <c r="H82" s="38"/>
    </row>
    <row r="83" spans="1:8" s="16" customFormat="1" ht="37.5" customHeight="1" x14ac:dyDescent="0.2">
      <c r="A83" s="143" t="s">
        <v>57</v>
      </c>
      <c r="B83" s="144"/>
      <c r="C83" s="142"/>
      <c r="D83" s="36">
        <v>1536</v>
      </c>
      <c r="E83" s="37"/>
      <c r="F83" s="37"/>
      <c r="G83" s="37"/>
      <c r="H83" s="38"/>
    </row>
    <row r="84" spans="1:8" s="16" customFormat="1" ht="37.5" customHeight="1" x14ac:dyDescent="0.2">
      <c r="A84" s="143" t="s">
        <v>58</v>
      </c>
      <c r="B84" s="457"/>
      <c r="C84" s="142"/>
      <c r="D84" s="36">
        <v>240</v>
      </c>
      <c r="E84" s="37"/>
      <c r="F84" s="37"/>
      <c r="G84" s="37"/>
      <c r="H84" s="38"/>
    </row>
    <row r="85" spans="1:8" s="16" customFormat="1" ht="37.5" customHeight="1" x14ac:dyDescent="0.2">
      <c r="A85" s="143" t="s">
        <v>59</v>
      </c>
      <c r="B85" s="457"/>
      <c r="C85" s="142"/>
      <c r="D85" s="36">
        <v>240</v>
      </c>
      <c r="E85" s="37"/>
      <c r="F85" s="37"/>
      <c r="G85" s="37"/>
      <c r="H85" s="38"/>
    </row>
    <row r="86" spans="1:8" s="16" customFormat="1" ht="37.5" customHeight="1" x14ac:dyDescent="0.2">
      <c r="A86" s="143" t="s">
        <v>60</v>
      </c>
      <c r="B86" s="457"/>
      <c r="C86" s="142"/>
      <c r="D86" s="36">
        <v>480</v>
      </c>
      <c r="E86" s="37"/>
      <c r="F86" s="37"/>
      <c r="G86" s="37"/>
      <c r="H86" s="38"/>
    </row>
    <row r="87" spans="1:8" s="16" customFormat="1" ht="37.5" customHeight="1" x14ac:dyDescent="0.2">
      <c r="A87" s="143" t="s">
        <v>61</v>
      </c>
      <c r="B87" s="457"/>
      <c r="C87" s="142"/>
      <c r="D87" s="36">
        <v>720</v>
      </c>
      <c r="E87" s="37"/>
      <c r="F87" s="37"/>
      <c r="G87" s="37"/>
      <c r="H87" s="38"/>
    </row>
    <row r="88" spans="1:8" s="16" customFormat="1" ht="37.5" customHeight="1" thickBot="1" x14ac:dyDescent="0.25">
      <c r="A88" s="192" t="s">
        <v>62</v>
      </c>
      <c r="B88" s="458"/>
      <c r="C88" s="147"/>
      <c r="D88" s="36">
        <v>3954</v>
      </c>
      <c r="E88" s="37"/>
      <c r="F88" s="37"/>
      <c r="G88" s="37"/>
      <c r="H88" s="38"/>
    </row>
    <row r="89" spans="1:8" s="16" customFormat="1" ht="117.75" customHeight="1" thickBot="1" x14ac:dyDescent="0.25">
      <c r="A89" s="319" t="s">
        <v>64</v>
      </c>
      <c r="B89" s="320"/>
      <c r="C8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89" s="45">
        <v>30</v>
      </c>
      <c r="E89" s="45"/>
      <c r="F89" s="45"/>
      <c r="G89" s="45"/>
      <c r="H89" s="46"/>
    </row>
    <row r="90" spans="1:8" s="28" customFormat="1" ht="50.1" customHeight="1" thickBot="1" x14ac:dyDescent="0.25">
      <c r="A90" s="24" t="s">
        <v>65</v>
      </c>
      <c r="B90" s="25"/>
      <c r="C90" s="26"/>
      <c r="D90" s="156" t="str">
        <f>"от "&amp;MIN(D92,D103:H104,F142,D105:H119)&amp;" до "&amp;MAX(D92,D103:H104,F142,D105:H119)</f>
        <v>от 504 до 6018</v>
      </c>
      <c r="E90" s="156"/>
      <c r="F90" s="156"/>
      <c r="G90" s="156"/>
      <c r="H90" s="157"/>
    </row>
    <row r="91" spans="1:8" s="16" customFormat="1" ht="24.95" customHeight="1" thickBot="1" x14ac:dyDescent="0.25">
      <c r="A91" s="298"/>
      <c r="B91" s="299"/>
      <c r="C91" s="118"/>
      <c r="D91" s="322"/>
      <c r="E91" s="322"/>
      <c r="F91" s="322"/>
      <c r="G91" s="322"/>
      <c r="H91" s="323"/>
    </row>
    <row r="92" spans="1:8" s="16" customFormat="1" ht="55.5" customHeight="1" thickBot="1" x14ac:dyDescent="0.25">
      <c r="A92" s="162" t="s">
        <v>66</v>
      </c>
      <c r="B92" s="163"/>
      <c r="C9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92" s="165">
        <v>900</v>
      </c>
      <c r="E92" s="165"/>
      <c r="F92" s="165"/>
      <c r="G92" s="165"/>
      <c r="H92" s="166"/>
    </row>
    <row r="93" spans="1:8" s="16" customFormat="1" ht="55.5" customHeight="1" thickBot="1" x14ac:dyDescent="0.25">
      <c r="A93" s="167" t="s">
        <v>67</v>
      </c>
      <c r="B93" s="168"/>
      <c r="C93" s="169"/>
      <c r="D93" s="170" t="s">
        <v>68</v>
      </c>
      <c r="E93" s="171"/>
      <c r="F93" s="171"/>
      <c r="G93" s="171"/>
      <c r="H93" s="172"/>
    </row>
    <row r="94" spans="1:8" s="16" customFormat="1" ht="55.5" customHeight="1" x14ac:dyDescent="0.2">
      <c r="A94" s="173" t="s">
        <v>69</v>
      </c>
      <c r="B94" s="174"/>
      <c r="C94" s="169"/>
      <c r="D94" s="140">
        <f>D92/4</f>
        <v>225</v>
      </c>
      <c r="E94" s="140"/>
      <c r="F94" s="140"/>
      <c r="G94" s="140"/>
      <c r="H94" s="141"/>
    </row>
    <row r="95" spans="1:8" s="16" customFormat="1" ht="55.5" customHeight="1" x14ac:dyDescent="0.2">
      <c r="A95" s="173" t="s">
        <v>70</v>
      </c>
      <c r="B95" s="174"/>
      <c r="C95" s="169"/>
      <c r="D95" s="140">
        <f>D92/5</f>
        <v>180</v>
      </c>
      <c r="E95" s="140"/>
      <c r="F95" s="140"/>
      <c r="G95" s="140"/>
      <c r="H95" s="141"/>
    </row>
    <row r="96" spans="1:8" s="16" customFormat="1" ht="55.5" customHeight="1" x14ac:dyDescent="0.2">
      <c r="A96" s="173" t="s">
        <v>71</v>
      </c>
      <c r="B96" s="174"/>
      <c r="C96" s="169"/>
      <c r="D96" s="140">
        <f>D92/6</f>
        <v>150</v>
      </c>
      <c r="E96" s="140"/>
      <c r="F96" s="140"/>
      <c r="G96" s="140"/>
      <c r="H96" s="141"/>
    </row>
    <row r="97" spans="1:8" s="16" customFormat="1" ht="55.5" customHeight="1" x14ac:dyDescent="0.2">
      <c r="A97" s="173" t="s">
        <v>72</v>
      </c>
      <c r="B97" s="174"/>
      <c r="C97" s="169"/>
      <c r="D97" s="140">
        <f>D92/7</f>
        <v>128.57142857142858</v>
      </c>
      <c r="E97" s="140"/>
      <c r="F97" s="140"/>
      <c r="G97" s="140"/>
      <c r="H97" s="141"/>
    </row>
    <row r="98" spans="1:8" s="16" customFormat="1" ht="55.5" customHeight="1" x14ac:dyDescent="0.2">
      <c r="A98" s="173" t="s">
        <v>73</v>
      </c>
      <c r="B98" s="174"/>
      <c r="C98" s="169"/>
      <c r="D98" s="140">
        <f>D92/8</f>
        <v>112.5</v>
      </c>
      <c r="E98" s="140"/>
      <c r="F98" s="140"/>
      <c r="G98" s="140"/>
      <c r="H98" s="141"/>
    </row>
    <row r="99" spans="1:8" s="16" customFormat="1" ht="55.5" customHeight="1" x14ac:dyDescent="0.2">
      <c r="A99" s="173" t="s">
        <v>74</v>
      </c>
      <c r="B99" s="174"/>
      <c r="C99" s="169"/>
      <c r="D99" s="140">
        <f>D92/9</f>
        <v>100</v>
      </c>
      <c r="E99" s="140"/>
      <c r="F99" s="140"/>
      <c r="G99" s="140"/>
      <c r="H99" s="141"/>
    </row>
    <row r="100" spans="1:8" s="16" customFormat="1" ht="55.5" customHeight="1" thickBot="1" x14ac:dyDescent="0.25">
      <c r="A100" s="173" t="s">
        <v>75</v>
      </c>
      <c r="B100" s="174"/>
      <c r="C100" s="175"/>
      <c r="D100" s="140">
        <f>D92/10</f>
        <v>90</v>
      </c>
      <c r="E100" s="140"/>
      <c r="F100" s="140"/>
      <c r="G100" s="140"/>
      <c r="H100" s="141"/>
    </row>
    <row r="101" spans="1:8" s="16" customFormat="1" ht="62.45" customHeight="1" thickBot="1" x14ac:dyDescent="0.25">
      <c r="A101" s="176" t="s">
        <v>76</v>
      </c>
      <c r="B101" s="177"/>
      <c r="C10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1" s="44">
        <v>5004</v>
      </c>
      <c r="E101" s="45"/>
      <c r="F101" s="45"/>
      <c r="G101" s="45"/>
      <c r="H101" s="46"/>
    </row>
    <row r="102" spans="1:8" s="16" customFormat="1" ht="24.95" customHeight="1" thickBot="1" x14ac:dyDescent="0.25">
      <c r="A102" s="298"/>
      <c r="B102" s="299"/>
      <c r="C102" s="180"/>
      <c r="D102" s="322"/>
      <c r="E102" s="322"/>
      <c r="F102" s="322"/>
      <c r="G102" s="322"/>
      <c r="H102" s="323"/>
    </row>
    <row r="103" spans="1:8" s="16" customFormat="1" ht="50.1" customHeight="1" x14ac:dyDescent="0.2">
      <c r="A103" s="143" t="s">
        <v>77</v>
      </c>
      <c r="B103" s="144"/>
      <c r="C103" s="291" t="str">
        <f>"Интернет-площадка 2gis.ru на основе Cправочника организаций "&amp;$C$2&amp;""</f>
        <v>Интернет-площадка 2gis.ru на основе Cправочника организаций "2ГИС.УХТА"</v>
      </c>
      <c r="D103" s="56">
        <v>2640</v>
      </c>
      <c r="E103" s="37"/>
      <c r="F103" s="37"/>
      <c r="G103" s="37"/>
      <c r="H103" s="38"/>
    </row>
    <row r="104" spans="1:8" s="16" customFormat="1" ht="50.1" customHeight="1" x14ac:dyDescent="0.2">
      <c r="A104" s="143" t="s">
        <v>78</v>
      </c>
      <c r="B104" s="144"/>
      <c r="C104"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04" s="56">
        <v>2478</v>
      </c>
      <c r="E104" s="37"/>
      <c r="F104" s="37"/>
      <c r="G104" s="37"/>
      <c r="H104" s="38"/>
    </row>
    <row r="105" spans="1:8" s="16" customFormat="1" ht="50.1" customHeight="1" x14ac:dyDescent="0.2">
      <c r="A105" s="137" t="s">
        <v>79</v>
      </c>
      <c r="B105" s="189"/>
      <c r="C105"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05" s="56">
        <v>5016</v>
      </c>
      <c r="E105" s="37"/>
      <c r="F105" s="37"/>
      <c r="G105" s="37"/>
      <c r="H105" s="38"/>
    </row>
    <row r="106" spans="1:8" s="16" customFormat="1" ht="50.1" customHeight="1" x14ac:dyDescent="0.2">
      <c r="A106" s="137" t="s">
        <v>80</v>
      </c>
      <c r="B106" s="189"/>
      <c r="C106" s="188" t="str">
        <f>"Интернет-площадка 2gis.ru на основе Cправочника организаций "&amp;$C$2&amp;""</f>
        <v>Интернет-площадка 2gis.ru на основе Cправочника организаций "2ГИС.УХТА"</v>
      </c>
      <c r="D106" s="56">
        <v>3960</v>
      </c>
      <c r="E106" s="37"/>
      <c r="F106" s="37"/>
      <c r="G106" s="37"/>
      <c r="H106" s="38"/>
    </row>
    <row r="107" spans="1:8" s="16" customFormat="1" ht="50.1" customHeight="1" x14ac:dyDescent="0.2">
      <c r="A107" s="143" t="s">
        <v>81</v>
      </c>
      <c r="B107" s="144"/>
      <c r="C107" s="188" t="str">
        <f>"Интернет-площадка 2gis.ru на основе Cправочника организаций "&amp;$C$2&amp;""</f>
        <v>Интернет-площадка 2gis.ru на основе Cправочника организаций "2ГИС.УХТА"</v>
      </c>
      <c r="D107" s="56">
        <v>4752</v>
      </c>
      <c r="E107" s="37"/>
      <c r="F107" s="37"/>
      <c r="G107" s="37"/>
      <c r="H107" s="38"/>
    </row>
    <row r="108" spans="1:8" s="16" customFormat="1" ht="50.1" customHeight="1" x14ac:dyDescent="0.2">
      <c r="A108" s="143" t="s">
        <v>82</v>
      </c>
      <c r="B108" s="144"/>
      <c r="C108"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08" s="56">
        <v>2478</v>
      </c>
      <c r="E108" s="37"/>
      <c r="F108" s="37"/>
      <c r="G108" s="37"/>
      <c r="H108" s="38"/>
    </row>
    <row r="109" spans="1:8" s="16" customFormat="1" ht="50.1" customHeight="1" x14ac:dyDescent="0.2">
      <c r="A109" s="143" t="s">
        <v>83</v>
      </c>
      <c r="B109" s="144"/>
      <c r="C109"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09" s="56">
        <v>2478</v>
      </c>
      <c r="E109" s="37"/>
      <c r="F109" s="37"/>
      <c r="G109" s="37"/>
      <c r="H109" s="38"/>
    </row>
    <row r="110" spans="1:8" s="16" customFormat="1" ht="50.1" customHeight="1" x14ac:dyDescent="0.2">
      <c r="A110" s="143" t="s">
        <v>84</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0" s="56">
        <v>6018</v>
      </c>
      <c r="E110" s="37"/>
      <c r="F110" s="37"/>
      <c r="G110" s="37"/>
      <c r="H110" s="38"/>
    </row>
    <row r="111" spans="1:8" s="16" customFormat="1" ht="50.1" customHeight="1" x14ac:dyDescent="0.2">
      <c r="A111" s="143" t="s">
        <v>85</v>
      </c>
      <c r="B111" s="144"/>
      <c r="C111" s="188" t="str">
        <f>C104</f>
        <v>Электронный справочник на основе Справочника организаций"2ГИС.УХТА" (версия для ПК)</v>
      </c>
      <c r="D111" s="56">
        <v>4020</v>
      </c>
      <c r="E111" s="37"/>
      <c r="F111" s="37"/>
      <c r="G111" s="37"/>
      <c r="H111" s="38"/>
    </row>
    <row r="112" spans="1:8" s="16" customFormat="1" ht="50.1" customHeight="1" x14ac:dyDescent="0.2">
      <c r="A112" s="143" t="s">
        <v>86</v>
      </c>
      <c r="B112" s="144"/>
      <c r="C112" s="188" t="s">
        <v>87</v>
      </c>
      <c r="D112" s="56">
        <v>504</v>
      </c>
      <c r="E112" s="37"/>
      <c r="F112" s="37"/>
      <c r="G112" s="37"/>
      <c r="H112" s="38"/>
    </row>
    <row r="113" spans="1:8" s="16" customFormat="1" ht="63" customHeight="1" x14ac:dyDescent="0.2">
      <c r="A113" s="143" t="s">
        <v>88</v>
      </c>
      <c r="B113" s="144"/>
      <c r="C11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3" s="56">
        <v>1770</v>
      </c>
      <c r="E113" s="37"/>
      <c r="F113" s="37"/>
      <c r="G113" s="37"/>
      <c r="H113" s="38"/>
    </row>
    <row r="114" spans="1:8" s="16" customFormat="1" ht="63" customHeight="1" x14ac:dyDescent="0.2">
      <c r="A114" s="143" t="s">
        <v>89</v>
      </c>
      <c r="B114" s="144"/>
      <c r="C114" s="188" t="str">
        <f t="shared" ref="C114:C11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4" s="56">
        <v>1416</v>
      </c>
      <c r="E114" s="37"/>
      <c r="F114" s="37"/>
      <c r="G114" s="37"/>
      <c r="H114" s="38"/>
    </row>
    <row r="115" spans="1:8" s="16" customFormat="1" ht="63" customHeight="1" x14ac:dyDescent="0.2">
      <c r="A115" s="143" t="s">
        <v>90</v>
      </c>
      <c r="B115" s="144"/>
      <c r="C115" s="18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5" s="56">
        <v>1182</v>
      </c>
      <c r="E115" s="37"/>
      <c r="F115" s="37"/>
      <c r="G115" s="37"/>
      <c r="H115" s="38"/>
    </row>
    <row r="116" spans="1:8" s="16" customFormat="1" ht="63" customHeight="1" x14ac:dyDescent="0.2">
      <c r="A116" s="143" t="s">
        <v>91</v>
      </c>
      <c r="B116" s="144"/>
      <c r="C116" s="188"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6" s="56">
        <v>708</v>
      </c>
      <c r="E116" s="37"/>
      <c r="F116" s="37"/>
      <c r="G116" s="37"/>
      <c r="H116" s="38"/>
    </row>
    <row r="117" spans="1:8" s="16" customFormat="1" ht="63" customHeight="1" x14ac:dyDescent="0.2">
      <c r="A117" s="143" t="s">
        <v>92</v>
      </c>
      <c r="B117" s="144" t="s">
        <v>92</v>
      </c>
      <c r="C117"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7" s="325">
        <v>3960</v>
      </c>
      <c r="E117" s="140"/>
      <c r="F117" s="140"/>
      <c r="G117" s="140"/>
      <c r="H117" s="141"/>
    </row>
    <row r="118" spans="1:8" s="16" customFormat="1" ht="63" customHeight="1" x14ac:dyDescent="0.2">
      <c r="A118" s="143" t="s">
        <v>93</v>
      </c>
      <c r="B118" s="144" t="s">
        <v>93</v>
      </c>
      <c r="C11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18" s="325">
        <v>2004</v>
      </c>
      <c r="E118" s="140"/>
      <c r="F118" s="140"/>
      <c r="G118" s="140"/>
      <c r="H118" s="141"/>
    </row>
    <row r="119" spans="1:8" s="16" customFormat="1" ht="50.1" customHeight="1" thickBot="1" x14ac:dyDescent="0.25">
      <c r="A119" s="143" t="s">
        <v>94</v>
      </c>
      <c r="B119" s="144"/>
      <c r="C119"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19" s="56">
        <v>1476</v>
      </c>
      <c r="E119" s="37"/>
      <c r="F119" s="37"/>
      <c r="G119" s="37"/>
      <c r="H119" s="38"/>
    </row>
    <row r="120" spans="1:8" s="16" customFormat="1" ht="102" customHeight="1" thickBot="1" x14ac:dyDescent="0.25">
      <c r="A120" s="143" t="s">
        <v>16</v>
      </c>
      <c r="B120" s="144"/>
      <c r="C12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0" s="56">
        <v>540</v>
      </c>
      <c r="E120" s="37"/>
      <c r="F120" s="37"/>
      <c r="G120" s="37"/>
      <c r="H120" s="38"/>
    </row>
    <row r="121" spans="1:8" s="16" customFormat="1" ht="126" customHeight="1" x14ac:dyDescent="0.2">
      <c r="A121" s="143" t="s">
        <v>95</v>
      </c>
      <c r="B121" s="144"/>
      <c r="C12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1" s="56">
        <v>2010</v>
      </c>
      <c r="E121" s="37"/>
      <c r="F121" s="37"/>
      <c r="G121" s="37"/>
      <c r="H121" s="38"/>
    </row>
    <row r="122" spans="1:8" s="16" customFormat="1" ht="96" customHeight="1" x14ac:dyDescent="0.2">
      <c r="A122" s="137" t="s">
        <v>96</v>
      </c>
      <c r="B122" s="189"/>
      <c r="C12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2" s="56">
        <v>1005</v>
      </c>
      <c r="E122" s="37"/>
      <c r="F122" s="37"/>
      <c r="G122" s="37"/>
      <c r="H122" s="38"/>
    </row>
    <row r="123" spans="1:8" s="16" customFormat="1" ht="96" customHeight="1" x14ac:dyDescent="0.2">
      <c r="A123" s="137" t="s">
        <v>97</v>
      </c>
      <c r="B123" s="189"/>
      <c r="C12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23" s="56">
        <v>5010</v>
      </c>
      <c r="E123" s="37"/>
      <c r="F123" s="37"/>
      <c r="G123" s="37"/>
      <c r="H123" s="38"/>
    </row>
    <row r="124" spans="1:8" s="16" customFormat="1" ht="50.1" customHeight="1" x14ac:dyDescent="0.2">
      <c r="A124" s="143" t="s">
        <v>98</v>
      </c>
      <c r="B124" s="144"/>
      <c r="C124" s="188" t="str">
        <f>"Интернет-площадка 2gis.ru на основе Cправочника организаций "&amp;$C$2&amp;""</f>
        <v>Интернет-площадка 2gis.ru на основе Cправочника организаций "2ГИС.УХТА"</v>
      </c>
      <c r="D124" s="56">
        <v>3720</v>
      </c>
      <c r="E124" s="37"/>
      <c r="F124" s="37"/>
      <c r="G124" s="37"/>
      <c r="H124" s="38"/>
    </row>
    <row r="125" spans="1:8" s="16" customFormat="1" ht="50.1" customHeight="1" x14ac:dyDescent="0.2">
      <c r="A125" s="143" t="s">
        <v>99</v>
      </c>
      <c r="B125" s="144"/>
      <c r="C125"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5" s="56">
        <v>3480</v>
      </c>
      <c r="E125" s="37"/>
      <c r="F125" s="37"/>
      <c r="G125" s="37"/>
      <c r="H125" s="38"/>
    </row>
    <row r="126" spans="1:8" s="16" customFormat="1" ht="50.1" customHeight="1" x14ac:dyDescent="0.2">
      <c r="A126" s="137" t="s">
        <v>100</v>
      </c>
      <c r="B126" s="189"/>
      <c r="C126"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6" s="56">
        <v>7080</v>
      </c>
      <c r="E126" s="37"/>
      <c r="F126" s="37"/>
      <c r="G126" s="37"/>
      <c r="H126" s="38"/>
    </row>
    <row r="127" spans="1:8" s="16" customFormat="1" ht="50.1" customHeight="1" x14ac:dyDescent="0.2">
      <c r="A127" s="137" t="s">
        <v>101</v>
      </c>
      <c r="B127" s="189"/>
      <c r="C127" s="188" t="str">
        <f>"Интернет-площадка 2gis.ru на основе Cправочника организаций "&amp;$C$2&amp;""</f>
        <v>Интернет-площадка 2gis.ru на основе Cправочника организаций "2ГИС.УХТА"</v>
      </c>
      <c r="D127" s="56">
        <v>5640</v>
      </c>
      <c r="E127" s="37"/>
      <c r="F127" s="37"/>
      <c r="G127" s="37"/>
      <c r="H127" s="38"/>
    </row>
    <row r="128" spans="1:8" s="16" customFormat="1" ht="50.1" customHeight="1" x14ac:dyDescent="0.2">
      <c r="A128" s="137" t="s">
        <v>102</v>
      </c>
      <c r="B128" s="189"/>
      <c r="C128" s="188" t="str">
        <f>"Интернет-площадка 2gis.ru на основе Cправочника организаций "&amp;$C$2&amp;""</f>
        <v>Интернет-площадка 2gis.ru на основе Cправочника организаций "2ГИС.УХТА"</v>
      </c>
      <c r="D128" s="56">
        <v>6768</v>
      </c>
      <c r="E128" s="37"/>
      <c r="F128" s="37"/>
      <c r="G128" s="37"/>
      <c r="H128" s="38"/>
    </row>
    <row r="129" spans="1:8" s="16" customFormat="1" ht="50.1" customHeight="1" x14ac:dyDescent="0.2">
      <c r="A129" s="137" t="s">
        <v>103</v>
      </c>
      <c r="B129" s="189"/>
      <c r="C129"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56">
        <v>3480</v>
      </c>
      <c r="E129" s="37"/>
      <c r="F129" s="37"/>
      <c r="G129" s="37"/>
      <c r="H129" s="38"/>
    </row>
    <row r="130" spans="1:8" s="16" customFormat="1" ht="50.1" customHeight="1" x14ac:dyDescent="0.2">
      <c r="A130" s="137" t="s">
        <v>104</v>
      </c>
      <c r="B130" s="189"/>
      <c r="C130"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56">
        <v>3480</v>
      </c>
      <c r="E130" s="37"/>
      <c r="F130" s="37"/>
      <c r="G130" s="37"/>
      <c r="H130" s="38"/>
    </row>
    <row r="131" spans="1:8" s="16" customFormat="1" ht="50.1" customHeight="1" x14ac:dyDescent="0.2">
      <c r="A131" s="143" t="s">
        <v>105</v>
      </c>
      <c r="B131" s="144"/>
      <c r="C131"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1" s="56">
        <v>8520</v>
      </c>
      <c r="E131" s="37"/>
      <c r="F131" s="37"/>
      <c r="G131" s="37"/>
      <c r="H131" s="38"/>
    </row>
    <row r="132" spans="1:8" s="16" customFormat="1" ht="50.1" customHeight="1" x14ac:dyDescent="0.2">
      <c r="A132" s="143" t="s">
        <v>106</v>
      </c>
      <c r="B132" s="144"/>
      <c r="C132" s="188" t="s">
        <v>87</v>
      </c>
      <c r="D132" s="56">
        <v>720</v>
      </c>
      <c r="E132" s="37"/>
      <c r="F132" s="37"/>
      <c r="G132" s="37"/>
      <c r="H132" s="38"/>
    </row>
    <row r="133" spans="1:8" s="16" customFormat="1" ht="63" customHeight="1" x14ac:dyDescent="0.2">
      <c r="A133" s="143" t="s">
        <v>107</v>
      </c>
      <c r="B133" s="144"/>
      <c r="C13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3" s="56">
        <v>5640</v>
      </c>
      <c r="E133" s="37"/>
      <c r="F133" s="37"/>
      <c r="G133" s="37"/>
      <c r="H133" s="38"/>
    </row>
    <row r="134" spans="1:8" s="16" customFormat="1" ht="50.1" customHeight="1" thickBot="1" x14ac:dyDescent="0.25">
      <c r="A134" s="143" t="s">
        <v>108</v>
      </c>
      <c r="B134" s="144"/>
      <c r="C134"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56">
        <v>2160</v>
      </c>
      <c r="E134" s="37"/>
      <c r="F134" s="37"/>
      <c r="G134" s="37"/>
      <c r="H134" s="38"/>
    </row>
    <row r="135" spans="1:8" s="28" customFormat="1" ht="50.1" customHeight="1" thickBot="1" x14ac:dyDescent="0.25">
      <c r="A135" s="24" t="s">
        <v>109</v>
      </c>
      <c r="B135" s="25"/>
      <c r="C135" s="26"/>
      <c r="D135" s="156"/>
      <c r="E135" s="156"/>
      <c r="F135" s="156"/>
      <c r="G135" s="156"/>
      <c r="H135" s="157"/>
    </row>
    <row r="136" spans="1:8" s="16" customFormat="1" ht="50.1" customHeight="1" x14ac:dyDescent="0.2">
      <c r="A136" s="143" t="s">
        <v>110</v>
      </c>
      <c r="B136" s="144"/>
      <c r="C136" s="191"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36" s="36">
        <v>2004</v>
      </c>
      <c r="E136" s="37"/>
      <c r="F136" s="37"/>
      <c r="G136" s="37"/>
      <c r="H136" s="38"/>
    </row>
    <row r="137" spans="1:8" s="16" customFormat="1" ht="50.1" customHeight="1" x14ac:dyDescent="0.2">
      <c r="A137" s="143" t="s">
        <v>111</v>
      </c>
      <c r="B137" s="144"/>
      <c r="C137" s="194"/>
      <c r="D137" s="36">
        <v>2004</v>
      </c>
      <c r="E137" s="37"/>
      <c r="F137" s="37"/>
      <c r="G137" s="37"/>
      <c r="H137" s="38"/>
    </row>
    <row r="138" spans="1:8" s="16" customFormat="1" ht="50.1" customHeight="1" x14ac:dyDescent="0.2">
      <c r="A138" s="192" t="s">
        <v>112</v>
      </c>
      <c r="B138" s="193"/>
      <c r="C138" s="194"/>
      <c r="D138" s="325">
        <v>1500</v>
      </c>
      <c r="E138" s="140"/>
      <c r="F138" s="140"/>
      <c r="G138" s="140"/>
      <c r="H138" s="140"/>
    </row>
    <row r="139" spans="1:8" s="16" customFormat="1" ht="50.1" customHeight="1" x14ac:dyDescent="0.2">
      <c r="A139" s="192" t="s">
        <v>113</v>
      </c>
      <c r="B139" s="193"/>
      <c r="C139" s="194"/>
      <c r="D139" s="325">
        <v>150</v>
      </c>
      <c r="E139" s="140"/>
      <c r="F139" s="140"/>
      <c r="G139" s="140"/>
      <c r="H139" s="140"/>
    </row>
    <row r="140" spans="1:8" s="16" customFormat="1" ht="50.1" customHeight="1" thickBot="1" x14ac:dyDescent="0.25">
      <c r="A140" s="192" t="s">
        <v>114</v>
      </c>
      <c r="B140" s="193"/>
      <c r="C140" s="196"/>
      <c r="D140" s="78">
        <v>510</v>
      </c>
      <c r="E140" s="79"/>
      <c r="F140" s="79"/>
      <c r="G140" s="79"/>
      <c r="H140" s="79"/>
    </row>
    <row r="141" spans="1:8" s="16" customFormat="1" ht="50.1" customHeight="1" thickBot="1" x14ac:dyDescent="0.25">
      <c r="A141" s="24" t="s">
        <v>115</v>
      </c>
      <c r="B141" s="25"/>
      <c r="C141" s="26"/>
      <c r="D141" s="156"/>
      <c r="E141" s="156"/>
      <c r="F141" s="156"/>
      <c r="G141" s="156"/>
      <c r="H141" s="157"/>
    </row>
    <row r="142" spans="1:8" s="16" customFormat="1" ht="50.1" customHeight="1" x14ac:dyDescent="0.2">
      <c r="A142" s="143" t="s">
        <v>116</v>
      </c>
      <c r="B142" s="144"/>
      <c r="C14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2" s="198">
        <f>F142*1.2</f>
        <v>1699.2</v>
      </c>
      <c r="E142" s="199">
        <f>F142*1.1</f>
        <v>1557.6000000000001</v>
      </c>
      <c r="F142" s="199">
        <v>1416</v>
      </c>
      <c r="G142" s="199">
        <f>F142*0.75</f>
        <v>1062</v>
      </c>
      <c r="H142" s="200">
        <f>F142*0.5</f>
        <v>708</v>
      </c>
    </row>
    <row r="143" spans="1:8" s="16" customFormat="1" ht="50.1" customHeight="1" x14ac:dyDescent="0.2">
      <c r="A143" s="143" t="s">
        <v>117</v>
      </c>
      <c r="B143" s="144"/>
      <c r="C143" s="188" t="str">
        <f>"Интернет-площадка 2gis.ru на основе Cправочника организаций "&amp;$C$2&amp;""</f>
        <v>Интернет-площадка 2gis.ru на основе Cправочника организаций "2ГИС.УХТА"</v>
      </c>
      <c r="D143" s="36">
        <v>1416</v>
      </c>
      <c r="E143" s="37"/>
      <c r="F143" s="37"/>
      <c r="G143" s="37"/>
      <c r="H143" s="38"/>
    </row>
    <row r="144" spans="1:8" s="16" customFormat="1" ht="50.1" customHeight="1" x14ac:dyDescent="0.2">
      <c r="A144" s="143" t="s">
        <v>118</v>
      </c>
      <c r="B144" s="144"/>
      <c r="C144"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56">
        <v>474</v>
      </c>
      <c r="E144" s="37"/>
      <c r="F144" s="37"/>
      <c r="G144" s="37"/>
      <c r="H144" s="38"/>
    </row>
    <row r="145" spans="1:8" s="16" customFormat="1" ht="50.1" customHeight="1" x14ac:dyDescent="0.2">
      <c r="A145" s="137" t="s">
        <v>286</v>
      </c>
      <c r="B145" s="189"/>
      <c r="C145"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5" s="198">
        <f>F145*1.2</f>
        <v>2448</v>
      </c>
      <c r="E145" s="199">
        <f>F145*1.1</f>
        <v>2244</v>
      </c>
      <c r="F145" s="199">
        <v>2040</v>
      </c>
      <c r="G145" s="199">
        <f>F145*0.75</f>
        <v>1530</v>
      </c>
      <c r="H145" s="200">
        <f>F145*0.5</f>
        <v>1020</v>
      </c>
    </row>
    <row r="146" spans="1:8" s="16" customFormat="1" ht="50.1" customHeight="1" x14ac:dyDescent="0.2">
      <c r="A146" s="137" t="s">
        <v>163</v>
      </c>
      <c r="B146" s="189"/>
      <c r="C146" s="188" t="str">
        <f>"Интернет-площадка 2gis.ru на основе Cправочника организаций "&amp;$C$2&amp;""</f>
        <v>Интернет-площадка 2gis.ru на основе Cправочника организаций "2ГИС.УХТА"</v>
      </c>
      <c r="D146" s="36">
        <v>2040</v>
      </c>
      <c r="E146" s="37"/>
      <c r="F146" s="37"/>
      <c r="G146" s="37"/>
      <c r="H146" s="38"/>
    </row>
    <row r="147" spans="1:8" s="16" customFormat="1" ht="50.1" customHeight="1" x14ac:dyDescent="0.2">
      <c r="A147" s="137" t="s">
        <v>121</v>
      </c>
      <c r="B147" s="189"/>
      <c r="C147" s="188"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7" s="36">
        <v>720</v>
      </c>
      <c r="E147" s="37"/>
      <c r="F147" s="37"/>
      <c r="G147" s="37"/>
      <c r="H147" s="38"/>
    </row>
    <row r="148" spans="1:8" s="16" customFormat="1" ht="126" customHeight="1" thickBot="1" x14ac:dyDescent="0.25">
      <c r="A148" s="143" t="s">
        <v>122</v>
      </c>
      <c r="B148" s="144"/>
      <c r="C148" s="201" t="str">
        <f>C143</f>
        <v>Интернет-площадка 2gis.ru на основе Cправочника организаций "2ГИС.УХТА"</v>
      </c>
      <c r="D148" s="198">
        <f>F148*1.2</f>
        <v>1440</v>
      </c>
      <c r="E148" s="199">
        <f>F148*1.1</f>
        <v>1320</v>
      </c>
      <c r="F148" s="199">
        <v>1200</v>
      </c>
      <c r="G148" s="199">
        <f>F148*0.75</f>
        <v>900</v>
      </c>
      <c r="H148" s="200">
        <f>F148*0.5</f>
        <v>600</v>
      </c>
    </row>
    <row r="149" spans="1:8" s="28" customFormat="1" ht="50.1" customHeight="1" thickBot="1" x14ac:dyDescent="0.25">
      <c r="A149" s="24" t="s">
        <v>182</v>
      </c>
      <c r="B149" s="25"/>
      <c r="C149" s="26"/>
      <c r="D149" s="156"/>
      <c r="E149" s="156"/>
      <c r="F149" s="156"/>
      <c r="G149" s="156"/>
      <c r="H149" s="157"/>
    </row>
    <row r="150" spans="1:8" s="23" customFormat="1" ht="30" customHeight="1" thickBot="1" x14ac:dyDescent="0.25">
      <c r="A150" s="532"/>
      <c r="B150" s="353"/>
      <c r="C150" s="354"/>
      <c r="D150" s="353"/>
      <c r="E150" s="353"/>
      <c r="F150" s="353"/>
      <c r="G150" s="353"/>
      <c r="H150" s="355"/>
    </row>
    <row r="151" spans="1:8" s="16" customFormat="1" ht="185.25" customHeight="1" x14ac:dyDescent="0.2">
      <c r="A151" s="143" t="s">
        <v>183</v>
      </c>
      <c r="B151" s="144"/>
      <c r="C151"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1" s="31">
        <v>5994</v>
      </c>
      <c r="E151" s="32"/>
      <c r="F151" s="32"/>
      <c r="G151" s="32"/>
      <c r="H151" s="33"/>
    </row>
    <row r="152" spans="1:8" s="16" customFormat="1" ht="83.25" customHeight="1" x14ac:dyDescent="0.2">
      <c r="A152" s="143" t="s">
        <v>184</v>
      </c>
      <c r="B152" s="144"/>
      <c r="C152" s="194"/>
      <c r="D152" s="36">
        <v>11988</v>
      </c>
      <c r="E152" s="37"/>
      <c r="F152" s="37"/>
      <c r="G152" s="37"/>
      <c r="H152" s="38"/>
    </row>
    <row r="153" spans="1:8" s="16" customFormat="1" ht="83.25" customHeight="1" x14ac:dyDescent="0.2">
      <c r="A153" s="143" t="s">
        <v>185</v>
      </c>
      <c r="B153" s="144"/>
      <c r="C153" s="194"/>
      <c r="D153" s="36">
        <v>5994</v>
      </c>
      <c r="E153" s="37"/>
      <c r="F153" s="37"/>
      <c r="G153" s="37"/>
      <c r="H153" s="38"/>
    </row>
    <row r="154" spans="1:8" s="16" customFormat="1" ht="83.25" customHeight="1" thickBot="1" x14ac:dyDescent="0.25">
      <c r="A154" s="143" t="s">
        <v>186</v>
      </c>
      <c r="B154" s="144"/>
      <c r="C154" s="194"/>
      <c r="D154" s="36">
        <v>11988</v>
      </c>
      <c r="E154" s="37"/>
      <c r="F154" s="37"/>
      <c r="G154" s="37"/>
      <c r="H154" s="38"/>
    </row>
    <row r="155" spans="1:8" s="16" customFormat="1" ht="21.75" thickBot="1" x14ac:dyDescent="0.25">
      <c r="A155" s="298"/>
      <c r="B155" s="299"/>
      <c r="C155" s="180"/>
      <c r="D155" s="322"/>
      <c r="E155" s="322"/>
      <c r="F155" s="322"/>
      <c r="G155" s="322"/>
      <c r="H155" s="323"/>
    </row>
    <row r="156" spans="1:8" ht="12.6" customHeight="1" x14ac:dyDescent="0.2"/>
    <row r="157" spans="1:8" s="209" customFormat="1" ht="24.95" customHeight="1" x14ac:dyDescent="0.2">
      <c r="A157" s="206"/>
      <c r="B157" s="207" t="s">
        <v>123</v>
      </c>
      <c r="C157" s="208" t="s">
        <v>682</v>
      </c>
      <c r="D157" s="208"/>
    </row>
    <row r="158" spans="1:8" s="209" customFormat="1" ht="24.95" customHeight="1" x14ac:dyDescent="0.2">
      <c r="A158" s="206"/>
      <c r="C158" s="210" t="s">
        <v>683</v>
      </c>
      <c r="D158" s="210"/>
    </row>
    <row r="159" spans="1:8" s="209" customFormat="1" ht="24.95" customHeight="1" x14ac:dyDescent="0.2">
      <c r="A159" s="206"/>
      <c r="C159" s="210" t="s">
        <v>684</v>
      </c>
      <c r="D159" s="210"/>
    </row>
    <row r="160" spans="1:8" s="203" customFormat="1" ht="12" customHeight="1" x14ac:dyDescent="0.2">
      <c r="A160" s="202"/>
      <c r="C160" s="210"/>
      <c r="D160" s="210"/>
      <c r="E160" s="209"/>
      <c r="F160" s="209"/>
      <c r="G160" s="209"/>
    </row>
    <row r="161" spans="1:8" s="217" customFormat="1" ht="24.95" customHeight="1" x14ac:dyDescent="0.2">
      <c r="A161" s="213" t="str">
        <f>Абакан_юр!A147</f>
        <v>По соглашению сторон в качестве валюты платежа могут выступать украинские гривны, в этом случае курс следующий: 1 руб. = 0,3909 гривен</v>
      </c>
      <c r="B161" s="213"/>
      <c r="C161" s="213"/>
      <c r="D161" s="214"/>
      <c r="E161" s="214"/>
      <c r="F161" s="215"/>
      <c r="G161" s="216"/>
      <c r="H161" s="216"/>
    </row>
    <row r="162" spans="1:8" s="217" customFormat="1" ht="24.95" customHeight="1" x14ac:dyDescent="0.2">
      <c r="A162" s="213" t="str">
        <f>Абакан_юр!A148</f>
        <v>По соглашению сторон в качестве валюты платежа могут выступать дирхамы ОАЭ, в этом случае курс следующий: 1 руб. = 0,0394 дирхам</v>
      </c>
      <c r="B162" s="213"/>
      <c r="C162" s="213"/>
      <c r="D162" s="214"/>
      <c r="E162" s="214"/>
      <c r="F162" s="215"/>
      <c r="G162" s="218"/>
      <c r="H162" s="218"/>
    </row>
    <row r="163" spans="1:8" s="217" customFormat="1" ht="24.95" customHeight="1" x14ac:dyDescent="0.2">
      <c r="A163" s="213" t="str">
        <f>Абакан_юр!A149</f>
        <v>По соглашению сторон в качестве валюты платежа могут выступать доллары США, в этом случае курс следующий: 1 руб. = 0,0107 доллара</v>
      </c>
      <c r="B163" s="213"/>
      <c r="C163" s="213"/>
      <c r="D163" s="214"/>
      <c r="E163" s="214"/>
      <c r="F163" s="215"/>
      <c r="G163" s="218"/>
      <c r="H163" s="218"/>
    </row>
    <row r="164" spans="1:8" s="217" customFormat="1" ht="24.95" customHeight="1" x14ac:dyDescent="0.2">
      <c r="A164" s="213" t="str">
        <f>Абакан_юр!A150</f>
        <v>По соглашению сторон в качестве валюты платежа могут выступать евро, в этом случае курс следующий: 1 руб. = 0,0101 евро</v>
      </c>
      <c r="B164" s="213"/>
      <c r="C164" s="213"/>
      <c r="D164" s="214"/>
      <c r="E164" s="215"/>
      <c r="F164" s="215"/>
      <c r="G164" s="218"/>
      <c r="H164" s="218"/>
    </row>
    <row r="165" spans="1:8" s="217" customFormat="1" ht="24.95" customHeight="1" x14ac:dyDescent="0.2">
      <c r="A165" s="213" t="str">
        <f>Абакан_юр!A151</f>
        <v>По соглашению сторон в качестве валюты платежа могут выступать чешские кроны, в этом случае курс следующий: 1 руб. = 0,2496 крона</v>
      </c>
      <c r="B165" s="213"/>
      <c r="C165" s="213"/>
      <c r="D165" s="214"/>
      <c r="E165" s="215"/>
      <c r="F165" s="215"/>
      <c r="G165" s="218"/>
      <c r="H165" s="218"/>
    </row>
    <row r="166" spans="1:8" s="217" customFormat="1" ht="24.95" customHeight="1" x14ac:dyDescent="0.2">
      <c r="A166" s="213" t="str">
        <f>Абакан_юр!A152</f>
        <v>По соглашению сторон в качестве валюты платежа могут выступать киргизские сомы, в этом случае курс следующий: 1 руб. = 0,9546 сом</v>
      </c>
      <c r="B166" s="213"/>
      <c r="C166" s="213"/>
      <c r="D166" s="214"/>
      <c r="E166" s="214"/>
      <c r="F166" s="215"/>
      <c r="G166" s="218"/>
      <c r="H166" s="218"/>
    </row>
    <row r="167" spans="1:8" s="217" customFormat="1" ht="24.95" customHeight="1" x14ac:dyDescent="0.2">
      <c r="A16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67" s="213"/>
      <c r="C167" s="213"/>
      <c r="D167" s="214"/>
      <c r="E167" s="214"/>
      <c r="F167" s="215"/>
      <c r="G167" s="218"/>
      <c r="H167" s="218"/>
    </row>
    <row r="168" spans="1:8" s="224" customFormat="1" ht="12" customHeight="1" x14ac:dyDescent="0.2">
      <c r="A168" s="219"/>
      <c r="B168" s="219"/>
      <c r="C168" s="220"/>
      <c r="D168" s="221"/>
      <c r="E168" s="221"/>
      <c r="F168" s="222"/>
      <c r="G168" s="223"/>
      <c r="H168" s="223"/>
    </row>
    <row r="169" spans="1:8" ht="24.95" customHeight="1" x14ac:dyDescent="0.2">
      <c r="A169" s="225" t="s">
        <v>134</v>
      </c>
      <c r="B169" s="225"/>
      <c r="C169" s="225"/>
      <c r="D169" s="225"/>
      <c r="E169" s="225"/>
      <c r="F169" s="225"/>
      <c r="G169" s="225"/>
      <c r="H169" s="225"/>
    </row>
    <row r="170" spans="1:8" ht="24.95" customHeight="1" x14ac:dyDescent="0.2">
      <c r="A170" s="225" t="s">
        <v>135</v>
      </c>
      <c r="B170" s="225"/>
      <c r="C170" s="225"/>
      <c r="D170" s="225"/>
      <c r="E170" s="225"/>
      <c r="F170" s="225"/>
      <c r="G170" s="225"/>
      <c r="H170" s="225"/>
    </row>
    <row r="171" spans="1:8" s="224" customFormat="1" ht="12.6" customHeight="1" x14ac:dyDescent="0.2">
      <c r="A171" s="219"/>
      <c r="B171" s="219"/>
      <c r="C171" s="220"/>
      <c r="D171" s="221"/>
      <c r="E171" s="221"/>
      <c r="F171" s="222"/>
      <c r="G171" s="223"/>
      <c r="H171" s="223"/>
    </row>
    <row r="172" spans="1:8" s="228" customFormat="1" ht="50.1" customHeight="1" thickBot="1" x14ac:dyDescent="0.25">
      <c r="A172" s="226" t="s">
        <v>136</v>
      </c>
      <c r="B172" s="226"/>
      <c r="C172" s="226"/>
      <c r="D172" s="226"/>
      <c r="E172" s="226"/>
      <c r="F172" s="227"/>
      <c r="G172" s="217"/>
    </row>
    <row r="173" spans="1:8" s="233" customFormat="1" ht="50.1" customHeight="1" thickBot="1" x14ac:dyDescent="0.25">
      <c r="A173" s="538" t="s">
        <v>137</v>
      </c>
      <c r="B173" s="539"/>
      <c r="C173" s="539"/>
      <c r="D173" s="539"/>
      <c r="E173" s="540"/>
      <c r="F173" s="232"/>
      <c r="G173" s="203"/>
    </row>
    <row r="174" spans="1:8" ht="84" customHeight="1" thickBot="1" x14ac:dyDescent="0.25">
      <c r="A174" s="302" t="s">
        <v>138</v>
      </c>
      <c r="B174" s="303"/>
      <c r="C174" s="236" t="s">
        <v>139</v>
      </c>
      <c r="D174" s="326" t="s">
        <v>140</v>
      </c>
      <c r="E174" s="327"/>
      <c r="F174" s="238"/>
      <c r="G174" s="238"/>
      <c r="H174" s="238"/>
    </row>
    <row r="175" spans="1:8" ht="99.95" customHeight="1" x14ac:dyDescent="0.2">
      <c r="A175" s="244" t="s">
        <v>141</v>
      </c>
      <c r="B175" s="245"/>
      <c r="C175" s="246" t="s">
        <v>142</v>
      </c>
      <c r="D175" s="247" t="s">
        <v>143</v>
      </c>
      <c r="E175" s="248"/>
      <c r="F175" s="238"/>
      <c r="G175" s="238"/>
      <c r="H175" s="238"/>
    </row>
    <row r="176" spans="1:8" ht="75" customHeight="1" x14ac:dyDescent="0.2">
      <c r="A176" s="244" t="s">
        <v>144</v>
      </c>
      <c r="B176" s="245"/>
      <c r="C176" s="246" t="s">
        <v>145</v>
      </c>
      <c r="D176" s="247" t="s">
        <v>146</v>
      </c>
      <c r="E176" s="248"/>
      <c r="F176" s="238"/>
      <c r="G176" s="238"/>
      <c r="H176" s="238"/>
    </row>
    <row r="177" spans="1:8" ht="117.75" customHeight="1" thickBot="1" x14ac:dyDescent="0.25">
      <c r="A177" s="328" t="s">
        <v>147</v>
      </c>
      <c r="B177" s="329"/>
      <c r="C177" s="330" t="s">
        <v>148</v>
      </c>
      <c r="D177" s="331" t="s">
        <v>146</v>
      </c>
      <c r="E177" s="332"/>
      <c r="F177" s="238"/>
      <c r="G177" s="238"/>
      <c r="H177" s="238"/>
    </row>
    <row r="178" spans="1:8" s="203" customFormat="1" ht="102.75" customHeight="1" thickBot="1" x14ac:dyDescent="0.25">
      <c r="A178" s="328" t="s">
        <v>150</v>
      </c>
      <c r="B178" s="329"/>
      <c r="C178" s="544" t="s">
        <v>151</v>
      </c>
      <c r="D178" s="331" t="s">
        <v>146</v>
      </c>
      <c r="E178" s="332"/>
      <c r="F178" s="232"/>
      <c r="G178" s="232"/>
      <c r="H178" s="232"/>
    </row>
    <row r="179" spans="1:8" s="224" customFormat="1" ht="222.75" customHeight="1" thickBot="1" x14ac:dyDescent="0.25">
      <c r="A179" s="328" t="s">
        <v>152</v>
      </c>
      <c r="B179" s="329"/>
      <c r="C179" s="330" t="s">
        <v>153</v>
      </c>
      <c r="D179" s="331" t="s">
        <v>146</v>
      </c>
      <c r="E179" s="332"/>
      <c r="F179" s="222"/>
      <c r="G179" s="223"/>
      <c r="H179" s="223"/>
    </row>
    <row r="180" spans="1:8" s="461" customFormat="1" ht="75" customHeight="1" x14ac:dyDescent="0.2">
      <c r="A180" s="459" t="s">
        <v>712</v>
      </c>
      <c r="B180" s="459"/>
      <c r="C180" s="459"/>
      <c r="D180" s="459"/>
      <c r="E180" s="459"/>
      <c r="F180" s="459"/>
      <c r="G180" s="459"/>
      <c r="H180" s="459"/>
    </row>
    <row r="181" spans="1:8" s="461" customFormat="1" ht="24.75" customHeight="1" x14ac:dyDescent="0.2">
      <c r="A181" s="460" t="s">
        <v>713</v>
      </c>
      <c r="B181" s="460"/>
      <c r="C181" s="460"/>
      <c r="D181" s="460"/>
      <c r="E181" s="460"/>
      <c r="F181" s="460"/>
      <c r="G181" s="460"/>
      <c r="H181" s="460"/>
    </row>
    <row r="182" spans="1:8" s="224" customFormat="1" ht="12" customHeight="1" x14ac:dyDescent="0.2">
      <c r="A182" s="219"/>
      <c r="B182" s="219"/>
      <c r="C182" s="220"/>
      <c r="D182" s="221"/>
      <c r="E182" s="221"/>
      <c r="F182" s="222"/>
      <c r="G182" s="223"/>
      <c r="H182" s="223"/>
    </row>
    <row r="183" spans="1:8" s="224" customFormat="1" ht="30.75" customHeight="1" x14ac:dyDescent="0.2">
      <c r="A183" s="250" t="s">
        <v>155</v>
      </c>
      <c r="B183" s="250"/>
      <c r="C183" s="250"/>
      <c r="D183" s="250"/>
      <c r="E183" s="250"/>
      <c r="F183" s="250"/>
      <c r="G183" s="250"/>
      <c r="H183" s="250"/>
    </row>
    <row r="184" spans="1:8" ht="184.5" customHeight="1" x14ac:dyDescent="0.2">
      <c r="A184"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4" s="308"/>
      <c r="C184" s="308"/>
      <c r="D184" s="308"/>
      <c r="E184" s="308"/>
      <c r="F184" s="308"/>
      <c r="G184" s="308"/>
      <c r="H184" s="308"/>
    </row>
    <row r="185" spans="1:8" s="16" customFormat="1" ht="67.5" customHeight="1" x14ac:dyDescent="0.2">
      <c r="A185" s="225" t="s">
        <v>157</v>
      </c>
      <c r="B185" s="225"/>
      <c r="C185" s="225"/>
      <c r="D185" s="225"/>
      <c r="E185" s="225"/>
      <c r="F185" s="225"/>
      <c r="G185" s="225"/>
      <c r="H185" s="225"/>
    </row>
    <row r="186" spans="1:8" ht="23.25" x14ac:dyDescent="0.2">
      <c r="A186" s="250" t="s">
        <v>158</v>
      </c>
      <c r="B186" s="250"/>
      <c r="C186" s="250"/>
      <c r="D186" s="250"/>
      <c r="E186" s="250"/>
      <c r="F186" s="250"/>
      <c r="G186" s="250"/>
      <c r="H186" s="250"/>
    </row>
    <row r="187" spans="1:8" ht="6" customHeight="1" x14ac:dyDescent="0.2"/>
    <row r="188" spans="1:8" s="252" customFormat="1" ht="114.75" customHeight="1" x14ac:dyDescent="0.2">
      <c r="A188" s="225" t="s">
        <v>159</v>
      </c>
      <c r="B188" s="225"/>
      <c r="C188" s="225"/>
      <c r="D188" s="225"/>
      <c r="E188" s="225"/>
      <c r="F188" s="225"/>
      <c r="G188" s="225"/>
      <c r="H188" s="225"/>
    </row>
  </sheetData>
  <sheetProtection selectLockedCells="1" selectUnlockedCells="1"/>
  <mergeCells count="302">
    <mergeCell ref="A188:E188"/>
    <mergeCell ref="F188:H188"/>
    <mergeCell ref="A180:H180"/>
    <mergeCell ref="A181:H181"/>
    <mergeCell ref="A183:H183"/>
    <mergeCell ref="A184:H184"/>
    <mergeCell ref="A185:H185"/>
    <mergeCell ref="A186:H186"/>
    <mergeCell ref="A177:B177"/>
    <mergeCell ref="D177:E177"/>
    <mergeCell ref="A178:B178"/>
    <mergeCell ref="D178:E178"/>
    <mergeCell ref="A179:B179"/>
    <mergeCell ref="D179:E179"/>
    <mergeCell ref="A174:B174"/>
    <mergeCell ref="D174:E174"/>
    <mergeCell ref="A175:B175"/>
    <mergeCell ref="D175:E175"/>
    <mergeCell ref="A176:B176"/>
    <mergeCell ref="D176:E176"/>
    <mergeCell ref="A166:C166"/>
    <mergeCell ref="A167:C167"/>
    <mergeCell ref="A169:H169"/>
    <mergeCell ref="A170:H170"/>
    <mergeCell ref="A172:E172"/>
    <mergeCell ref="A173:E173"/>
    <mergeCell ref="A161:C161"/>
    <mergeCell ref="G161:H161"/>
    <mergeCell ref="A162:C162"/>
    <mergeCell ref="A163:C163"/>
    <mergeCell ref="A164:C164"/>
    <mergeCell ref="A165:C165"/>
    <mergeCell ref="A155:B155"/>
    <mergeCell ref="D155:H155"/>
    <mergeCell ref="C157:D157"/>
    <mergeCell ref="C158:D158"/>
    <mergeCell ref="C159:D159"/>
    <mergeCell ref="C160:D160"/>
    <mergeCell ref="A151:B151"/>
    <mergeCell ref="C151:C154"/>
    <mergeCell ref="D151:H151"/>
    <mergeCell ref="A152:B152"/>
    <mergeCell ref="D152:H152"/>
    <mergeCell ref="A153:B153"/>
    <mergeCell ref="D153:H153"/>
    <mergeCell ref="A154:B154"/>
    <mergeCell ref="D154:H154"/>
    <mergeCell ref="A147:B147"/>
    <mergeCell ref="D147:H147"/>
    <mergeCell ref="A148:B148"/>
    <mergeCell ref="A149:B149"/>
    <mergeCell ref="D149:H149"/>
    <mergeCell ref="A150:C150"/>
    <mergeCell ref="D150:H150"/>
    <mergeCell ref="A143:B143"/>
    <mergeCell ref="D143:H143"/>
    <mergeCell ref="A144:B144"/>
    <mergeCell ref="D144:H144"/>
    <mergeCell ref="A145:B145"/>
    <mergeCell ref="A146:B146"/>
    <mergeCell ref="D146:H146"/>
    <mergeCell ref="D139:H139"/>
    <mergeCell ref="A140:B140"/>
    <mergeCell ref="D140:H140"/>
    <mergeCell ref="A141:B141"/>
    <mergeCell ref="D141:H141"/>
    <mergeCell ref="A142:B142"/>
    <mergeCell ref="A135:B135"/>
    <mergeCell ref="D135:H135"/>
    <mergeCell ref="A136:B136"/>
    <mergeCell ref="C136:C140"/>
    <mergeCell ref="D136:H136"/>
    <mergeCell ref="A137:B137"/>
    <mergeCell ref="D137:H137"/>
    <mergeCell ref="A138:B138"/>
    <mergeCell ref="D138:H138"/>
    <mergeCell ref="A139:B139"/>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02:B102"/>
    <mergeCell ref="D102:H102"/>
    <mergeCell ref="A103:B103"/>
    <mergeCell ref="D103:H103"/>
    <mergeCell ref="A104:B104"/>
    <mergeCell ref="D104:H104"/>
    <mergeCell ref="A99:B99"/>
    <mergeCell ref="D99:H99"/>
    <mergeCell ref="A100:B100"/>
    <mergeCell ref="D100:H100"/>
    <mergeCell ref="A101:B101"/>
    <mergeCell ref="D101:H101"/>
    <mergeCell ref="D95:H95"/>
    <mergeCell ref="A96:B96"/>
    <mergeCell ref="D96:H96"/>
    <mergeCell ref="A97:B97"/>
    <mergeCell ref="D97:H97"/>
    <mergeCell ref="A98:B98"/>
    <mergeCell ref="D98:H98"/>
    <mergeCell ref="A91:B91"/>
    <mergeCell ref="D91:H91"/>
    <mergeCell ref="A92:B92"/>
    <mergeCell ref="C92:C100"/>
    <mergeCell ref="D92:H92"/>
    <mergeCell ref="A93:B93"/>
    <mergeCell ref="D93:H93"/>
    <mergeCell ref="A94:B94"/>
    <mergeCell ref="D94:H94"/>
    <mergeCell ref="A95:B95"/>
    <mergeCell ref="A88:B88"/>
    <mergeCell ref="D88:H88"/>
    <mergeCell ref="A89:B89"/>
    <mergeCell ref="D89:H89"/>
    <mergeCell ref="A90:B90"/>
    <mergeCell ref="D90:H90"/>
    <mergeCell ref="D84:H84"/>
    <mergeCell ref="A85:B85"/>
    <mergeCell ref="D85:H85"/>
    <mergeCell ref="A86:B86"/>
    <mergeCell ref="D86:H86"/>
    <mergeCell ref="A87:B87"/>
    <mergeCell ref="D87:H87"/>
    <mergeCell ref="A80:B80"/>
    <mergeCell ref="C80:C88"/>
    <mergeCell ref="D80:H80"/>
    <mergeCell ref="A81:B81"/>
    <mergeCell ref="D81:H81"/>
    <mergeCell ref="A82:B82"/>
    <mergeCell ref="D82:H82"/>
    <mergeCell ref="A83:B83"/>
    <mergeCell ref="D83:H83"/>
    <mergeCell ref="A84:B84"/>
    <mergeCell ref="A76:C76"/>
    <mergeCell ref="D76:H76"/>
    <mergeCell ref="C77:C79"/>
    <mergeCell ref="D77:H77"/>
    <mergeCell ref="D78:H78"/>
    <mergeCell ref="D79:H79"/>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7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4"/>
  <sheetViews>
    <sheetView view="pageBreakPreview" zoomScale="40" zoomScaleNormal="60" zoomScaleSheetLayoutView="40" workbookViewId="0">
      <pane ySplit="3" topLeftCell="A177"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714</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4.95" customHeight="1" thickBot="1" x14ac:dyDescent="0.25">
      <c r="A6" s="81"/>
      <c r="B6" s="117"/>
      <c r="C6" s="118"/>
      <c r="D6" s="299" t="s">
        <v>290</v>
      </c>
      <c r="E6" s="299"/>
      <c r="F6" s="299"/>
      <c r="G6" s="299"/>
      <c r="H6" s="428"/>
    </row>
    <row r="7" spans="1:8" s="16" customFormat="1" ht="24.95" customHeight="1" thickBot="1" x14ac:dyDescent="0.25">
      <c r="A7" s="81"/>
      <c r="B7" s="117"/>
      <c r="C7" s="11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1">
        <f>F8*1.2</f>
        <v>12024</v>
      </c>
      <c r="E8" s="32">
        <f>F8*1.1</f>
        <v>11022</v>
      </c>
      <c r="F8" s="32">
        <v>10020</v>
      </c>
      <c r="G8" s="32">
        <f>F8*0.75</f>
        <v>7515</v>
      </c>
      <c r="H8" s="33">
        <f>F8*0.5</f>
        <v>5010</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54">
        <f>F13*1.2</f>
        <v>13680</v>
      </c>
      <c r="E13" s="32">
        <f>F13*1.1</f>
        <v>12540.000000000002</v>
      </c>
      <c r="F13" s="32">
        <v>11400</v>
      </c>
      <c r="G13" s="32">
        <f>F13*0.75</f>
        <v>8550</v>
      </c>
      <c r="H13" s="33">
        <f>F13*0.5</f>
        <v>5700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2490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"2ГИС.УФА"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262">
        <v>240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1">
        <f>F28*1.2</f>
        <v>16833.599999999999</v>
      </c>
      <c r="E28" s="32">
        <f>F28*1.1</f>
        <v>15430.800000000001</v>
      </c>
      <c r="F28" s="32">
        <v>14028</v>
      </c>
      <c r="G28" s="32">
        <f>F28*0.75</f>
        <v>10521</v>
      </c>
      <c r="H28" s="33">
        <f>F28*0.5</f>
        <v>7014</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54">
        <f>F33*1.2</f>
        <v>19152</v>
      </c>
      <c r="E33" s="32">
        <f>F33*1.1</f>
        <v>17556</v>
      </c>
      <c r="F33" s="32">
        <v>15960</v>
      </c>
      <c r="G33" s="32">
        <f>F33*0.75</f>
        <v>11970</v>
      </c>
      <c r="H33" s="33">
        <f>F33*0.5</f>
        <v>7980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3600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"2ГИС.УФА"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78"/>
      <c r="E42" s="79"/>
      <c r="F42" s="79"/>
      <c r="G42" s="79"/>
      <c r="H42" s="80"/>
    </row>
    <row r="43" spans="1:8" s="16" customFormat="1" ht="24.95" customHeight="1" thickBot="1" x14ac:dyDescent="0.25">
      <c r="A43" s="81"/>
      <c r="B43" s="82"/>
      <c r="C43" s="83"/>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90">
        <v>336</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656</v>
      </c>
      <c r="B49" s="120"/>
      <c r="C49" s="120"/>
      <c r="D49" s="121" t="str">
        <f>"от "&amp;MIN(D50:D99)&amp;" до "&amp;MAX(D50:D99)</f>
        <v>от 2280 до 114000</v>
      </c>
      <c r="E49" s="122"/>
      <c r="F49" s="122"/>
      <c r="G49" s="122"/>
      <c r="H49" s="123"/>
    </row>
    <row r="50" spans="1:8" s="16" customFormat="1" ht="37.5" customHeight="1" outlineLevel="1" x14ac:dyDescent="0.2">
      <c r="A50" s="124" t="s">
        <v>32</v>
      </c>
      <c r="B50" s="125"/>
      <c r="C50" s="36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50" s="127">
        <v>2280</v>
      </c>
      <c r="E50" s="128"/>
      <c r="F50" s="128"/>
      <c r="G50" s="128"/>
      <c r="H50" s="129"/>
    </row>
    <row r="51" spans="1:8" s="16" customFormat="1" ht="37.5" customHeight="1" outlineLevel="1" x14ac:dyDescent="0.2">
      <c r="A51" s="130" t="s">
        <v>33</v>
      </c>
      <c r="B51" s="131"/>
      <c r="C51" s="126"/>
      <c r="D51" s="36">
        <v>4560</v>
      </c>
      <c r="E51" s="37"/>
      <c r="F51" s="37"/>
      <c r="G51" s="37"/>
      <c r="H51" s="38"/>
    </row>
    <row r="52" spans="1:8" s="16" customFormat="1" ht="37.5" customHeight="1" outlineLevel="1" x14ac:dyDescent="0.2">
      <c r="A52" s="130" t="s">
        <v>34</v>
      </c>
      <c r="B52" s="131"/>
      <c r="C52" s="126"/>
      <c r="D52" s="36">
        <v>6840</v>
      </c>
      <c r="E52" s="37"/>
      <c r="F52" s="37"/>
      <c r="G52" s="37"/>
      <c r="H52" s="38"/>
    </row>
    <row r="53" spans="1:8" s="16" customFormat="1" ht="37.5" customHeight="1" outlineLevel="1" x14ac:dyDescent="0.2">
      <c r="A53" s="130" t="s">
        <v>35</v>
      </c>
      <c r="B53" s="131"/>
      <c r="C53" s="126"/>
      <c r="D53" s="36">
        <v>9120</v>
      </c>
      <c r="E53" s="37"/>
      <c r="F53" s="37"/>
      <c r="G53" s="37"/>
      <c r="H53" s="38"/>
    </row>
    <row r="54" spans="1:8" s="16" customFormat="1" ht="37.5" customHeight="1" outlineLevel="1" x14ac:dyDescent="0.2">
      <c r="A54" s="130" t="s">
        <v>36</v>
      </c>
      <c r="B54" s="131"/>
      <c r="C54" s="126"/>
      <c r="D54" s="36">
        <v>11400</v>
      </c>
      <c r="E54" s="37"/>
      <c r="F54" s="37"/>
      <c r="G54" s="37"/>
      <c r="H54" s="38"/>
    </row>
    <row r="55" spans="1:8" s="16" customFormat="1" ht="37.5" customHeight="1" outlineLevel="1" x14ac:dyDescent="0.2">
      <c r="A55" s="130" t="s">
        <v>37</v>
      </c>
      <c r="B55" s="131"/>
      <c r="C55" s="126"/>
      <c r="D55" s="36">
        <v>13680</v>
      </c>
      <c r="E55" s="37"/>
      <c r="F55" s="37"/>
      <c r="G55" s="37"/>
      <c r="H55" s="38"/>
    </row>
    <row r="56" spans="1:8" s="16" customFormat="1" ht="37.5" customHeight="1" outlineLevel="1" x14ac:dyDescent="0.2">
      <c r="A56" s="130" t="s">
        <v>38</v>
      </c>
      <c r="B56" s="131"/>
      <c r="C56" s="126"/>
      <c r="D56" s="36">
        <v>15960</v>
      </c>
      <c r="E56" s="37"/>
      <c r="F56" s="37"/>
      <c r="G56" s="37"/>
      <c r="H56" s="38"/>
    </row>
    <row r="57" spans="1:8" s="16" customFormat="1" ht="37.5" customHeight="1" outlineLevel="1" x14ac:dyDescent="0.2">
      <c r="A57" s="130" t="s">
        <v>39</v>
      </c>
      <c r="B57" s="131"/>
      <c r="C57" s="126"/>
      <c r="D57" s="36">
        <v>18240</v>
      </c>
      <c r="E57" s="37"/>
      <c r="F57" s="37"/>
      <c r="G57" s="37"/>
      <c r="H57" s="38"/>
    </row>
    <row r="58" spans="1:8" s="16" customFormat="1" ht="37.5" customHeight="1" outlineLevel="1" x14ac:dyDescent="0.2">
      <c r="A58" s="130" t="s">
        <v>40</v>
      </c>
      <c r="B58" s="131"/>
      <c r="C58" s="126"/>
      <c r="D58" s="36">
        <v>20520</v>
      </c>
      <c r="E58" s="37"/>
      <c r="F58" s="37"/>
      <c r="G58" s="37"/>
      <c r="H58" s="38"/>
    </row>
    <row r="59" spans="1:8" s="16" customFormat="1" ht="37.5" customHeight="1" outlineLevel="1" x14ac:dyDescent="0.2">
      <c r="A59" s="130" t="s">
        <v>41</v>
      </c>
      <c r="B59" s="131"/>
      <c r="C59" s="126"/>
      <c r="D59" s="36">
        <v>22800</v>
      </c>
      <c r="E59" s="37"/>
      <c r="F59" s="37"/>
      <c r="G59" s="37"/>
      <c r="H59" s="38"/>
    </row>
    <row r="60" spans="1:8" s="16" customFormat="1" ht="37.5" customHeight="1" outlineLevel="1" x14ac:dyDescent="0.2">
      <c r="A60" s="130" t="s">
        <v>42</v>
      </c>
      <c r="B60" s="131"/>
      <c r="C60" s="126"/>
      <c r="D60" s="36">
        <v>25080</v>
      </c>
      <c r="E60" s="37"/>
      <c r="F60" s="37"/>
      <c r="G60" s="37"/>
      <c r="H60" s="38"/>
    </row>
    <row r="61" spans="1:8" s="16" customFormat="1" ht="37.5" customHeight="1" outlineLevel="1" x14ac:dyDescent="0.2">
      <c r="A61" s="130" t="s">
        <v>43</v>
      </c>
      <c r="B61" s="131"/>
      <c r="C61" s="126"/>
      <c r="D61" s="36">
        <v>27360</v>
      </c>
      <c r="E61" s="37"/>
      <c r="F61" s="37"/>
      <c r="G61" s="37"/>
      <c r="H61" s="38"/>
    </row>
    <row r="62" spans="1:8" s="16" customFormat="1" ht="37.5" customHeight="1" outlineLevel="1" x14ac:dyDescent="0.2">
      <c r="A62" s="130" t="s">
        <v>44</v>
      </c>
      <c r="B62" s="131"/>
      <c r="C62" s="126"/>
      <c r="D62" s="36">
        <v>29640</v>
      </c>
      <c r="E62" s="37"/>
      <c r="F62" s="37"/>
      <c r="G62" s="37"/>
      <c r="H62" s="38"/>
    </row>
    <row r="63" spans="1:8" s="16" customFormat="1" ht="37.5" customHeight="1" outlineLevel="1" x14ac:dyDescent="0.2">
      <c r="A63" s="130" t="s">
        <v>45</v>
      </c>
      <c r="B63" s="131"/>
      <c r="C63" s="126"/>
      <c r="D63" s="36">
        <v>31920</v>
      </c>
      <c r="E63" s="37"/>
      <c r="F63" s="37"/>
      <c r="G63" s="37"/>
      <c r="H63" s="38"/>
    </row>
    <row r="64" spans="1:8" s="16" customFormat="1" ht="37.5" customHeight="1" outlineLevel="1" x14ac:dyDescent="0.2">
      <c r="A64" s="130" t="s">
        <v>46</v>
      </c>
      <c r="B64" s="131"/>
      <c r="C64" s="126"/>
      <c r="D64" s="36">
        <v>34200</v>
      </c>
      <c r="E64" s="37"/>
      <c r="F64" s="37"/>
      <c r="G64" s="37"/>
      <c r="H64" s="38"/>
    </row>
    <row r="65" spans="1:8" s="16" customFormat="1" ht="37.5" customHeight="1" outlineLevel="1" x14ac:dyDescent="0.2">
      <c r="A65" s="130" t="s">
        <v>47</v>
      </c>
      <c r="B65" s="131"/>
      <c r="C65" s="126"/>
      <c r="D65" s="36">
        <v>36480</v>
      </c>
      <c r="E65" s="37"/>
      <c r="F65" s="37"/>
      <c r="G65" s="37"/>
      <c r="H65" s="38"/>
    </row>
    <row r="66" spans="1:8" s="16" customFormat="1" ht="37.5" customHeight="1" outlineLevel="1" x14ac:dyDescent="0.2">
      <c r="A66" s="130" t="s">
        <v>48</v>
      </c>
      <c r="B66" s="131"/>
      <c r="C66" s="126"/>
      <c r="D66" s="36">
        <v>38760</v>
      </c>
      <c r="E66" s="37"/>
      <c r="F66" s="37"/>
      <c r="G66" s="37"/>
      <c r="H66" s="38"/>
    </row>
    <row r="67" spans="1:8" s="16" customFormat="1" ht="37.5" customHeight="1" outlineLevel="1" x14ac:dyDescent="0.2">
      <c r="A67" s="130" t="s">
        <v>49</v>
      </c>
      <c r="B67" s="131"/>
      <c r="C67" s="126"/>
      <c r="D67" s="36">
        <v>41040</v>
      </c>
      <c r="E67" s="37"/>
      <c r="F67" s="37"/>
      <c r="G67" s="37"/>
      <c r="H67" s="38"/>
    </row>
    <row r="68" spans="1:8" s="16" customFormat="1" ht="37.5" customHeight="1" outlineLevel="1" x14ac:dyDescent="0.2">
      <c r="A68" s="130" t="s">
        <v>50</v>
      </c>
      <c r="B68" s="131"/>
      <c r="C68" s="126"/>
      <c r="D68" s="36">
        <v>43320</v>
      </c>
      <c r="E68" s="37"/>
      <c r="F68" s="37"/>
      <c r="G68" s="37"/>
      <c r="H68" s="38"/>
    </row>
    <row r="69" spans="1:8" s="16" customFormat="1" ht="37.5" customHeight="1" outlineLevel="1" x14ac:dyDescent="0.2">
      <c r="A69" s="130" t="s">
        <v>51</v>
      </c>
      <c r="B69" s="131"/>
      <c r="C69" s="126"/>
      <c r="D69" s="36">
        <v>45600</v>
      </c>
      <c r="E69" s="37"/>
      <c r="F69" s="37"/>
      <c r="G69" s="37"/>
      <c r="H69" s="38"/>
    </row>
    <row r="70" spans="1:8" s="16" customFormat="1" ht="37.5" customHeight="1" outlineLevel="1" x14ac:dyDescent="0.2">
      <c r="A70" s="130" t="s">
        <v>196</v>
      </c>
      <c r="B70" s="131"/>
      <c r="C70" s="126"/>
      <c r="D70" s="36">
        <v>47880</v>
      </c>
      <c r="E70" s="37"/>
      <c r="F70" s="37"/>
      <c r="G70" s="37"/>
      <c r="H70" s="38"/>
    </row>
    <row r="71" spans="1:8" s="16" customFormat="1" ht="37.5" customHeight="1" outlineLevel="1" x14ac:dyDescent="0.2">
      <c r="A71" s="130" t="s">
        <v>197</v>
      </c>
      <c r="B71" s="131"/>
      <c r="C71" s="126"/>
      <c r="D71" s="36">
        <v>50160</v>
      </c>
      <c r="E71" s="37"/>
      <c r="F71" s="37"/>
      <c r="G71" s="37"/>
      <c r="H71" s="38"/>
    </row>
    <row r="72" spans="1:8" s="16" customFormat="1" ht="37.5" customHeight="1" outlineLevel="1" x14ac:dyDescent="0.2">
      <c r="A72" s="130" t="s">
        <v>198</v>
      </c>
      <c r="B72" s="131"/>
      <c r="C72" s="126"/>
      <c r="D72" s="36">
        <v>52440</v>
      </c>
      <c r="E72" s="37"/>
      <c r="F72" s="37"/>
      <c r="G72" s="37"/>
      <c r="H72" s="38"/>
    </row>
    <row r="73" spans="1:8" s="16" customFormat="1" ht="37.5" customHeight="1" outlineLevel="1" x14ac:dyDescent="0.2">
      <c r="A73" s="130" t="s">
        <v>199</v>
      </c>
      <c r="B73" s="131"/>
      <c r="C73" s="126"/>
      <c r="D73" s="36">
        <v>54720</v>
      </c>
      <c r="E73" s="37"/>
      <c r="F73" s="37"/>
      <c r="G73" s="37"/>
      <c r="H73" s="38"/>
    </row>
    <row r="74" spans="1:8" s="16" customFormat="1" ht="37.5" customHeight="1" outlineLevel="1" x14ac:dyDescent="0.2">
      <c r="A74" s="130" t="s">
        <v>200</v>
      </c>
      <c r="B74" s="131"/>
      <c r="C74" s="126"/>
      <c r="D74" s="36">
        <v>57000</v>
      </c>
      <c r="E74" s="37"/>
      <c r="F74" s="37"/>
      <c r="G74" s="37"/>
      <c r="H74" s="38"/>
    </row>
    <row r="75" spans="1:8" s="16" customFormat="1" ht="37.5" customHeight="1" outlineLevel="1" x14ac:dyDescent="0.2">
      <c r="A75" s="130" t="s">
        <v>201</v>
      </c>
      <c r="B75" s="131"/>
      <c r="C75" s="126"/>
      <c r="D75" s="36">
        <v>59280</v>
      </c>
      <c r="E75" s="37"/>
      <c r="F75" s="37"/>
      <c r="G75" s="37"/>
      <c r="H75" s="38"/>
    </row>
    <row r="76" spans="1:8" s="16" customFormat="1" ht="37.5" customHeight="1" outlineLevel="1" x14ac:dyDescent="0.2">
      <c r="A76" s="130" t="s">
        <v>202</v>
      </c>
      <c r="B76" s="131"/>
      <c r="C76" s="126"/>
      <c r="D76" s="36">
        <v>61560</v>
      </c>
      <c r="E76" s="37"/>
      <c r="F76" s="37"/>
      <c r="G76" s="37"/>
      <c r="H76" s="38"/>
    </row>
    <row r="77" spans="1:8" s="16" customFormat="1" ht="37.5" customHeight="1" outlineLevel="1" x14ac:dyDescent="0.2">
      <c r="A77" s="130" t="s">
        <v>203</v>
      </c>
      <c r="B77" s="131"/>
      <c r="C77" s="126"/>
      <c r="D77" s="36">
        <v>63840</v>
      </c>
      <c r="E77" s="37"/>
      <c r="F77" s="37"/>
      <c r="G77" s="37"/>
      <c r="H77" s="38"/>
    </row>
    <row r="78" spans="1:8" s="16" customFormat="1" ht="37.5" customHeight="1" outlineLevel="1" x14ac:dyDescent="0.2">
      <c r="A78" s="130" t="s">
        <v>204</v>
      </c>
      <c r="B78" s="131"/>
      <c r="C78" s="126"/>
      <c r="D78" s="36">
        <v>66120</v>
      </c>
      <c r="E78" s="37"/>
      <c r="F78" s="37"/>
      <c r="G78" s="37"/>
      <c r="H78" s="38"/>
    </row>
    <row r="79" spans="1:8" s="16" customFormat="1" ht="37.5" customHeight="1" outlineLevel="1" x14ac:dyDescent="0.2">
      <c r="A79" s="130" t="s">
        <v>205</v>
      </c>
      <c r="B79" s="131"/>
      <c r="C79" s="126"/>
      <c r="D79" s="36">
        <v>68400</v>
      </c>
      <c r="E79" s="37"/>
      <c r="F79" s="37"/>
      <c r="G79" s="37"/>
      <c r="H79" s="38"/>
    </row>
    <row r="80" spans="1:8" s="16" customFormat="1" ht="37.5" customHeight="1" outlineLevel="1" x14ac:dyDescent="0.2">
      <c r="A80" s="130" t="s">
        <v>215</v>
      </c>
      <c r="B80" s="131"/>
      <c r="C80" s="126"/>
      <c r="D80" s="36">
        <v>70680</v>
      </c>
      <c r="E80" s="37"/>
      <c r="F80" s="37"/>
      <c r="G80" s="37"/>
      <c r="H80" s="38"/>
    </row>
    <row r="81" spans="1:8" s="16" customFormat="1" ht="37.5" customHeight="1" outlineLevel="1" x14ac:dyDescent="0.2">
      <c r="A81" s="130" t="s">
        <v>216</v>
      </c>
      <c r="B81" s="131"/>
      <c r="C81" s="126"/>
      <c r="D81" s="36">
        <v>72960</v>
      </c>
      <c r="E81" s="37"/>
      <c r="F81" s="37"/>
      <c r="G81" s="37"/>
      <c r="H81" s="38"/>
    </row>
    <row r="82" spans="1:8" s="16" customFormat="1" ht="37.5" customHeight="1" outlineLevel="1" x14ac:dyDescent="0.2">
      <c r="A82" s="130" t="s">
        <v>217</v>
      </c>
      <c r="B82" s="131"/>
      <c r="C82" s="126"/>
      <c r="D82" s="36">
        <v>75240</v>
      </c>
      <c r="E82" s="37"/>
      <c r="F82" s="37"/>
      <c r="G82" s="37"/>
      <c r="H82" s="38"/>
    </row>
    <row r="83" spans="1:8" s="16" customFormat="1" ht="37.5" customHeight="1" outlineLevel="1" x14ac:dyDescent="0.2">
      <c r="A83" s="130" t="s">
        <v>218</v>
      </c>
      <c r="B83" s="131"/>
      <c r="C83" s="126"/>
      <c r="D83" s="36">
        <v>77520</v>
      </c>
      <c r="E83" s="37"/>
      <c r="F83" s="37"/>
      <c r="G83" s="37"/>
      <c r="H83" s="38"/>
    </row>
    <row r="84" spans="1:8" s="16" customFormat="1" ht="37.5" customHeight="1" outlineLevel="1" x14ac:dyDescent="0.2">
      <c r="A84" s="130" t="s">
        <v>219</v>
      </c>
      <c r="B84" s="131"/>
      <c r="C84" s="126"/>
      <c r="D84" s="36">
        <v>79800</v>
      </c>
      <c r="E84" s="37"/>
      <c r="F84" s="37"/>
      <c r="G84" s="37"/>
      <c r="H84" s="38"/>
    </row>
    <row r="85" spans="1:8" s="16" customFormat="1" ht="37.5" customHeight="1" outlineLevel="1" x14ac:dyDescent="0.2">
      <c r="A85" s="130" t="s">
        <v>220</v>
      </c>
      <c r="B85" s="131"/>
      <c r="C85" s="126"/>
      <c r="D85" s="36">
        <v>82080</v>
      </c>
      <c r="E85" s="37"/>
      <c r="F85" s="37"/>
      <c r="G85" s="37"/>
      <c r="H85" s="38"/>
    </row>
    <row r="86" spans="1:8" s="16" customFormat="1" ht="37.5" customHeight="1" outlineLevel="1" x14ac:dyDescent="0.2">
      <c r="A86" s="130" t="s">
        <v>221</v>
      </c>
      <c r="B86" s="131"/>
      <c r="C86" s="126"/>
      <c r="D86" s="36">
        <v>84360</v>
      </c>
      <c r="E86" s="37"/>
      <c r="F86" s="37"/>
      <c r="G86" s="37"/>
      <c r="H86" s="38"/>
    </row>
    <row r="87" spans="1:8" s="16" customFormat="1" ht="37.5" customHeight="1" outlineLevel="1" x14ac:dyDescent="0.2">
      <c r="A87" s="130" t="s">
        <v>222</v>
      </c>
      <c r="B87" s="131"/>
      <c r="C87" s="126"/>
      <c r="D87" s="36">
        <v>86640</v>
      </c>
      <c r="E87" s="37"/>
      <c r="F87" s="37"/>
      <c r="G87" s="37"/>
      <c r="H87" s="38"/>
    </row>
    <row r="88" spans="1:8" s="16" customFormat="1" ht="37.5" customHeight="1" outlineLevel="1" x14ac:dyDescent="0.2">
      <c r="A88" s="130" t="s">
        <v>223</v>
      </c>
      <c r="B88" s="131"/>
      <c r="C88" s="126"/>
      <c r="D88" s="36">
        <v>88920</v>
      </c>
      <c r="E88" s="37"/>
      <c r="F88" s="37"/>
      <c r="G88" s="37"/>
      <c r="H88" s="38"/>
    </row>
    <row r="89" spans="1:8" s="16" customFormat="1" ht="37.5" customHeight="1" outlineLevel="1" x14ac:dyDescent="0.2">
      <c r="A89" s="130" t="s">
        <v>224</v>
      </c>
      <c r="B89" s="131"/>
      <c r="C89" s="126"/>
      <c r="D89" s="36">
        <v>91200</v>
      </c>
      <c r="E89" s="37"/>
      <c r="F89" s="37"/>
      <c r="G89" s="37"/>
      <c r="H89" s="38"/>
    </row>
    <row r="90" spans="1:8" s="16" customFormat="1" ht="37.5" customHeight="1" outlineLevel="1" x14ac:dyDescent="0.2">
      <c r="A90" s="130" t="s">
        <v>291</v>
      </c>
      <c r="B90" s="131"/>
      <c r="C90" s="126"/>
      <c r="D90" s="36">
        <v>93480</v>
      </c>
      <c r="E90" s="37"/>
      <c r="F90" s="37"/>
      <c r="G90" s="37"/>
      <c r="H90" s="38"/>
    </row>
    <row r="91" spans="1:8" s="16" customFormat="1" ht="37.5" customHeight="1" outlineLevel="1" x14ac:dyDescent="0.2">
      <c r="A91" s="130" t="s">
        <v>292</v>
      </c>
      <c r="B91" s="131"/>
      <c r="C91" s="126"/>
      <c r="D91" s="36">
        <v>95760</v>
      </c>
      <c r="E91" s="37"/>
      <c r="F91" s="37"/>
      <c r="G91" s="37"/>
      <c r="H91" s="38"/>
    </row>
    <row r="92" spans="1:8" s="16" customFormat="1" ht="37.5" customHeight="1" outlineLevel="1" x14ac:dyDescent="0.2">
      <c r="A92" s="130" t="s">
        <v>293</v>
      </c>
      <c r="B92" s="131"/>
      <c r="C92" s="126"/>
      <c r="D92" s="36">
        <v>98040</v>
      </c>
      <c r="E92" s="37"/>
      <c r="F92" s="37"/>
      <c r="G92" s="37"/>
      <c r="H92" s="38"/>
    </row>
    <row r="93" spans="1:8" s="16" customFormat="1" ht="37.5" customHeight="1" outlineLevel="1" x14ac:dyDescent="0.2">
      <c r="A93" s="130" t="s">
        <v>294</v>
      </c>
      <c r="B93" s="131"/>
      <c r="C93" s="126"/>
      <c r="D93" s="36">
        <v>100320</v>
      </c>
      <c r="E93" s="37"/>
      <c r="F93" s="37"/>
      <c r="G93" s="37"/>
      <c r="H93" s="38"/>
    </row>
    <row r="94" spans="1:8" s="16" customFormat="1" ht="37.5" customHeight="1" outlineLevel="1" x14ac:dyDescent="0.2">
      <c r="A94" s="130" t="s">
        <v>295</v>
      </c>
      <c r="B94" s="131"/>
      <c r="C94" s="126"/>
      <c r="D94" s="36">
        <v>102600</v>
      </c>
      <c r="E94" s="37"/>
      <c r="F94" s="37"/>
      <c r="G94" s="37"/>
      <c r="H94" s="38"/>
    </row>
    <row r="95" spans="1:8" s="16" customFormat="1" ht="37.5" customHeight="1" outlineLevel="1" x14ac:dyDescent="0.2">
      <c r="A95" s="130" t="s">
        <v>296</v>
      </c>
      <c r="B95" s="131"/>
      <c r="C95" s="126"/>
      <c r="D95" s="36">
        <v>104880</v>
      </c>
      <c r="E95" s="37"/>
      <c r="F95" s="37"/>
      <c r="G95" s="37"/>
      <c r="H95" s="38"/>
    </row>
    <row r="96" spans="1:8" s="16" customFormat="1" ht="37.5" customHeight="1" outlineLevel="1" x14ac:dyDescent="0.2">
      <c r="A96" s="130" t="s">
        <v>297</v>
      </c>
      <c r="B96" s="131"/>
      <c r="C96" s="126"/>
      <c r="D96" s="36">
        <v>107160</v>
      </c>
      <c r="E96" s="37"/>
      <c r="F96" s="37"/>
      <c r="G96" s="37"/>
      <c r="H96" s="38"/>
    </row>
    <row r="97" spans="1:8" s="16" customFormat="1" ht="37.5" customHeight="1" outlineLevel="1" x14ac:dyDescent="0.2">
      <c r="A97" s="130" t="s">
        <v>298</v>
      </c>
      <c r="B97" s="131"/>
      <c r="C97" s="126"/>
      <c r="D97" s="36">
        <v>109440</v>
      </c>
      <c r="E97" s="37"/>
      <c r="F97" s="37"/>
      <c r="G97" s="37"/>
      <c r="H97" s="38"/>
    </row>
    <row r="98" spans="1:8" s="16" customFormat="1" ht="37.5" customHeight="1" outlineLevel="1" x14ac:dyDescent="0.2">
      <c r="A98" s="130" t="s">
        <v>299</v>
      </c>
      <c r="B98" s="131"/>
      <c r="C98" s="126"/>
      <c r="D98" s="36">
        <v>111720</v>
      </c>
      <c r="E98" s="37"/>
      <c r="F98" s="37"/>
      <c r="G98" s="37"/>
      <c r="H98" s="38"/>
    </row>
    <row r="99" spans="1:8" s="16" customFormat="1" ht="37.5" customHeight="1" outlineLevel="1" thickBot="1" x14ac:dyDescent="0.25">
      <c r="A99" s="130" t="s">
        <v>300</v>
      </c>
      <c r="B99" s="131"/>
      <c r="C99" s="126"/>
      <c r="D99" s="36">
        <v>114000</v>
      </c>
      <c r="E99" s="37"/>
      <c r="F99" s="37"/>
      <c r="G99" s="37"/>
      <c r="H99" s="38"/>
    </row>
    <row r="100" spans="1:8" s="16" customFormat="1" ht="24.95" customHeight="1" thickBot="1" x14ac:dyDescent="0.4">
      <c r="A100" s="81"/>
      <c r="B100" s="466"/>
      <c r="C100" s="118"/>
      <c r="D100" s="743" t="s">
        <v>715</v>
      </c>
      <c r="E100" s="743"/>
      <c r="F100" s="743"/>
      <c r="G100" s="743"/>
      <c r="H100" s="744"/>
    </row>
    <row r="101" spans="1:8" s="16" customFormat="1" ht="24.95" customHeight="1" thickBot="1" x14ac:dyDescent="0.25">
      <c r="A101" s="469"/>
      <c r="B101" s="470"/>
      <c r="C101" s="180"/>
      <c r="D101" s="471" t="s">
        <v>173</v>
      </c>
      <c r="E101" s="472" t="s">
        <v>174</v>
      </c>
      <c r="F101" s="473" t="s">
        <v>175</v>
      </c>
      <c r="G101" s="472" t="s">
        <v>176</v>
      </c>
      <c r="H101" s="474" t="s">
        <v>177</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2" s="31">
        <f>F102*1.2</f>
        <v>12024</v>
      </c>
      <c r="E102" s="32">
        <f>F102*1.1</f>
        <v>11022</v>
      </c>
      <c r="F102" s="32">
        <v>10020</v>
      </c>
      <c r="G102" s="32">
        <f>F102*0.75</f>
        <v>7515</v>
      </c>
      <c r="H102" s="33">
        <f>F102*0.5</f>
        <v>5010</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05" s="44"/>
      <c r="E105" s="45"/>
      <c r="F105" s="45"/>
      <c r="G105" s="45"/>
      <c r="H105" s="46"/>
    </row>
    <row r="106" spans="1:8" s="16" customFormat="1" ht="24.95" customHeight="1" thickBot="1" x14ac:dyDescent="0.25">
      <c r="A106" s="47"/>
      <c r="B106" s="48"/>
      <c r="C106" s="49"/>
      <c r="D106" s="299"/>
      <c r="E106" s="299"/>
      <c r="F106" s="299"/>
      <c r="G106" s="299"/>
      <c r="H106" s="428"/>
    </row>
    <row r="107" spans="1:8" s="16" customFormat="1" ht="48" customHeight="1" x14ac:dyDescent="0.2">
      <c r="A107" s="53" t="s">
        <v>353</v>
      </c>
      <c r="B107" s="30" t="s">
        <v>27</v>
      </c>
      <c r="C10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7" s="54">
        <f>F107*1.2</f>
        <v>13680</v>
      </c>
      <c r="E107" s="32">
        <f>F107*1.1</f>
        <v>12540.000000000002</v>
      </c>
      <c r="F107" s="32">
        <v>11400</v>
      </c>
      <c r="G107" s="32">
        <f>F107*0.75</f>
        <v>8550</v>
      </c>
      <c r="H107" s="33">
        <f>F107*0.5</f>
        <v>5700</v>
      </c>
    </row>
    <row r="108" spans="1:8" s="16" customFormat="1" ht="132" customHeight="1" x14ac:dyDescent="0.2">
      <c r="A108" s="55"/>
      <c r="B108" s="35"/>
      <c r="C108" s="35"/>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1" s="61"/>
      <c r="E111" s="45"/>
      <c r="F111" s="45"/>
      <c r="G111" s="45"/>
      <c r="H111" s="46"/>
    </row>
    <row r="112" spans="1:8" s="16" customFormat="1" ht="24.95" customHeight="1" thickBot="1" x14ac:dyDescent="0.25">
      <c r="A112" s="81"/>
      <c r="B112" s="82"/>
      <c r="C112" s="83"/>
      <c r="D112" s="299"/>
      <c r="E112" s="299"/>
      <c r="F112" s="299"/>
      <c r="G112" s="299"/>
      <c r="H112" s="428"/>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3" s="262">
        <v>240</v>
      </c>
      <c r="E113" s="313"/>
      <c r="F113" s="313"/>
      <c r="G113" s="313"/>
      <c r="H113" s="314"/>
    </row>
    <row r="114" spans="1:8" s="16" customFormat="1" ht="94.5" customHeight="1" x14ac:dyDescent="0.2">
      <c r="A114" s="71"/>
      <c r="B114" s="92"/>
      <c r="C114" s="93"/>
      <c r="D114" s="94"/>
      <c r="E114" s="95"/>
      <c r="F114" s="95"/>
      <c r="G114" s="95"/>
      <c r="H114" s="315"/>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5" s="263"/>
      <c r="E115" s="316"/>
      <c r="F115" s="316"/>
      <c r="G115" s="316"/>
      <c r="H115" s="317"/>
    </row>
    <row r="116" spans="1:8" s="16" customFormat="1" ht="24.95" customHeight="1" thickBot="1" x14ac:dyDescent="0.25">
      <c r="A116" s="81"/>
      <c r="B116" s="117"/>
      <c r="C116" s="118"/>
      <c r="D116" s="467" t="s">
        <v>351</v>
      </c>
      <c r="E116" s="467"/>
      <c r="F116" s="467"/>
      <c r="G116" s="467"/>
      <c r="H116" s="468"/>
    </row>
    <row r="117" spans="1:8" s="16" customFormat="1" ht="50.1" customHeight="1" thickBot="1" x14ac:dyDescent="0.25">
      <c r="A117" s="119" t="s">
        <v>31</v>
      </c>
      <c r="B117" s="120"/>
      <c r="C117" s="120"/>
      <c r="D117" s="691" t="str">
        <f>"от "&amp;MIN(D118:D136)&amp;" до "&amp;MAX(D118:D136)</f>
        <v>от 2280 до 43320</v>
      </c>
      <c r="E117" s="692"/>
      <c r="F117" s="692"/>
      <c r="G117" s="692"/>
      <c r="H117" s="693"/>
    </row>
    <row r="118" spans="1:8" s="16" customFormat="1" ht="37.5" customHeight="1" outlineLevel="1" x14ac:dyDescent="0.2">
      <c r="A118" s="124" t="s">
        <v>355</v>
      </c>
      <c r="B118" s="361"/>
      <c r="C118" s="600"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18" s="31">
        <v>2280</v>
      </c>
      <c r="E118" s="32"/>
      <c r="F118" s="32"/>
      <c r="G118" s="32"/>
      <c r="H118" s="33"/>
    </row>
    <row r="119" spans="1:8" s="16" customFormat="1" ht="37.5" customHeight="1" outlineLevel="1" x14ac:dyDescent="0.2">
      <c r="A119" s="499" t="s">
        <v>356</v>
      </c>
      <c r="B119" s="511"/>
      <c r="C119" s="719"/>
      <c r="D119" s="36">
        <v>4560</v>
      </c>
      <c r="E119" s="37"/>
      <c r="F119" s="37"/>
      <c r="G119" s="37"/>
      <c r="H119" s="38"/>
    </row>
    <row r="120" spans="1:8" s="16" customFormat="1" ht="37.5" customHeight="1" outlineLevel="1" x14ac:dyDescent="0.2">
      <c r="A120" s="499" t="s">
        <v>357</v>
      </c>
      <c r="B120" s="511"/>
      <c r="C120" s="719"/>
      <c r="D120" s="36">
        <v>6840</v>
      </c>
      <c r="E120" s="37"/>
      <c r="F120" s="37"/>
      <c r="G120" s="37"/>
      <c r="H120" s="38"/>
    </row>
    <row r="121" spans="1:8" s="16" customFormat="1" ht="37.5" customHeight="1" outlineLevel="1" x14ac:dyDescent="0.2">
      <c r="A121" s="499" t="s">
        <v>358</v>
      </c>
      <c r="B121" s="511"/>
      <c r="C121" s="719"/>
      <c r="D121" s="36">
        <v>9120</v>
      </c>
      <c r="E121" s="37"/>
      <c r="F121" s="37"/>
      <c r="G121" s="37"/>
      <c r="H121" s="38"/>
    </row>
    <row r="122" spans="1:8" s="16" customFormat="1" ht="37.5" customHeight="1" outlineLevel="1" x14ac:dyDescent="0.2">
      <c r="A122" s="499" t="s">
        <v>359</v>
      </c>
      <c r="B122" s="511"/>
      <c r="C122" s="719"/>
      <c r="D122" s="36">
        <v>11400</v>
      </c>
      <c r="E122" s="37"/>
      <c r="F122" s="37"/>
      <c r="G122" s="37"/>
      <c r="H122" s="38"/>
    </row>
    <row r="123" spans="1:8" s="16" customFormat="1" ht="37.5" customHeight="1" outlineLevel="1" x14ac:dyDescent="0.2">
      <c r="A123" s="499" t="s">
        <v>360</v>
      </c>
      <c r="B123" s="511"/>
      <c r="C123" s="719"/>
      <c r="D123" s="36">
        <v>13680</v>
      </c>
      <c r="E123" s="37"/>
      <c r="F123" s="37"/>
      <c r="G123" s="37"/>
      <c r="H123" s="38"/>
    </row>
    <row r="124" spans="1:8" s="16" customFormat="1" ht="37.5" customHeight="1" outlineLevel="1" x14ac:dyDescent="0.2">
      <c r="A124" s="499" t="s">
        <v>361</v>
      </c>
      <c r="B124" s="511"/>
      <c r="C124" s="719"/>
      <c r="D124" s="36">
        <v>15960</v>
      </c>
      <c r="E124" s="37"/>
      <c r="F124" s="37"/>
      <c r="G124" s="37"/>
      <c r="H124" s="38"/>
    </row>
    <row r="125" spans="1:8" s="16" customFormat="1" ht="37.5" customHeight="1" outlineLevel="1" x14ac:dyDescent="0.2">
      <c r="A125" s="499" t="s">
        <v>362</v>
      </c>
      <c r="B125" s="511"/>
      <c r="C125" s="719"/>
      <c r="D125" s="36">
        <v>18240</v>
      </c>
      <c r="E125" s="37"/>
      <c r="F125" s="37"/>
      <c r="G125" s="37"/>
      <c r="H125" s="38"/>
    </row>
    <row r="126" spans="1:8" s="16" customFormat="1" ht="37.5" customHeight="1" outlineLevel="1" x14ac:dyDescent="0.2">
      <c r="A126" s="499" t="s">
        <v>363</v>
      </c>
      <c r="B126" s="511"/>
      <c r="C126" s="719"/>
      <c r="D126" s="36">
        <v>20520</v>
      </c>
      <c r="E126" s="37"/>
      <c r="F126" s="37"/>
      <c r="G126" s="37"/>
      <c r="H126" s="38"/>
    </row>
    <row r="127" spans="1:8" s="16" customFormat="1" ht="37.5" customHeight="1" outlineLevel="1" x14ac:dyDescent="0.2">
      <c r="A127" s="499" t="s">
        <v>364</v>
      </c>
      <c r="B127" s="511"/>
      <c r="C127" s="719"/>
      <c r="D127" s="36">
        <v>22800</v>
      </c>
      <c r="E127" s="37"/>
      <c r="F127" s="37"/>
      <c r="G127" s="37"/>
      <c r="H127" s="38"/>
    </row>
    <row r="128" spans="1:8" s="16" customFormat="1" ht="37.5" customHeight="1" outlineLevel="1" x14ac:dyDescent="0.2">
      <c r="A128" s="499" t="s">
        <v>365</v>
      </c>
      <c r="B128" s="511"/>
      <c r="C128" s="719"/>
      <c r="D128" s="36">
        <v>25080</v>
      </c>
      <c r="E128" s="37"/>
      <c r="F128" s="37"/>
      <c r="G128" s="37"/>
      <c r="H128" s="38"/>
    </row>
    <row r="129" spans="1:8" s="16" customFormat="1" ht="37.5" customHeight="1" outlineLevel="1" x14ac:dyDescent="0.2">
      <c r="A129" s="499" t="s">
        <v>366</v>
      </c>
      <c r="B129" s="511"/>
      <c r="C129" s="719"/>
      <c r="D129" s="36">
        <v>27360</v>
      </c>
      <c r="E129" s="37"/>
      <c r="F129" s="37"/>
      <c r="G129" s="37"/>
      <c r="H129" s="38"/>
    </row>
    <row r="130" spans="1:8" s="16" customFormat="1" ht="37.5" customHeight="1" outlineLevel="1" x14ac:dyDescent="0.2">
      <c r="A130" s="499" t="s">
        <v>367</v>
      </c>
      <c r="B130" s="511"/>
      <c r="C130" s="719"/>
      <c r="D130" s="36">
        <v>29640</v>
      </c>
      <c r="E130" s="37"/>
      <c r="F130" s="37"/>
      <c r="G130" s="37"/>
      <c r="H130" s="38"/>
    </row>
    <row r="131" spans="1:8" s="16" customFormat="1" ht="37.5" customHeight="1" outlineLevel="1" x14ac:dyDescent="0.2">
      <c r="A131" s="499" t="s">
        <v>368</v>
      </c>
      <c r="B131" s="511"/>
      <c r="C131" s="719"/>
      <c r="D131" s="36">
        <v>31920</v>
      </c>
      <c r="E131" s="37"/>
      <c r="F131" s="37"/>
      <c r="G131" s="37"/>
      <c r="H131" s="38"/>
    </row>
    <row r="132" spans="1:8" s="16" customFormat="1" ht="37.5" customHeight="1" outlineLevel="1" x14ac:dyDescent="0.2">
      <c r="A132" s="499" t="s">
        <v>369</v>
      </c>
      <c r="B132" s="511"/>
      <c r="C132" s="719"/>
      <c r="D132" s="36">
        <v>34200</v>
      </c>
      <c r="E132" s="37"/>
      <c r="F132" s="37"/>
      <c r="G132" s="37"/>
      <c r="H132" s="38"/>
    </row>
    <row r="133" spans="1:8" s="16" customFormat="1" ht="37.5" customHeight="1" outlineLevel="1" x14ac:dyDescent="0.2">
      <c r="A133" s="499" t="s">
        <v>370</v>
      </c>
      <c r="B133" s="511"/>
      <c r="C133" s="719"/>
      <c r="D133" s="36">
        <v>36480</v>
      </c>
      <c r="E133" s="37"/>
      <c r="F133" s="37"/>
      <c r="G133" s="37"/>
      <c r="H133" s="38"/>
    </row>
    <row r="134" spans="1:8" s="16" customFormat="1" ht="37.5" customHeight="1" outlineLevel="1" x14ac:dyDescent="0.2">
      <c r="A134" s="499" t="s">
        <v>371</v>
      </c>
      <c r="B134" s="511"/>
      <c r="C134" s="719"/>
      <c r="D134" s="36">
        <v>38760</v>
      </c>
      <c r="E134" s="37"/>
      <c r="F134" s="37"/>
      <c r="G134" s="37"/>
      <c r="H134" s="38"/>
    </row>
    <row r="135" spans="1:8" s="16" customFormat="1" ht="37.5" customHeight="1" outlineLevel="1" x14ac:dyDescent="0.2">
      <c r="A135" s="499" t="s">
        <v>372</v>
      </c>
      <c r="B135" s="511"/>
      <c r="C135" s="719"/>
      <c r="D135" s="36">
        <v>41040</v>
      </c>
      <c r="E135" s="37"/>
      <c r="F135" s="37"/>
      <c r="G135" s="37"/>
      <c r="H135" s="38"/>
    </row>
    <row r="136" spans="1:8" s="16" customFormat="1" ht="37.5" customHeight="1" outlineLevel="1" x14ac:dyDescent="0.2">
      <c r="A136" s="499" t="s">
        <v>373</v>
      </c>
      <c r="B136" s="511"/>
      <c r="C136" s="719"/>
      <c r="D136" s="36">
        <v>43320</v>
      </c>
      <c r="E136" s="37"/>
      <c r="F136" s="37"/>
      <c r="G136" s="37"/>
      <c r="H136" s="38"/>
    </row>
    <row r="137" spans="1:8" s="16" customFormat="1" ht="37.5" customHeight="1" outlineLevel="1" x14ac:dyDescent="0.2">
      <c r="A137" s="130" t="s">
        <v>374</v>
      </c>
      <c r="B137" s="363"/>
      <c r="C137" s="719"/>
      <c r="D137" s="36">
        <v>45600</v>
      </c>
      <c r="E137" s="37"/>
      <c r="F137" s="37"/>
      <c r="G137" s="37"/>
      <c r="H137" s="38"/>
    </row>
    <row r="138" spans="1:8" s="16" customFormat="1" ht="37.5" customHeight="1" outlineLevel="1" x14ac:dyDescent="0.2">
      <c r="A138" s="130" t="s">
        <v>375</v>
      </c>
      <c r="B138" s="131"/>
      <c r="C138" s="719"/>
      <c r="D138" s="36">
        <v>47880</v>
      </c>
      <c r="E138" s="37"/>
      <c r="F138" s="37"/>
      <c r="G138" s="37"/>
      <c r="H138" s="38"/>
    </row>
    <row r="139" spans="1:8" s="16" customFormat="1" ht="37.5" customHeight="1" outlineLevel="1" x14ac:dyDescent="0.2">
      <c r="A139" s="130" t="s">
        <v>376</v>
      </c>
      <c r="B139" s="131"/>
      <c r="C139" s="719"/>
      <c r="D139" s="36">
        <v>50160</v>
      </c>
      <c r="E139" s="37"/>
      <c r="F139" s="37"/>
      <c r="G139" s="37"/>
      <c r="H139" s="38"/>
    </row>
    <row r="140" spans="1:8" s="16" customFormat="1" ht="37.5" customHeight="1" outlineLevel="1" x14ac:dyDescent="0.2">
      <c r="A140" s="130" t="s">
        <v>377</v>
      </c>
      <c r="B140" s="131"/>
      <c r="C140" s="719"/>
      <c r="D140" s="36">
        <v>52440</v>
      </c>
      <c r="E140" s="37"/>
      <c r="F140" s="37"/>
      <c r="G140" s="37"/>
      <c r="H140" s="38"/>
    </row>
    <row r="141" spans="1:8" s="16" customFormat="1" ht="37.5" customHeight="1" outlineLevel="1" x14ac:dyDescent="0.2">
      <c r="A141" s="130" t="s">
        <v>378</v>
      </c>
      <c r="B141" s="131"/>
      <c r="C141" s="719"/>
      <c r="D141" s="36">
        <v>54720</v>
      </c>
      <c r="E141" s="37"/>
      <c r="F141" s="37"/>
      <c r="G141" s="37"/>
      <c r="H141" s="38"/>
    </row>
    <row r="142" spans="1:8" s="16" customFormat="1" ht="37.5" customHeight="1" outlineLevel="1" x14ac:dyDescent="0.2">
      <c r="A142" s="130" t="s">
        <v>379</v>
      </c>
      <c r="B142" s="131"/>
      <c r="C142" s="719"/>
      <c r="D142" s="36">
        <v>57000</v>
      </c>
      <c r="E142" s="37"/>
      <c r="F142" s="37"/>
      <c r="G142" s="37"/>
      <c r="H142" s="38"/>
    </row>
    <row r="143" spans="1:8" s="16" customFormat="1" ht="37.5" customHeight="1" outlineLevel="1" x14ac:dyDescent="0.2">
      <c r="A143" s="130" t="s">
        <v>380</v>
      </c>
      <c r="B143" s="131"/>
      <c r="C143" s="719"/>
      <c r="D143" s="36">
        <v>59280</v>
      </c>
      <c r="E143" s="37"/>
      <c r="F143" s="37"/>
      <c r="G143" s="37"/>
      <c r="H143" s="38"/>
    </row>
    <row r="144" spans="1:8" s="16" customFormat="1" ht="37.5" customHeight="1" outlineLevel="1" x14ac:dyDescent="0.2">
      <c r="A144" s="130" t="s">
        <v>381</v>
      </c>
      <c r="B144" s="131"/>
      <c r="C144" s="719"/>
      <c r="D144" s="36">
        <v>61560</v>
      </c>
      <c r="E144" s="37"/>
      <c r="F144" s="37"/>
      <c r="G144" s="37"/>
      <c r="H144" s="38"/>
    </row>
    <row r="145" spans="1:8" s="16" customFormat="1" ht="37.5" customHeight="1" outlineLevel="1" x14ac:dyDescent="0.2">
      <c r="A145" s="130" t="s">
        <v>382</v>
      </c>
      <c r="B145" s="131"/>
      <c r="C145" s="719"/>
      <c r="D145" s="36">
        <v>63840</v>
      </c>
      <c r="E145" s="37"/>
      <c r="F145" s="37"/>
      <c r="G145" s="37"/>
      <c r="H145" s="38"/>
    </row>
    <row r="146" spans="1:8" s="16" customFormat="1" ht="37.5" customHeight="1" outlineLevel="1" x14ac:dyDescent="0.2">
      <c r="A146" s="130" t="s">
        <v>383</v>
      </c>
      <c r="B146" s="131"/>
      <c r="C146" s="719"/>
      <c r="D146" s="36">
        <v>66120</v>
      </c>
      <c r="E146" s="37"/>
      <c r="F146" s="37"/>
      <c r="G146" s="37"/>
      <c r="H146" s="38"/>
    </row>
    <row r="147" spans="1:8" s="16" customFormat="1" ht="37.5" customHeight="1" outlineLevel="1" x14ac:dyDescent="0.2">
      <c r="A147" s="130" t="s">
        <v>384</v>
      </c>
      <c r="B147" s="131"/>
      <c r="C147" s="719"/>
      <c r="D147" s="36">
        <v>68400</v>
      </c>
      <c r="E147" s="37"/>
      <c r="F147" s="37"/>
      <c r="G147" s="37"/>
      <c r="H147" s="38"/>
    </row>
    <row r="148" spans="1:8" s="16" customFormat="1" ht="37.5" customHeight="1" outlineLevel="1" x14ac:dyDescent="0.2">
      <c r="A148" s="130" t="s">
        <v>385</v>
      </c>
      <c r="B148" s="131"/>
      <c r="C148" s="719"/>
      <c r="D148" s="36">
        <v>70680</v>
      </c>
      <c r="E148" s="37"/>
      <c r="F148" s="37"/>
      <c r="G148" s="37"/>
      <c r="H148" s="38"/>
    </row>
    <row r="149" spans="1:8" s="16" customFormat="1" ht="37.5" customHeight="1" outlineLevel="1" x14ac:dyDescent="0.2">
      <c r="A149" s="130" t="s">
        <v>386</v>
      </c>
      <c r="B149" s="131"/>
      <c r="C149" s="719"/>
      <c r="D149" s="36">
        <v>72960</v>
      </c>
      <c r="E149" s="37"/>
      <c r="F149" s="37"/>
      <c r="G149" s="37"/>
      <c r="H149" s="38"/>
    </row>
    <row r="150" spans="1:8" s="16" customFormat="1" ht="37.5" customHeight="1" outlineLevel="1" x14ac:dyDescent="0.2">
      <c r="A150" s="130" t="s">
        <v>387</v>
      </c>
      <c r="B150" s="131"/>
      <c r="C150" s="719"/>
      <c r="D150" s="36">
        <v>75240</v>
      </c>
      <c r="E150" s="37"/>
      <c r="F150" s="37"/>
      <c r="G150" s="37"/>
      <c r="H150" s="38"/>
    </row>
    <row r="151" spans="1:8" s="16" customFormat="1" ht="37.5" customHeight="1" outlineLevel="1" x14ac:dyDescent="0.2">
      <c r="A151" s="130" t="s">
        <v>388</v>
      </c>
      <c r="B151" s="131"/>
      <c r="C151" s="719"/>
      <c r="D151" s="36">
        <v>77520</v>
      </c>
      <c r="E151" s="37"/>
      <c r="F151" s="37"/>
      <c r="G151" s="37"/>
      <c r="H151" s="38"/>
    </row>
    <row r="152" spans="1:8" s="16" customFormat="1" ht="37.5" customHeight="1" outlineLevel="1" x14ac:dyDescent="0.2">
      <c r="A152" s="130" t="s">
        <v>389</v>
      </c>
      <c r="B152" s="131"/>
      <c r="C152" s="719"/>
      <c r="D152" s="36">
        <v>79800</v>
      </c>
      <c r="E152" s="37"/>
      <c r="F152" s="37"/>
      <c r="G152" s="37"/>
      <c r="H152" s="38"/>
    </row>
    <row r="153" spans="1:8" s="16" customFormat="1" ht="37.5" customHeight="1" outlineLevel="1" x14ac:dyDescent="0.2">
      <c r="A153" s="130" t="s">
        <v>390</v>
      </c>
      <c r="B153" s="131"/>
      <c r="C153" s="719"/>
      <c r="D153" s="36">
        <v>82080</v>
      </c>
      <c r="E153" s="37"/>
      <c r="F153" s="37"/>
      <c r="G153" s="37"/>
      <c r="H153" s="38"/>
    </row>
    <row r="154" spans="1:8" s="16" customFormat="1" ht="37.5" customHeight="1" outlineLevel="1" x14ac:dyDescent="0.2">
      <c r="A154" s="130" t="s">
        <v>391</v>
      </c>
      <c r="B154" s="131"/>
      <c r="C154" s="719"/>
      <c r="D154" s="36">
        <v>84360</v>
      </c>
      <c r="E154" s="37"/>
      <c r="F154" s="37"/>
      <c r="G154" s="37"/>
      <c r="H154" s="38"/>
    </row>
    <row r="155" spans="1:8" s="16" customFormat="1" ht="37.5" customHeight="1" outlineLevel="1" x14ac:dyDescent="0.2">
      <c r="A155" s="130" t="s">
        <v>392</v>
      </c>
      <c r="B155" s="131"/>
      <c r="C155" s="719"/>
      <c r="D155" s="36">
        <v>86640</v>
      </c>
      <c r="E155" s="37"/>
      <c r="F155" s="37"/>
      <c r="G155" s="37"/>
      <c r="H155" s="38"/>
    </row>
    <row r="156" spans="1:8" s="16" customFormat="1" ht="37.5" customHeight="1" outlineLevel="1" x14ac:dyDescent="0.2">
      <c r="A156" s="130" t="s">
        <v>393</v>
      </c>
      <c r="B156" s="131"/>
      <c r="C156" s="719"/>
      <c r="D156" s="36">
        <v>88920</v>
      </c>
      <c r="E156" s="37"/>
      <c r="F156" s="37"/>
      <c r="G156" s="37"/>
      <c r="H156" s="38"/>
    </row>
    <row r="157" spans="1:8" s="16" customFormat="1" ht="37.5" customHeight="1" outlineLevel="1" x14ac:dyDescent="0.2">
      <c r="A157" s="130" t="s">
        <v>394</v>
      </c>
      <c r="B157" s="131"/>
      <c r="C157" s="719"/>
      <c r="D157" s="36">
        <v>91200</v>
      </c>
      <c r="E157" s="37"/>
      <c r="F157" s="37"/>
      <c r="G157" s="37"/>
      <c r="H157" s="38"/>
    </row>
    <row r="158" spans="1:8" s="16" customFormat="1" ht="37.5" customHeight="1" outlineLevel="1" x14ac:dyDescent="0.2">
      <c r="A158" s="130" t="s">
        <v>395</v>
      </c>
      <c r="B158" s="131"/>
      <c r="C158" s="719"/>
      <c r="D158" s="36">
        <v>93480</v>
      </c>
      <c r="E158" s="37"/>
      <c r="F158" s="37"/>
      <c r="G158" s="37"/>
      <c r="H158" s="38"/>
    </row>
    <row r="159" spans="1:8" s="16" customFormat="1" ht="37.5" customHeight="1" outlineLevel="1" x14ac:dyDescent="0.2">
      <c r="A159" s="130" t="s">
        <v>396</v>
      </c>
      <c r="B159" s="131"/>
      <c r="C159" s="719"/>
      <c r="D159" s="36">
        <v>95760</v>
      </c>
      <c r="E159" s="37"/>
      <c r="F159" s="37"/>
      <c r="G159" s="37"/>
      <c r="H159" s="38"/>
    </row>
    <row r="160" spans="1:8" s="16" customFormat="1" ht="37.5" customHeight="1" outlineLevel="1" x14ac:dyDescent="0.2">
      <c r="A160" s="130" t="s">
        <v>397</v>
      </c>
      <c r="B160" s="131"/>
      <c r="C160" s="719"/>
      <c r="D160" s="36">
        <v>98040</v>
      </c>
      <c r="E160" s="37"/>
      <c r="F160" s="37"/>
      <c r="G160" s="37"/>
      <c r="H160" s="38"/>
    </row>
    <row r="161" spans="1:8" s="16" customFormat="1" ht="37.5" customHeight="1" outlineLevel="1" x14ac:dyDescent="0.2">
      <c r="A161" s="130" t="s">
        <v>398</v>
      </c>
      <c r="B161" s="131"/>
      <c r="C161" s="719"/>
      <c r="D161" s="36">
        <v>100320</v>
      </c>
      <c r="E161" s="37"/>
      <c r="F161" s="37"/>
      <c r="G161" s="37"/>
      <c r="H161" s="38"/>
    </row>
    <row r="162" spans="1:8" s="16" customFormat="1" ht="37.5" customHeight="1" outlineLevel="1" x14ac:dyDescent="0.2">
      <c r="A162" s="130" t="s">
        <v>399</v>
      </c>
      <c r="B162" s="131"/>
      <c r="C162" s="719"/>
      <c r="D162" s="36">
        <v>102600</v>
      </c>
      <c r="E162" s="37"/>
      <c r="F162" s="37"/>
      <c r="G162" s="37"/>
      <c r="H162" s="38"/>
    </row>
    <row r="163" spans="1:8" s="16" customFormat="1" ht="37.5" customHeight="1" outlineLevel="1" x14ac:dyDescent="0.2">
      <c r="A163" s="130" t="s">
        <v>400</v>
      </c>
      <c r="B163" s="131"/>
      <c r="C163" s="719"/>
      <c r="D163" s="36">
        <v>104880</v>
      </c>
      <c r="E163" s="37"/>
      <c r="F163" s="37"/>
      <c r="G163" s="37"/>
      <c r="H163" s="38"/>
    </row>
    <row r="164" spans="1:8" s="16" customFormat="1" ht="37.5" customHeight="1" outlineLevel="1" x14ac:dyDescent="0.2">
      <c r="A164" s="130" t="s">
        <v>401</v>
      </c>
      <c r="B164" s="131"/>
      <c r="C164" s="719"/>
      <c r="D164" s="36">
        <v>107160</v>
      </c>
      <c r="E164" s="37"/>
      <c r="F164" s="37"/>
      <c r="G164" s="37"/>
      <c r="H164" s="38"/>
    </row>
    <row r="165" spans="1:8" s="16" customFormat="1" ht="37.5" customHeight="1" outlineLevel="1" x14ac:dyDescent="0.2">
      <c r="A165" s="130" t="s">
        <v>402</v>
      </c>
      <c r="B165" s="131"/>
      <c r="C165" s="719"/>
      <c r="D165" s="36">
        <v>109440</v>
      </c>
      <c r="E165" s="37"/>
      <c r="F165" s="37"/>
      <c r="G165" s="37"/>
      <c r="H165" s="38"/>
    </row>
    <row r="166" spans="1:8" s="16" customFormat="1" ht="37.5" customHeight="1" outlineLevel="1" x14ac:dyDescent="0.2">
      <c r="A166" s="130" t="s">
        <v>403</v>
      </c>
      <c r="B166" s="131"/>
      <c r="C166" s="719"/>
      <c r="D166" s="36">
        <v>111720</v>
      </c>
      <c r="E166" s="37"/>
      <c r="F166" s="37"/>
      <c r="G166" s="37"/>
      <c r="H166" s="38"/>
    </row>
    <row r="167" spans="1:8" s="16" customFormat="1" ht="37.5" customHeight="1" outlineLevel="1" thickBot="1" x14ac:dyDescent="0.25">
      <c r="A167" s="130" t="s">
        <v>404</v>
      </c>
      <c r="B167" s="131"/>
      <c r="C167" s="719"/>
      <c r="D167" s="44">
        <v>114000</v>
      </c>
      <c r="E167" s="45"/>
      <c r="F167" s="45"/>
      <c r="G167" s="45"/>
      <c r="H167" s="46"/>
    </row>
    <row r="168" spans="1:8" s="16" customFormat="1" ht="50.1" customHeight="1" thickBot="1" x14ac:dyDescent="0.25">
      <c r="A168" s="119" t="s">
        <v>52</v>
      </c>
      <c r="B168" s="120"/>
      <c r="C168" s="120"/>
      <c r="D168" s="451" t="str">
        <f>"от "&amp;MIN(D169:D178)&amp;" до "&amp;MAX(D169:D178)</f>
        <v>от 390 до 10290</v>
      </c>
      <c r="E168" s="452"/>
      <c r="F168" s="452"/>
      <c r="G168" s="452"/>
      <c r="H168" s="453"/>
    </row>
    <row r="169" spans="1:8" s="16" customFormat="1" ht="162.7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69" s="509">
        <v>1380</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70" s="56">
        <v>840</v>
      </c>
      <c r="E170" s="37"/>
      <c r="F170" s="37"/>
      <c r="G170" s="37"/>
      <c r="H170" s="38"/>
    </row>
    <row r="171" spans="1:8" s="16" customFormat="1" ht="37.5" customHeight="1" x14ac:dyDescent="0.2">
      <c r="A171" s="143" t="s">
        <v>55</v>
      </c>
      <c r="B171" s="144"/>
      <c r="C171" s="142"/>
      <c r="D171" s="56">
        <v>10290</v>
      </c>
      <c r="E171" s="37"/>
      <c r="F171" s="37"/>
      <c r="G171" s="37"/>
      <c r="H171" s="38"/>
    </row>
    <row r="172" spans="1:8" s="16" customFormat="1" ht="37.5" customHeight="1" x14ac:dyDescent="0.2">
      <c r="A172" s="143" t="s">
        <v>56</v>
      </c>
      <c r="B172" s="144"/>
      <c r="C172" s="142"/>
      <c r="D172" s="56">
        <v>2190</v>
      </c>
      <c r="E172" s="37"/>
      <c r="F172" s="37"/>
      <c r="G172" s="37"/>
      <c r="H172" s="38"/>
    </row>
    <row r="173" spans="1:8" s="16" customFormat="1" ht="37.5" customHeight="1" x14ac:dyDescent="0.2">
      <c r="A173" s="143" t="s">
        <v>57</v>
      </c>
      <c r="B173" s="144"/>
      <c r="C173" s="142"/>
      <c r="D173" s="56">
        <v>6390</v>
      </c>
      <c r="E173" s="37"/>
      <c r="F173" s="37"/>
      <c r="G173" s="37"/>
      <c r="H173" s="38"/>
    </row>
    <row r="174" spans="1:8" s="16" customFormat="1" ht="37.5" customHeight="1" x14ac:dyDescent="0.2">
      <c r="A174" s="143" t="s">
        <v>58</v>
      </c>
      <c r="B174" s="144"/>
      <c r="C174" s="142"/>
      <c r="D174" s="56">
        <v>390</v>
      </c>
      <c r="E174" s="37"/>
      <c r="F174" s="37"/>
      <c r="G174" s="37"/>
      <c r="H174" s="38"/>
    </row>
    <row r="175" spans="1:8" s="16" customFormat="1" ht="37.5" customHeight="1" x14ac:dyDescent="0.2">
      <c r="A175" s="143" t="s">
        <v>59</v>
      </c>
      <c r="B175" s="144"/>
      <c r="C175" s="142"/>
      <c r="D175" s="56">
        <v>390</v>
      </c>
      <c r="E175" s="37"/>
      <c r="F175" s="37"/>
      <c r="G175" s="37"/>
      <c r="H175" s="38"/>
    </row>
    <row r="176" spans="1:8" s="16" customFormat="1" ht="37.5" customHeight="1" x14ac:dyDescent="0.2">
      <c r="A176" s="143" t="s">
        <v>60</v>
      </c>
      <c r="B176" s="144"/>
      <c r="C176" s="142"/>
      <c r="D176" s="56">
        <v>780</v>
      </c>
      <c r="E176" s="37"/>
      <c r="F176" s="37"/>
      <c r="G176" s="37"/>
      <c r="H176" s="38"/>
    </row>
    <row r="177" spans="1:8" s="16" customFormat="1" ht="37.5" customHeight="1" x14ac:dyDescent="0.2">
      <c r="A177" s="143" t="s">
        <v>61</v>
      </c>
      <c r="B177" s="144"/>
      <c r="C177" s="142"/>
      <c r="D177" s="56">
        <v>1170</v>
      </c>
      <c r="E177" s="37"/>
      <c r="F177" s="37"/>
      <c r="G177" s="37"/>
      <c r="H177" s="38"/>
    </row>
    <row r="178" spans="1:8" s="16" customFormat="1" ht="37.5" customHeight="1" thickBot="1" x14ac:dyDescent="0.25">
      <c r="A178" s="192" t="s">
        <v>62</v>
      </c>
      <c r="B178" s="193"/>
      <c r="C178" s="147"/>
      <c r="D178" s="56">
        <v>6990</v>
      </c>
      <c r="E178" s="37"/>
      <c r="F178" s="37"/>
      <c r="G178" s="37"/>
      <c r="H178" s="38"/>
    </row>
    <row r="179" spans="1:8" s="16" customFormat="1" ht="117.75" customHeight="1" thickBot="1" x14ac:dyDescent="0.25">
      <c r="A179" s="319" t="s">
        <v>64</v>
      </c>
      <c r="B179" s="320"/>
      <c r="C1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79" s="45">
        <v>30</v>
      </c>
      <c r="E179" s="45"/>
      <c r="F179" s="45"/>
      <c r="G179" s="45"/>
      <c r="H179" s="46"/>
    </row>
    <row r="180" spans="1:8" s="28" customFormat="1" ht="50.1" customHeight="1" thickBot="1" x14ac:dyDescent="0.25">
      <c r="A180" s="24" t="s">
        <v>65</v>
      </c>
      <c r="B180" s="25"/>
      <c r="C180" s="26"/>
      <c r="D180" s="156" t="str">
        <f>"от "&amp;MIN(D182,D193:D207)&amp;" до "&amp;MAX(D182,D193:D207)</f>
        <v>от 540 до 39690</v>
      </c>
      <c r="E180" s="156"/>
      <c r="F180" s="156"/>
      <c r="G180" s="156"/>
      <c r="H180" s="157"/>
    </row>
    <row r="181" spans="1:8" s="16" customFormat="1" ht="24.95" customHeight="1" thickBot="1" x14ac:dyDescent="0.25">
      <c r="A181" s="298"/>
      <c r="B181" s="299"/>
      <c r="C181" s="118"/>
      <c r="D181" s="322"/>
      <c r="E181" s="322"/>
      <c r="F181" s="322"/>
      <c r="G181" s="322"/>
      <c r="H181" s="323"/>
    </row>
    <row r="182" spans="1:8" s="16" customFormat="1" ht="50.1"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82" s="165">
        <v>12600</v>
      </c>
      <c r="E182" s="165"/>
      <c r="F182" s="165"/>
      <c r="G182" s="165"/>
      <c r="H182" s="166"/>
    </row>
    <row r="183" spans="1:8" s="16" customFormat="1" ht="50.1" customHeight="1" thickBot="1" x14ac:dyDescent="0.25">
      <c r="A183" s="167" t="s">
        <v>67</v>
      </c>
      <c r="B183" s="168"/>
      <c r="C183" s="169"/>
      <c r="D183" s="170" t="s">
        <v>68</v>
      </c>
      <c r="E183" s="171"/>
      <c r="F183" s="171"/>
      <c r="G183" s="171"/>
      <c r="H183" s="172"/>
    </row>
    <row r="184" spans="1:8" s="16" customFormat="1" ht="50.1" customHeight="1" x14ac:dyDescent="0.2">
      <c r="A184" s="173" t="s">
        <v>69</v>
      </c>
      <c r="B184" s="174"/>
      <c r="C184" s="169"/>
      <c r="D184" s="140">
        <f>D182/4</f>
        <v>3150</v>
      </c>
      <c r="E184" s="140"/>
      <c r="F184" s="140"/>
      <c r="G184" s="140"/>
      <c r="H184" s="141"/>
    </row>
    <row r="185" spans="1:8" s="16" customFormat="1" ht="50.1" customHeight="1" x14ac:dyDescent="0.2">
      <c r="A185" s="173" t="s">
        <v>70</v>
      </c>
      <c r="B185" s="174"/>
      <c r="C185" s="169"/>
      <c r="D185" s="140">
        <f>D182/5</f>
        <v>2520</v>
      </c>
      <c r="E185" s="140"/>
      <c r="F185" s="140"/>
      <c r="G185" s="140"/>
      <c r="H185" s="141"/>
    </row>
    <row r="186" spans="1:8" s="16" customFormat="1" ht="50.1" customHeight="1" x14ac:dyDescent="0.2">
      <c r="A186" s="173" t="s">
        <v>71</v>
      </c>
      <c r="B186" s="174"/>
      <c r="C186" s="169"/>
      <c r="D186" s="140">
        <f>D182/6</f>
        <v>2100</v>
      </c>
      <c r="E186" s="140"/>
      <c r="F186" s="140"/>
      <c r="G186" s="140"/>
      <c r="H186" s="141"/>
    </row>
    <row r="187" spans="1:8" s="16" customFormat="1" ht="50.1" customHeight="1" x14ac:dyDescent="0.2">
      <c r="A187" s="173" t="s">
        <v>72</v>
      </c>
      <c r="B187" s="174"/>
      <c r="C187" s="169"/>
      <c r="D187" s="140">
        <f>D182/7</f>
        <v>1800</v>
      </c>
      <c r="E187" s="140"/>
      <c r="F187" s="140"/>
      <c r="G187" s="140"/>
      <c r="H187" s="141"/>
    </row>
    <row r="188" spans="1:8" s="16" customFormat="1" ht="50.1" customHeight="1" x14ac:dyDescent="0.2">
      <c r="A188" s="173" t="s">
        <v>73</v>
      </c>
      <c r="B188" s="174"/>
      <c r="C188" s="169"/>
      <c r="D188" s="140">
        <f>D182/8</f>
        <v>1575</v>
      </c>
      <c r="E188" s="140"/>
      <c r="F188" s="140"/>
      <c r="G188" s="140"/>
      <c r="H188" s="141"/>
    </row>
    <row r="189" spans="1:8" s="16" customFormat="1" ht="50.1" customHeight="1" x14ac:dyDescent="0.2">
      <c r="A189" s="173" t="s">
        <v>74</v>
      </c>
      <c r="B189" s="174"/>
      <c r="C189" s="169"/>
      <c r="D189" s="140">
        <f>D182/9</f>
        <v>1400</v>
      </c>
      <c r="E189" s="140"/>
      <c r="F189" s="140"/>
      <c r="G189" s="140"/>
      <c r="H189" s="141"/>
    </row>
    <row r="190" spans="1:8" s="16" customFormat="1" ht="50.1" customHeight="1" thickBot="1" x14ac:dyDescent="0.25">
      <c r="A190" s="173" t="s">
        <v>75</v>
      </c>
      <c r="B190" s="174"/>
      <c r="C190" s="175"/>
      <c r="D190" s="140">
        <f>D182/10</f>
        <v>1260</v>
      </c>
      <c r="E190" s="140"/>
      <c r="F190" s="140"/>
      <c r="G190" s="140"/>
      <c r="H190" s="141"/>
    </row>
    <row r="191" spans="1:8" s="16" customFormat="1" ht="62.45" customHeight="1" thickBot="1" x14ac:dyDescent="0.25">
      <c r="A191" s="176" t="s">
        <v>76</v>
      </c>
      <c r="B191" s="177"/>
      <c r="C1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91" s="44">
        <v>20004</v>
      </c>
      <c r="E191" s="45"/>
      <c r="F191" s="45"/>
      <c r="G191" s="45"/>
      <c r="H191" s="46"/>
    </row>
    <row r="192" spans="1:8" s="16" customFormat="1" ht="24.95" customHeight="1" thickBot="1" x14ac:dyDescent="0.25">
      <c r="A192" s="298"/>
      <c r="B192" s="299"/>
      <c r="C192" s="180"/>
      <c r="D192" s="322"/>
      <c r="E192" s="322"/>
      <c r="F192" s="322"/>
      <c r="G192" s="322"/>
      <c r="H192" s="323"/>
    </row>
    <row r="193" spans="1:8" s="16" customFormat="1" ht="50.1" customHeight="1" x14ac:dyDescent="0.2">
      <c r="A193" s="143" t="s">
        <v>77</v>
      </c>
      <c r="B193" s="144"/>
      <c r="C193" s="291" t="str">
        <f>"Интернет-площадка 2gis.ru на основе Cправочника организаций "&amp;$C$2&amp;""</f>
        <v>Интернет-площадка 2gis.ru на основе Cправочника организаций "2ГИС.УФА"</v>
      </c>
      <c r="D193" s="56">
        <v>16590</v>
      </c>
      <c r="E193" s="37"/>
      <c r="F193" s="37"/>
      <c r="G193" s="37"/>
      <c r="H193" s="38"/>
    </row>
    <row r="194" spans="1:8" s="16" customFormat="1" ht="50.1" customHeight="1" x14ac:dyDescent="0.2">
      <c r="A194" s="137" t="s">
        <v>78</v>
      </c>
      <c r="B194" s="189"/>
      <c r="C194"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4" s="56">
        <v>8490</v>
      </c>
      <c r="E194" s="37"/>
      <c r="F194" s="37"/>
      <c r="G194" s="37"/>
      <c r="H194" s="38"/>
    </row>
    <row r="195" spans="1:8" s="16" customFormat="1" ht="50.1" customHeight="1" x14ac:dyDescent="0.2">
      <c r="A195" s="143" t="s">
        <v>79</v>
      </c>
      <c r="B195" s="144"/>
      <c r="C195"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5" s="56">
        <v>28890</v>
      </c>
      <c r="E195" s="37"/>
      <c r="F195" s="37"/>
      <c r="G195" s="37"/>
      <c r="H195" s="38"/>
    </row>
    <row r="196" spans="1:8" s="16" customFormat="1" ht="50.1" customHeight="1" x14ac:dyDescent="0.2">
      <c r="A196" s="143" t="s">
        <v>80</v>
      </c>
      <c r="B196" s="144"/>
      <c r="C196" s="188" t="str">
        <f>"Интернет-площадка 2gis.ru на основе Cправочника организаций "&amp;$C$2&amp;""</f>
        <v>Интернет-площадка 2gis.ru на основе Cправочника организаций "2ГИС.УФА"</v>
      </c>
      <c r="D196" s="56">
        <v>16590</v>
      </c>
      <c r="E196" s="37"/>
      <c r="F196" s="37"/>
      <c r="G196" s="37"/>
      <c r="H196" s="38"/>
    </row>
    <row r="197" spans="1:8" s="16" customFormat="1" ht="50.1" customHeight="1" x14ac:dyDescent="0.2">
      <c r="A197" s="143" t="s">
        <v>81</v>
      </c>
      <c r="B197" s="144"/>
      <c r="C197" s="188" t="str">
        <f>"Интернет-площадка 2gis.ru на основе Cправочника организаций "&amp;$C$2&amp;""</f>
        <v>Интернет-площадка 2gis.ru на основе Cправочника организаций "2ГИС.УФА"</v>
      </c>
      <c r="D197" s="56">
        <v>19908</v>
      </c>
      <c r="E197" s="37"/>
      <c r="F197" s="37"/>
      <c r="G197" s="37"/>
      <c r="H197" s="38"/>
    </row>
    <row r="198" spans="1:8" s="16" customFormat="1" ht="50.1" customHeight="1" x14ac:dyDescent="0.2">
      <c r="A198" s="143" t="s">
        <v>82</v>
      </c>
      <c r="B198" s="144"/>
      <c r="C198"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8" s="56">
        <v>10590</v>
      </c>
      <c r="E198" s="37"/>
      <c r="F198" s="37"/>
      <c r="G198" s="37"/>
      <c r="H198" s="38"/>
    </row>
    <row r="199" spans="1:8" s="16" customFormat="1" ht="50.1" customHeight="1" x14ac:dyDescent="0.2">
      <c r="A199" s="143" t="s">
        <v>83</v>
      </c>
      <c r="B199" s="144"/>
      <c r="C199"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99" s="56">
        <v>14790</v>
      </c>
      <c r="E199" s="37"/>
      <c r="F199" s="37"/>
      <c r="G199" s="37"/>
      <c r="H199" s="38"/>
    </row>
    <row r="200" spans="1:8" s="16" customFormat="1" ht="50.1" customHeight="1" x14ac:dyDescent="0.2">
      <c r="A200" s="143" t="s">
        <v>84</v>
      </c>
      <c r="B200" s="144"/>
      <c r="C200"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0" s="56">
        <v>39690</v>
      </c>
      <c r="E200" s="37"/>
      <c r="F200" s="37"/>
      <c r="G200" s="37"/>
      <c r="H200" s="38"/>
    </row>
    <row r="201" spans="1:8" s="16" customFormat="1" ht="50.1" customHeight="1" x14ac:dyDescent="0.2">
      <c r="A201" s="143" t="s">
        <v>85</v>
      </c>
      <c r="B201" s="144"/>
      <c r="C201" s="188" t="str">
        <f>C231</f>
        <v>электронный справочник на основе Справочника организаций "2ГИС.УФА" (мобильная версия 2ГИС 4.0 и выше)</v>
      </c>
      <c r="D201" s="56">
        <v>14340</v>
      </c>
      <c r="E201" s="37"/>
      <c r="F201" s="37"/>
      <c r="G201" s="37"/>
      <c r="H201" s="38"/>
    </row>
    <row r="202" spans="1:8" s="16" customFormat="1" ht="50.1" customHeight="1" x14ac:dyDescent="0.2">
      <c r="A202" s="143" t="s">
        <v>86</v>
      </c>
      <c r="B202" s="144"/>
      <c r="C202" s="188" t="s">
        <v>716</v>
      </c>
      <c r="D202" s="56">
        <v>540</v>
      </c>
      <c r="E202" s="37"/>
      <c r="F202" s="37"/>
      <c r="G202" s="37"/>
      <c r="H202" s="38"/>
    </row>
    <row r="203" spans="1:8" s="16" customFormat="1" ht="78" customHeight="1" x14ac:dyDescent="0.2">
      <c r="A203" s="143" t="s">
        <v>88</v>
      </c>
      <c r="B203" s="144"/>
      <c r="C2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03" s="56">
        <v>8490</v>
      </c>
      <c r="E203" s="37"/>
      <c r="F203" s="37"/>
      <c r="G203" s="37"/>
      <c r="H203" s="38"/>
    </row>
    <row r="204" spans="1:8" s="16" customFormat="1" ht="78" customHeight="1" x14ac:dyDescent="0.2">
      <c r="A204" s="143" t="s">
        <v>89</v>
      </c>
      <c r="B204" s="144"/>
      <c r="C204" s="188" t="str">
        <f t="shared" ref="C204:C20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04" s="56">
        <v>6792</v>
      </c>
      <c r="E204" s="37"/>
      <c r="F204" s="37"/>
      <c r="G204" s="37"/>
      <c r="H204" s="38"/>
    </row>
    <row r="205" spans="1:8" s="16" customFormat="1" ht="78" customHeight="1" x14ac:dyDescent="0.2">
      <c r="A205" s="143" t="s">
        <v>90</v>
      </c>
      <c r="B205" s="144"/>
      <c r="C205" s="18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05" s="56">
        <v>6990</v>
      </c>
      <c r="E205" s="37"/>
      <c r="F205" s="37"/>
      <c r="G205" s="37"/>
      <c r="H205" s="38"/>
    </row>
    <row r="206" spans="1:8" s="16" customFormat="1" ht="78" customHeight="1" x14ac:dyDescent="0.2">
      <c r="A206" s="143" t="s">
        <v>91</v>
      </c>
      <c r="B206" s="144"/>
      <c r="C206" s="188"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06" s="56">
        <v>3396</v>
      </c>
      <c r="E206" s="37"/>
      <c r="F206" s="37"/>
      <c r="G206" s="37"/>
      <c r="H206" s="38"/>
    </row>
    <row r="207" spans="1:8" s="16" customFormat="1" ht="50.1" customHeight="1" thickBot="1" x14ac:dyDescent="0.25">
      <c r="A207" s="143" t="s">
        <v>94</v>
      </c>
      <c r="B207" s="144"/>
      <c r="C207" s="18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07" s="56">
        <v>9390</v>
      </c>
      <c r="E207" s="37"/>
      <c r="F207" s="37"/>
      <c r="G207" s="37"/>
      <c r="H207" s="38"/>
    </row>
    <row r="208" spans="1:8" s="16" customFormat="1" ht="102" customHeight="1" thickBot="1" x14ac:dyDescent="0.25">
      <c r="A208" s="143" t="s">
        <v>16</v>
      </c>
      <c r="B208" s="144"/>
      <c r="C20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08" s="56">
        <v>1380</v>
      </c>
      <c r="E208" s="37"/>
      <c r="F208" s="37"/>
      <c r="G208" s="37"/>
      <c r="H208" s="38"/>
    </row>
    <row r="209" spans="1:8" s="16" customFormat="1" ht="126" customHeight="1" x14ac:dyDescent="0.2">
      <c r="A209" s="143" t="s">
        <v>95</v>
      </c>
      <c r="B209" s="144"/>
      <c r="C20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09" s="56">
        <v>20004</v>
      </c>
      <c r="E209" s="37"/>
      <c r="F209" s="37"/>
      <c r="G209" s="37"/>
      <c r="H209" s="38"/>
    </row>
    <row r="210" spans="1:8" s="16" customFormat="1" ht="96" customHeight="1" x14ac:dyDescent="0.2">
      <c r="A210" s="137" t="s">
        <v>96</v>
      </c>
      <c r="B210" s="189"/>
      <c r="C2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10" s="56">
        <v>10500</v>
      </c>
      <c r="E210" s="37"/>
      <c r="F210" s="37"/>
      <c r="G210" s="37"/>
      <c r="H210" s="38"/>
    </row>
    <row r="211" spans="1:8" s="16" customFormat="1" ht="96" customHeight="1" x14ac:dyDescent="0.2">
      <c r="A211" s="137" t="s">
        <v>97</v>
      </c>
      <c r="B211" s="189"/>
      <c r="C21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11" s="56">
        <v>10002</v>
      </c>
      <c r="E211" s="37"/>
      <c r="F211" s="37"/>
      <c r="G211" s="37"/>
      <c r="H211" s="38"/>
    </row>
    <row r="212" spans="1:8" s="16" customFormat="1" ht="78" customHeight="1" x14ac:dyDescent="0.2">
      <c r="A212" s="143" t="s">
        <v>92</v>
      </c>
      <c r="B212" s="144" t="s">
        <v>92</v>
      </c>
      <c r="C2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12" s="56">
        <v>15000</v>
      </c>
      <c r="E212" s="37"/>
      <c r="F212" s="37"/>
      <c r="G212" s="37"/>
      <c r="H212" s="38"/>
    </row>
    <row r="213" spans="1:8" s="16" customFormat="1" ht="78" customHeight="1" x14ac:dyDescent="0.2">
      <c r="A213" s="143" t="s">
        <v>93</v>
      </c>
      <c r="B213" s="144" t="s">
        <v>93</v>
      </c>
      <c r="C2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13" s="56">
        <v>12000</v>
      </c>
      <c r="E213" s="37"/>
      <c r="F213" s="37"/>
      <c r="G213" s="37"/>
      <c r="H213" s="38"/>
    </row>
    <row r="214" spans="1:8" s="16" customFormat="1" ht="50.1" customHeight="1" x14ac:dyDescent="0.2">
      <c r="A214" s="143" t="s">
        <v>98</v>
      </c>
      <c r="B214" s="144"/>
      <c r="C214" s="188" t="str">
        <f>"Интернет-площадка 2gis.ru на основе Cправочника организаций "&amp;$C$2&amp;""</f>
        <v>Интернет-площадка 2gis.ru на основе Cправочника организаций "2ГИС.УФА"</v>
      </c>
      <c r="D214" s="56">
        <v>23280</v>
      </c>
      <c r="E214" s="37"/>
      <c r="F214" s="37"/>
      <c r="G214" s="37"/>
      <c r="H214" s="38"/>
    </row>
    <row r="215" spans="1:8" s="16" customFormat="1" ht="50.1" customHeight="1" x14ac:dyDescent="0.2">
      <c r="A215" s="143" t="s">
        <v>99</v>
      </c>
      <c r="B215" s="144"/>
      <c r="C215" s="188" t="str">
        <f t="shared" ref="C215:C223"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5" s="56">
        <v>12000</v>
      </c>
      <c r="E215" s="37"/>
      <c r="F215" s="37"/>
      <c r="G215" s="37"/>
      <c r="H215" s="38"/>
    </row>
    <row r="216" spans="1:8" s="16" customFormat="1" ht="50.1" customHeight="1" x14ac:dyDescent="0.2">
      <c r="A216" s="143" t="s">
        <v>100</v>
      </c>
      <c r="B216" s="144"/>
      <c r="C216" s="188" t="str">
        <f t="shared" si="1"/>
        <v>Электронный справочник на основе Справочника организаций "2ГИС.УФА" (версия для ПК)</v>
      </c>
      <c r="D216" s="56">
        <v>40560</v>
      </c>
      <c r="E216" s="37"/>
      <c r="F216" s="37"/>
      <c r="G216" s="37"/>
      <c r="H216" s="38"/>
    </row>
    <row r="217" spans="1:8" s="16" customFormat="1" ht="50.1" customHeight="1" x14ac:dyDescent="0.2">
      <c r="A217" s="143" t="s">
        <v>101</v>
      </c>
      <c r="B217" s="144"/>
      <c r="C217" s="188" t="str">
        <f>"Интернет-площадка 2gis.ru на основе Cправочника организаций "&amp;$C$2&amp;""</f>
        <v>Интернет-площадка 2gis.ru на основе Cправочника организаций "2ГИС.УФА"</v>
      </c>
      <c r="D217" s="56">
        <v>23280</v>
      </c>
      <c r="E217" s="37"/>
      <c r="F217" s="37"/>
      <c r="G217" s="37"/>
      <c r="H217" s="38"/>
    </row>
    <row r="218" spans="1:8" s="16" customFormat="1" ht="50.1" customHeight="1" x14ac:dyDescent="0.2">
      <c r="A218" s="143" t="s">
        <v>102</v>
      </c>
      <c r="B218" s="144"/>
      <c r="C218" s="188" t="str">
        <f>"Интернет-площадка 2gis.ru на основе Cправочника организаций "&amp;$C$2&amp;""</f>
        <v>Интернет-площадка 2gis.ru на основе Cправочника организаций "2ГИС.УФА"</v>
      </c>
      <c r="D218" s="56">
        <v>27936</v>
      </c>
      <c r="E218" s="37"/>
      <c r="F218" s="37"/>
      <c r="G218" s="37"/>
      <c r="H218" s="38"/>
    </row>
    <row r="219" spans="1:8" s="16" customFormat="1" ht="50.1" customHeight="1" x14ac:dyDescent="0.2">
      <c r="A219" s="143" t="s">
        <v>103</v>
      </c>
      <c r="B219" s="144"/>
      <c r="C219" s="188" t="str">
        <f t="shared" si="1"/>
        <v>Электронный справочник на основе Справочника организаций "2ГИС.УФА" (версия для ПК)</v>
      </c>
      <c r="D219" s="56">
        <v>14880</v>
      </c>
      <c r="E219" s="37"/>
      <c r="F219" s="37"/>
      <c r="G219" s="37"/>
      <c r="H219" s="38"/>
    </row>
    <row r="220" spans="1:8" s="16" customFormat="1" ht="50.1" customHeight="1" x14ac:dyDescent="0.2">
      <c r="A220" s="143" t="s">
        <v>104</v>
      </c>
      <c r="B220" s="144"/>
      <c r="C220" s="188" t="str">
        <f t="shared" si="1"/>
        <v>Электронный справочник на основе Справочника организаций "2ГИС.УФА" (версия для ПК)</v>
      </c>
      <c r="D220" s="56">
        <v>20760</v>
      </c>
      <c r="E220" s="37"/>
      <c r="F220" s="37"/>
      <c r="G220" s="37"/>
      <c r="H220" s="38"/>
    </row>
    <row r="221" spans="1:8" s="16" customFormat="1" ht="50.1" customHeight="1" x14ac:dyDescent="0.2">
      <c r="A221" s="143" t="s">
        <v>105</v>
      </c>
      <c r="B221" s="144"/>
      <c r="C221" s="188" t="str">
        <f t="shared" si="1"/>
        <v>Электронный справочник на основе Справочника организаций "2ГИС.УФА" (версия для ПК)</v>
      </c>
      <c r="D221" s="56">
        <v>55680</v>
      </c>
      <c r="E221" s="37"/>
      <c r="F221" s="37"/>
      <c r="G221" s="37"/>
      <c r="H221" s="38"/>
    </row>
    <row r="222" spans="1:8" s="16" customFormat="1" ht="50.1" customHeight="1" x14ac:dyDescent="0.2">
      <c r="A222" s="143" t="s">
        <v>273</v>
      </c>
      <c r="B222" s="144"/>
      <c r="C222" s="188" t="s">
        <v>716</v>
      </c>
      <c r="D222" s="56">
        <v>840</v>
      </c>
      <c r="E222" s="37"/>
      <c r="F222" s="37"/>
      <c r="G222" s="37"/>
      <c r="H222" s="38"/>
    </row>
    <row r="223" spans="1:8" s="16" customFormat="1" ht="50.1" customHeight="1" thickBot="1" x14ac:dyDescent="0.25">
      <c r="A223" s="143" t="s">
        <v>108</v>
      </c>
      <c r="B223" s="144"/>
      <c r="C223" s="188" t="str">
        <f t="shared" si="1"/>
        <v>Электронный справочник на основе Справочника организаций "2ГИС.УФА" (версия для ПК)</v>
      </c>
      <c r="D223" s="56">
        <v>13200</v>
      </c>
      <c r="E223" s="37"/>
      <c r="F223" s="37"/>
      <c r="G223" s="37"/>
      <c r="H223" s="38"/>
    </row>
    <row r="224" spans="1:8" s="28" customFormat="1" ht="50.1" customHeight="1" thickBot="1" x14ac:dyDescent="0.25">
      <c r="A224" s="24" t="s">
        <v>109</v>
      </c>
      <c r="B224" s="25"/>
      <c r="C224" s="26"/>
      <c r="D224" s="156"/>
      <c r="E224" s="156"/>
      <c r="F224" s="156"/>
      <c r="G224" s="156"/>
      <c r="H224" s="157"/>
    </row>
    <row r="225" spans="1:8" s="16" customFormat="1" ht="50.1" customHeight="1" x14ac:dyDescent="0.2">
      <c r="A225" s="143" t="s">
        <v>110</v>
      </c>
      <c r="B225" s="144"/>
      <c r="C2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25" s="56">
        <v>5004</v>
      </c>
      <c r="E225" s="37"/>
      <c r="F225" s="37"/>
      <c r="G225" s="37"/>
      <c r="H225" s="38"/>
    </row>
    <row r="226" spans="1:8" s="16" customFormat="1" ht="50.1" customHeight="1" x14ac:dyDescent="0.2">
      <c r="A226" s="143" t="s">
        <v>111</v>
      </c>
      <c r="B226" s="144"/>
      <c r="C226" s="194"/>
      <c r="D226" s="56">
        <v>5004</v>
      </c>
      <c r="E226" s="37"/>
      <c r="F226" s="37"/>
      <c r="G226" s="37"/>
      <c r="H226" s="38"/>
    </row>
    <row r="227" spans="1:8" s="16" customFormat="1" ht="50.1" customHeight="1" x14ac:dyDescent="0.2">
      <c r="A227" s="192" t="s">
        <v>112</v>
      </c>
      <c r="B227" s="193"/>
      <c r="C227" s="194"/>
      <c r="D227" s="325">
        <v>3000</v>
      </c>
      <c r="E227" s="140"/>
      <c r="F227" s="140"/>
      <c r="G227" s="140"/>
      <c r="H227" s="140"/>
    </row>
    <row r="228" spans="1:8" s="16" customFormat="1" ht="50.1" customHeight="1" x14ac:dyDescent="0.2">
      <c r="A228" s="192" t="s">
        <v>113</v>
      </c>
      <c r="B228" s="193"/>
      <c r="C228" s="194"/>
      <c r="D228" s="325">
        <v>300</v>
      </c>
      <c r="E228" s="140"/>
      <c r="F228" s="140"/>
      <c r="G228" s="140"/>
      <c r="H228" s="140"/>
    </row>
    <row r="229" spans="1:8" s="16" customFormat="1" ht="50.1" customHeight="1" thickBot="1" x14ac:dyDescent="0.25">
      <c r="A229" s="192" t="s">
        <v>114</v>
      </c>
      <c r="B229" s="193"/>
      <c r="C229" s="196"/>
      <c r="D229" s="78">
        <v>1050</v>
      </c>
      <c r="E229" s="79"/>
      <c r="F229" s="79"/>
      <c r="G229" s="79"/>
      <c r="H229" s="79"/>
    </row>
    <row r="230" spans="1:8" s="16" customFormat="1" ht="50.1" customHeight="1" thickBot="1" x14ac:dyDescent="0.25">
      <c r="A230" s="24" t="s">
        <v>115</v>
      </c>
      <c r="B230" s="25"/>
      <c r="C230" s="26"/>
      <c r="D230" s="156"/>
      <c r="E230" s="156"/>
      <c r="F230" s="156"/>
      <c r="G230" s="156"/>
      <c r="H230" s="157"/>
    </row>
    <row r="231" spans="1:8" s="16" customFormat="1" ht="50.1" customHeight="1" x14ac:dyDescent="0.2">
      <c r="A231" s="137" t="s">
        <v>161</v>
      </c>
      <c r="B231" s="189"/>
      <c r="C23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1" s="56">
        <v>9990</v>
      </c>
      <c r="E231" s="37"/>
      <c r="F231" s="37"/>
      <c r="G231" s="37"/>
      <c r="H231" s="38"/>
    </row>
    <row r="232" spans="1:8" s="16" customFormat="1" ht="50.1" customHeight="1" x14ac:dyDescent="0.2">
      <c r="A232" s="137" t="s">
        <v>117</v>
      </c>
      <c r="B232" s="189"/>
      <c r="C232" s="188" t="str">
        <f>"Интернет-площадка 2gis.ru на основе Cправочника организаций "&amp;$C$2&amp;""</f>
        <v>Интернет-площадка 2gis.ru на основе Cправочника организаций "2ГИС.УФА"</v>
      </c>
      <c r="D232" s="56">
        <v>9990</v>
      </c>
      <c r="E232" s="37"/>
      <c r="F232" s="37"/>
      <c r="G232" s="37"/>
      <c r="H232" s="38"/>
    </row>
    <row r="233" spans="1:8" s="16" customFormat="1" ht="50.1" customHeight="1" x14ac:dyDescent="0.2">
      <c r="A233" s="137" t="s">
        <v>118</v>
      </c>
      <c r="B233" s="189"/>
      <c r="C233" s="47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3" s="56">
        <v>7290</v>
      </c>
      <c r="E233" s="37"/>
      <c r="F233" s="37"/>
      <c r="G233" s="37"/>
      <c r="H233" s="38"/>
    </row>
    <row r="234" spans="1:8" s="16" customFormat="1" ht="50.1" customHeight="1" x14ac:dyDescent="0.2">
      <c r="A234" s="143" t="s">
        <v>162</v>
      </c>
      <c r="B234" s="144"/>
      <c r="C23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4" s="36">
        <v>14040</v>
      </c>
      <c r="E234" s="37"/>
      <c r="F234" s="37"/>
      <c r="G234" s="37"/>
      <c r="H234" s="38"/>
    </row>
    <row r="235" spans="1:8" s="16" customFormat="1" ht="50.1" customHeight="1" x14ac:dyDescent="0.2">
      <c r="A235" s="143" t="s">
        <v>163</v>
      </c>
      <c r="B235" s="144"/>
      <c r="C235" s="479"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5" s="36">
        <v>10320</v>
      </c>
      <c r="E235" s="37"/>
      <c r="F235" s="37"/>
      <c r="G235" s="37"/>
      <c r="H235" s="38"/>
    </row>
    <row r="236" spans="1:8" s="16" customFormat="1" ht="50.1" customHeight="1" x14ac:dyDescent="0.2">
      <c r="A236" s="143" t="s">
        <v>121</v>
      </c>
      <c r="B236" s="144"/>
      <c r="C236" s="188" t="str">
        <f>"Интернет-площадка 2gis.ru на основе Cправочника организаций "&amp;$C$2&amp;""</f>
        <v>Интернет-площадка 2gis.ru на основе Cправочника организаций "2ГИС.УФА"</v>
      </c>
      <c r="D236" s="36">
        <v>14040</v>
      </c>
      <c r="E236" s="37"/>
      <c r="F236" s="37"/>
      <c r="G236" s="37"/>
      <c r="H236" s="38"/>
    </row>
    <row r="237" spans="1:8" s="16" customFormat="1" ht="126" customHeight="1" thickBot="1" x14ac:dyDescent="0.25">
      <c r="A237" s="143" t="s">
        <v>122</v>
      </c>
      <c r="B237" s="144"/>
      <c r="C237" s="297" t="str">
        <f>C232</f>
        <v>Интернет-площадка 2gis.ru на основе Cправочника организаций "2ГИС.УФА"</v>
      </c>
      <c r="D237" s="56">
        <v>9900</v>
      </c>
      <c r="E237" s="37"/>
      <c r="F237" s="37"/>
      <c r="G237" s="37"/>
      <c r="H237" s="38"/>
    </row>
    <row r="238" spans="1:8" s="28" customFormat="1" ht="50.1" customHeight="1" thickBot="1" x14ac:dyDescent="0.25">
      <c r="A238" s="298"/>
      <c r="B238" s="299"/>
      <c r="C238" s="299"/>
      <c r="D238" s="299"/>
      <c r="E238" s="299"/>
      <c r="F238" s="299"/>
      <c r="G238" s="299"/>
      <c r="H238" s="428"/>
    </row>
    <row r="239" spans="1:8" s="23" customFormat="1" ht="26.25" x14ac:dyDescent="0.2">
      <c r="A239" s="202"/>
      <c r="B239" s="203"/>
      <c r="C239" s="204"/>
      <c r="D239" s="203"/>
      <c r="E239" s="203"/>
      <c r="F239" s="203"/>
      <c r="G239" s="203"/>
      <c r="H239" s="205"/>
    </row>
    <row r="240" spans="1:8" s="16" customFormat="1" ht="21" x14ac:dyDescent="0.2">
      <c r="A240" s="206"/>
      <c r="B240" s="207" t="s">
        <v>123</v>
      </c>
      <c r="C240" s="208" t="s">
        <v>178</v>
      </c>
      <c r="D240" s="208"/>
      <c r="E240" s="209"/>
      <c r="F240" s="209"/>
      <c r="G240" s="209"/>
      <c r="H240" s="209"/>
    </row>
    <row r="241" spans="1:8" s="16" customFormat="1" ht="21" x14ac:dyDescent="0.2">
      <c r="A241" s="206"/>
      <c r="B241" s="209"/>
      <c r="C241" s="210" t="s">
        <v>179</v>
      </c>
      <c r="D241" s="210"/>
      <c r="E241" s="209"/>
      <c r="F241" s="209"/>
      <c r="G241" s="209"/>
      <c r="H241" s="209"/>
    </row>
    <row r="242" spans="1:8" s="16" customFormat="1" ht="21" x14ac:dyDescent="0.2">
      <c r="A242" s="206"/>
      <c r="B242" s="209"/>
      <c r="C242" s="208" t="s">
        <v>180</v>
      </c>
      <c r="D242" s="210"/>
      <c r="E242" s="209"/>
      <c r="F242" s="209"/>
      <c r="G242" s="209"/>
      <c r="H242" s="209"/>
    </row>
    <row r="243" spans="1:8" s="16" customFormat="1" ht="26.25" x14ac:dyDescent="0.2">
      <c r="A243" s="219"/>
      <c r="B243" s="219"/>
      <c r="C243" s="210"/>
      <c r="D243" s="210"/>
      <c r="E243" s="221"/>
      <c r="F243" s="222"/>
      <c r="G243" s="223"/>
      <c r="H243" s="223"/>
    </row>
    <row r="244" spans="1:8" s="16" customFormat="1" ht="26.25" x14ac:dyDescent="0.2">
      <c r="A244" s="213" t="str">
        <f>Абакан_юр!A147</f>
        <v>По соглашению сторон в качестве валюты платежа могут выступать украинские гривны, в этом случае курс следующий: 1 руб. = 0,3909 гривен</v>
      </c>
      <c r="B244" s="213"/>
      <c r="C244" s="213"/>
      <c r="D244" s="214"/>
      <c r="E244" s="214"/>
      <c r="F244" s="215"/>
      <c r="G244" s="216"/>
      <c r="H244" s="216"/>
    </row>
    <row r="245" spans="1:8" s="16" customFormat="1" ht="24.95" customHeight="1" x14ac:dyDescent="0.2">
      <c r="A245" s="213" t="str">
        <f>Абакан_юр!A148</f>
        <v>По соглашению сторон в качестве валюты платежа могут выступать дирхамы ОАЭ, в этом случае курс следующий: 1 руб. = 0,0394 дирхам</v>
      </c>
      <c r="B245" s="213"/>
      <c r="C245" s="213"/>
      <c r="D245" s="214"/>
      <c r="E245" s="214"/>
      <c r="F245" s="215"/>
      <c r="G245" s="218"/>
      <c r="H245" s="218"/>
    </row>
    <row r="246" spans="1:8" ht="12.6" customHeight="1" x14ac:dyDescent="0.2">
      <c r="A246" s="213" t="str">
        <f>Абакан_юр!A149</f>
        <v>По соглашению сторон в качестве валюты платежа могут выступать доллары США, в этом случае курс следующий: 1 руб. = 0,0107 доллара</v>
      </c>
      <c r="B246" s="213"/>
      <c r="C246" s="213"/>
      <c r="D246" s="214"/>
      <c r="E246" s="214"/>
      <c r="F246" s="215"/>
      <c r="G246" s="218"/>
      <c r="H246" s="218"/>
    </row>
    <row r="247" spans="1:8" s="209" customFormat="1" ht="24.95" customHeight="1" x14ac:dyDescent="0.2">
      <c r="A247" s="213" t="str">
        <f>Абакан_юр!A150</f>
        <v>По соглашению сторон в качестве валюты платежа могут выступать евро, в этом случае курс следующий: 1 руб. = 0,0101 евро</v>
      </c>
      <c r="B247" s="213"/>
      <c r="C247" s="213"/>
      <c r="D247" s="214"/>
      <c r="E247" s="215"/>
      <c r="F247" s="215"/>
      <c r="G247" s="218"/>
      <c r="H247" s="218"/>
    </row>
    <row r="248" spans="1:8" s="209" customFormat="1" ht="24.95" customHeight="1" x14ac:dyDescent="0.2">
      <c r="A248" s="213" t="str">
        <f>Абакан_юр!A151</f>
        <v>По соглашению сторон в качестве валюты платежа могут выступать чешские кроны, в этом случае курс следующий: 1 руб. = 0,2496 крона</v>
      </c>
      <c r="B248" s="213"/>
      <c r="C248" s="213"/>
      <c r="D248" s="214"/>
      <c r="E248" s="215"/>
      <c r="F248" s="215"/>
      <c r="G248" s="218"/>
      <c r="H248" s="218"/>
    </row>
    <row r="249" spans="1:8" s="209" customFormat="1" ht="24.95" customHeight="1" x14ac:dyDescent="0.2">
      <c r="A249" s="213" t="str">
        <f>Абакан_юр!A152</f>
        <v>По соглашению сторон в качестве валюты платежа могут выступать киргизские сомы, в этом случае курс следующий: 1 руб. = 0,9546 сом</v>
      </c>
      <c r="B249" s="213"/>
      <c r="C249" s="213"/>
      <c r="D249" s="214"/>
      <c r="E249" s="214"/>
      <c r="F249" s="215"/>
      <c r="G249" s="218"/>
      <c r="H249" s="218"/>
    </row>
    <row r="250" spans="1:8" s="224" customFormat="1" ht="12" customHeight="1" x14ac:dyDescent="0.2">
      <c r="A250" s="213" t="str">
        <f>Абакан_юр!A153</f>
        <v>По соглашению сторон в качестве валюты платежа могут выступать казахстанские тенге, в этом случае курс следующий: 1 руб. = 5,1087 тенге</v>
      </c>
      <c r="B250" s="213"/>
      <c r="C250" s="213"/>
      <c r="D250" s="214"/>
      <c r="E250" s="214"/>
      <c r="F250" s="215"/>
      <c r="G250" s="218"/>
      <c r="H250" s="218"/>
    </row>
    <row r="251" spans="1:8" s="217" customFormat="1" ht="24.95" customHeight="1" x14ac:dyDescent="0.2">
      <c r="A251" s="219"/>
      <c r="B251" s="219"/>
      <c r="C251" s="220"/>
      <c r="D251" s="221"/>
      <c r="E251" s="221"/>
      <c r="F251" s="222"/>
      <c r="G251" s="223"/>
      <c r="H251" s="223"/>
    </row>
    <row r="252" spans="1:8" s="217" customFormat="1" ht="24.95" customHeight="1" x14ac:dyDescent="0.2">
      <c r="A252" s="225" t="s">
        <v>134</v>
      </c>
      <c r="B252" s="225"/>
      <c r="C252" s="225"/>
      <c r="D252" s="225"/>
      <c r="E252" s="225"/>
      <c r="F252" s="225"/>
      <c r="G252" s="225"/>
      <c r="H252" s="225"/>
    </row>
    <row r="253" spans="1:8" s="217" customFormat="1" ht="24.95" customHeight="1" x14ac:dyDescent="0.2">
      <c r="A253" s="225" t="s">
        <v>135</v>
      </c>
      <c r="B253" s="225"/>
      <c r="C253" s="225"/>
      <c r="D253" s="225"/>
      <c r="E253" s="225"/>
      <c r="F253" s="225"/>
      <c r="G253" s="225"/>
      <c r="H253" s="225"/>
    </row>
    <row r="254" spans="1:8" s="217" customFormat="1" ht="24.95" customHeight="1" x14ac:dyDescent="0.2">
      <c r="A254" s="213" t="s">
        <v>458</v>
      </c>
      <c r="B254" s="213"/>
      <c r="C254" s="213"/>
      <c r="D254" s="213"/>
      <c r="E254" s="213"/>
      <c r="F254" s="213"/>
      <c r="G254" s="213"/>
      <c r="H254" s="213"/>
    </row>
    <row r="255" spans="1:8" s="217" customFormat="1" ht="24.95" customHeight="1" thickBot="1" x14ac:dyDescent="0.25">
      <c r="A255" s="226" t="s">
        <v>136</v>
      </c>
      <c r="B255" s="226"/>
      <c r="C255" s="226"/>
      <c r="D255" s="226"/>
      <c r="E255" s="226"/>
      <c r="F255" s="227"/>
      <c r="H255" s="228"/>
    </row>
    <row r="256" spans="1:8" s="217" customFormat="1" ht="24.95" customHeight="1" thickBot="1" x14ac:dyDescent="0.25">
      <c r="A256" s="538" t="s">
        <v>137</v>
      </c>
      <c r="B256" s="539"/>
      <c r="C256" s="539"/>
      <c r="D256" s="539"/>
      <c r="E256" s="540"/>
      <c r="F256" s="232"/>
      <c r="G256" s="203"/>
      <c r="H256" s="233"/>
    </row>
    <row r="257" spans="1:8" s="217" customFormat="1" ht="24.95" customHeight="1" thickBot="1" x14ac:dyDescent="0.25">
      <c r="A257" s="302" t="s">
        <v>138</v>
      </c>
      <c r="B257" s="303"/>
      <c r="C257" s="236" t="s">
        <v>139</v>
      </c>
      <c r="D257" s="326" t="s">
        <v>140</v>
      </c>
      <c r="E257" s="327"/>
      <c r="F257" s="238"/>
      <c r="G257" s="238"/>
      <c r="H257" s="238"/>
    </row>
    <row r="258" spans="1:8" s="224" customFormat="1" ht="12" customHeight="1" x14ac:dyDescent="0.2">
      <c r="A258" s="745" t="s">
        <v>167</v>
      </c>
      <c r="B258" s="746"/>
      <c r="C258" s="747" t="s">
        <v>168</v>
      </c>
      <c r="D258" s="748">
        <v>2190</v>
      </c>
      <c r="E258" s="542"/>
      <c r="F258" s="238"/>
      <c r="G258" s="238"/>
      <c r="H258" s="238"/>
    </row>
    <row r="259" spans="1:8" ht="24.95" customHeight="1" x14ac:dyDescent="0.2">
      <c r="A259" s="745" t="s">
        <v>169</v>
      </c>
      <c r="B259" s="746"/>
      <c r="C259" s="749"/>
      <c r="D259" s="748">
        <v>1590</v>
      </c>
      <c r="E259" s="542"/>
      <c r="F259" s="238"/>
      <c r="G259" s="238"/>
      <c r="H259" s="238"/>
    </row>
    <row r="260" spans="1:8" ht="24.95" customHeight="1" x14ac:dyDescent="0.2">
      <c r="A260" s="745" t="s">
        <v>170</v>
      </c>
      <c r="B260" s="746"/>
      <c r="C260" s="749"/>
      <c r="D260" s="748">
        <v>1440</v>
      </c>
      <c r="E260" s="542"/>
      <c r="F260" s="238"/>
      <c r="G260" s="238"/>
      <c r="H260" s="238"/>
    </row>
    <row r="261" spans="1:8" s="203" customFormat="1" ht="38.25" customHeight="1" x14ac:dyDescent="0.2">
      <c r="A261" s="745" t="s">
        <v>171</v>
      </c>
      <c r="B261" s="746"/>
      <c r="C261" s="541"/>
      <c r="D261" s="748">
        <v>1290</v>
      </c>
      <c r="E261" s="542"/>
      <c r="F261" s="238"/>
      <c r="G261" s="238"/>
      <c r="H261" s="238"/>
    </row>
    <row r="262" spans="1:8" s="228" customFormat="1" ht="50.1" customHeight="1" x14ac:dyDescent="0.2">
      <c r="A262" s="244" t="s">
        <v>141</v>
      </c>
      <c r="B262" s="245"/>
      <c r="C262" s="246" t="s">
        <v>142</v>
      </c>
      <c r="D262" s="247" t="s">
        <v>143</v>
      </c>
      <c r="E262" s="248"/>
      <c r="F262" s="238"/>
      <c r="G262" s="238"/>
      <c r="H262" s="238"/>
    </row>
    <row r="263" spans="1:8" s="233" customFormat="1" ht="50.1" customHeight="1" x14ac:dyDescent="0.2">
      <c r="A263" s="244" t="s">
        <v>144</v>
      </c>
      <c r="B263" s="245"/>
      <c r="C263" s="246" t="s">
        <v>145</v>
      </c>
      <c r="D263" s="247" t="s">
        <v>146</v>
      </c>
      <c r="E263" s="248"/>
      <c r="F263" s="238"/>
      <c r="G263" s="238"/>
      <c r="H263" s="238"/>
    </row>
    <row r="264" spans="1:8" ht="87" customHeight="1" thickBot="1" x14ac:dyDescent="0.25">
      <c r="A264" s="328" t="s">
        <v>147</v>
      </c>
      <c r="B264" s="329"/>
      <c r="C264" s="330" t="s">
        <v>148</v>
      </c>
      <c r="D264" s="331" t="s">
        <v>146</v>
      </c>
      <c r="E264" s="332"/>
      <c r="F264" s="238"/>
      <c r="G264" s="238"/>
      <c r="H264" s="238"/>
    </row>
    <row r="265" spans="1:8" ht="50.1" customHeight="1" thickBot="1" x14ac:dyDescent="0.25">
      <c r="A265" s="328" t="s">
        <v>150</v>
      </c>
      <c r="B265" s="329"/>
      <c r="C265" s="544" t="s">
        <v>151</v>
      </c>
      <c r="D265" s="331" t="s">
        <v>146</v>
      </c>
      <c r="E265" s="332"/>
      <c r="F265" s="232"/>
      <c r="G265" s="232"/>
      <c r="H265" s="232"/>
    </row>
    <row r="266" spans="1:8" ht="50.1" customHeight="1" thickBot="1" x14ac:dyDescent="0.25">
      <c r="A266" s="328" t="s">
        <v>152</v>
      </c>
      <c r="B266" s="329"/>
      <c r="C266" s="330" t="s">
        <v>153</v>
      </c>
      <c r="D266" s="331" t="s">
        <v>146</v>
      </c>
      <c r="E266" s="332"/>
      <c r="F266" s="222"/>
      <c r="G266" s="223"/>
      <c r="H266" s="223"/>
    </row>
    <row r="267" spans="1:8" ht="50.1" customHeight="1" x14ac:dyDescent="0.2">
      <c r="A267" s="250" t="s">
        <v>154</v>
      </c>
      <c r="B267" s="250"/>
      <c r="C267" s="250"/>
      <c r="D267" s="250"/>
      <c r="E267" s="250"/>
      <c r="F267" s="250"/>
      <c r="G267" s="250"/>
      <c r="H267" s="250"/>
    </row>
    <row r="268" spans="1:8" ht="50.1" customHeight="1" x14ac:dyDescent="0.2">
      <c r="A268" s="250" t="s">
        <v>155</v>
      </c>
      <c r="B268" s="250"/>
      <c r="C268" s="250"/>
      <c r="D268" s="250"/>
      <c r="E268" s="250"/>
      <c r="F268" s="250"/>
      <c r="G268" s="250"/>
      <c r="H268" s="250"/>
    </row>
    <row r="269" spans="1:8" ht="99.95" customHeight="1" x14ac:dyDescent="0.2">
      <c r="A269"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9" s="308"/>
      <c r="C269" s="308"/>
      <c r="D269" s="308"/>
      <c r="E269" s="308"/>
      <c r="F269" s="308"/>
      <c r="G269" s="308"/>
      <c r="H269" s="308"/>
    </row>
    <row r="270" spans="1:8" ht="75" customHeight="1" x14ac:dyDescent="0.2">
      <c r="A270" s="225" t="s">
        <v>157</v>
      </c>
      <c r="B270" s="225"/>
      <c r="C270" s="225"/>
      <c r="D270" s="225"/>
      <c r="E270" s="225"/>
      <c r="F270" s="225"/>
      <c r="G270" s="225"/>
      <c r="H270" s="225"/>
    </row>
    <row r="271" spans="1:8" ht="113.25" customHeight="1" x14ac:dyDescent="0.2">
      <c r="A271" s="250" t="s">
        <v>158</v>
      </c>
      <c r="B271" s="250"/>
      <c r="C271" s="250"/>
      <c r="D271" s="250"/>
      <c r="E271" s="250"/>
      <c r="F271" s="250"/>
      <c r="G271" s="250"/>
      <c r="H271" s="250"/>
    </row>
    <row r="272" spans="1:8" s="203" customFormat="1" ht="102.75" customHeight="1" x14ac:dyDescent="0.2">
      <c r="A272" s="202"/>
      <c r="C272" s="204"/>
      <c r="H272" s="205"/>
    </row>
    <row r="273" spans="1:8" s="203" customFormat="1" ht="125.25" customHeight="1" x14ac:dyDescent="0.2">
      <c r="A273" s="486" t="s">
        <v>459</v>
      </c>
      <c r="B273" s="486"/>
      <c r="C273" s="486"/>
      <c r="D273" s="486"/>
      <c r="E273" s="486"/>
      <c r="F273" s="486"/>
      <c r="G273" s="486"/>
      <c r="H273" s="486"/>
    </row>
    <row r="274" spans="1:8" ht="25.5" x14ac:dyDescent="0.35">
      <c r="A274" s="487" t="s">
        <v>460</v>
      </c>
      <c r="B274" s="488"/>
      <c r="C274" s="489" t="s">
        <v>461</v>
      </c>
    </row>
    <row r="275" spans="1:8" ht="25.5" x14ac:dyDescent="0.35">
      <c r="A275" s="490" t="s">
        <v>462</v>
      </c>
      <c r="B275" s="491"/>
      <c r="C275" s="492">
        <v>1</v>
      </c>
    </row>
    <row r="276" spans="1:8" ht="25.5" x14ac:dyDescent="0.35">
      <c r="A276" s="490">
        <v>2</v>
      </c>
      <c r="B276" s="491"/>
      <c r="C276" s="492">
        <v>1.1000000000000001</v>
      </c>
    </row>
    <row r="277" spans="1:8" ht="25.5" x14ac:dyDescent="0.35">
      <c r="A277" s="490">
        <v>3</v>
      </c>
      <c r="B277" s="491"/>
      <c r="C277" s="492">
        <v>1.2</v>
      </c>
    </row>
    <row r="278" spans="1:8" ht="25.5" x14ac:dyDescent="0.35">
      <c r="A278" s="490" t="s">
        <v>463</v>
      </c>
      <c r="B278" s="491"/>
      <c r="C278" s="492">
        <v>1.25</v>
      </c>
    </row>
    <row r="279" spans="1:8" ht="25.5" x14ac:dyDescent="0.35">
      <c r="A279" s="490" t="s">
        <v>464</v>
      </c>
      <c r="B279" s="491"/>
      <c r="C279" s="492">
        <v>1.3</v>
      </c>
    </row>
    <row r="280" spans="1:8" ht="25.5" x14ac:dyDescent="0.35">
      <c r="A280" s="490" t="s">
        <v>465</v>
      </c>
      <c r="B280" s="491"/>
      <c r="C280" s="492">
        <v>1.35</v>
      </c>
    </row>
    <row r="281" spans="1:8" ht="25.5" x14ac:dyDescent="0.35">
      <c r="A281" s="490" t="s">
        <v>466</v>
      </c>
      <c r="B281" s="491"/>
      <c r="C281" s="492">
        <v>1.4</v>
      </c>
    </row>
    <row r="282" spans="1:8" ht="25.5" x14ac:dyDescent="0.35">
      <c r="A282" s="490" t="s">
        <v>467</v>
      </c>
      <c r="B282" s="491"/>
      <c r="C282" s="492">
        <v>1.45</v>
      </c>
    </row>
    <row r="283" spans="1:8" ht="25.5" x14ac:dyDescent="0.35">
      <c r="A283" s="490" t="s">
        <v>468</v>
      </c>
      <c r="B283" s="491"/>
      <c r="C283" s="492">
        <v>1.5</v>
      </c>
    </row>
    <row r="284" spans="1:8" ht="25.5" x14ac:dyDescent="0.35">
      <c r="A284" s="490" t="s">
        <v>469</v>
      </c>
      <c r="B284" s="491"/>
      <c r="C284" s="492">
        <v>2</v>
      </c>
    </row>
    <row r="285" spans="1:8" ht="23.25" x14ac:dyDescent="0.2">
      <c r="A285" s="250" t="s">
        <v>470</v>
      </c>
      <c r="B285" s="250"/>
      <c r="C285" s="250"/>
      <c r="D285" s="250"/>
      <c r="E285" s="250"/>
      <c r="F285" s="250"/>
      <c r="G285" s="250"/>
      <c r="H285" s="250"/>
    </row>
    <row r="288" spans="1:8" s="252" customFormat="1" ht="114.75" customHeight="1" x14ac:dyDescent="0.2">
      <c r="A288" s="225" t="s">
        <v>471</v>
      </c>
      <c r="B288" s="225"/>
      <c r="C288" s="225"/>
      <c r="D288" s="225"/>
      <c r="E288" s="225"/>
      <c r="F288" s="225"/>
      <c r="G288" s="225"/>
      <c r="H288" s="225"/>
    </row>
    <row r="294" spans="1:8" s="252" customFormat="1" ht="114.75" customHeight="1" x14ac:dyDescent="0.2">
      <c r="A294" s="202"/>
      <c r="B294" s="203"/>
      <c r="C294" s="204"/>
      <c r="D294" s="203"/>
      <c r="E294" s="203"/>
      <c r="F294" s="203"/>
      <c r="G294" s="203"/>
      <c r="H294" s="205"/>
    </row>
  </sheetData>
  <sheetProtection selectLockedCells="1" selectUnlockedCells="1"/>
  <mergeCells count="488">
    <mergeCell ref="A282:B282"/>
    <mergeCell ref="A283:B283"/>
    <mergeCell ref="A284:B284"/>
    <mergeCell ref="A285:H285"/>
    <mergeCell ref="A288:E288"/>
    <mergeCell ref="F288:H288"/>
    <mergeCell ref="A276:B276"/>
    <mergeCell ref="A277:B277"/>
    <mergeCell ref="A278:B278"/>
    <mergeCell ref="A279:B279"/>
    <mergeCell ref="A280:B280"/>
    <mergeCell ref="A281:B281"/>
    <mergeCell ref="A269:H269"/>
    <mergeCell ref="A270:H270"/>
    <mergeCell ref="A271:H271"/>
    <mergeCell ref="A273:H273"/>
    <mergeCell ref="A274:B274"/>
    <mergeCell ref="A275:B275"/>
    <mergeCell ref="A265:B265"/>
    <mergeCell ref="D265:E265"/>
    <mergeCell ref="A266:B266"/>
    <mergeCell ref="D266:E266"/>
    <mergeCell ref="A267:H267"/>
    <mergeCell ref="A268:H268"/>
    <mergeCell ref="A262:B262"/>
    <mergeCell ref="D262:E262"/>
    <mergeCell ref="A263:B263"/>
    <mergeCell ref="D263:E263"/>
    <mergeCell ref="A264:B264"/>
    <mergeCell ref="D264:E264"/>
    <mergeCell ref="A258:B258"/>
    <mergeCell ref="C258:C261"/>
    <mergeCell ref="D258:E258"/>
    <mergeCell ref="A259:B259"/>
    <mergeCell ref="D259:E259"/>
    <mergeCell ref="A260:B260"/>
    <mergeCell ref="D260:E260"/>
    <mergeCell ref="A261:B261"/>
    <mergeCell ref="D261:E261"/>
    <mergeCell ref="A253:H253"/>
    <mergeCell ref="A254:H254"/>
    <mergeCell ref="A255:E255"/>
    <mergeCell ref="A256:E256"/>
    <mergeCell ref="A257:B257"/>
    <mergeCell ref="D257:E257"/>
    <mergeCell ref="A246:C246"/>
    <mergeCell ref="A247:C247"/>
    <mergeCell ref="A248:C248"/>
    <mergeCell ref="A249:C249"/>
    <mergeCell ref="A250:C250"/>
    <mergeCell ref="A252:H252"/>
    <mergeCell ref="C241:D241"/>
    <mergeCell ref="C242:D242"/>
    <mergeCell ref="C243:D243"/>
    <mergeCell ref="A244:C244"/>
    <mergeCell ref="G244:H244"/>
    <mergeCell ref="A245:C245"/>
    <mergeCell ref="A236:B236"/>
    <mergeCell ref="D236:H236"/>
    <mergeCell ref="A237:B237"/>
    <mergeCell ref="D237:H237"/>
    <mergeCell ref="A238:H238"/>
    <mergeCell ref="C240:D240"/>
    <mergeCell ref="A233:B233"/>
    <mergeCell ref="D233:H233"/>
    <mergeCell ref="A234:B234"/>
    <mergeCell ref="D234:H234"/>
    <mergeCell ref="A235:B235"/>
    <mergeCell ref="D235:H235"/>
    <mergeCell ref="D229:H229"/>
    <mergeCell ref="A230:B230"/>
    <mergeCell ref="D230:H230"/>
    <mergeCell ref="A231:B231"/>
    <mergeCell ref="D231:H231"/>
    <mergeCell ref="A232:B232"/>
    <mergeCell ref="D232:H232"/>
    <mergeCell ref="A225:B225"/>
    <mergeCell ref="C225:C229"/>
    <mergeCell ref="D225:H225"/>
    <mergeCell ref="A226:B226"/>
    <mergeCell ref="D226:H226"/>
    <mergeCell ref="A227:B227"/>
    <mergeCell ref="D227:H227"/>
    <mergeCell ref="A228:B228"/>
    <mergeCell ref="D228:H228"/>
    <mergeCell ref="A229:B229"/>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0"/>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D106:H106"/>
    <mergeCell ref="A107:A111"/>
    <mergeCell ref="B107:B108"/>
    <mergeCell ref="C107:C108"/>
    <mergeCell ref="D107:D111"/>
    <mergeCell ref="E107:E111"/>
    <mergeCell ref="F107:F111"/>
    <mergeCell ref="G107:G111"/>
    <mergeCell ref="H107:H111"/>
    <mergeCell ref="D100:H100"/>
    <mergeCell ref="A102:A105"/>
    <mergeCell ref="B102:B103"/>
    <mergeCell ref="C102:C103"/>
    <mergeCell ref="D102:D105"/>
    <mergeCell ref="E102:E105"/>
    <mergeCell ref="F102:F105"/>
    <mergeCell ref="G102:G105"/>
    <mergeCell ref="H102:H105"/>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D54:H54"/>
    <mergeCell ref="A55:B55"/>
    <mergeCell ref="D55:H55"/>
    <mergeCell ref="A56:B56"/>
    <mergeCell ref="D56:H56"/>
    <mergeCell ref="A57:B57"/>
    <mergeCell ref="D57:H57"/>
    <mergeCell ref="A50:B50"/>
    <mergeCell ref="C50:C99"/>
    <mergeCell ref="D50:H50"/>
    <mergeCell ref="A51:B51"/>
    <mergeCell ref="D51:H51"/>
    <mergeCell ref="A52:B52"/>
    <mergeCell ref="D52:H52"/>
    <mergeCell ref="A53:B53"/>
    <mergeCell ref="D53:H53"/>
    <mergeCell ref="A54:B54"/>
    <mergeCell ref="A44:A47"/>
    <mergeCell ref="B44:B45"/>
    <mergeCell ref="C44:C45"/>
    <mergeCell ref="D44:H47"/>
    <mergeCell ref="D48:H48"/>
    <mergeCell ref="A49:C49"/>
    <mergeCell ref="D49:H49"/>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24:A26"/>
    <mergeCell ref="B24:B25"/>
    <mergeCell ref="C24:C25"/>
    <mergeCell ref="D24:H26"/>
    <mergeCell ref="D27:H27"/>
    <mergeCell ref="A28:A31"/>
    <mergeCell ref="B28:B29"/>
    <mergeCell ref="C28:C29"/>
    <mergeCell ref="D28:D31"/>
    <mergeCell ref="E28:E3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8"/>
  <sheetViews>
    <sheetView view="pageBreakPreview" zoomScale="40" zoomScaleNormal="60" zoomScaleSheetLayoutView="40" workbookViewId="0">
      <pane ySplit="4" topLeftCell="A80"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717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1">
        <f>F7*1.2</f>
        <v>11124</v>
      </c>
      <c r="E7" s="32">
        <f>F7*1.1</f>
        <v>10197</v>
      </c>
      <c r="F7" s="32">
        <v>9270</v>
      </c>
      <c r="G7" s="32">
        <f>F7*0.75</f>
        <v>6952.5</v>
      </c>
      <c r="H7" s="33">
        <f>F7*0.5</f>
        <v>4635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54">
        <f>F12*1.2</f>
        <v>13104</v>
      </c>
      <c r="E12" s="32">
        <f>F12*1.1</f>
        <v>12012.000000000002</v>
      </c>
      <c r="F12" s="32">
        <v>10920</v>
      </c>
      <c r="G12" s="32">
        <f>F12*0.75</f>
        <v>8190</v>
      </c>
      <c r="H12" s="33">
        <f>F12*0.5</f>
        <v>5460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1950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"2ГИС.ХАБАРОВСК"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262">
        <v>240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1">
        <f>F27*1.2</f>
        <v>15580.8</v>
      </c>
      <c r="E27" s="32">
        <f>F27*1.1</f>
        <v>14282.400000000001</v>
      </c>
      <c r="F27" s="32">
        <v>12984</v>
      </c>
      <c r="G27" s="32">
        <f>F27*0.75</f>
        <v>9738</v>
      </c>
      <c r="H27" s="33">
        <f>F27*0.5</f>
        <v>6492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54">
        <f>F32*1.2</f>
        <v>18345.599999999999</v>
      </c>
      <c r="E32" s="32">
        <f>F32*1.1</f>
        <v>16816.800000000003</v>
      </c>
      <c r="F32" s="32">
        <v>15288</v>
      </c>
      <c r="G32" s="32">
        <f>F32*0.75</f>
        <v>11466</v>
      </c>
      <c r="H32" s="33">
        <f>F32*0.5</f>
        <v>7644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2760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"2ГИС.ХАБАРОВСК"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90">
        <v>336</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100"/>
      <c r="E46" s="100"/>
      <c r="F46" s="100"/>
      <c r="G46" s="100"/>
      <c r="H46" s="101"/>
    </row>
    <row r="47" spans="1:8" ht="21.75" thickBot="1" x14ac:dyDescent="0.25">
      <c r="A47" s="47"/>
      <c r="B47" s="658"/>
      <c r="C47" s="83"/>
      <c r="D47" s="612"/>
      <c r="E47" s="612"/>
      <c r="F47" s="612"/>
      <c r="G47" s="612"/>
      <c r="H47" s="700"/>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358">
        <f>F48*1.2</f>
        <v>4752</v>
      </c>
      <c r="E48" s="358">
        <f>F48*1.1</f>
        <v>4356</v>
      </c>
      <c r="F48" s="358">
        <v>3960</v>
      </c>
      <c r="G48" s="358">
        <f>F48*0.75</f>
        <v>2970</v>
      </c>
      <c r="H48" s="358">
        <f>F48*0.5</f>
        <v>1980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89">
        <v>186</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"&amp;MIN(D56:D80)&amp;" до "&amp;MAX(D56:D80)</f>
        <v>от 2502 до 62550</v>
      </c>
      <c r="E55" s="122"/>
      <c r="F55" s="122"/>
      <c r="G55" s="122"/>
      <c r="H55" s="123"/>
    </row>
    <row r="56" spans="1:8" ht="37.5" customHeight="1" x14ac:dyDescent="0.2">
      <c r="A56" s="124" t="s">
        <v>32</v>
      </c>
      <c r="B56" s="361"/>
      <c r="C56" s="30"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6" s="54">
        <v>2502</v>
      </c>
      <c r="E56" s="32"/>
      <c r="F56" s="32"/>
      <c r="G56" s="32"/>
      <c r="H56" s="33"/>
    </row>
    <row r="57" spans="1:8" ht="37.5" customHeight="1" x14ac:dyDescent="0.2">
      <c r="A57" s="130" t="s">
        <v>33</v>
      </c>
      <c r="B57" s="363"/>
      <c r="C57" s="364"/>
      <c r="D57" s="56">
        <v>5004</v>
      </c>
      <c r="E57" s="37"/>
      <c r="F57" s="37"/>
      <c r="G57" s="37"/>
      <c r="H57" s="38"/>
    </row>
    <row r="58" spans="1:8" ht="37.5" customHeight="1" x14ac:dyDescent="0.2">
      <c r="A58" s="130" t="s">
        <v>34</v>
      </c>
      <c r="B58" s="363"/>
      <c r="C58" s="364"/>
      <c r="D58" s="56">
        <v>7506</v>
      </c>
      <c r="E58" s="37"/>
      <c r="F58" s="37"/>
      <c r="G58" s="37"/>
      <c r="H58" s="38"/>
    </row>
    <row r="59" spans="1:8" ht="37.5" customHeight="1" x14ac:dyDescent="0.2">
      <c r="A59" s="130" t="s">
        <v>35</v>
      </c>
      <c r="B59" s="363"/>
      <c r="C59" s="364"/>
      <c r="D59" s="56">
        <v>10008</v>
      </c>
      <c r="E59" s="37"/>
      <c r="F59" s="37"/>
      <c r="G59" s="37"/>
      <c r="H59" s="38"/>
    </row>
    <row r="60" spans="1:8" ht="37.5" customHeight="1" x14ac:dyDescent="0.2">
      <c r="A60" s="130" t="s">
        <v>36</v>
      </c>
      <c r="B60" s="363"/>
      <c r="C60" s="364"/>
      <c r="D60" s="56">
        <v>12510</v>
      </c>
      <c r="E60" s="37"/>
      <c r="F60" s="37"/>
      <c r="G60" s="37"/>
      <c r="H60" s="38"/>
    </row>
    <row r="61" spans="1:8" ht="37.5" customHeight="1" x14ac:dyDescent="0.2">
      <c r="A61" s="130" t="s">
        <v>37</v>
      </c>
      <c r="B61" s="363"/>
      <c r="C61" s="364"/>
      <c r="D61" s="56">
        <v>15012</v>
      </c>
      <c r="E61" s="37"/>
      <c r="F61" s="37"/>
      <c r="G61" s="37"/>
      <c r="H61" s="38"/>
    </row>
    <row r="62" spans="1:8" ht="37.5" customHeight="1" x14ac:dyDescent="0.2">
      <c r="A62" s="130" t="s">
        <v>38</v>
      </c>
      <c r="B62" s="363"/>
      <c r="C62" s="364"/>
      <c r="D62" s="56">
        <v>17514</v>
      </c>
      <c r="E62" s="37"/>
      <c r="F62" s="37"/>
      <c r="G62" s="37"/>
      <c r="H62" s="38"/>
    </row>
    <row r="63" spans="1:8" ht="37.5" customHeight="1" x14ac:dyDescent="0.2">
      <c r="A63" s="130" t="s">
        <v>39</v>
      </c>
      <c r="B63" s="363"/>
      <c r="C63" s="364"/>
      <c r="D63" s="56">
        <v>20016</v>
      </c>
      <c r="E63" s="37"/>
      <c r="F63" s="37"/>
      <c r="G63" s="37"/>
      <c r="H63" s="38"/>
    </row>
    <row r="64" spans="1:8" ht="37.5" customHeight="1" x14ac:dyDescent="0.2">
      <c r="A64" s="130" t="s">
        <v>40</v>
      </c>
      <c r="B64" s="363"/>
      <c r="C64" s="364"/>
      <c r="D64" s="56">
        <v>22518</v>
      </c>
      <c r="E64" s="37"/>
      <c r="F64" s="37"/>
      <c r="G64" s="37"/>
      <c r="H64" s="38"/>
    </row>
    <row r="65" spans="1:8" ht="37.5" customHeight="1" x14ac:dyDescent="0.2">
      <c r="A65" s="130" t="s">
        <v>41</v>
      </c>
      <c r="B65" s="363"/>
      <c r="C65" s="364"/>
      <c r="D65" s="56">
        <v>25020</v>
      </c>
      <c r="E65" s="37"/>
      <c r="F65" s="37"/>
      <c r="G65" s="37"/>
      <c r="H65" s="38"/>
    </row>
    <row r="66" spans="1:8" ht="37.5" customHeight="1" x14ac:dyDescent="0.2">
      <c r="A66" s="130" t="s">
        <v>42</v>
      </c>
      <c r="B66" s="363"/>
      <c r="C66" s="364"/>
      <c r="D66" s="56">
        <v>27522</v>
      </c>
      <c r="E66" s="37"/>
      <c r="F66" s="37"/>
      <c r="G66" s="37"/>
      <c r="H66" s="38"/>
    </row>
    <row r="67" spans="1:8" ht="37.5" customHeight="1" x14ac:dyDescent="0.2">
      <c r="A67" s="130" t="s">
        <v>43</v>
      </c>
      <c r="B67" s="363"/>
      <c r="C67" s="364"/>
      <c r="D67" s="56">
        <v>30024</v>
      </c>
      <c r="E67" s="37"/>
      <c r="F67" s="37"/>
      <c r="G67" s="37"/>
      <c r="H67" s="38"/>
    </row>
    <row r="68" spans="1:8" ht="37.5" customHeight="1" x14ac:dyDescent="0.2">
      <c r="A68" s="130" t="s">
        <v>44</v>
      </c>
      <c r="B68" s="363"/>
      <c r="C68" s="364"/>
      <c r="D68" s="56">
        <v>32526</v>
      </c>
      <c r="E68" s="37"/>
      <c r="F68" s="37"/>
      <c r="G68" s="37"/>
      <c r="H68" s="38"/>
    </row>
    <row r="69" spans="1:8" ht="37.5" customHeight="1" x14ac:dyDescent="0.2">
      <c r="A69" s="130" t="s">
        <v>45</v>
      </c>
      <c r="B69" s="363"/>
      <c r="C69" s="364"/>
      <c r="D69" s="56">
        <v>35028</v>
      </c>
      <c r="E69" s="37"/>
      <c r="F69" s="37"/>
      <c r="G69" s="37"/>
      <c r="H69" s="38"/>
    </row>
    <row r="70" spans="1:8" ht="37.5" customHeight="1" x14ac:dyDescent="0.2">
      <c r="A70" s="130" t="s">
        <v>46</v>
      </c>
      <c r="B70" s="363"/>
      <c r="C70" s="364"/>
      <c r="D70" s="56">
        <v>37530</v>
      </c>
      <c r="E70" s="37"/>
      <c r="F70" s="37"/>
      <c r="G70" s="37"/>
      <c r="H70" s="38"/>
    </row>
    <row r="71" spans="1:8" ht="37.5" customHeight="1" x14ac:dyDescent="0.2">
      <c r="A71" s="130" t="s">
        <v>47</v>
      </c>
      <c r="B71" s="363"/>
      <c r="C71" s="364"/>
      <c r="D71" s="56">
        <v>40032</v>
      </c>
      <c r="E71" s="37"/>
      <c r="F71" s="37"/>
      <c r="G71" s="37"/>
      <c r="H71" s="38"/>
    </row>
    <row r="72" spans="1:8" ht="37.5" customHeight="1" x14ac:dyDescent="0.2">
      <c r="A72" s="130" t="s">
        <v>48</v>
      </c>
      <c r="B72" s="363"/>
      <c r="C72" s="364"/>
      <c r="D72" s="56">
        <v>42534</v>
      </c>
      <c r="E72" s="37"/>
      <c r="F72" s="37"/>
      <c r="G72" s="37"/>
      <c r="H72" s="38"/>
    </row>
    <row r="73" spans="1:8" ht="37.5" customHeight="1" x14ac:dyDescent="0.2">
      <c r="A73" s="130" t="s">
        <v>49</v>
      </c>
      <c r="B73" s="363"/>
      <c r="C73" s="364"/>
      <c r="D73" s="56">
        <v>45036</v>
      </c>
      <c r="E73" s="37"/>
      <c r="F73" s="37"/>
      <c r="G73" s="37"/>
      <c r="H73" s="38"/>
    </row>
    <row r="74" spans="1:8" ht="37.5" customHeight="1" x14ac:dyDescent="0.2">
      <c r="A74" s="130" t="s">
        <v>50</v>
      </c>
      <c r="B74" s="363"/>
      <c r="C74" s="364"/>
      <c r="D74" s="56">
        <v>47538</v>
      </c>
      <c r="E74" s="37"/>
      <c r="F74" s="37"/>
      <c r="G74" s="37"/>
      <c r="H74" s="38"/>
    </row>
    <row r="75" spans="1:8" ht="37.5" customHeight="1" x14ac:dyDescent="0.2">
      <c r="A75" s="130" t="s">
        <v>51</v>
      </c>
      <c r="B75" s="363"/>
      <c r="C75" s="364"/>
      <c r="D75" s="56">
        <v>50040</v>
      </c>
      <c r="E75" s="37"/>
      <c r="F75" s="37"/>
      <c r="G75" s="37"/>
      <c r="H75" s="38"/>
    </row>
    <row r="76" spans="1:8" ht="37.5" customHeight="1" x14ac:dyDescent="0.2">
      <c r="A76" s="130" t="s">
        <v>196</v>
      </c>
      <c r="B76" s="363"/>
      <c r="C76" s="364"/>
      <c r="D76" s="56">
        <v>52542</v>
      </c>
      <c r="E76" s="37"/>
      <c r="F76" s="37"/>
      <c r="G76" s="37"/>
      <c r="H76" s="38"/>
    </row>
    <row r="77" spans="1:8" ht="37.5" customHeight="1" x14ac:dyDescent="0.2">
      <c r="A77" s="130" t="s">
        <v>197</v>
      </c>
      <c r="B77" s="363"/>
      <c r="C77" s="364"/>
      <c r="D77" s="56">
        <v>55044</v>
      </c>
      <c r="E77" s="37"/>
      <c r="F77" s="37"/>
      <c r="G77" s="37"/>
      <c r="H77" s="38"/>
    </row>
    <row r="78" spans="1:8" ht="37.5" customHeight="1" x14ac:dyDescent="0.2">
      <c r="A78" s="130" t="s">
        <v>198</v>
      </c>
      <c r="B78" s="363"/>
      <c r="C78" s="364"/>
      <c r="D78" s="56">
        <v>57546</v>
      </c>
      <c r="E78" s="37"/>
      <c r="F78" s="37"/>
      <c r="G78" s="37"/>
      <c r="H78" s="38"/>
    </row>
    <row r="79" spans="1:8" ht="37.5" customHeight="1" x14ac:dyDescent="0.2">
      <c r="A79" s="130" t="s">
        <v>199</v>
      </c>
      <c r="B79" s="363"/>
      <c r="C79" s="364"/>
      <c r="D79" s="56">
        <v>60048</v>
      </c>
      <c r="E79" s="37"/>
      <c r="F79" s="37"/>
      <c r="G79" s="37"/>
      <c r="H79" s="38"/>
    </row>
    <row r="80" spans="1:8" ht="37.5" customHeight="1" x14ac:dyDescent="0.2">
      <c r="A80" s="130" t="s">
        <v>200</v>
      </c>
      <c r="B80" s="363"/>
      <c r="C80" s="364"/>
      <c r="D80" s="56">
        <v>62550</v>
      </c>
      <c r="E80" s="37"/>
      <c r="F80" s="37"/>
      <c r="G80" s="37"/>
      <c r="H80" s="38"/>
    </row>
    <row r="81" spans="1:8" ht="37.5" customHeight="1" x14ac:dyDescent="0.2">
      <c r="A81" s="130" t="s">
        <v>201</v>
      </c>
      <c r="B81" s="363"/>
      <c r="C81" s="364"/>
      <c r="D81" s="56">
        <v>65052</v>
      </c>
      <c r="E81" s="37"/>
      <c r="F81" s="37"/>
      <c r="G81" s="37"/>
      <c r="H81" s="38"/>
    </row>
    <row r="82" spans="1:8" ht="37.5" customHeight="1" x14ac:dyDescent="0.2">
      <c r="A82" s="130" t="s">
        <v>202</v>
      </c>
      <c r="B82" s="363"/>
      <c r="C82" s="364"/>
      <c r="D82" s="56">
        <v>67554</v>
      </c>
      <c r="E82" s="37"/>
      <c r="F82" s="37"/>
      <c r="G82" s="37"/>
      <c r="H82" s="38"/>
    </row>
    <row r="83" spans="1:8" ht="37.5" customHeight="1" x14ac:dyDescent="0.2">
      <c r="A83" s="130" t="s">
        <v>203</v>
      </c>
      <c r="B83" s="363"/>
      <c r="C83" s="364"/>
      <c r="D83" s="56">
        <v>70056</v>
      </c>
      <c r="E83" s="37"/>
      <c r="F83" s="37"/>
      <c r="G83" s="37"/>
      <c r="H83" s="38"/>
    </row>
    <row r="84" spans="1:8" ht="37.5" customHeight="1" x14ac:dyDescent="0.2">
      <c r="A84" s="130" t="s">
        <v>204</v>
      </c>
      <c r="B84" s="363"/>
      <c r="C84" s="364"/>
      <c r="D84" s="56">
        <v>72558</v>
      </c>
      <c r="E84" s="37"/>
      <c r="F84" s="37"/>
      <c r="G84" s="37"/>
      <c r="H84" s="38"/>
    </row>
    <row r="85" spans="1:8" ht="37.5" customHeight="1" x14ac:dyDescent="0.2">
      <c r="A85" s="130" t="s">
        <v>205</v>
      </c>
      <c r="B85" s="363"/>
      <c r="C85" s="364"/>
      <c r="D85" s="56">
        <v>75060</v>
      </c>
      <c r="E85" s="37"/>
      <c r="F85" s="37"/>
      <c r="G85" s="37"/>
      <c r="H85" s="38"/>
    </row>
    <row r="86" spans="1:8" ht="37.5" customHeight="1" x14ac:dyDescent="0.2">
      <c r="A86" s="130" t="s">
        <v>215</v>
      </c>
      <c r="B86" s="363"/>
      <c r="C86" s="364"/>
      <c r="D86" s="56">
        <v>77562</v>
      </c>
      <c r="E86" s="37"/>
      <c r="F86" s="37"/>
      <c r="G86" s="37"/>
      <c r="H86" s="38"/>
    </row>
    <row r="87" spans="1:8" ht="37.5" customHeight="1" x14ac:dyDescent="0.2">
      <c r="A87" s="130" t="s">
        <v>216</v>
      </c>
      <c r="B87" s="363"/>
      <c r="C87" s="364"/>
      <c r="D87" s="56">
        <v>80064</v>
      </c>
      <c r="E87" s="37"/>
      <c r="F87" s="37"/>
      <c r="G87" s="37"/>
      <c r="H87" s="38"/>
    </row>
    <row r="88" spans="1:8" ht="37.5" customHeight="1" x14ac:dyDescent="0.2">
      <c r="A88" s="130" t="s">
        <v>217</v>
      </c>
      <c r="B88" s="363"/>
      <c r="C88" s="364"/>
      <c r="D88" s="56">
        <v>82566</v>
      </c>
      <c r="E88" s="37"/>
      <c r="F88" s="37"/>
      <c r="G88" s="37"/>
      <c r="H88" s="38"/>
    </row>
    <row r="89" spans="1:8" ht="37.5" customHeight="1" x14ac:dyDescent="0.2">
      <c r="A89" s="130" t="s">
        <v>218</v>
      </c>
      <c r="B89" s="363"/>
      <c r="C89" s="364"/>
      <c r="D89" s="56">
        <v>85068</v>
      </c>
      <c r="E89" s="37"/>
      <c r="F89" s="37"/>
      <c r="G89" s="37"/>
      <c r="H89" s="38"/>
    </row>
    <row r="90" spans="1:8" ht="37.5" customHeight="1" thickBot="1" x14ac:dyDescent="0.25">
      <c r="A90" s="130" t="s">
        <v>219</v>
      </c>
      <c r="B90" s="363"/>
      <c r="C90" s="365"/>
      <c r="D90" s="56">
        <v>87570</v>
      </c>
      <c r="E90" s="37"/>
      <c r="F90" s="37"/>
      <c r="G90" s="37"/>
      <c r="H90" s="38"/>
    </row>
    <row r="91" spans="1:8" ht="50.1" customHeight="1" thickBot="1" x14ac:dyDescent="0.25">
      <c r="A91" s="119" t="s">
        <v>52</v>
      </c>
      <c r="B91" s="120"/>
      <c r="C91" s="120"/>
      <c r="D91" s="121" t="str">
        <f>"от "&amp;MIN(D92:D101)&amp;" до "&amp;MAX(D92:D101)</f>
        <v>от 309 до 8670</v>
      </c>
      <c r="E91" s="122"/>
      <c r="F91" s="122"/>
      <c r="G91" s="122"/>
      <c r="H91" s="123"/>
    </row>
    <row r="92" spans="1:8" ht="151.5" x14ac:dyDescent="0.2">
      <c r="A92" s="132" t="s">
        <v>53</v>
      </c>
      <c r="B92" s="133" t="s">
        <v>13</v>
      </c>
      <c r="C92" s="318"/>
      <c r="D92" s="135">
        <v>1620</v>
      </c>
      <c r="E92" s="135"/>
      <c r="F92" s="135"/>
      <c r="G92" s="135"/>
      <c r="H92" s="136"/>
    </row>
    <row r="93" spans="1:8" ht="37.5" customHeight="1" x14ac:dyDescent="0.2">
      <c r="A93" s="137" t="s">
        <v>54</v>
      </c>
      <c r="B93" s="138"/>
      <c r="C93" s="139"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93" s="140">
        <v>558</v>
      </c>
      <c r="E93" s="140"/>
      <c r="F93" s="140"/>
      <c r="G93" s="140"/>
      <c r="H93" s="141"/>
    </row>
    <row r="94" spans="1:8" ht="37.5" customHeight="1" x14ac:dyDescent="0.2">
      <c r="A94" s="137" t="s">
        <v>55</v>
      </c>
      <c r="B94" s="138"/>
      <c r="C94" s="142"/>
      <c r="D94" s="140">
        <v>8670</v>
      </c>
      <c r="E94" s="140"/>
      <c r="F94" s="140"/>
      <c r="G94" s="140"/>
      <c r="H94" s="141"/>
    </row>
    <row r="95" spans="1:8" ht="37.5" customHeight="1" x14ac:dyDescent="0.2">
      <c r="A95" s="137" t="s">
        <v>56</v>
      </c>
      <c r="B95" s="138"/>
      <c r="C95" s="142"/>
      <c r="D95" s="140">
        <v>1734</v>
      </c>
      <c r="E95" s="140"/>
      <c r="F95" s="140"/>
      <c r="G95" s="140"/>
      <c r="H95" s="141"/>
    </row>
    <row r="96" spans="1:8" ht="37.5" customHeight="1" x14ac:dyDescent="0.2">
      <c r="A96" s="143" t="s">
        <v>57</v>
      </c>
      <c r="B96" s="144"/>
      <c r="C96" s="142"/>
      <c r="D96" s="140">
        <v>5205</v>
      </c>
      <c r="E96" s="140"/>
      <c r="F96" s="140"/>
      <c r="G96" s="140"/>
      <c r="H96" s="141"/>
    </row>
    <row r="97" spans="1:8" ht="37.5" customHeight="1" x14ac:dyDescent="0.2">
      <c r="A97" s="137" t="s">
        <v>58</v>
      </c>
      <c r="B97" s="138"/>
      <c r="C97" s="142"/>
      <c r="D97" s="140">
        <v>309</v>
      </c>
      <c r="E97" s="140"/>
      <c r="F97" s="140"/>
      <c r="G97" s="140"/>
      <c r="H97" s="141"/>
    </row>
    <row r="98" spans="1:8" ht="37.5" customHeight="1" x14ac:dyDescent="0.2">
      <c r="A98" s="137" t="s">
        <v>59</v>
      </c>
      <c r="B98" s="138"/>
      <c r="C98" s="142"/>
      <c r="D98" s="140">
        <v>309</v>
      </c>
      <c r="E98" s="140"/>
      <c r="F98" s="140"/>
      <c r="G98" s="140"/>
      <c r="H98" s="141"/>
    </row>
    <row r="99" spans="1:8" ht="37.5" customHeight="1" x14ac:dyDescent="0.2">
      <c r="A99" s="137" t="s">
        <v>60</v>
      </c>
      <c r="B99" s="138"/>
      <c r="C99" s="142"/>
      <c r="D99" s="140">
        <v>618</v>
      </c>
      <c r="E99" s="140"/>
      <c r="F99" s="140"/>
      <c r="G99" s="140"/>
      <c r="H99" s="141"/>
    </row>
    <row r="100" spans="1:8" ht="37.5" customHeight="1" x14ac:dyDescent="0.2">
      <c r="A100" s="137" t="s">
        <v>61</v>
      </c>
      <c r="B100" s="138"/>
      <c r="C100" s="142"/>
      <c r="D100" s="140">
        <v>927</v>
      </c>
      <c r="E100" s="140"/>
      <c r="F100" s="140"/>
      <c r="G100" s="140"/>
      <c r="H100" s="141"/>
    </row>
    <row r="101" spans="1:8" ht="37.5" customHeight="1" thickBot="1" x14ac:dyDescent="0.25">
      <c r="A101" s="145" t="s">
        <v>62</v>
      </c>
      <c r="B101" s="146"/>
      <c r="C101" s="147"/>
      <c r="D101" s="148">
        <v>4830</v>
      </c>
      <c r="E101" s="148"/>
      <c r="F101" s="148"/>
      <c r="G101" s="148"/>
      <c r="H101" s="149"/>
    </row>
    <row r="102" spans="1:8" s="16" customFormat="1" ht="117.75" customHeight="1" thickBot="1" x14ac:dyDescent="0.25">
      <c r="A102" s="319" t="s">
        <v>64</v>
      </c>
      <c r="B102" s="320"/>
      <c r="C102"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02" s="45">
        <v>30</v>
      </c>
      <c r="E102" s="45"/>
      <c r="F102" s="45"/>
      <c r="G102" s="45"/>
      <c r="H102" s="46"/>
    </row>
    <row r="103" spans="1:8" ht="50.1" customHeight="1" thickBot="1" x14ac:dyDescent="0.25">
      <c r="A103" s="24" t="s">
        <v>65</v>
      </c>
      <c r="B103" s="25"/>
      <c r="C103" s="26"/>
      <c r="D103" s="156" t="str">
        <f>"от "&amp;MIN(D105,D116:H117,F155,D118:H132)&amp;" до "&amp;MAX(D105,D116:H117,F155,D118:H132)</f>
        <v>от 528 до 28512</v>
      </c>
      <c r="E103" s="156"/>
      <c r="F103" s="156"/>
      <c r="G103" s="156"/>
      <c r="H103" s="157"/>
    </row>
    <row r="104" spans="1:8" ht="21.75" thickBot="1" x14ac:dyDescent="0.25">
      <c r="A104" s="298"/>
      <c r="B104" s="299"/>
      <c r="C104" s="118"/>
      <c r="D104" s="322"/>
      <c r="E104" s="322"/>
      <c r="F104" s="322"/>
      <c r="G104" s="322"/>
      <c r="H104" s="323"/>
    </row>
    <row r="105" spans="1:8" ht="54.75" customHeight="1" thickBot="1" x14ac:dyDescent="0.25">
      <c r="A105" s="162" t="s">
        <v>66</v>
      </c>
      <c r="B105" s="163"/>
      <c r="C105"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05" s="165">
        <v>10260</v>
      </c>
      <c r="E105" s="165"/>
      <c r="F105" s="165"/>
      <c r="G105" s="165"/>
      <c r="H105" s="166"/>
    </row>
    <row r="106" spans="1:8" ht="54.75" customHeight="1" thickBot="1" x14ac:dyDescent="0.25">
      <c r="A106" s="167" t="s">
        <v>67</v>
      </c>
      <c r="B106" s="168"/>
      <c r="C106" s="169"/>
      <c r="D106" s="170" t="s">
        <v>68</v>
      </c>
      <c r="E106" s="171"/>
      <c r="F106" s="171"/>
      <c r="G106" s="171"/>
      <c r="H106" s="172"/>
    </row>
    <row r="107" spans="1:8" ht="54.75" customHeight="1" x14ac:dyDescent="0.2">
      <c r="A107" s="173" t="s">
        <v>69</v>
      </c>
      <c r="B107" s="174"/>
      <c r="C107" s="169"/>
      <c r="D107" s="140">
        <f>D105/4</f>
        <v>2565</v>
      </c>
      <c r="E107" s="140"/>
      <c r="F107" s="140"/>
      <c r="G107" s="140"/>
      <c r="H107" s="141"/>
    </row>
    <row r="108" spans="1:8" ht="54.75" customHeight="1" x14ac:dyDescent="0.2">
      <c r="A108" s="173" t="s">
        <v>70</v>
      </c>
      <c r="B108" s="174"/>
      <c r="C108" s="169"/>
      <c r="D108" s="140">
        <f>D105/5</f>
        <v>2052</v>
      </c>
      <c r="E108" s="140"/>
      <c r="F108" s="140"/>
      <c r="G108" s="140"/>
      <c r="H108" s="141"/>
    </row>
    <row r="109" spans="1:8" ht="54.75" customHeight="1" x14ac:dyDescent="0.2">
      <c r="A109" s="173" t="s">
        <v>71</v>
      </c>
      <c r="B109" s="174"/>
      <c r="C109" s="169"/>
      <c r="D109" s="140">
        <f>D105/6</f>
        <v>1710</v>
      </c>
      <c r="E109" s="140"/>
      <c r="F109" s="140"/>
      <c r="G109" s="140"/>
      <c r="H109" s="141"/>
    </row>
    <row r="110" spans="1:8" ht="54.75" customHeight="1" x14ac:dyDescent="0.2">
      <c r="A110" s="173" t="s">
        <v>72</v>
      </c>
      <c r="B110" s="174"/>
      <c r="C110" s="169"/>
      <c r="D110" s="140">
        <f>D105/7</f>
        <v>1465.7142857142858</v>
      </c>
      <c r="E110" s="140"/>
      <c r="F110" s="140"/>
      <c r="G110" s="140"/>
      <c r="H110" s="141"/>
    </row>
    <row r="111" spans="1:8" ht="54.75" customHeight="1" x14ac:dyDescent="0.2">
      <c r="A111" s="173" t="s">
        <v>73</v>
      </c>
      <c r="B111" s="174"/>
      <c r="C111" s="169"/>
      <c r="D111" s="140">
        <f>D105/8</f>
        <v>1282.5</v>
      </c>
      <c r="E111" s="140"/>
      <c r="F111" s="140"/>
      <c r="G111" s="140"/>
      <c r="H111" s="141"/>
    </row>
    <row r="112" spans="1:8" ht="54.75" customHeight="1" x14ac:dyDescent="0.2">
      <c r="A112" s="173" t="s">
        <v>74</v>
      </c>
      <c r="B112" s="174"/>
      <c r="C112" s="169"/>
      <c r="D112" s="140">
        <f>D105/9</f>
        <v>1140</v>
      </c>
      <c r="E112" s="140"/>
      <c r="F112" s="140"/>
      <c r="G112" s="140"/>
      <c r="H112" s="141"/>
    </row>
    <row r="113" spans="1:8" ht="54.75" customHeight="1" thickBot="1" x14ac:dyDescent="0.25">
      <c r="A113" s="173" t="s">
        <v>75</v>
      </c>
      <c r="B113" s="174"/>
      <c r="C113" s="175"/>
      <c r="D113" s="140">
        <f>D105/10</f>
        <v>1026</v>
      </c>
      <c r="E113" s="140"/>
      <c r="F113" s="140"/>
      <c r="G113" s="140"/>
      <c r="H113" s="141"/>
    </row>
    <row r="114" spans="1:8" s="16" customFormat="1" ht="62.45" customHeight="1" thickBot="1" x14ac:dyDescent="0.25">
      <c r="A114" s="176" t="s">
        <v>76</v>
      </c>
      <c r="B114" s="177"/>
      <c r="C114"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14" s="44">
        <v>12000</v>
      </c>
      <c r="E114" s="45"/>
      <c r="F114" s="45"/>
      <c r="G114" s="45"/>
      <c r="H114" s="46"/>
    </row>
    <row r="115" spans="1:8" ht="21.75" thickBot="1" x14ac:dyDescent="0.25">
      <c r="A115" s="298"/>
      <c r="B115" s="299"/>
      <c r="C115" s="180"/>
      <c r="D115" s="322"/>
      <c r="E115" s="322"/>
      <c r="F115" s="322"/>
      <c r="G115" s="322"/>
      <c r="H115" s="323"/>
    </row>
    <row r="116" spans="1:8" ht="50.1" customHeight="1" x14ac:dyDescent="0.2">
      <c r="A116" s="143" t="s">
        <v>77</v>
      </c>
      <c r="B116" s="144"/>
      <c r="C116" s="183" t="str">
        <f>"Интернет-площадка 2gis.ru на основе Cправочника организаций "&amp;$C$2&amp;""</f>
        <v>Интернет-площадка 2gis.ru на основе Cправочника организаций "2ГИС.ХАБАРОВСК"</v>
      </c>
      <c r="D116" s="31">
        <v>7062</v>
      </c>
      <c r="E116" s="32"/>
      <c r="F116" s="32"/>
      <c r="G116" s="32"/>
      <c r="H116" s="33"/>
    </row>
    <row r="117" spans="1:8" ht="50.1" customHeight="1" x14ac:dyDescent="0.2">
      <c r="A117" s="143" t="s">
        <v>78</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17" s="185">
        <v>7920</v>
      </c>
      <c r="E117" s="186"/>
      <c r="F117" s="186"/>
      <c r="G117" s="186"/>
      <c r="H117" s="187"/>
    </row>
    <row r="118" spans="1:8" ht="50.1" customHeight="1" x14ac:dyDescent="0.2">
      <c r="A118" s="143" t="s">
        <v>79</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18" s="36">
        <v>9480</v>
      </c>
      <c r="E118" s="37"/>
      <c r="F118" s="37"/>
      <c r="G118" s="37"/>
      <c r="H118" s="38"/>
    </row>
    <row r="119" spans="1:8" ht="50.1" customHeight="1" x14ac:dyDescent="0.2">
      <c r="A119" s="143" t="s">
        <v>80</v>
      </c>
      <c r="B119" s="144"/>
      <c r="C119" s="184" t="str">
        <f>"Интернет-площадка 2gis.ru на основе Cправочника организаций "&amp;$C$2&amp;""</f>
        <v>Интернет-площадка 2gis.ru на основе Cправочника организаций "2ГИС.ХАБАРОВСК"</v>
      </c>
      <c r="D119" s="36">
        <v>6240</v>
      </c>
      <c r="E119" s="37"/>
      <c r="F119" s="37"/>
      <c r="G119" s="37"/>
      <c r="H119" s="38"/>
    </row>
    <row r="120" spans="1:8" ht="50.1" customHeight="1" x14ac:dyDescent="0.2">
      <c r="A120" s="143" t="s">
        <v>81</v>
      </c>
      <c r="B120" s="144"/>
      <c r="C120" s="184" t="str">
        <f>"Интернет-площадка 2gis.ru на основе Cправочника организаций "&amp;$C$2&amp;""</f>
        <v>Интернет-площадка 2gis.ru на основе Cправочника организаций "2ГИС.ХАБАРОВСК"</v>
      </c>
      <c r="D120" s="36">
        <v>7488</v>
      </c>
      <c r="E120" s="37"/>
      <c r="F120" s="37"/>
      <c r="G120" s="37"/>
      <c r="H120" s="38"/>
    </row>
    <row r="121" spans="1:8" ht="50.1" customHeight="1" x14ac:dyDescent="0.2">
      <c r="A121" s="143" t="s">
        <v>82</v>
      </c>
      <c r="B121" s="144"/>
      <c r="C121"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1" s="36">
        <v>5766</v>
      </c>
      <c r="E121" s="37"/>
      <c r="F121" s="37"/>
      <c r="G121" s="37"/>
      <c r="H121" s="38"/>
    </row>
    <row r="122" spans="1:8" ht="50.1" customHeight="1" x14ac:dyDescent="0.2">
      <c r="A122" s="143" t="s">
        <v>83</v>
      </c>
      <c r="B122" s="144"/>
      <c r="C122"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2" s="36">
        <v>8430</v>
      </c>
      <c r="E122" s="37"/>
      <c r="F122" s="37"/>
      <c r="G122" s="37"/>
      <c r="H122" s="38"/>
    </row>
    <row r="123" spans="1:8" ht="50.1" customHeight="1" x14ac:dyDescent="0.2">
      <c r="A123" s="143" t="s">
        <v>84</v>
      </c>
      <c r="B123" s="144"/>
      <c r="C123"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23" s="36">
        <v>9492</v>
      </c>
      <c r="E123" s="37"/>
      <c r="F123" s="37"/>
      <c r="G123" s="37"/>
      <c r="H123" s="38"/>
    </row>
    <row r="124" spans="1:8" ht="50.1" customHeight="1" x14ac:dyDescent="0.2">
      <c r="A124" s="143" t="s">
        <v>85</v>
      </c>
      <c r="B124" s="144"/>
      <c r="C124" s="184" t="str">
        <f>C155</f>
        <v>электронный справочник на основе Справочника организаций "2ГИС.ХАБАРОВСК" (мобильная версия 2ГИС 4.0 и выше)</v>
      </c>
      <c r="D124" s="36">
        <v>12420</v>
      </c>
      <c r="E124" s="37"/>
      <c r="F124" s="37"/>
      <c r="G124" s="37"/>
      <c r="H124" s="38"/>
    </row>
    <row r="125" spans="1:8" ht="50.1" customHeight="1" x14ac:dyDescent="0.2">
      <c r="A125" s="143" t="s">
        <v>86</v>
      </c>
      <c r="B125" s="144"/>
      <c r="C125" s="184" t="s">
        <v>87</v>
      </c>
      <c r="D125" s="36">
        <v>528</v>
      </c>
      <c r="E125" s="37"/>
      <c r="F125" s="37"/>
      <c r="G125" s="37"/>
      <c r="H125" s="38"/>
    </row>
    <row r="126" spans="1:8" ht="67.5" customHeight="1" x14ac:dyDescent="0.2">
      <c r="A126" s="143" t="s">
        <v>88</v>
      </c>
      <c r="B126" s="144"/>
      <c r="C12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26" s="36">
        <v>3036</v>
      </c>
      <c r="E126" s="37"/>
      <c r="F126" s="37"/>
      <c r="G126" s="37"/>
      <c r="H126" s="38"/>
    </row>
    <row r="127" spans="1:8" ht="67.5" customHeight="1" x14ac:dyDescent="0.2">
      <c r="A127" s="143" t="s">
        <v>89</v>
      </c>
      <c r="B127" s="144"/>
      <c r="C127" s="184" t="str">
        <f t="shared" ref="C127:C12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27" s="36">
        <v>2430</v>
      </c>
      <c r="E127" s="37"/>
      <c r="F127" s="37"/>
      <c r="G127" s="37"/>
      <c r="H127" s="38"/>
    </row>
    <row r="128" spans="1:8" ht="67.5" customHeight="1" x14ac:dyDescent="0.2">
      <c r="A128" s="143" t="s">
        <v>90</v>
      </c>
      <c r="B128" s="144"/>
      <c r="C128" s="184"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28" s="36">
        <v>2538</v>
      </c>
      <c r="E128" s="37"/>
      <c r="F128" s="37"/>
      <c r="G128" s="37"/>
      <c r="H128" s="38"/>
    </row>
    <row r="129" spans="1:8" ht="67.5" customHeight="1" x14ac:dyDescent="0.2">
      <c r="A129" s="143" t="s">
        <v>91</v>
      </c>
      <c r="B129" s="144"/>
      <c r="C129" s="184"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29" s="36">
        <v>1218</v>
      </c>
      <c r="E129" s="37"/>
      <c r="F129" s="37"/>
      <c r="G129" s="37"/>
      <c r="H129" s="38"/>
    </row>
    <row r="130" spans="1:8" ht="67.5" customHeight="1" x14ac:dyDescent="0.2">
      <c r="A130" s="143" t="s">
        <v>92</v>
      </c>
      <c r="B130" s="144" t="s">
        <v>92</v>
      </c>
      <c r="C130"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0" s="36">
        <v>28512</v>
      </c>
      <c r="E130" s="37"/>
      <c r="F130" s="37"/>
      <c r="G130" s="37"/>
      <c r="H130" s="38"/>
    </row>
    <row r="131" spans="1:8" ht="67.5" customHeight="1" x14ac:dyDescent="0.2">
      <c r="A131" s="143" t="s">
        <v>93</v>
      </c>
      <c r="B131" s="144" t="s">
        <v>93</v>
      </c>
      <c r="C13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31" s="36">
        <v>10008</v>
      </c>
      <c r="E131" s="37"/>
      <c r="F131" s="37"/>
      <c r="G131" s="37"/>
      <c r="H131" s="38"/>
    </row>
    <row r="132" spans="1:8" ht="50.1" customHeight="1" thickBot="1" x14ac:dyDescent="0.25">
      <c r="A132" s="143" t="s">
        <v>94</v>
      </c>
      <c r="B132" s="144"/>
      <c r="C132"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2" s="36">
        <v>7374</v>
      </c>
      <c r="E132" s="37"/>
      <c r="F132" s="37"/>
      <c r="G132" s="37"/>
      <c r="H132" s="38"/>
    </row>
    <row r="133" spans="1:8" s="16" customFormat="1" ht="102" customHeight="1" thickBot="1" x14ac:dyDescent="0.25">
      <c r="A133" s="143" t="s">
        <v>16</v>
      </c>
      <c r="B133" s="144"/>
      <c r="C133"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3" s="36">
        <v>1620</v>
      </c>
      <c r="E133" s="37"/>
      <c r="F133" s="37"/>
      <c r="G133" s="37"/>
      <c r="H133" s="38"/>
    </row>
    <row r="134" spans="1:8" s="16" customFormat="1" ht="126" customHeight="1" x14ac:dyDescent="0.2">
      <c r="A134" s="143" t="s">
        <v>95</v>
      </c>
      <c r="B134" s="144"/>
      <c r="C134"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34" s="36">
        <v>12120</v>
      </c>
      <c r="E134" s="37"/>
      <c r="F134" s="37"/>
      <c r="G134" s="37"/>
      <c r="H134" s="38"/>
    </row>
    <row r="135" spans="1:8" s="16" customFormat="1" ht="96" customHeight="1" x14ac:dyDescent="0.2">
      <c r="A135" s="137" t="s">
        <v>96</v>
      </c>
      <c r="B135" s="189"/>
      <c r="C135"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35" s="36">
        <v>4080</v>
      </c>
      <c r="E135" s="37"/>
      <c r="F135" s="37"/>
      <c r="G135" s="37"/>
      <c r="H135" s="38"/>
    </row>
    <row r="136" spans="1:8" s="16" customFormat="1" ht="96" customHeight="1" x14ac:dyDescent="0.2">
      <c r="A136" s="137" t="s">
        <v>97</v>
      </c>
      <c r="B136" s="189"/>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36" s="36">
        <v>10002</v>
      </c>
      <c r="E136" s="37"/>
      <c r="F136" s="37"/>
      <c r="G136" s="37"/>
      <c r="H136" s="38"/>
    </row>
    <row r="137" spans="1:8" ht="50.1" customHeight="1" x14ac:dyDescent="0.2">
      <c r="A137" s="143" t="s">
        <v>98</v>
      </c>
      <c r="B137" s="144"/>
      <c r="C137" s="184" t="str">
        <f>"Интернет-площадка 2gis.ru на основе Cправочника организаций "&amp;$C$2&amp;""</f>
        <v>Интернет-площадка 2gis.ru на основе Cправочника организаций "2ГИС.ХАБАРОВСК"</v>
      </c>
      <c r="D137" s="36">
        <v>9960</v>
      </c>
      <c r="E137" s="37"/>
      <c r="F137" s="37"/>
      <c r="G137" s="37"/>
      <c r="H137" s="38"/>
    </row>
    <row r="138" spans="1:8" ht="50.1" customHeight="1" x14ac:dyDescent="0.2">
      <c r="A138" s="143" t="s">
        <v>99</v>
      </c>
      <c r="B138" s="144"/>
      <c r="C138" s="184" t="str">
        <f t="shared" ref="C138:C147"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38" s="36">
        <v>11160</v>
      </c>
      <c r="E138" s="37"/>
      <c r="F138" s="37"/>
      <c r="G138" s="37"/>
      <c r="H138" s="38"/>
    </row>
    <row r="139" spans="1:8" ht="50.1" customHeight="1" x14ac:dyDescent="0.2">
      <c r="A139" s="143" t="s">
        <v>100</v>
      </c>
      <c r="B139" s="144"/>
      <c r="C139" s="184" t="str">
        <f t="shared" si="1"/>
        <v>Электронный справочник на основе Справочника организаций "2ГИС.ХАБАРОВСК" (версия для ПК)</v>
      </c>
      <c r="D139" s="36">
        <v>13320</v>
      </c>
      <c r="E139" s="37"/>
      <c r="F139" s="37"/>
      <c r="G139" s="37"/>
      <c r="H139" s="38"/>
    </row>
    <row r="140" spans="1:8" ht="50.1" customHeight="1" x14ac:dyDescent="0.2">
      <c r="A140" s="143" t="s">
        <v>101</v>
      </c>
      <c r="B140" s="144"/>
      <c r="C140" s="184" t="str">
        <f>"Интернет-площадка 2gis.ru на основе Cправочника организаций "&amp;$C$2&amp;""</f>
        <v>Интернет-площадка 2gis.ru на основе Cправочника организаций "2ГИС.ХАБАРОВСК"</v>
      </c>
      <c r="D140" s="36">
        <v>8760</v>
      </c>
      <c r="E140" s="37"/>
      <c r="F140" s="37"/>
      <c r="G140" s="37"/>
      <c r="H140" s="38"/>
    </row>
    <row r="141" spans="1:8" ht="50.1" customHeight="1" x14ac:dyDescent="0.2">
      <c r="A141" s="143" t="s">
        <v>102</v>
      </c>
      <c r="B141" s="144"/>
      <c r="C141" s="184" t="str">
        <f>"Интернет-площадка 2gis.ru на основе Cправочника организаций "&amp;$C$2&amp;""</f>
        <v>Интернет-площадка 2gis.ru на основе Cправочника организаций "2ГИС.ХАБАРОВСК"</v>
      </c>
      <c r="D141" s="36">
        <v>10512</v>
      </c>
      <c r="E141" s="37"/>
      <c r="F141" s="37"/>
      <c r="G141" s="37"/>
      <c r="H141" s="38"/>
    </row>
    <row r="142" spans="1:8" ht="50.1" customHeight="1" x14ac:dyDescent="0.2">
      <c r="A142" s="143" t="s">
        <v>103</v>
      </c>
      <c r="B142" s="144"/>
      <c r="C142" s="184" t="str">
        <f t="shared" si="1"/>
        <v>Электронный справочник на основе Справочника организаций "2ГИС.ХАБАРОВСК" (версия для ПК)</v>
      </c>
      <c r="D142" s="36">
        <v>8160</v>
      </c>
      <c r="E142" s="37"/>
      <c r="F142" s="37"/>
      <c r="G142" s="37"/>
      <c r="H142" s="38"/>
    </row>
    <row r="143" spans="1:8" ht="50.1" customHeight="1" x14ac:dyDescent="0.2">
      <c r="A143" s="143" t="s">
        <v>104</v>
      </c>
      <c r="B143" s="144"/>
      <c r="C143" s="184" t="str">
        <f t="shared" si="1"/>
        <v>Электронный справочник на основе Справочника организаций "2ГИС.ХАБАРОВСК" (версия для ПК)</v>
      </c>
      <c r="D143" s="36">
        <v>11880</v>
      </c>
      <c r="E143" s="37"/>
      <c r="F143" s="37"/>
      <c r="G143" s="37"/>
      <c r="H143" s="38"/>
    </row>
    <row r="144" spans="1:8" ht="50.1" customHeight="1" x14ac:dyDescent="0.2">
      <c r="A144" s="143" t="s">
        <v>105</v>
      </c>
      <c r="B144" s="144"/>
      <c r="C144" s="184" t="str">
        <f t="shared" si="1"/>
        <v>Электронный справочник на основе Справочника организаций "2ГИС.ХАБАРОВСК" (версия для ПК)</v>
      </c>
      <c r="D144" s="36">
        <v>13320</v>
      </c>
      <c r="E144" s="37"/>
      <c r="F144" s="37"/>
      <c r="G144" s="37"/>
      <c r="H144" s="38"/>
    </row>
    <row r="145" spans="1:8" ht="50.1" customHeight="1" x14ac:dyDescent="0.2">
      <c r="A145" s="143" t="s">
        <v>106</v>
      </c>
      <c r="B145" s="144"/>
      <c r="C145" s="184" t="s">
        <v>87</v>
      </c>
      <c r="D145" s="36">
        <v>840</v>
      </c>
      <c r="E145" s="37"/>
      <c r="F145" s="37"/>
      <c r="G145" s="37"/>
      <c r="H145" s="38"/>
    </row>
    <row r="146" spans="1:8" ht="67.5" customHeight="1" x14ac:dyDescent="0.2">
      <c r="A146" s="143" t="s">
        <v>107</v>
      </c>
      <c r="B146" s="144"/>
      <c r="C14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46" s="36">
        <v>39960</v>
      </c>
      <c r="E146" s="37"/>
      <c r="F146" s="37"/>
      <c r="G146" s="37"/>
      <c r="H146" s="38"/>
    </row>
    <row r="147" spans="1:8" ht="50.1" customHeight="1" thickBot="1" x14ac:dyDescent="0.25">
      <c r="A147" s="143" t="s">
        <v>108</v>
      </c>
      <c r="B147" s="144"/>
      <c r="C147" s="184" t="str">
        <f t="shared" si="1"/>
        <v>Электронный справочник на основе Справочника организаций "2ГИС.ХАБАРОВСК" (версия для ПК)</v>
      </c>
      <c r="D147" s="44">
        <v>10440</v>
      </c>
      <c r="E147" s="45"/>
      <c r="F147" s="45"/>
      <c r="G147" s="45"/>
      <c r="H147" s="46"/>
    </row>
    <row r="148" spans="1:8" s="28" customFormat="1" ht="50.1" customHeight="1" thickBot="1" x14ac:dyDescent="0.25">
      <c r="A148" s="24" t="s">
        <v>109</v>
      </c>
      <c r="B148" s="25"/>
      <c r="C148" s="26"/>
      <c r="D148" s="156"/>
      <c r="E148" s="156"/>
      <c r="F148" s="156"/>
      <c r="G148" s="156"/>
      <c r="H148" s="157"/>
    </row>
    <row r="149" spans="1:8" s="16" customFormat="1" ht="50.1" customHeight="1" x14ac:dyDescent="0.2">
      <c r="A149" s="143" t="s">
        <v>110</v>
      </c>
      <c r="B149" s="144"/>
      <c r="C149" s="191"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49" s="36">
        <v>12000</v>
      </c>
      <c r="E149" s="37"/>
      <c r="F149" s="37"/>
      <c r="G149" s="37"/>
      <c r="H149" s="38"/>
    </row>
    <row r="150" spans="1:8" s="16" customFormat="1" ht="50.1" customHeight="1" x14ac:dyDescent="0.2">
      <c r="A150" s="143" t="s">
        <v>111</v>
      </c>
      <c r="B150" s="144"/>
      <c r="C150" s="194"/>
      <c r="D150" s="36">
        <v>12000</v>
      </c>
      <c r="E150" s="37"/>
      <c r="F150" s="37"/>
      <c r="G150" s="37"/>
      <c r="H150" s="38"/>
    </row>
    <row r="151" spans="1:8" s="16" customFormat="1" ht="50.1" customHeight="1" x14ac:dyDescent="0.2">
      <c r="A151" s="192" t="s">
        <v>112</v>
      </c>
      <c r="B151" s="193"/>
      <c r="C151" s="194"/>
      <c r="D151" s="325">
        <v>3000</v>
      </c>
      <c r="E151" s="140"/>
      <c r="F151" s="140"/>
      <c r="G151" s="140"/>
      <c r="H151" s="140"/>
    </row>
    <row r="152" spans="1:8" s="16" customFormat="1" ht="50.1" customHeight="1" x14ac:dyDescent="0.2">
      <c r="A152" s="192" t="s">
        <v>113</v>
      </c>
      <c r="B152" s="193"/>
      <c r="C152" s="194"/>
      <c r="D152" s="325">
        <v>300</v>
      </c>
      <c r="E152" s="140"/>
      <c r="F152" s="140"/>
      <c r="G152" s="140"/>
      <c r="H152" s="140"/>
    </row>
    <row r="153" spans="1:8" s="16" customFormat="1" ht="50.1" customHeight="1" thickBot="1" x14ac:dyDescent="0.25">
      <c r="A153" s="192" t="s">
        <v>114</v>
      </c>
      <c r="B153" s="193"/>
      <c r="C153" s="196"/>
      <c r="D153" s="78">
        <v>1050</v>
      </c>
      <c r="E153" s="79"/>
      <c r="F153" s="79"/>
      <c r="G153" s="79"/>
      <c r="H153" s="79"/>
    </row>
    <row r="154" spans="1:8" s="16" customFormat="1" ht="50.1" customHeight="1" thickBot="1" x14ac:dyDescent="0.25">
      <c r="A154" s="24" t="s">
        <v>115</v>
      </c>
      <c r="B154" s="25"/>
      <c r="C154" s="26"/>
      <c r="D154" s="156"/>
      <c r="E154" s="156"/>
      <c r="F154" s="156"/>
      <c r="G154" s="156"/>
      <c r="H154" s="157"/>
    </row>
    <row r="155" spans="1:8" ht="50.1" customHeight="1" x14ac:dyDescent="0.2">
      <c r="A155" s="143" t="s">
        <v>116</v>
      </c>
      <c r="B155" s="144"/>
      <c r="C155"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55" s="198">
        <f>F155*1.2</f>
        <v>5220</v>
      </c>
      <c r="E155" s="199">
        <f>F155*1.1</f>
        <v>4785</v>
      </c>
      <c r="F155" s="199">
        <v>4350</v>
      </c>
      <c r="G155" s="199">
        <f>F155*0.75</f>
        <v>3262.5</v>
      </c>
      <c r="H155" s="200">
        <f>F155*0.5</f>
        <v>2175</v>
      </c>
    </row>
    <row r="156" spans="1:8" ht="50.1" customHeight="1" x14ac:dyDescent="0.2">
      <c r="A156" s="143" t="s">
        <v>117</v>
      </c>
      <c r="B156" s="144"/>
      <c r="C156" s="184" t="str">
        <f>"Интернет-площадка 2gis.ru на основе Cправочника организаций "&amp;$C$2&amp;""</f>
        <v>Интернет-площадка 2gis.ru на основе Cправочника организаций "2ГИС.ХАБАРОВСК"</v>
      </c>
      <c r="D156" s="36">
        <v>3159</v>
      </c>
      <c r="E156" s="37"/>
      <c r="F156" s="37"/>
      <c r="G156" s="37"/>
      <c r="H156" s="38"/>
    </row>
    <row r="157" spans="1:8" ht="50.1" customHeight="1" x14ac:dyDescent="0.2">
      <c r="A157" s="143" t="s">
        <v>118</v>
      </c>
      <c r="B157" s="144"/>
      <c r="C157"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6">
        <v>8298</v>
      </c>
      <c r="E157" s="37"/>
      <c r="F157" s="37"/>
      <c r="G157" s="37"/>
      <c r="H157" s="38"/>
    </row>
    <row r="158" spans="1:8" ht="50.1" customHeight="1" x14ac:dyDescent="0.2">
      <c r="A158" s="143" t="s">
        <v>119</v>
      </c>
      <c r="B158" s="144"/>
      <c r="C158"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58" s="198">
        <f>F158*1.2</f>
        <v>7344</v>
      </c>
      <c r="E158" s="199">
        <f>F158*1.1</f>
        <v>6732.0000000000009</v>
      </c>
      <c r="F158" s="199">
        <v>6120</v>
      </c>
      <c r="G158" s="199">
        <f>F158*0.75</f>
        <v>4590</v>
      </c>
      <c r="H158" s="200">
        <f>F158*0.5</f>
        <v>3060</v>
      </c>
    </row>
    <row r="159" spans="1:8" ht="50.1" customHeight="1" x14ac:dyDescent="0.2">
      <c r="A159" s="143" t="s">
        <v>163</v>
      </c>
      <c r="B159" s="144"/>
      <c r="C159" s="184" t="str">
        <f>"Интернет-площадка 2gis.ru на основе Cправочника организаций "&amp;$C$2&amp;""</f>
        <v>Интернет-площадка 2gis.ru на основе Cправочника организаций "2ГИС.ХАБАРОВСК"</v>
      </c>
      <c r="D159" s="36">
        <v>4440</v>
      </c>
      <c r="E159" s="37"/>
      <c r="F159" s="37"/>
      <c r="G159" s="37"/>
      <c r="H159" s="38"/>
    </row>
    <row r="160" spans="1:8" ht="50.1" customHeight="1" x14ac:dyDescent="0.2">
      <c r="A160" s="143" t="s">
        <v>121</v>
      </c>
      <c r="B160" s="144"/>
      <c r="C160" s="184"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0" s="36">
        <v>11640</v>
      </c>
      <c r="E160" s="37"/>
      <c r="F160" s="37"/>
      <c r="G160" s="37"/>
      <c r="H160" s="38"/>
    </row>
    <row r="161" spans="1:8" s="16" customFormat="1" ht="126" customHeight="1" thickBot="1" x14ac:dyDescent="0.25">
      <c r="A161" s="143" t="s">
        <v>122</v>
      </c>
      <c r="B161" s="144"/>
      <c r="C161" s="201" t="str">
        <f>C156</f>
        <v>Интернет-площадка 2gis.ru на основе Cправочника организаций "2ГИС.ХАБАРОВСК"</v>
      </c>
      <c r="D161" s="198">
        <f>F161*1.2</f>
        <v>3780</v>
      </c>
      <c r="E161" s="199">
        <f>F161*1.1</f>
        <v>3465.0000000000005</v>
      </c>
      <c r="F161" s="199">
        <v>3150</v>
      </c>
      <c r="G161" s="199">
        <f>F161*0.75</f>
        <v>2362.5</v>
      </c>
      <c r="H161" s="200">
        <f>F161*0.5</f>
        <v>1575</v>
      </c>
    </row>
    <row r="162" spans="1:8" ht="50.1" customHeight="1" thickBot="1" x14ac:dyDescent="0.25">
      <c r="A162" s="24" t="s">
        <v>182</v>
      </c>
      <c r="B162" s="25"/>
      <c r="C162" s="26"/>
      <c r="D162" s="156"/>
      <c r="E162" s="156"/>
      <c r="F162" s="156"/>
      <c r="G162" s="156"/>
      <c r="H162" s="157"/>
    </row>
    <row r="163" spans="1:8" s="23" customFormat="1" ht="30" customHeight="1" thickBot="1" x14ac:dyDescent="0.25">
      <c r="A163" s="532"/>
      <c r="B163" s="353"/>
      <c r="C163" s="354"/>
      <c r="D163" s="353"/>
      <c r="E163" s="353"/>
      <c r="F163" s="353"/>
      <c r="G163" s="353"/>
      <c r="H163" s="355"/>
    </row>
    <row r="164" spans="1:8" s="16" customFormat="1" ht="185.25" customHeight="1" x14ac:dyDescent="0.2">
      <c r="A164" s="143" t="s">
        <v>183</v>
      </c>
      <c r="B164" s="144"/>
      <c r="C164"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4" s="31">
        <v>9750</v>
      </c>
      <c r="E164" s="32"/>
      <c r="F164" s="32"/>
      <c r="G164" s="32"/>
      <c r="H164" s="33"/>
    </row>
    <row r="165" spans="1:8" s="16" customFormat="1" ht="83.25" customHeight="1" x14ac:dyDescent="0.2">
      <c r="A165" s="143" t="s">
        <v>184</v>
      </c>
      <c r="B165" s="144"/>
      <c r="C165" s="194"/>
      <c r="D165" s="36">
        <v>19500</v>
      </c>
      <c r="E165" s="37"/>
      <c r="F165" s="37"/>
      <c r="G165" s="37"/>
      <c r="H165" s="38"/>
    </row>
    <row r="166" spans="1:8" s="16" customFormat="1" ht="83.25" customHeight="1" x14ac:dyDescent="0.2">
      <c r="A166" s="143" t="s">
        <v>185</v>
      </c>
      <c r="B166" s="144"/>
      <c r="C166" s="194"/>
      <c r="D166" s="36">
        <v>9750</v>
      </c>
      <c r="E166" s="37"/>
      <c r="F166" s="37"/>
      <c r="G166" s="37"/>
      <c r="H166" s="38"/>
    </row>
    <row r="167" spans="1:8" s="16" customFormat="1" ht="83.25" customHeight="1" thickBot="1" x14ac:dyDescent="0.25">
      <c r="A167" s="143" t="s">
        <v>186</v>
      </c>
      <c r="B167" s="144"/>
      <c r="C167" s="194"/>
      <c r="D167" s="36">
        <v>19500</v>
      </c>
      <c r="E167" s="37"/>
      <c r="F167" s="37"/>
      <c r="G167" s="37"/>
      <c r="H167" s="38"/>
    </row>
    <row r="168" spans="1:8" ht="21.75" thickBot="1" x14ac:dyDescent="0.25">
      <c r="A168" s="298"/>
      <c r="B168" s="299"/>
      <c r="C168" s="180"/>
      <c r="D168" s="322"/>
      <c r="E168" s="322"/>
      <c r="F168" s="322"/>
      <c r="G168" s="322"/>
      <c r="H168" s="323"/>
    </row>
    <row r="170" spans="1:8" ht="21" x14ac:dyDescent="0.2">
      <c r="A170" s="206"/>
      <c r="B170" s="207" t="s">
        <v>123</v>
      </c>
      <c r="C170" s="208" t="s">
        <v>718</v>
      </c>
      <c r="D170" s="208"/>
      <c r="E170" s="209"/>
      <c r="F170" s="209"/>
      <c r="G170" s="209"/>
      <c r="H170" s="209"/>
    </row>
    <row r="171" spans="1:8" ht="21" x14ac:dyDescent="0.2">
      <c r="A171" s="206"/>
      <c r="B171" s="209"/>
      <c r="C171" s="210" t="s">
        <v>719</v>
      </c>
      <c r="D171" s="210"/>
      <c r="E171" s="209"/>
      <c r="F171" s="209"/>
      <c r="G171" s="209"/>
      <c r="H171" s="209"/>
    </row>
    <row r="172" spans="1:8" ht="21" x14ac:dyDescent="0.2">
      <c r="A172" s="206"/>
      <c r="B172" s="209"/>
      <c r="C172" s="210" t="s">
        <v>720</v>
      </c>
      <c r="D172" s="210"/>
      <c r="E172" s="209"/>
      <c r="F172" s="209"/>
      <c r="G172" s="209"/>
      <c r="H172" s="209"/>
    </row>
    <row r="173" spans="1:8" ht="21" x14ac:dyDescent="0.2">
      <c r="C173" s="210"/>
      <c r="D173" s="210"/>
      <c r="E173" s="209"/>
      <c r="F173" s="209"/>
      <c r="G173" s="209"/>
      <c r="H173" s="203"/>
    </row>
    <row r="174" spans="1:8" ht="26.25" customHeight="1" x14ac:dyDescent="0.2">
      <c r="A174" s="213" t="str">
        <f>Абакан_юр!A147</f>
        <v>По соглашению сторон в качестве валюты платежа могут выступать украинские гривны, в этом случае курс следующий: 1 руб. = 0,3909 гривен</v>
      </c>
      <c r="B174" s="213"/>
      <c r="C174" s="213"/>
      <c r="D174" s="214"/>
      <c r="E174" s="214"/>
      <c r="F174" s="215"/>
      <c r="G174" s="216"/>
      <c r="H174" s="216"/>
    </row>
    <row r="175" spans="1:8" ht="26.25" customHeight="1" x14ac:dyDescent="0.2">
      <c r="A175" s="213" t="str">
        <f>Абакан_юр!A148</f>
        <v>По соглашению сторон в качестве валюты платежа могут выступать дирхамы ОАЭ, в этом случае курс следующий: 1 руб. = 0,0394 дирхам</v>
      </c>
      <c r="B175" s="213"/>
      <c r="C175" s="213"/>
      <c r="D175" s="214"/>
      <c r="E175" s="214"/>
      <c r="F175" s="215"/>
      <c r="G175" s="218"/>
      <c r="H175" s="218"/>
    </row>
    <row r="176" spans="1:8" ht="26.25" customHeight="1" x14ac:dyDescent="0.2">
      <c r="A176" s="213" t="str">
        <f>Абакан_юр!A149</f>
        <v>По соглашению сторон в качестве валюты платежа могут выступать доллары США, в этом случае курс следующий: 1 руб. = 0,0107 доллара</v>
      </c>
      <c r="B176" s="213"/>
      <c r="C176" s="213"/>
      <c r="D176" s="214"/>
      <c r="E176" s="214"/>
      <c r="F176" s="215"/>
      <c r="G176" s="218"/>
      <c r="H176" s="218"/>
    </row>
    <row r="177" spans="1:8" ht="26.25" customHeight="1" x14ac:dyDescent="0.2">
      <c r="A177" s="213" t="str">
        <f>Абакан_юр!A150</f>
        <v>По соглашению сторон в качестве валюты платежа могут выступать евро, в этом случае курс следующий: 1 руб. = 0,0101 евро</v>
      </c>
      <c r="B177" s="213"/>
      <c r="C177" s="213"/>
      <c r="D177" s="214"/>
      <c r="E177" s="215"/>
      <c r="F177" s="215"/>
      <c r="G177" s="218"/>
      <c r="H177" s="218"/>
    </row>
    <row r="178" spans="1:8" ht="26.25" customHeight="1" x14ac:dyDescent="0.2">
      <c r="A178" s="213" t="str">
        <f>Абакан_юр!A151</f>
        <v>По соглашению сторон в качестве валюты платежа могут выступать чешские кроны, в этом случае курс следующий: 1 руб. = 0,2496 крона</v>
      </c>
      <c r="B178" s="213"/>
      <c r="C178" s="213"/>
      <c r="D178" s="214"/>
      <c r="E178" s="215"/>
      <c r="F178" s="215"/>
      <c r="G178" s="218"/>
      <c r="H178" s="218"/>
    </row>
    <row r="179" spans="1:8" ht="26.25" customHeight="1" x14ac:dyDescent="0.2">
      <c r="A179" s="213" t="str">
        <f>Абакан_юр!A152</f>
        <v>По соглашению сторон в качестве валюты платежа могут выступать киргизские сомы, в этом случае курс следующий: 1 руб. = 0,9546 сом</v>
      </c>
      <c r="B179" s="213"/>
      <c r="C179" s="213"/>
      <c r="D179" s="214"/>
      <c r="E179" s="214"/>
      <c r="F179" s="215"/>
      <c r="G179" s="218"/>
      <c r="H179" s="218"/>
    </row>
    <row r="180" spans="1:8" ht="26.25" customHeight="1" x14ac:dyDescent="0.2">
      <c r="A180" s="213" t="str">
        <f>Абакан_юр!A153</f>
        <v>По соглашению сторон в качестве валюты платежа могут выступать казахстанские тенге, в этом случае курс следующий: 1 руб. = 5,1087 тенге</v>
      </c>
      <c r="B180" s="213"/>
      <c r="C180" s="213"/>
      <c r="D180" s="214"/>
      <c r="E180" s="214"/>
      <c r="F180" s="215"/>
      <c r="G180" s="218"/>
      <c r="H180" s="218"/>
    </row>
    <row r="181" spans="1:8" ht="26.25" x14ac:dyDescent="0.2">
      <c r="A181" s="219"/>
      <c r="B181" s="219"/>
      <c r="C181" s="220"/>
      <c r="D181" s="221"/>
      <c r="E181" s="221"/>
      <c r="F181" s="222"/>
      <c r="G181" s="223"/>
      <c r="H181" s="223"/>
    </row>
    <row r="182" spans="1:8" ht="21" x14ac:dyDescent="0.2">
      <c r="A182" s="225" t="s">
        <v>134</v>
      </c>
      <c r="B182" s="225"/>
      <c r="C182" s="225"/>
      <c r="D182" s="225"/>
      <c r="E182" s="225"/>
      <c r="F182" s="225"/>
      <c r="G182" s="225"/>
      <c r="H182" s="225"/>
    </row>
    <row r="183" spans="1:8" ht="21" x14ac:dyDescent="0.2">
      <c r="A183" s="225" t="s">
        <v>135</v>
      </c>
      <c r="B183" s="225"/>
      <c r="C183" s="225"/>
      <c r="D183" s="225"/>
      <c r="E183" s="225"/>
      <c r="F183" s="225"/>
      <c r="G183" s="225"/>
      <c r="H183" s="225"/>
    </row>
    <row r="184" spans="1:8" ht="26.25" x14ac:dyDescent="0.2">
      <c r="A184" s="219"/>
      <c r="B184" s="219"/>
      <c r="C184" s="220"/>
      <c r="D184" s="221"/>
      <c r="E184" s="221"/>
      <c r="F184" s="222"/>
      <c r="G184" s="223"/>
      <c r="H184" s="223"/>
    </row>
    <row r="185" spans="1:8" ht="50.1" customHeight="1" thickBot="1" x14ac:dyDescent="0.25">
      <c r="A185" s="226" t="s">
        <v>136</v>
      </c>
      <c r="B185" s="226"/>
      <c r="C185" s="226"/>
      <c r="D185" s="226"/>
      <c r="E185" s="226"/>
      <c r="F185" s="227"/>
      <c r="G185" s="217"/>
      <c r="H185" s="228"/>
    </row>
    <row r="186" spans="1:8" ht="50.1" customHeight="1" thickBot="1" x14ac:dyDescent="0.25">
      <c r="A186" s="229" t="s">
        <v>137</v>
      </c>
      <c r="B186" s="230"/>
      <c r="C186" s="230"/>
      <c r="D186" s="230"/>
      <c r="E186" s="231"/>
      <c r="F186" s="232"/>
      <c r="H186" s="233"/>
    </row>
    <row r="187" spans="1:8" ht="93" customHeight="1" thickBot="1" x14ac:dyDescent="0.25">
      <c r="A187" s="302" t="s">
        <v>138</v>
      </c>
      <c r="B187" s="303"/>
      <c r="C187" s="236" t="s">
        <v>139</v>
      </c>
      <c r="D187" s="326" t="s">
        <v>140</v>
      </c>
      <c r="E187" s="327"/>
      <c r="F187" s="238"/>
      <c r="G187" s="238"/>
      <c r="H187" s="238"/>
    </row>
    <row r="188" spans="1:8" ht="109.5" customHeight="1" x14ac:dyDescent="0.2">
      <c r="A188" s="239" t="s">
        <v>141</v>
      </c>
      <c r="B188" s="240"/>
      <c r="C188" s="241" t="s">
        <v>142</v>
      </c>
      <c r="D188" s="242" t="s">
        <v>143</v>
      </c>
      <c r="E188" s="243"/>
      <c r="F188" s="238"/>
      <c r="G188" s="238"/>
      <c r="H188" s="238"/>
    </row>
    <row r="189" spans="1:8" ht="105" customHeight="1" x14ac:dyDescent="0.2">
      <c r="A189" s="244" t="s">
        <v>144</v>
      </c>
      <c r="B189" s="245"/>
      <c r="C189" s="246" t="s">
        <v>145</v>
      </c>
      <c r="D189" s="247" t="s">
        <v>146</v>
      </c>
      <c r="E189" s="248"/>
      <c r="F189" s="238"/>
      <c r="G189" s="238"/>
      <c r="H189" s="238"/>
    </row>
    <row r="190" spans="1:8" ht="107.25" customHeight="1" thickBot="1" x14ac:dyDescent="0.25">
      <c r="A190" s="328" t="s">
        <v>147</v>
      </c>
      <c r="B190" s="329"/>
      <c r="C190" s="330" t="s">
        <v>148</v>
      </c>
      <c r="D190" s="331" t="s">
        <v>146</v>
      </c>
      <c r="E190" s="332"/>
      <c r="F190" s="238"/>
      <c r="G190" s="238"/>
      <c r="H190" s="238"/>
    </row>
    <row r="191" spans="1:8" s="203" customFormat="1" ht="102.75" customHeight="1" thickBot="1" x14ac:dyDescent="0.25">
      <c r="A191" s="328" t="s">
        <v>150</v>
      </c>
      <c r="B191" s="329"/>
      <c r="C191" s="544" t="s">
        <v>151</v>
      </c>
      <c r="D191" s="331" t="s">
        <v>146</v>
      </c>
      <c r="E191" s="332"/>
      <c r="F191" s="232"/>
      <c r="G191" s="232"/>
      <c r="H191" s="232"/>
    </row>
    <row r="192" spans="1:8" s="224" customFormat="1" ht="222.75" customHeight="1" thickBot="1" x14ac:dyDescent="0.25">
      <c r="A192" s="328" t="s">
        <v>152</v>
      </c>
      <c r="B192" s="329"/>
      <c r="C192" s="330" t="s">
        <v>153</v>
      </c>
      <c r="D192" s="331" t="s">
        <v>146</v>
      </c>
      <c r="E192" s="332"/>
      <c r="F192" s="222"/>
      <c r="G192" s="223"/>
      <c r="H192" s="223"/>
    </row>
    <row r="193" spans="1:8" ht="41.25" customHeight="1" x14ac:dyDescent="0.2">
      <c r="A193" s="250" t="s">
        <v>154</v>
      </c>
      <c r="B193" s="250"/>
      <c r="C193" s="250"/>
      <c r="D193" s="250"/>
      <c r="E193" s="250"/>
      <c r="F193" s="250"/>
      <c r="G193" s="250"/>
      <c r="H193" s="250"/>
    </row>
    <row r="194" spans="1:8" ht="41.25" customHeight="1" x14ac:dyDescent="0.2">
      <c r="A194" s="250" t="s">
        <v>155</v>
      </c>
      <c r="B194" s="250"/>
      <c r="C194" s="250"/>
      <c r="D194" s="250"/>
      <c r="E194" s="250"/>
      <c r="F194" s="250"/>
      <c r="G194" s="250"/>
      <c r="H194" s="250"/>
    </row>
    <row r="195" spans="1:8" ht="189" customHeight="1" x14ac:dyDescent="0.2">
      <c r="A195"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225"/>
      <c r="C195" s="225"/>
      <c r="D195" s="225"/>
      <c r="E195" s="225"/>
      <c r="F195" s="225"/>
      <c r="G195" s="225"/>
      <c r="H195" s="225"/>
    </row>
    <row r="196" spans="1:8" ht="82.5" customHeight="1" x14ac:dyDescent="0.2">
      <c r="A196" s="225" t="s">
        <v>157</v>
      </c>
      <c r="B196" s="225"/>
      <c r="C196" s="225"/>
      <c r="D196" s="225"/>
      <c r="E196" s="225"/>
      <c r="F196" s="225"/>
      <c r="G196" s="225"/>
      <c r="H196" s="225"/>
    </row>
    <row r="197" spans="1:8" ht="32.25" customHeight="1" x14ac:dyDescent="0.2">
      <c r="A197" s="250" t="s">
        <v>158</v>
      </c>
      <c r="B197" s="250"/>
      <c r="C197" s="250"/>
      <c r="D197" s="250"/>
      <c r="E197" s="250"/>
      <c r="F197" s="250"/>
      <c r="G197" s="250"/>
      <c r="H197" s="250"/>
    </row>
    <row r="198" spans="1:8" s="252" customFormat="1" ht="114.75" customHeight="1" x14ac:dyDescent="0.2">
      <c r="A198" s="225" t="s">
        <v>159</v>
      </c>
      <c r="B198" s="225"/>
      <c r="C198" s="225"/>
      <c r="D198" s="225"/>
      <c r="E198" s="225"/>
      <c r="F198" s="225"/>
      <c r="G198" s="225"/>
      <c r="H198" s="225"/>
    </row>
  </sheetData>
  <sheetProtection selectLockedCells="1" selectUnlockedCells="1"/>
  <mergeCells count="327">
    <mergeCell ref="A195:H195"/>
    <mergeCell ref="A196:H196"/>
    <mergeCell ref="A197:H197"/>
    <mergeCell ref="A198:E198"/>
    <mergeCell ref="F198:H198"/>
    <mergeCell ref="A191:B191"/>
    <mergeCell ref="D191:E191"/>
    <mergeCell ref="A192:B192"/>
    <mergeCell ref="D192:E192"/>
    <mergeCell ref="A193:H193"/>
    <mergeCell ref="A194:H19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75:C175"/>
    <mergeCell ref="A176:C176"/>
    <mergeCell ref="A177:C177"/>
    <mergeCell ref="A178:C178"/>
    <mergeCell ref="A179:C179"/>
    <mergeCell ref="A180:C180"/>
    <mergeCell ref="C170:D170"/>
    <mergeCell ref="C171:D171"/>
    <mergeCell ref="C172:D172"/>
    <mergeCell ref="C173:D173"/>
    <mergeCell ref="A174:C174"/>
    <mergeCell ref="G174:H174"/>
    <mergeCell ref="A166:B166"/>
    <mergeCell ref="D166:H166"/>
    <mergeCell ref="A167:B167"/>
    <mergeCell ref="D167:H167"/>
    <mergeCell ref="A168:B168"/>
    <mergeCell ref="D168:H168"/>
    <mergeCell ref="A161:B161"/>
    <mergeCell ref="A162:B162"/>
    <mergeCell ref="D162:H162"/>
    <mergeCell ref="A163:C163"/>
    <mergeCell ref="D163:H163"/>
    <mergeCell ref="A164:B164"/>
    <mergeCell ref="C164:C167"/>
    <mergeCell ref="D164:H164"/>
    <mergeCell ref="A165:B165"/>
    <mergeCell ref="D165:H165"/>
    <mergeCell ref="A157:B157"/>
    <mergeCell ref="D157:H157"/>
    <mergeCell ref="A158:B158"/>
    <mergeCell ref="A159:B159"/>
    <mergeCell ref="D159:H159"/>
    <mergeCell ref="A160:B160"/>
    <mergeCell ref="D160:H160"/>
    <mergeCell ref="D153:H153"/>
    <mergeCell ref="A154:B154"/>
    <mergeCell ref="D154:H154"/>
    <mergeCell ref="A155:B155"/>
    <mergeCell ref="A156:B156"/>
    <mergeCell ref="D156:H156"/>
    <mergeCell ref="A149:B149"/>
    <mergeCell ref="C149:C153"/>
    <mergeCell ref="D149:H149"/>
    <mergeCell ref="A150:B150"/>
    <mergeCell ref="D150:H150"/>
    <mergeCell ref="A151:B151"/>
    <mergeCell ref="D151:H151"/>
    <mergeCell ref="A152:B152"/>
    <mergeCell ref="D152:H152"/>
    <mergeCell ref="A153:B153"/>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09:H109"/>
    <mergeCell ref="A110:B110"/>
    <mergeCell ref="D110:H110"/>
    <mergeCell ref="A111:B111"/>
    <mergeCell ref="D111:H111"/>
    <mergeCell ref="A112:B112"/>
    <mergeCell ref="D112:H112"/>
    <mergeCell ref="A105:B105"/>
    <mergeCell ref="C105:C113"/>
    <mergeCell ref="D105:H105"/>
    <mergeCell ref="A106:B106"/>
    <mergeCell ref="D106:H106"/>
    <mergeCell ref="A107:B107"/>
    <mergeCell ref="D107:H107"/>
    <mergeCell ref="A108:B108"/>
    <mergeCell ref="D108:H108"/>
    <mergeCell ref="A109:B109"/>
    <mergeCell ref="A102:B102"/>
    <mergeCell ref="D102:H102"/>
    <mergeCell ref="A103:B103"/>
    <mergeCell ref="D103:H103"/>
    <mergeCell ref="A104:B104"/>
    <mergeCell ref="D104:H104"/>
    <mergeCell ref="A99:B99"/>
    <mergeCell ref="D99:H99"/>
    <mergeCell ref="A100:B100"/>
    <mergeCell ref="D100:H100"/>
    <mergeCell ref="A101:B101"/>
    <mergeCell ref="D101:H101"/>
    <mergeCell ref="A96:B96"/>
    <mergeCell ref="D96:H96"/>
    <mergeCell ref="A97:B97"/>
    <mergeCell ref="D97:H97"/>
    <mergeCell ref="A98:B98"/>
    <mergeCell ref="D98:H98"/>
    <mergeCell ref="A91:C91"/>
    <mergeCell ref="D91:H91"/>
    <mergeCell ref="D92:H92"/>
    <mergeCell ref="A93:B93"/>
    <mergeCell ref="C93:C101"/>
    <mergeCell ref="D93:H93"/>
    <mergeCell ref="A94:B94"/>
    <mergeCell ref="D94:H94"/>
    <mergeCell ref="A95:B95"/>
    <mergeCell ref="D95:H95"/>
    <mergeCell ref="A88:B88"/>
    <mergeCell ref="D88:H88"/>
    <mergeCell ref="A89:B89"/>
    <mergeCell ref="D89:H89"/>
    <mergeCell ref="A90:B90"/>
    <mergeCell ref="D90:H90"/>
    <mergeCell ref="A85:B85"/>
    <mergeCell ref="D85:H85"/>
    <mergeCell ref="A86:B86"/>
    <mergeCell ref="D86:H86"/>
    <mergeCell ref="A87:B87"/>
    <mergeCell ref="D87:H87"/>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90"/>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6"/>
  <sheetViews>
    <sheetView view="pageBreakPreview" zoomScale="40" zoomScaleNormal="60" zoomScaleSheetLayoutView="40" workbookViewId="0">
      <pane ySplit="4" topLeftCell="A91"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1">
        <f>F7*1.2</f>
        <v>8748</v>
      </c>
      <c r="E7" s="32">
        <f>F7*1.1</f>
        <v>8019.0000000000009</v>
      </c>
      <c r="F7" s="32">
        <v>7290</v>
      </c>
      <c r="G7" s="32">
        <f>F7*0.75</f>
        <v>5467.5</v>
      </c>
      <c r="H7" s="33">
        <f>F7*0.5</f>
        <v>3645</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54">
        <f>F12*1.2</f>
        <v>10116</v>
      </c>
      <c r="E12" s="32">
        <f>F12*1.1</f>
        <v>9273</v>
      </c>
      <c r="F12" s="32">
        <v>8430</v>
      </c>
      <c r="G12" s="32">
        <f>F12*0.75</f>
        <v>6322.5</v>
      </c>
      <c r="H12" s="33">
        <f>F12*0.5</f>
        <v>4215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846</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"2ГИС.ЧЕБОКСАРЫ"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262">
        <v>90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1">
        <f>F27*1.2</f>
        <v>12254.4</v>
      </c>
      <c r="E27" s="32">
        <f>F27*1.1</f>
        <v>11233.2</v>
      </c>
      <c r="F27" s="32">
        <v>10212</v>
      </c>
      <c r="G27" s="32">
        <f>F27*0.75</f>
        <v>7659</v>
      </c>
      <c r="H27" s="33">
        <f>F27*0.5</f>
        <v>5106</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54">
        <f>F32*1.2</f>
        <v>14169.6</v>
      </c>
      <c r="E32" s="32">
        <f>F32*1.1</f>
        <v>12988.800000000001</v>
      </c>
      <c r="F32" s="32">
        <v>11808</v>
      </c>
      <c r="G32" s="32">
        <f>F32*0.75</f>
        <v>8856</v>
      </c>
      <c r="H32" s="33">
        <f>F32*0.5</f>
        <v>5904</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1200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"2ГИС.ЧЕБОКСАРЫ"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90">
        <v>132</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100"/>
      <c r="E46" s="100"/>
      <c r="F46" s="100"/>
      <c r="G46" s="100"/>
      <c r="H46" s="101"/>
    </row>
    <row r="47" spans="1:8" ht="21.75" thickBot="1" x14ac:dyDescent="0.25">
      <c r="A47" s="47"/>
      <c r="B47" s="658"/>
      <c r="C47" s="83"/>
      <c r="D47" s="612"/>
      <c r="E47" s="612"/>
      <c r="F47" s="612"/>
      <c r="G47" s="612"/>
      <c r="H47" s="700"/>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358">
        <f>F48*1.2</f>
        <v>3600</v>
      </c>
      <c r="E48" s="358">
        <f>F48*1.1</f>
        <v>3300.0000000000005</v>
      </c>
      <c r="F48" s="358">
        <v>3000</v>
      </c>
      <c r="G48" s="358">
        <f>F48*0.75</f>
        <v>2250</v>
      </c>
      <c r="H48" s="358">
        <f>F48*0.5</f>
        <v>1500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89">
        <v>240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1575 до 47250</v>
      </c>
      <c r="E55" s="122"/>
      <c r="F55" s="122"/>
      <c r="G55" s="122"/>
      <c r="H55" s="123"/>
    </row>
    <row r="56" spans="1:8" ht="37.5" customHeight="1" x14ac:dyDescent="0.2">
      <c r="A56" s="124" t="s">
        <v>32</v>
      </c>
      <c r="B56" s="125"/>
      <c r="C56" s="12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6" s="127">
        <v>1575</v>
      </c>
      <c r="E56" s="128"/>
      <c r="F56" s="128"/>
      <c r="G56" s="128"/>
      <c r="H56" s="129"/>
    </row>
    <row r="57" spans="1:8" ht="37.5" customHeight="1" x14ac:dyDescent="0.2">
      <c r="A57" s="130" t="s">
        <v>33</v>
      </c>
      <c r="B57" s="131"/>
      <c r="C57" s="126"/>
      <c r="D57" s="36">
        <v>3150</v>
      </c>
      <c r="E57" s="37"/>
      <c r="F57" s="37"/>
      <c r="G57" s="37"/>
      <c r="H57" s="38"/>
    </row>
    <row r="58" spans="1:8" ht="37.5" customHeight="1" x14ac:dyDescent="0.2">
      <c r="A58" s="130" t="s">
        <v>34</v>
      </c>
      <c r="B58" s="131"/>
      <c r="C58" s="126"/>
      <c r="D58" s="36">
        <v>4725</v>
      </c>
      <c r="E58" s="37"/>
      <c r="F58" s="37"/>
      <c r="G58" s="37"/>
      <c r="H58" s="38"/>
    </row>
    <row r="59" spans="1:8" ht="37.5" customHeight="1" x14ac:dyDescent="0.2">
      <c r="A59" s="130" t="s">
        <v>35</v>
      </c>
      <c r="B59" s="131"/>
      <c r="C59" s="126"/>
      <c r="D59" s="36">
        <v>6300</v>
      </c>
      <c r="E59" s="37"/>
      <c r="F59" s="37"/>
      <c r="G59" s="37"/>
      <c r="H59" s="38"/>
    </row>
    <row r="60" spans="1:8" ht="37.5" customHeight="1" x14ac:dyDescent="0.2">
      <c r="A60" s="130" t="s">
        <v>36</v>
      </c>
      <c r="B60" s="131"/>
      <c r="C60" s="126"/>
      <c r="D60" s="36">
        <v>7875</v>
      </c>
      <c r="E60" s="37"/>
      <c r="F60" s="37"/>
      <c r="G60" s="37"/>
      <c r="H60" s="38"/>
    </row>
    <row r="61" spans="1:8" ht="37.5" customHeight="1" x14ac:dyDescent="0.2">
      <c r="A61" s="130" t="s">
        <v>37</v>
      </c>
      <c r="B61" s="131"/>
      <c r="C61" s="126"/>
      <c r="D61" s="36">
        <v>9450</v>
      </c>
      <c r="E61" s="37"/>
      <c r="F61" s="37"/>
      <c r="G61" s="37"/>
      <c r="H61" s="38"/>
    </row>
    <row r="62" spans="1:8" ht="37.5" customHeight="1" x14ac:dyDescent="0.2">
      <c r="A62" s="130" t="s">
        <v>38</v>
      </c>
      <c r="B62" s="131"/>
      <c r="C62" s="126"/>
      <c r="D62" s="36">
        <v>11025</v>
      </c>
      <c r="E62" s="37"/>
      <c r="F62" s="37"/>
      <c r="G62" s="37"/>
      <c r="H62" s="38"/>
    </row>
    <row r="63" spans="1:8" ht="37.5" customHeight="1" x14ac:dyDescent="0.2">
      <c r="A63" s="130" t="s">
        <v>39</v>
      </c>
      <c r="B63" s="131"/>
      <c r="C63" s="126"/>
      <c r="D63" s="36">
        <v>12600</v>
      </c>
      <c r="E63" s="37"/>
      <c r="F63" s="37"/>
      <c r="G63" s="37"/>
      <c r="H63" s="38"/>
    </row>
    <row r="64" spans="1:8" ht="37.5" customHeight="1" x14ac:dyDescent="0.2">
      <c r="A64" s="130" t="s">
        <v>40</v>
      </c>
      <c r="B64" s="131"/>
      <c r="C64" s="126"/>
      <c r="D64" s="36">
        <v>14175</v>
      </c>
      <c r="E64" s="37"/>
      <c r="F64" s="37"/>
      <c r="G64" s="37"/>
      <c r="H64" s="38"/>
    </row>
    <row r="65" spans="1:8" ht="37.5" customHeight="1" x14ac:dyDescent="0.2">
      <c r="A65" s="130" t="s">
        <v>41</v>
      </c>
      <c r="B65" s="131"/>
      <c r="C65" s="126"/>
      <c r="D65" s="36">
        <v>15750</v>
      </c>
      <c r="E65" s="37"/>
      <c r="F65" s="37"/>
      <c r="G65" s="37"/>
      <c r="H65" s="38"/>
    </row>
    <row r="66" spans="1:8" ht="37.5" customHeight="1" x14ac:dyDescent="0.2">
      <c r="A66" s="130" t="s">
        <v>42</v>
      </c>
      <c r="B66" s="131"/>
      <c r="C66" s="126"/>
      <c r="D66" s="36">
        <v>17325</v>
      </c>
      <c r="E66" s="37"/>
      <c r="F66" s="37"/>
      <c r="G66" s="37"/>
      <c r="H66" s="38"/>
    </row>
    <row r="67" spans="1:8" ht="37.5" customHeight="1" x14ac:dyDescent="0.2">
      <c r="A67" s="130" t="s">
        <v>43</v>
      </c>
      <c r="B67" s="131"/>
      <c r="C67" s="126"/>
      <c r="D67" s="36">
        <v>18900</v>
      </c>
      <c r="E67" s="37"/>
      <c r="F67" s="37"/>
      <c r="G67" s="37"/>
      <c r="H67" s="38"/>
    </row>
    <row r="68" spans="1:8" ht="37.5" customHeight="1" x14ac:dyDescent="0.2">
      <c r="A68" s="130" t="s">
        <v>44</v>
      </c>
      <c r="B68" s="131"/>
      <c r="C68" s="126"/>
      <c r="D68" s="36">
        <v>20475</v>
      </c>
      <c r="E68" s="37"/>
      <c r="F68" s="37"/>
      <c r="G68" s="37"/>
      <c r="H68" s="38"/>
    </row>
    <row r="69" spans="1:8" ht="37.5" customHeight="1" x14ac:dyDescent="0.2">
      <c r="A69" s="130" t="s">
        <v>45</v>
      </c>
      <c r="B69" s="131"/>
      <c r="C69" s="126"/>
      <c r="D69" s="36">
        <v>22050</v>
      </c>
      <c r="E69" s="37"/>
      <c r="F69" s="37"/>
      <c r="G69" s="37"/>
      <c r="H69" s="38"/>
    </row>
    <row r="70" spans="1:8" ht="37.5" customHeight="1" x14ac:dyDescent="0.2">
      <c r="A70" s="130" t="s">
        <v>46</v>
      </c>
      <c r="B70" s="131"/>
      <c r="C70" s="126"/>
      <c r="D70" s="36">
        <v>23625</v>
      </c>
      <c r="E70" s="37"/>
      <c r="F70" s="37"/>
      <c r="G70" s="37"/>
      <c r="H70" s="38"/>
    </row>
    <row r="71" spans="1:8" ht="37.5" customHeight="1" x14ac:dyDescent="0.2">
      <c r="A71" s="130" t="s">
        <v>47</v>
      </c>
      <c r="B71" s="131"/>
      <c r="C71" s="126"/>
      <c r="D71" s="36">
        <v>25200</v>
      </c>
      <c r="E71" s="37"/>
      <c r="F71" s="37"/>
      <c r="G71" s="37"/>
      <c r="H71" s="38"/>
    </row>
    <row r="72" spans="1:8" ht="37.5" customHeight="1" x14ac:dyDescent="0.2">
      <c r="A72" s="130" t="s">
        <v>48</v>
      </c>
      <c r="B72" s="131"/>
      <c r="C72" s="126"/>
      <c r="D72" s="36">
        <v>26775</v>
      </c>
      <c r="E72" s="37"/>
      <c r="F72" s="37"/>
      <c r="G72" s="37"/>
      <c r="H72" s="38"/>
    </row>
    <row r="73" spans="1:8" ht="37.5" customHeight="1" x14ac:dyDescent="0.2">
      <c r="A73" s="130" t="s">
        <v>49</v>
      </c>
      <c r="B73" s="131"/>
      <c r="C73" s="126"/>
      <c r="D73" s="36">
        <v>28350</v>
      </c>
      <c r="E73" s="37"/>
      <c r="F73" s="37"/>
      <c r="G73" s="37"/>
      <c r="H73" s="38"/>
    </row>
    <row r="74" spans="1:8" ht="37.5" customHeight="1" x14ac:dyDescent="0.2">
      <c r="A74" s="130" t="s">
        <v>50</v>
      </c>
      <c r="B74" s="131"/>
      <c r="C74" s="126"/>
      <c r="D74" s="36">
        <v>29925</v>
      </c>
      <c r="E74" s="37"/>
      <c r="F74" s="37"/>
      <c r="G74" s="37"/>
      <c r="H74" s="38"/>
    </row>
    <row r="75" spans="1:8" ht="37.5" customHeight="1" x14ac:dyDescent="0.2">
      <c r="A75" s="130" t="s">
        <v>51</v>
      </c>
      <c r="B75" s="131"/>
      <c r="C75" s="126"/>
      <c r="D75" s="36">
        <v>31500</v>
      </c>
      <c r="E75" s="37"/>
      <c r="F75" s="37"/>
      <c r="G75" s="37"/>
      <c r="H75" s="38"/>
    </row>
    <row r="76" spans="1:8" ht="37.5" customHeight="1" x14ac:dyDescent="0.2">
      <c r="A76" s="130" t="s">
        <v>196</v>
      </c>
      <c r="B76" s="131"/>
      <c r="C76" s="126"/>
      <c r="D76" s="36">
        <v>33075</v>
      </c>
      <c r="E76" s="37"/>
      <c r="F76" s="37"/>
      <c r="G76" s="37"/>
      <c r="H76" s="38"/>
    </row>
    <row r="77" spans="1:8" ht="37.5" customHeight="1" x14ac:dyDescent="0.2">
      <c r="A77" s="130" t="s">
        <v>197</v>
      </c>
      <c r="B77" s="131"/>
      <c r="C77" s="126"/>
      <c r="D77" s="36">
        <v>34650</v>
      </c>
      <c r="E77" s="37"/>
      <c r="F77" s="37"/>
      <c r="G77" s="37"/>
      <c r="H77" s="38"/>
    </row>
    <row r="78" spans="1:8" ht="37.5" customHeight="1" x14ac:dyDescent="0.2">
      <c r="A78" s="130" t="s">
        <v>198</v>
      </c>
      <c r="B78" s="131"/>
      <c r="C78" s="126"/>
      <c r="D78" s="36">
        <v>36225</v>
      </c>
      <c r="E78" s="37"/>
      <c r="F78" s="37"/>
      <c r="G78" s="37"/>
      <c r="H78" s="38"/>
    </row>
    <row r="79" spans="1:8" ht="37.5" customHeight="1" x14ac:dyDescent="0.2">
      <c r="A79" s="130" t="s">
        <v>199</v>
      </c>
      <c r="B79" s="131"/>
      <c r="C79" s="126"/>
      <c r="D79" s="36">
        <v>37800</v>
      </c>
      <c r="E79" s="37"/>
      <c r="F79" s="37"/>
      <c r="G79" s="37"/>
      <c r="H79" s="38"/>
    </row>
    <row r="80" spans="1:8" ht="37.5" customHeight="1" x14ac:dyDescent="0.2">
      <c r="A80" s="130" t="s">
        <v>200</v>
      </c>
      <c r="B80" s="131"/>
      <c r="C80" s="126"/>
      <c r="D80" s="36">
        <v>39375</v>
      </c>
      <c r="E80" s="37"/>
      <c r="F80" s="37"/>
      <c r="G80" s="37"/>
      <c r="H80" s="38"/>
    </row>
    <row r="81" spans="1:8" ht="37.5" customHeight="1" x14ac:dyDescent="0.2">
      <c r="A81" s="130" t="s">
        <v>201</v>
      </c>
      <c r="B81" s="131"/>
      <c r="C81" s="126"/>
      <c r="D81" s="36">
        <v>40950</v>
      </c>
      <c r="E81" s="37"/>
      <c r="F81" s="37"/>
      <c r="G81" s="37"/>
      <c r="H81" s="38"/>
    </row>
    <row r="82" spans="1:8" ht="37.5" customHeight="1" x14ac:dyDescent="0.2">
      <c r="A82" s="130" t="s">
        <v>202</v>
      </c>
      <c r="B82" s="131"/>
      <c r="C82" s="126"/>
      <c r="D82" s="36">
        <v>42525</v>
      </c>
      <c r="E82" s="37"/>
      <c r="F82" s="37"/>
      <c r="G82" s="37"/>
      <c r="H82" s="38"/>
    </row>
    <row r="83" spans="1:8" ht="37.5" customHeight="1" x14ac:dyDescent="0.2">
      <c r="A83" s="130" t="s">
        <v>203</v>
      </c>
      <c r="B83" s="131"/>
      <c r="C83" s="126"/>
      <c r="D83" s="36">
        <v>44100</v>
      </c>
      <c r="E83" s="37"/>
      <c r="F83" s="37"/>
      <c r="G83" s="37"/>
      <c r="H83" s="38"/>
    </row>
    <row r="84" spans="1:8" ht="37.5" customHeight="1" x14ac:dyDescent="0.2">
      <c r="A84" s="130" t="s">
        <v>204</v>
      </c>
      <c r="B84" s="131"/>
      <c r="C84" s="126"/>
      <c r="D84" s="36">
        <v>45675</v>
      </c>
      <c r="E84" s="37"/>
      <c r="F84" s="37"/>
      <c r="G84" s="37"/>
      <c r="H84" s="38"/>
    </row>
    <row r="85" spans="1:8" ht="37.5" customHeight="1" thickBot="1" x14ac:dyDescent="0.25">
      <c r="A85" s="130" t="s">
        <v>205</v>
      </c>
      <c r="B85" s="131"/>
      <c r="C85" s="126"/>
      <c r="D85" s="36">
        <v>47250</v>
      </c>
      <c r="E85" s="37"/>
      <c r="F85" s="37"/>
      <c r="G85" s="37"/>
      <c r="H85" s="38"/>
    </row>
    <row r="86" spans="1:8" ht="50.1" customHeight="1" thickBot="1" x14ac:dyDescent="0.25">
      <c r="A86" s="119" t="s">
        <v>52</v>
      </c>
      <c r="B86" s="120"/>
      <c r="C86" s="120"/>
      <c r="D86" s="121" t="e">
        <f>"от "&amp;MIN(D87:D98)&amp;" до "&amp;MAX(D87:D98)</f>
        <v>#REF!</v>
      </c>
      <c r="E86" s="122"/>
      <c r="F86" s="122"/>
      <c r="G86" s="122"/>
      <c r="H86" s="123"/>
    </row>
    <row r="87" spans="1:8" ht="139.5" customHeight="1" x14ac:dyDescent="0.2">
      <c r="A87" s="421" t="s">
        <v>608</v>
      </c>
      <c r="B87" s="133" t="s">
        <v>272</v>
      </c>
      <c r="C8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87" s="135">
        <v>1008</v>
      </c>
      <c r="E87" s="135"/>
      <c r="F87" s="135"/>
      <c r="G87" s="135"/>
      <c r="H87" s="136"/>
    </row>
    <row r="88" spans="1:8" ht="151.5" x14ac:dyDescent="0.2">
      <c r="A88" s="642" t="s">
        <v>609</v>
      </c>
      <c r="B88" s="133" t="s">
        <v>13</v>
      </c>
      <c r="C88" s="364"/>
      <c r="D88" s="135" t="e">
        <v>#REF!</v>
      </c>
      <c r="E88" s="135"/>
      <c r="F88" s="135"/>
      <c r="G88" s="135"/>
      <c r="H88" s="136"/>
    </row>
    <row r="89" spans="1:8" ht="151.5" x14ac:dyDescent="0.2">
      <c r="A89" s="132" t="s">
        <v>53</v>
      </c>
      <c r="B89" s="133" t="s">
        <v>13</v>
      </c>
      <c r="C89" s="35"/>
      <c r="D89" s="135">
        <v>1008</v>
      </c>
      <c r="E89" s="135"/>
      <c r="F89" s="135"/>
      <c r="G89" s="135"/>
      <c r="H89" s="136"/>
    </row>
    <row r="90" spans="1:8" ht="37.5" customHeight="1" x14ac:dyDescent="0.2">
      <c r="A90" s="137" t="s">
        <v>54</v>
      </c>
      <c r="B90" s="138"/>
      <c r="C90" s="139"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90" s="140">
        <v>84</v>
      </c>
      <c r="E90" s="140"/>
      <c r="F90" s="140"/>
      <c r="G90" s="140"/>
      <c r="H90" s="141"/>
    </row>
    <row r="91" spans="1:8" ht="37.5" customHeight="1" x14ac:dyDescent="0.2">
      <c r="A91" s="137" t="s">
        <v>55</v>
      </c>
      <c r="B91" s="138"/>
      <c r="C91" s="142"/>
      <c r="D91" s="140">
        <v>534</v>
      </c>
      <c r="E91" s="140"/>
      <c r="F91" s="140"/>
      <c r="G91" s="140"/>
      <c r="H91" s="141"/>
    </row>
    <row r="92" spans="1:8" ht="37.5" customHeight="1" x14ac:dyDescent="0.2">
      <c r="A92" s="137" t="s">
        <v>56</v>
      </c>
      <c r="B92" s="138"/>
      <c r="C92" s="142"/>
      <c r="D92" s="140">
        <v>354</v>
      </c>
      <c r="E92" s="140"/>
      <c r="F92" s="140"/>
      <c r="G92" s="140"/>
      <c r="H92" s="141"/>
    </row>
    <row r="93" spans="1:8" ht="37.5" customHeight="1" x14ac:dyDescent="0.2">
      <c r="A93" s="143" t="s">
        <v>57</v>
      </c>
      <c r="B93" s="144"/>
      <c r="C93" s="142"/>
      <c r="D93" s="140">
        <v>474</v>
      </c>
      <c r="E93" s="140"/>
      <c r="F93" s="140"/>
      <c r="G93" s="140"/>
      <c r="H93" s="141"/>
    </row>
    <row r="94" spans="1:8" ht="37.5" customHeight="1" x14ac:dyDescent="0.2">
      <c r="A94" s="137" t="s">
        <v>58</v>
      </c>
      <c r="B94" s="138"/>
      <c r="C94" s="142"/>
      <c r="D94" s="140">
        <v>120</v>
      </c>
      <c r="E94" s="140"/>
      <c r="F94" s="140"/>
      <c r="G94" s="140"/>
      <c r="H94" s="141"/>
    </row>
    <row r="95" spans="1:8" ht="37.5" customHeight="1" x14ac:dyDescent="0.2">
      <c r="A95" s="137" t="s">
        <v>59</v>
      </c>
      <c r="B95" s="138"/>
      <c r="C95" s="142"/>
      <c r="D95" s="140">
        <v>120</v>
      </c>
      <c r="E95" s="140"/>
      <c r="F95" s="140"/>
      <c r="G95" s="140"/>
      <c r="H95" s="141"/>
    </row>
    <row r="96" spans="1:8" ht="37.5" customHeight="1" x14ac:dyDescent="0.2">
      <c r="A96" s="137" t="s">
        <v>60</v>
      </c>
      <c r="B96" s="138"/>
      <c r="C96" s="142"/>
      <c r="D96" s="140">
        <v>240</v>
      </c>
      <c r="E96" s="140"/>
      <c r="F96" s="140"/>
      <c r="G96" s="140"/>
      <c r="H96" s="141"/>
    </row>
    <row r="97" spans="1:8" ht="37.5" customHeight="1" x14ac:dyDescent="0.2">
      <c r="A97" s="137" t="s">
        <v>61</v>
      </c>
      <c r="B97" s="138"/>
      <c r="C97" s="142"/>
      <c r="D97" s="140">
        <v>360</v>
      </c>
      <c r="E97" s="140"/>
      <c r="F97" s="140"/>
      <c r="G97" s="140"/>
      <c r="H97" s="141"/>
    </row>
    <row r="98" spans="1:8" ht="37.5" customHeight="1" thickBot="1" x14ac:dyDescent="0.25">
      <c r="A98" s="145" t="s">
        <v>62</v>
      </c>
      <c r="B98" s="146"/>
      <c r="C98" s="147"/>
      <c r="D98" s="148">
        <v>930</v>
      </c>
      <c r="E98" s="148"/>
      <c r="F98" s="148"/>
      <c r="G98" s="148"/>
      <c r="H98" s="149"/>
    </row>
    <row r="99" spans="1:8" s="16" customFormat="1" ht="117.75" customHeight="1" thickBot="1" x14ac:dyDescent="0.25">
      <c r="A99" s="319" t="s">
        <v>64</v>
      </c>
      <c r="B99" s="320"/>
      <c r="C9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9" s="45">
        <v>30</v>
      </c>
      <c r="E99" s="45"/>
      <c r="F99" s="45"/>
      <c r="G99" s="45"/>
      <c r="H99" s="46"/>
    </row>
    <row r="100" spans="1:8" ht="50.1" customHeight="1" thickBot="1" x14ac:dyDescent="0.25">
      <c r="A100" s="24" t="s">
        <v>65</v>
      </c>
      <c r="B100" s="25"/>
      <c r="C100" s="26"/>
      <c r="D100" s="156" t="str">
        <f>"от "&amp;MIN(D102,D113:H114,F153,D115:H129)&amp;" до "&amp;MAX(D102,D113:H114,F153,D115:H129)</f>
        <v>от 264 до 14670</v>
      </c>
      <c r="E100" s="156"/>
      <c r="F100" s="156"/>
      <c r="G100" s="156"/>
      <c r="H100" s="157"/>
    </row>
    <row r="101" spans="1:8" ht="21.75" thickBot="1" x14ac:dyDescent="0.25">
      <c r="A101" s="298"/>
      <c r="B101" s="299"/>
      <c r="C101" s="118"/>
      <c r="D101" s="322"/>
      <c r="E101" s="322"/>
      <c r="F101" s="322"/>
      <c r="G101" s="322"/>
      <c r="H101" s="323"/>
    </row>
    <row r="102" spans="1:8" ht="56.25" customHeight="1" thickBot="1" x14ac:dyDescent="0.25">
      <c r="A102" s="162" t="s">
        <v>66</v>
      </c>
      <c r="B102" s="163"/>
      <c r="C10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02" s="165">
        <v>7632</v>
      </c>
      <c r="E102" s="165"/>
      <c r="F102" s="165"/>
      <c r="G102" s="165"/>
      <c r="H102" s="166"/>
    </row>
    <row r="103" spans="1:8" ht="56.25" customHeight="1" thickBot="1" x14ac:dyDescent="0.25">
      <c r="A103" s="167" t="s">
        <v>67</v>
      </c>
      <c r="B103" s="168"/>
      <c r="C103" s="169"/>
      <c r="D103" s="170" t="s">
        <v>68</v>
      </c>
      <c r="E103" s="171"/>
      <c r="F103" s="171"/>
      <c r="G103" s="171"/>
      <c r="H103" s="172"/>
    </row>
    <row r="104" spans="1:8" ht="56.25" customHeight="1" x14ac:dyDescent="0.2">
      <c r="A104" s="173" t="s">
        <v>69</v>
      </c>
      <c r="B104" s="174"/>
      <c r="C104" s="169"/>
      <c r="D104" s="140">
        <f>D102/4</f>
        <v>1908</v>
      </c>
      <c r="E104" s="140"/>
      <c r="F104" s="140"/>
      <c r="G104" s="140"/>
      <c r="H104" s="141"/>
    </row>
    <row r="105" spans="1:8" ht="56.25" customHeight="1" x14ac:dyDescent="0.2">
      <c r="A105" s="173" t="s">
        <v>70</v>
      </c>
      <c r="B105" s="174"/>
      <c r="C105" s="169"/>
      <c r="D105" s="140">
        <f>D102/5</f>
        <v>1526.4</v>
      </c>
      <c r="E105" s="140"/>
      <c r="F105" s="140"/>
      <c r="G105" s="140"/>
      <c r="H105" s="141"/>
    </row>
    <row r="106" spans="1:8" ht="56.25" customHeight="1" x14ac:dyDescent="0.2">
      <c r="A106" s="173" t="s">
        <v>71</v>
      </c>
      <c r="B106" s="174"/>
      <c r="C106" s="169"/>
      <c r="D106" s="140">
        <f>D102/6</f>
        <v>1272</v>
      </c>
      <c r="E106" s="140"/>
      <c r="F106" s="140"/>
      <c r="G106" s="140"/>
      <c r="H106" s="141"/>
    </row>
    <row r="107" spans="1:8" ht="56.25" customHeight="1" x14ac:dyDescent="0.2">
      <c r="A107" s="173" t="s">
        <v>72</v>
      </c>
      <c r="B107" s="174"/>
      <c r="C107" s="169"/>
      <c r="D107" s="140">
        <f>D102/7</f>
        <v>1090.2857142857142</v>
      </c>
      <c r="E107" s="140"/>
      <c r="F107" s="140"/>
      <c r="G107" s="140"/>
      <c r="H107" s="141"/>
    </row>
    <row r="108" spans="1:8" ht="56.25" customHeight="1" x14ac:dyDescent="0.2">
      <c r="A108" s="173" t="s">
        <v>73</v>
      </c>
      <c r="B108" s="174"/>
      <c r="C108" s="169"/>
      <c r="D108" s="140">
        <f>D102/8</f>
        <v>954</v>
      </c>
      <c r="E108" s="140"/>
      <c r="F108" s="140"/>
      <c r="G108" s="140"/>
      <c r="H108" s="141"/>
    </row>
    <row r="109" spans="1:8" ht="56.25" customHeight="1" x14ac:dyDescent="0.2">
      <c r="A109" s="173" t="s">
        <v>74</v>
      </c>
      <c r="B109" s="174"/>
      <c r="C109" s="169"/>
      <c r="D109" s="140">
        <f>D102/9</f>
        <v>848</v>
      </c>
      <c r="E109" s="140"/>
      <c r="F109" s="140"/>
      <c r="G109" s="140"/>
      <c r="H109" s="141"/>
    </row>
    <row r="110" spans="1:8" ht="56.25" customHeight="1" thickBot="1" x14ac:dyDescent="0.25">
      <c r="A110" s="173" t="s">
        <v>75</v>
      </c>
      <c r="B110" s="174"/>
      <c r="C110" s="175"/>
      <c r="D110" s="140">
        <f>D102/10</f>
        <v>763.2</v>
      </c>
      <c r="E110" s="140"/>
      <c r="F110" s="140"/>
      <c r="G110" s="140"/>
      <c r="H110" s="141"/>
    </row>
    <row r="111" spans="1:8" s="16" customFormat="1" ht="62.45" customHeight="1" thickBot="1" x14ac:dyDescent="0.25">
      <c r="A111" s="176" t="s">
        <v>76</v>
      </c>
      <c r="B111" s="177"/>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11" s="44">
        <v>11520</v>
      </c>
      <c r="E111" s="45"/>
      <c r="F111" s="45"/>
      <c r="G111" s="45"/>
      <c r="H111" s="46"/>
    </row>
    <row r="112" spans="1:8" ht="21.75" thickBot="1" x14ac:dyDescent="0.25">
      <c r="A112" s="298"/>
      <c r="B112" s="299"/>
      <c r="C112" s="180"/>
      <c r="D112" s="322"/>
      <c r="E112" s="322"/>
      <c r="F112" s="322"/>
      <c r="G112" s="322"/>
      <c r="H112" s="323"/>
    </row>
    <row r="113" spans="1:8" ht="50.1" customHeight="1" x14ac:dyDescent="0.2">
      <c r="A113" s="143" t="s">
        <v>77</v>
      </c>
      <c r="B113" s="144"/>
      <c r="C113" s="183" t="str">
        <f>"Интернет-площадка 2gis.ru на основе Cправочника организаций "&amp;$C$2&amp;""</f>
        <v>Интернет-площадка 2gis.ru на основе Cправочника организаций "2ГИС.ЧЕБОКСАРЫ"</v>
      </c>
      <c r="D113" s="31">
        <v>2808</v>
      </c>
      <c r="E113" s="32"/>
      <c r="F113" s="32"/>
      <c r="G113" s="32"/>
      <c r="H113" s="33"/>
    </row>
    <row r="114" spans="1:8" ht="50.1" customHeight="1" x14ac:dyDescent="0.2">
      <c r="A114" s="143" t="s">
        <v>78</v>
      </c>
      <c r="B114" s="144"/>
      <c r="C114"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14" s="185">
        <v>534</v>
      </c>
      <c r="E114" s="186"/>
      <c r="F114" s="186"/>
      <c r="G114" s="186"/>
      <c r="H114" s="187"/>
    </row>
    <row r="115" spans="1:8" ht="50.1" customHeight="1" x14ac:dyDescent="0.2">
      <c r="A115" s="143" t="s">
        <v>79</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15" s="36">
        <v>1290</v>
      </c>
      <c r="E115" s="37"/>
      <c r="F115" s="37"/>
      <c r="G115" s="37"/>
      <c r="H115" s="38"/>
    </row>
    <row r="116" spans="1:8" ht="50.1" customHeight="1" x14ac:dyDescent="0.2">
      <c r="A116" s="143" t="s">
        <v>80</v>
      </c>
      <c r="B116" s="144"/>
      <c r="C116" s="184" t="str">
        <f>"Интернет-площадка 2gis.ru на основе Cправочника организаций "&amp;$C$2&amp;""</f>
        <v>Интернет-площадка 2gis.ru на основе Cправочника организаций "2ГИС.ЧЕБОКСАРЫ"</v>
      </c>
      <c r="D116" s="36">
        <v>5580</v>
      </c>
      <c r="E116" s="37"/>
      <c r="F116" s="37"/>
      <c r="G116" s="37"/>
      <c r="H116" s="38"/>
    </row>
    <row r="117" spans="1:8" ht="50.1" customHeight="1" x14ac:dyDescent="0.2">
      <c r="A117" s="143" t="s">
        <v>81</v>
      </c>
      <c r="B117" s="144"/>
      <c r="C117" s="184" t="str">
        <f>"Интернет-площадка 2gis.ru на основе Cправочника организаций "&amp;$C$2&amp;""</f>
        <v>Интернет-площадка 2gis.ru на основе Cправочника организаций "2ГИС.ЧЕБОКСАРЫ"</v>
      </c>
      <c r="D117" s="36">
        <v>6696</v>
      </c>
      <c r="E117" s="37"/>
      <c r="F117" s="37"/>
      <c r="G117" s="37"/>
      <c r="H117" s="38"/>
    </row>
    <row r="118" spans="1:8" ht="50.1" customHeight="1" x14ac:dyDescent="0.2">
      <c r="A118" s="143" t="s">
        <v>82</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18" s="36">
        <v>534</v>
      </c>
      <c r="E118" s="37"/>
      <c r="F118" s="37"/>
      <c r="G118" s="37"/>
      <c r="H118" s="38"/>
    </row>
    <row r="119" spans="1:8" ht="50.1" customHeight="1" x14ac:dyDescent="0.2">
      <c r="A119" s="143" t="s">
        <v>83</v>
      </c>
      <c r="B119" s="144"/>
      <c r="C119"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19" s="36">
        <v>948</v>
      </c>
      <c r="E119" s="37"/>
      <c r="F119" s="37"/>
      <c r="G119" s="37"/>
      <c r="H119" s="38"/>
    </row>
    <row r="120" spans="1:8" ht="50.1" customHeight="1" x14ac:dyDescent="0.2">
      <c r="A120" s="143" t="s">
        <v>84</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0" s="36">
        <v>1830</v>
      </c>
      <c r="E120" s="37"/>
      <c r="F120" s="37"/>
      <c r="G120" s="37"/>
      <c r="H120" s="38"/>
    </row>
    <row r="121" spans="1:8" ht="50.1" customHeight="1" x14ac:dyDescent="0.2">
      <c r="A121" s="143" t="s">
        <v>85</v>
      </c>
      <c r="B121" s="144"/>
      <c r="C121" s="184" t="str">
        <f>C153</f>
        <v>электронный справочник на основе Справочника организаций "2ГИС.ЧЕБОКСАРЫ" (мобильная версия 2ГИС 4.0 и выше)</v>
      </c>
      <c r="D121" s="36">
        <v>12420</v>
      </c>
      <c r="E121" s="37"/>
      <c r="F121" s="37"/>
      <c r="G121" s="37"/>
      <c r="H121" s="38"/>
    </row>
    <row r="122" spans="1:8" ht="50.1" customHeight="1" x14ac:dyDescent="0.2">
      <c r="A122" s="143" t="s">
        <v>86</v>
      </c>
      <c r="B122" s="144"/>
      <c r="C122" s="184" t="s">
        <v>87</v>
      </c>
      <c r="D122" s="36">
        <v>264</v>
      </c>
      <c r="E122" s="37"/>
      <c r="F122" s="37"/>
      <c r="G122" s="37"/>
      <c r="H122" s="38"/>
    </row>
    <row r="123" spans="1:8" ht="79.5" customHeight="1" x14ac:dyDescent="0.2">
      <c r="A123" s="143" t="s">
        <v>88</v>
      </c>
      <c r="B123" s="144"/>
      <c r="C12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3" s="36">
        <v>3738</v>
      </c>
      <c r="E123" s="37"/>
      <c r="F123" s="37"/>
      <c r="G123" s="37"/>
      <c r="H123" s="38"/>
    </row>
    <row r="124" spans="1:8" ht="79.5" customHeight="1" x14ac:dyDescent="0.2">
      <c r="A124" s="143" t="s">
        <v>89</v>
      </c>
      <c r="B124" s="144"/>
      <c r="C124" s="184" t="str">
        <f t="shared" ref="C124: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4" s="36">
        <v>2994</v>
      </c>
      <c r="E124" s="37"/>
      <c r="F124" s="37"/>
      <c r="G124" s="37"/>
      <c r="H124" s="38"/>
    </row>
    <row r="125" spans="1:8" ht="79.5" customHeight="1" x14ac:dyDescent="0.2">
      <c r="A125" s="143" t="s">
        <v>90</v>
      </c>
      <c r="B125" s="144"/>
      <c r="C125" s="184"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5" s="36">
        <v>2904</v>
      </c>
      <c r="E125" s="37"/>
      <c r="F125" s="37"/>
      <c r="G125" s="37"/>
      <c r="H125" s="38"/>
    </row>
    <row r="126" spans="1:8" ht="79.5" customHeight="1" x14ac:dyDescent="0.2">
      <c r="A126" s="143" t="s">
        <v>91</v>
      </c>
      <c r="B126" s="144"/>
      <c r="C126" s="184"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6" s="36">
        <v>1500</v>
      </c>
      <c r="E126" s="37"/>
      <c r="F126" s="37"/>
      <c r="G126" s="37"/>
      <c r="H126" s="38"/>
    </row>
    <row r="127" spans="1:8" ht="79.5" customHeight="1" x14ac:dyDescent="0.2">
      <c r="A127" s="143" t="s">
        <v>92</v>
      </c>
      <c r="B127" s="144" t="s">
        <v>92</v>
      </c>
      <c r="C127"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7" s="36">
        <v>14670</v>
      </c>
      <c r="E127" s="37"/>
      <c r="F127" s="37"/>
      <c r="G127" s="37"/>
      <c r="H127" s="38"/>
    </row>
    <row r="128" spans="1:8" ht="79.5" customHeight="1" x14ac:dyDescent="0.2">
      <c r="A128" s="143" t="s">
        <v>93</v>
      </c>
      <c r="B128" s="144" t="s">
        <v>93</v>
      </c>
      <c r="C12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28" s="36">
        <v>7500</v>
      </c>
      <c r="E128" s="37"/>
      <c r="F128" s="37"/>
      <c r="G128" s="37"/>
      <c r="H128" s="38"/>
    </row>
    <row r="129" spans="1:8" ht="50.1" customHeight="1" thickBot="1" x14ac:dyDescent="0.25">
      <c r="A129" s="143" t="s">
        <v>94</v>
      </c>
      <c r="B129" s="144"/>
      <c r="C129"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29" s="36">
        <v>495</v>
      </c>
      <c r="E129" s="37"/>
      <c r="F129" s="37"/>
      <c r="G129" s="37"/>
      <c r="H129" s="38"/>
    </row>
    <row r="130" spans="1:8" s="16" customFormat="1" ht="102" customHeight="1" thickBot="1" x14ac:dyDescent="0.25">
      <c r="A130" s="143" t="s">
        <v>16</v>
      </c>
      <c r="B130" s="144"/>
      <c r="C13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0" s="36">
        <v>1140</v>
      </c>
      <c r="E130" s="37"/>
      <c r="F130" s="37"/>
      <c r="G130" s="37"/>
      <c r="H130" s="38"/>
    </row>
    <row r="131" spans="1:8" s="16" customFormat="1" ht="126" customHeight="1" x14ac:dyDescent="0.2">
      <c r="A131" s="143" t="s">
        <v>95</v>
      </c>
      <c r="B131" s="144"/>
      <c r="C13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31" s="36">
        <v>12420</v>
      </c>
      <c r="E131" s="37"/>
      <c r="F131" s="37"/>
      <c r="G131" s="37"/>
      <c r="H131" s="38"/>
    </row>
    <row r="132" spans="1:8" s="16" customFormat="1" ht="96" customHeight="1" x14ac:dyDescent="0.2">
      <c r="A132" s="137" t="s">
        <v>96</v>
      </c>
      <c r="B132" s="189"/>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32" s="36">
        <v>5760</v>
      </c>
      <c r="E132" s="37"/>
      <c r="F132" s="37"/>
      <c r="G132" s="37"/>
      <c r="H132" s="38"/>
    </row>
    <row r="133" spans="1:8" s="16" customFormat="1" ht="96" customHeight="1" x14ac:dyDescent="0.2">
      <c r="A133" s="137" t="s">
        <v>97</v>
      </c>
      <c r="B133" s="189"/>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33" s="36">
        <v>5010</v>
      </c>
      <c r="E133" s="37"/>
      <c r="F133" s="37"/>
      <c r="G133" s="37"/>
      <c r="H133" s="38"/>
    </row>
    <row r="134" spans="1:8" ht="50.1" customHeight="1" x14ac:dyDescent="0.2">
      <c r="A134" s="143" t="s">
        <v>98</v>
      </c>
      <c r="B134" s="144"/>
      <c r="C134" s="184" t="str">
        <f>"Интернет-площадка 2gis.ru на основе Cправочника организаций "&amp;$C$2&amp;""</f>
        <v>Интернет-площадка 2gis.ru на основе Cправочника организаций "2ГИС.ЧЕБОКСАРЫ"</v>
      </c>
      <c r="D134" s="36">
        <v>3960</v>
      </c>
      <c r="E134" s="37"/>
      <c r="F134" s="37"/>
      <c r="G134" s="37"/>
      <c r="H134" s="38"/>
    </row>
    <row r="135" spans="1:8" ht="50.1" customHeight="1" x14ac:dyDescent="0.2">
      <c r="A135" s="143" t="s">
        <v>99</v>
      </c>
      <c r="B135" s="144"/>
      <c r="C135" s="184" t="str">
        <f t="shared" ref="C135:C144"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5" s="36">
        <v>840</v>
      </c>
      <c r="E135" s="37"/>
      <c r="F135" s="37"/>
      <c r="G135" s="37"/>
      <c r="H135" s="38"/>
    </row>
    <row r="136" spans="1:8" ht="50.1" customHeight="1" x14ac:dyDescent="0.2">
      <c r="A136" s="143" t="s">
        <v>100</v>
      </c>
      <c r="B136" s="144"/>
      <c r="C136" s="184" t="str">
        <f t="shared" si="1"/>
        <v>Электронный справочник на основе Справочника организаций "2ГИС.ЧЕБОКСАРЫ" (версия для ПК)</v>
      </c>
      <c r="D136" s="36">
        <v>1920</v>
      </c>
      <c r="E136" s="37"/>
      <c r="F136" s="37"/>
      <c r="G136" s="37"/>
      <c r="H136" s="38"/>
    </row>
    <row r="137" spans="1:8" ht="50.1" customHeight="1" x14ac:dyDescent="0.2">
      <c r="A137" s="143" t="s">
        <v>101</v>
      </c>
      <c r="B137" s="144"/>
      <c r="C137" s="184" t="str">
        <f>"Интернет-площадка 2gis.ru на основе Cправочника организаций "&amp;$C$2&amp;""</f>
        <v>Интернет-площадка 2gis.ru на основе Cправочника организаций "2ГИС.ЧЕБОКСАРЫ"</v>
      </c>
      <c r="D137" s="36">
        <v>7920</v>
      </c>
      <c r="E137" s="37"/>
      <c r="F137" s="37"/>
      <c r="G137" s="37"/>
      <c r="H137" s="38"/>
    </row>
    <row r="138" spans="1:8" ht="50.1" customHeight="1" x14ac:dyDescent="0.2">
      <c r="A138" s="143" t="s">
        <v>102</v>
      </c>
      <c r="B138" s="144"/>
      <c r="C138" s="184" t="str">
        <f>"Интернет-площадка 2gis.ru на основе Cправочника организаций "&amp;$C$2&amp;""</f>
        <v>Интернет-площадка 2gis.ru на основе Cправочника организаций "2ГИС.ЧЕБОКСАРЫ"</v>
      </c>
      <c r="D138" s="36">
        <v>9504</v>
      </c>
      <c r="E138" s="37"/>
      <c r="F138" s="37"/>
      <c r="G138" s="37"/>
      <c r="H138" s="38"/>
    </row>
    <row r="139" spans="1:8" ht="50.1" customHeight="1" x14ac:dyDescent="0.2">
      <c r="A139" s="143" t="s">
        <v>103</v>
      </c>
      <c r="B139" s="144"/>
      <c r="C139" s="184" t="str">
        <f t="shared" si="1"/>
        <v>Электронный справочник на основе Справочника организаций "2ГИС.ЧЕБОКСАРЫ" (версия для ПК)</v>
      </c>
      <c r="D139" s="36">
        <v>840</v>
      </c>
      <c r="E139" s="37"/>
      <c r="F139" s="37"/>
      <c r="G139" s="37"/>
      <c r="H139" s="38"/>
    </row>
    <row r="140" spans="1:8" ht="50.1" customHeight="1" x14ac:dyDescent="0.2">
      <c r="A140" s="143" t="s">
        <v>104</v>
      </c>
      <c r="B140" s="144"/>
      <c r="C140" s="184" t="str">
        <f t="shared" si="1"/>
        <v>Электронный справочник на основе Справочника организаций "2ГИС.ЧЕБОКСАРЫ" (версия для ПК)</v>
      </c>
      <c r="D140" s="36">
        <v>1440</v>
      </c>
      <c r="E140" s="37"/>
      <c r="F140" s="37"/>
      <c r="G140" s="37"/>
      <c r="H140" s="38"/>
    </row>
    <row r="141" spans="1:8" ht="50.1" customHeight="1" x14ac:dyDescent="0.2">
      <c r="A141" s="143" t="s">
        <v>105</v>
      </c>
      <c r="B141" s="144"/>
      <c r="C141" s="184" t="str">
        <f t="shared" si="1"/>
        <v>Электронный справочник на основе Справочника организаций "2ГИС.ЧЕБОКСАРЫ" (версия для ПК)</v>
      </c>
      <c r="D141" s="36">
        <v>2640</v>
      </c>
      <c r="E141" s="37"/>
      <c r="F141" s="37"/>
      <c r="G141" s="37"/>
      <c r="H141" s="38"/>
    </row>
    <row r="142" spans="1:8" ht="50.1" customHeight="1" x14ac:dyDescent="0.2">
      <c r="A142" s="143" t="s">
        <v>106</v>
      </c>
      <c r="B142" s="144"/>
      <c r="C142" s="184" t="s">
        <v>87</v>
      </c>
      <c r="D142" s="36">
        <v>480</v>
      </c>
      <c r="E142" s="37"/>
      <c r="F142" s="37"/>
      <c r="G142" s="37"/>
      <c r="H142" s="38"/>
    </row>
    <row r="143" spans="1:8" ht="81.75" customHeight="1" x14ac:dyDescent="0.2">
      <c r="A143" s="143" t="s">
        <v>107</v>
      </c>
      <c r="B143" s="144"/>
      <c r="C14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3" s="36">
        <v>20640</v>
      </c>
      <c r="E143" s="37"/>
      <c r="F143" s="37"/>
      <c r="G143" s="37"/>
      <c r="H143" s="38"/>
    </row>
    <row r="144" spans="1:8" ht="50.1" customHeight="1" thickBot="1" x14ac:dyDescent="0.25">
      <c r="A144" s="143" t="s">
        <v>108</v>
      </c>
      <c r="B144" s="144"/>
      <c r="C144" s="184" t="str">
        <f t="shared" si="1"/>
        <v>Электронный справочник на основе Справочника организаций "2ГИС.ЧЕБОКСАРЫ" (версия для ПК)</v>
      </c>
      <c r="D144" s="44">
        <v>720</v>
      </c>
      <c r="E144" s="45"/>
      <c r="F144" s="45"/>
      <c r="G144" s="45"/>
      <c r="H144" s="46"/>
    </row>
    <row r="145" spans="1:8" s="28" customFormat="1" ht="50.1" customHeight="1" thickBot="1" x14ac:dyDescent="0.25">
      <c r="A145" s="24" t="s">
        <v>109</v>
      </c>
      <c r="B145" s="25"/>
      <c r="C145" s="26"/>
      <c r="D145" s="156"/>
      <c r="E145" s="156"/>
      <c r="F145" s="156"/>
      <c r="G145" s="156"/>
      <c r="H145" s="157"/>
    </row>
    <row r="146" spans="1:8" s="28" customFormat="1" ht="50.1" customHeight="1" thickBot="1" x14ac:dyDescent="0.25">
      <c r="A146" s="379" t="s">
        <v>5</v>
      </c>
      <c r="B146" s="384"/>
      <c r="C146" s="385" t="s">
        <v>7</v>
      </c>
      <c r="D146" s="20" t="s">
        <v>8</v>
      </c>
      <c r="E146" s="21"/>
      <c r="F146" s="21"/>
      <c r="G146" s="21"/>
      <c r="H146" s="22"/>
    </row>
    <row r="147" spans="1:8" s="16" customFormat="1" ht="50.1" customHeight="1" x14ac:dyDescent="0.2">
      <c r="A147" s="137" t="s">
        <v>110</v>
      </c>
      <c r="B147" s="189"/>
      <c r="C147" s="386"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47" s="36">
        <v>7002</v>
      </c>
      <c r="E147" s="37"/>
      <c r="F147" s="37"/>
      <c r="G147" s="37"/>
      <c r="H147" s="38"/>
    </row>
    <row r="148" spans="1:8" s="16" customFormat="1" ht="50.1" customHeight="1" thickBot="1" x14ac:dyDescent="0.25">
      <c r="A148" s="145" t="s">
        <v>111</v>
      </c>
      <c r="B148" s="562"/>
      <c r="C148" s="387"/>
      <c r="D148" s="36">
        <v>6000</v>
      </c>
      <c r="E148" s="37"/>
      <c r="F148" s="37"/>
      <c r="G148" s="37"/>
      <c r="H148" s="38"/>
    </row>
    <row r="149" spans="1:8" s="16" customFormat="1" ht="50.1" customHeight="1" x14ac:dyDescent="0.2">
      <c r="A149" s="192" t="s">
        <v>112</v>
      </c>
      <c r="B149" s="193"/>
      <c r="C149" s="387"/>
      <c r="D149" s="325">
        <v>3000</v>
      </c>
      <c r="E149" s="140"/>
      <c r="F149" s="140"/>
      <c r="G149" s="140"/>
      <c r="H149" s="140"/>
    </row>
    <row r="150" spans="1:8" s="16" customFormat="1" ht="50.1" customHeight="1" x14ac:dyDescent="0.2">
      <c r="A150" s="192" t="s">
        <v>113</v>
      </c>
      <c r="B150" s="193"/>
      <c r="C150" s="387"/>
      <c r="D150" s="325">
        <v>300</v>
      </c>
      <c r="E150" s="140"/>
      <c r="F150" s="140"/>
      <c r="G150" s="140"/>
      <c r="H150" s="140"/>
    </row>
    <row r="151" spans="1:8" s="16" customFormat="1" ht="50.1" customHeight="1" thickBot="1" x14ac:dyDescent="0.25">
      <c r="A151" s="192" t="s">
        <v>114</v>
      </c>
      <c r="B151" s="193"/>
      <c r="C151" s="388"/>
      <c r="D151" s="78">
        <v>1050</v>
      </c>
      <c r="E151" s="79"/>
      <c r="F151" s="79"/>
      <c r="G151" s="79"/>
      <c r="H151" s="79"/>
    </row>
    <row r="152" spans="1:8" s="16" customFormat="1" ht="50.1" customHeight="1" thickBot="1" x14ac:dyDescent="0.25">
      <c r="A152" s="24" t="s">
        <v>115</v>
      </c>
      <c r="B152" s="25"/>
      <c r="C152" s="26"/>
      <c r="D152" s="156"/>
      <c r="E152" s="156"/>
      <c r="F152" s="156"/>
      <c r="G152" s="156"/>
      <c r="H152" s="157"/>
    </row>
    <row r="153" spans="1:8" ht="50.1" customHeight="1" x14ac:dyDescent="0.2">
      <c r="A153" s="143" t="s">
        <v>116</v>
      </c>
      <c r="B153" s="144"/>
      <c r="C15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3" s="198">
        <f>F153*1.2</f>
        <v>4795.2</v>
      </c>
      <c r="E153" s="199">
        <f>F153*1.1</f>
        <v>4395.6000000000004</v>
      </c>
      <c r="F153" s="199">
        <v>3996</v>
      </c>
      <c r="G153" s="199">
        <f>F153*0.75</f>
        <v>2997</v>
      </c>
      <c r="H153" s="200">
        <f>F153*0.5</f>
        <v>1998</v>
      </c>
    </row>
    <row r="154" spans="1:8" ht="50.1" customHeight="1" x14ac:dyDescent="0.2">
      <c r="A154" s="143" t="s">
        <v>117</v>
      </c>
      <c r="B154" s="144"/>
      <c r="C154" s="184" t="str">
        <f>"Интернет-площадка 2gis.ru на основе Cправочника организаций "&amp;$C$2&amp;""</f>
        <v>Интернет-площадка 2gis.ru на основе Cправочника организаций "2ГИС.ЧЕБОКСАРЫ"</v>
      </c>
      <c r="D154" s="36">
        <v>2298</v>
      </c>
      <c r="E154" s="37"/>
      <c r="F154" s="37"/>
      <c r="G154" s="37"/>
      <c r="H154" s="38"/>
    </row>
    <row r="155" spans="1:8" ht="50.1" customHeight="1" x14ac:dyDescent="0.2">
      <c r="A155" s="143" t="s">
        <v>118</v>
      </c>
      <c r="B155" s="144"/>
      <c r="C155"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5" s="36">
        <v>414</v>
      </c>
      <c r="E155" s="37"/>
      <c r="F155" s="37"/>
      <c r="G155" s="37"/>
      <c r="H155" s="38"/>
    </row>
    <row r="156" spans="1:8" ht="50.1" customHeight="1" x14ac:dyDescent="0.2">
      <c r="A156" s="143" t="s">
        <v>119</v>
      </c>
      <c r="B156" s="144"/>
      <c r="C15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6" s="198">
        <f>F156*1.2</f>
        <v>6768</v>
      </c>
      <c r="E156" s="199">
        <f>F156*1.1</f>
        <v>6204.0000000000009</v>
      </c>
      <c r="F156" s="199">
        <v>5640</v>
      </c>
      <c r="G156" s="199">
        <f>F156*0.75</f>
        <v>4230</v>
      </c>
      <c r="H156" s="200">
        <f>F156*0.5</f>
        <v>2820</v>
      </c>
    </row>
    <row r="157" spans="1:8" ht="50.1" customHeight="1" x14ac:dyDescent="0.2">
      <c r="A157" s="143" t="s">
        <v>163</v>
      </c>
      <c r="B157" s="144"/>
      <c r="C157" s="184" t="str">
        <f>"Интернет-площадка 2gis.ru на основе Cправочника организаций "&amp;$C$2&amp;""</f>
        <v>Интернет-площадка 2gis.ru на основе Cправочника организаций "2ГИС.ЧЕБОКСАРЫ"</v>
      </c>
      <c r="D157" s="36">
        <v>3240</v>
      </c>
      <c r="E157" s="37"/>
      <c r="F157" s="37"/>
      <c r="G157" s="37"/>
      <c r="H157" s="38"/>
    </row>
    <row r="158" spans="1:8" ht="50.1" customHeight="1" x14ac:dyDescent="0.2">
      <c r="A158" s="143" t="s">
        <v>121</v>
      </c>
      <c r="B158" s="144"/>
      <c r="C158" s="184"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8" s="36">
        <v>600</v>
      </c>
      <c r="E158" s="37"/>
      <c r="F158" s="37"/>
      <c r="G158" s="37"/>
      <c r="H158" s="38"/>
    </row>
    <row r="159" spans="1:8" s="16" customFormat="1" ht="126" customHeight="1" thickBot="1" x14ac:dyDescent="0.25">
      <c r="A159" s="143" t="s">
        <v>122</v>
      </c>
      <c r="B159" s="144"/>
      <c r="C159" s="201" t="str">
        <f>C154</f>
        <v>Интернет-площадка 2gis.ru на основе Cправочника организаций "2ГИС.ЧЕБОКСАРЫ"</v>
      </c>
      <c r="D159" s="198">
        <f>F159*1.2</f>
        <v>6652.8</v>
      </c>
      <c r="E159" s="199">
        <f>F159*1.1</f>
        <v>6098.4000000000005</v>
      </c>
      <c r="F159" s="199">
        <v>5544</v>
      </c>
      <c r="G159" s="199">
        <f>F159*0.75</f>
        <v>4158</v>
      </c>
      <c r="H159" s="200">
        <f>F159*0.5</f>
        <v>2772</v>
      </c>
    </row>
    <row r="160" spans="1:8" ht="50.1" customHeight="1" thickBot="1" x14ac:dyDescent="0.25">
      <c r="A160" s="24" t="s">
        <v>182</v>
      </c>
      <c r="B160" s="25"/>
      <c r="C160" s="26"/>
      <c r="D160" s="156"/>
      <c r="E160" s="156"/>
      <c r="F160" s="156"/>
      <c r="G160" s="156"/>
      <c r="H160" s="157"/>
    </row>
    <row r="161" spans="1:8" s="23" customFormat="1" ht="30" customHeight="1" thickBot="1" x14ac:dyDescent="0.25">
      <c r="A161" s="532"/>
      <c r="B161" s="353"/>
      <c r="C161" s="354"/>
      <c r="D161" s="353"/>
      <c r="E161" s="353"/>
      <c r="F161" s="353"/>
      <c r="G161" s="353"/>
      <c r="H161" s="355"/>
    </row>
    <row r="162" spans="1:8" s="16" customFormat="1" ht="185.25" customHeight="1" x14ac:dyDescent="0.2">
      <c r="A162" s="143" t="s">
        <v>183</v>
      </c>
      <c r="B162" s="144"/>
      <c r="C16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2" s="31">
        <v>7008</v>
      </c>
      <c r="E162" s="32"/>
      <c r="F162" s="32"/>
      <c r="G162" s="32"/>
      <c r="H162" s="33"/>
    </row>
    <row r="163" spans="1:8" s="16" customFormat="1" ht="83.25" customHeight="1" x14ac:dyDescent="0.2">
      <c r="A163" s="143" t="s">
        <v>184</v>
      </c>
      <c r="B163" s="144"/>
      <c r="C163" s="194"/>
      <c r="D163" s="36">
        <v>14016</v>
      </c>
      <c r="E163" s="37"/>
      <c r="F163" s="37"/>
      <c r="G163" s="37"/>
      <c r="H163" s="38"/>
    </row>
    <row r="164" spans="1:8" s="16" customFormat="1" ht="83.25" customHeight="1" x14ac:dyDescent="0.2">
      <c r="A164" s="143" t="s">
        <v>185</v>
      </c>
      <c r="B164" s="144"/>
      <c r="C164" s="194"/>
      <c r="D164" s="36">
        <v>7008</v>
      </c>
      <c r="E164" s="37"/>
      <c r="F164" s="37"/>
      <c r="G164" s="37"/>
      <c r="H164" s="38"/>
    </row>
    <row r="165" spans="1:8" s="16" customFormat="1" ht="83.25" customHeight="1" thickBot="1" x14ac:dyDescent="0.25">
      <c r="A165" s="143" t="s">
        <v>186</v>
      </c>
      <c r="B165" s="144"/>
      <c r="C165" s="194"/>
      <c r="D165" s="36">
        <v>14016</v>
      </c>
      <c r="E165" s="37"/>
      <c r="F165" s="37"/>
      <c r="G165" s="37"/>
      <c r="H165" s="38"/>
    </row>
    <row r="166" spans="1:8" ht="21.75" thickBot="1" x14ac:dyDescent="0.25">
      <c r="A166" s="298"/>
      <c r="B166" s="299"/>
      <c r="C166" s="180"/>
      <c r="D166" s="322"/>
      <c r="E166" s="322"/>
      <c r="F166" s="322"/>
      <c r="G166" s="322"/>
      <c r="H166" s="323"/>
    </row>
    <row r="168" spans="1:8" ht="21" x14ac:dyDescent="0.2">
      <c r="A168" s="206"/>
      <c r="B168" s="207" t="s">
        <v>123</v>
      </c>
      <c r="C168" s="208" t="s">
        <v>705</v>
      </c>
      <c r="D168" s="208"/>
      <c r="E168" s="209"/>
      <c r="F168" s="209"/>
      <c r="G168" s="209"/>
      <c r="H168" s="209"/>
    </row>
    <row r="169" spans="1:8" ht="21" x14ac:dyDescent="0.2">
      <c r="A169" s="206"/>
      <c r="B169" s="209"/>
      <c r="C169" s="210" t="s">
        <v>706</v>
      </c>
      <c r="D169" s="210"/>
      <c r="E169" s="209"/>
      <c r="F169" s="209"/>
      <c r="G169" s="209"/>
      <c r="H169" s="209"/>
    </row>
    <row r="170" spans="1:8" ht="21" x14ac:dyDescent="0.2">
      <c r="A170" s="206"/>
      <c r="B170" s="209"/>
      <c r="C170" s="210" t="s">
        <v>707</v>
      </c>
      <c r="D170" s="210"/>
      <c r="E170" s="209"/>
      <c r="F170" s="209"/>
      <c r="G170" s="209"/>
      <c r="H170" s="209"/>
    </row>
    <row r="171" spans="1:8" ht="21" x14ac:dyDescent="0.2">
      <c r="C171" s="210"/>
      <c r="D171" s="210"/>
      <c r="E171" s="209"/>
      <c r="F171" s="209"/>
      <c r="G171" s="209"/>
      <c r="H171" s="203"/>
    </row>
    <row r="172" spans="1:8" ht="26.25" customHeight="1" x14ac:dyDescent="0.2">
      <c r="A172" s="213" t="str">
        <f>Абакан_юр!A147</f>
        <v>По соглашению сторон в качестве валюты платежа могут выступать украинские гривны, в этом случае курс следующий: 1 руб. = 0,3909 гривен</v>
      </c>
      <c r="B172" s="213"/>
      <c r="C172" s="213"/>
      <c r="D172" s="214"/>
      <c r="E172" s="214"/>
      <c r="F172" s="215"/>
      <c r="G172" s="216"/>
      <c r="H172" s="216"/>
    </row>
    <row r="173" spans="1:8" ht="26.25" customHeight="1" x14ac:dyDescent="0.2">
      <c r="A173" s="213" t="str">
        <f>Абакан_юр!A148</f>
        <v>По соглашению сторон в качестве валюты платежа могут выступать дирхамы ОАЭ, в этом случае курс следующий: 1 руб. = 0,0394 дирхам</v>
      </c>
      <c r="B173" s="213"/>
      <c r="C173" s="213"/>
      <c r="D173" s="214"/>
      <c r="E173" s="214"/>
      <c r="F173" s="215"/>
      <c r="G173" s="218"/>
      <c r="H173" s="218"/>
    </row>
    <row r="174" spans="1:8" ht="26.25" customHeight="1" x14ac:dyDescent="0.2">
      <c r="A174" s="213" t="str">
        <f>Абакан_юр!A149</f>
        <v>По соглашению сторон в качестве валюты платежа могут выступать доллары США, в этом случае курс следующий: 1 руб. = 0,0107 доллара</v>
      </c>
      <c r="B174" s="213"/>
      <c r="C174" s="213"/>
      <c r="D174" s="214"/>
      <c r="E174" s="214"/>
      <c r="F174" s="215"/>
      <c r="G174" s="218"/>
      <c r="H174" s="218"/>
    </row>
    <row r="175" spans="1:8" ht="26.25" customHeight="1" x14ac:dyDescent="0.2">
      <c r="A175" s="213" t="str">
        <f>Абакан_юр!A150</f>
        <v>По соглашению сторон в качестве валюты платежа могут выступать евро, в этом случае курс следующий: 1 руб. = 0,0101 евро</v>
      </c>
      <c r="B175" s="213"/>
      <c r="C175" s="213"/>
      <c r="D175" s="214"/>
      <c r="E175" s="215"/>
      <c r="F175" s="215"/>
      <c r="G175" s="218"/>
      <c r="H175" s="218"/>
    </row>
    <row r="176" spans="1:8" ht="26.25" customHeight="1" x14ac:dyDescent="0.2">
      <c r="A176" s="213" t="str">
        <f>Абакан_юр!A151</f>
        <v>По соглашению сторон в качестве валюты платежа могут выступать чешские кроны, в этом случае курс следующий: 1 руб. = 0,2496 крона</v>
      </c>
      <c r="B176" s="213"/>
      <c r="C176" s="213"/>
      <c r="D176" s="214"/>
      <c r="E176" s="215"/>
      <c r="F176" s="215"/>
      <c r="G176" s="218"/>
      <c r="H176" s="218"/>
    </row>
    <row r="177" spans="1:8" ht="26.25" customHeight="1" x14ac:dyDescent="0.2">
      <c r="A177" s="213" t="str">
        <f>Абакан_юр!A152</f>
        <v>По соглашению сторон в качестве валюты платежа могут выступать киргизские сомы, в этом случае курс следующий: 1 руб. = 0,9546 сом</v>
      </c>
      <c r="B177" s="213"/>
      <c r="C177" s="213"/>
      <c r="D177" s="214"/>
      <c r="E177" s="214"/>
      <c r="F177" s="215"/>
      <c r="G177" s="218"/>
      <c r="H177" s="218"/>
    </row>
    <row r="178" spans="1:8" ht="26.25" customHeight="1" x14ac:dyDescent="0.2">
      <c r="A17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8" s="213"/>
      <c r="C178" s="213"/>
      <c r="D178" s="214"/>
      <c r="E178" s="214"/>
      <c r="F178" s="215"/>
      <c r="G178" s="218"/>
      <c r="H178" s="218"/>
    </row>
    <row r="179" spans="1:8" ht="26.25" x14ac:dyDescent="0.2">
      <c r="A179" s="219"/>
      <c r="B179" s="219"/>
      <c r="C179" s="220"/>
      <c r="D179" s="221"/>
      <c r="E179" s="221"/>
      <c r="F179" s="222"/>
      <c r="G179" s="223"/>
      <c r="H179" s="223"/>
    </row>
    <row r="180" spans="1:8" ht="21" x14ac:dyDescent="0.2">
      <c r="A180" s="225" t="s">
        <v>134</v>
      </c>
      <c r="B180" s="225"/>
      <c r="C180" s="225"/>
      <c r="D180" s="225"/>
      <c r="E180" s="225"/>
      <c r="F180" s="225"/>
      <c r="G180" s="225"/>
      <c r="H180" s="225"/>
    </row>
    <row r="181" spans="1:8" ht="21" x14ac:dyDescent="0.2">
      <c r="A181" s="225" t="s">
        <v>135</v>
      </c>
      <c r="B181" s="225"/>
      <c r="C181" s="225"/>
      <c r="D181" s="225"/>
      <c r="E181" s="225"/>
      <c r="F181" s="225"/>
      <c r="G181" s="225"/>
      <c r="H181" s="225"/>
    </row>
    <row r="182" spans="1:8" ht="26.25" x14ac:dyDescent="0.2">
      <c r="A182" s="219"/>
      <c r="B182" s="219"/>
      <c r="C182" s="220"/>
      <c r="D182" s="221"/>
      <c r="E182" s="221"/>
      <c r="F182" s="222"/>
      <c r="G182" s="223"/>
      <c r="H182" s="223"/>
    </row>
    <row r="183" spans="1:8" ht="50.1" customHeight="1" thickBot="1" x14ac:dyDescent="0.25">
      <c r="A183" s="226" t="s">
        <v>136</v>
      </c>
      <c r="B183" s="226"/>
      <c r="C183" s="226"/>
      <c r="D183" s="226"/>
      <c r="E183" s="226"/>
      <c r="F183" s="227"/>
      <c r="G183" s="217"/>
      <c r="H183" s="228"/>
    </row>
    <row r="184" spans="1:8" ht="50.1" customHeight="1" thickBot="1" x14ac:dyDescent="0.25">
      <c r="A184" s="229" t="s">
        <v>137</v>
      </c>
      <c r="B184" s="230"/>
      <c r="C184" s="230"/>
      <c r="D184" s="230"/>
      <c r="E184" s="231"/>
      <c r="F184" s="232"/>
      <c r="H184" s="233"/>
    </row>
    <row r="185" spans="1:8" ht="85.5" customHeight="1" thickBot="1" x14ac:dyDescent="0.25">
      <c r="A185" s="302" t="s">
        <v>138</v>
      </c>
      <c r="B185" s="303"/>
      <c r="C185" s="236" t="s">
        <v>139</v>
      </c>
      <c r="D185" s="326" t="s">
        <v>140</v>
      </c>
      <c r="E185" s="327"/>
      <c r="F185" s="238"/>
      <c r="G185" s="238"/>
      <c r="H185" s="238"/>
    </row>
    <row r="186" spans="1:8" ht="110.25" customHeight="1" x14ac:dyDescent="0.2">
      <c r="A186" s="239" t="s">
        <v>141</v>
      </c>
      <c r="B186" s="240"/>
      <c r="C186" s="241" t="s">
        <v>142</v>
      </c>
      <c r="D186" s="242" t="s">
        <v>143</v>
      </c>
      <c r="E186" s="243"/>
      <c r="F186" s="238"/>
      <c r="G186" s="238"/>
      <c r="H186" s="238"/>
    </row>
    <row r="187" spans="1:8" ht="86.25" customHeight="1" x14ac:dyDescent="0.2">
      <c r="A187" s="244" t="s">
        <v>144</v>
      </c>
      <c r="B187" s="245"/>
      <c r="C187" s="246" t="s">
        <v>145</v>
      </c>
      <c r="D187" s="247" t="s">
        <v>146</v>
      </c>
      <c r="E187" s="248"/>
      <c r="F187" s="238"/>
      <c r="G187" s="238"/>
      <c r="H187" s="238"/>
    </row>
    <row r="188" spans="1:8" ht="134.25" customHeight="1" thickBot="1" x14ac:dyDescent="0.25">
      <c r="A188" s="328" t="s">
        <v>147</v>
      </c>
      <c r="B188" s="329"/>
      <c r="C188" s="330" t="s">
        <v>148</v>
      </c>
      <c r="D188" s="331" t="s">
        <v>146</v>
      </c>
      <c r="E188" s="332"/>
      <c r="F188" s="238"/>
      <c r="G188" s="238"/>
      <c r="H188" s="238"/>
    </row>
    <row r="189" spans="1:8" s="203" customFormat="1" ht="102.75" customHeight="1" thickBot="1" x14ac:dyDescent="0.25">
      <c r="A189" s="328" t="s">
        <v>150</v>
      </c>
      <c r="B189" s="329"/>
      <c r="C189" s="544" t="s">
        <v>151</v>
      </c>
      <c r="D189" s="331" t="s">
        <v>146</v>
      </c>
      <c r="E189" s="332"/>
      <c r="F189" s="232"/>
      <c r="G189" s="232"/>
      <c r="H189" s="232"/>
    </row>
    <row r="190" spans="1:8" s="224" customFormat="1" ht="222.75" customHeight="1" thickBot="1" x14ac:dyDescent="0.25">
      <c r="A190" s="328" t="s">
        <v>152</v>
      </c>
      <c r="B190" s="329"/>
      <c r="C190" s="330" t="s">
        <v>153</v>
      </c>
      <c r="D190" s="331" t="s">
        <v>146</v>
      </c>
      <c r="E190" s="332"/>
      <c r="F190" s="222"/>
      <c r="G190" s="223"/>
      <c r="H190" s="223"/>
    </row>
    <row r="191" spans="1:8" ht="39" customHeight="1" x14ac:dyDescent="0.2">
      <c r="A191" s="250" t="s">
        <v>154</v>
      </c>
      <c r="B191" s="250"/>
      <c r="C191" s="250"/>
      <c r="D191" s="250"/>
      <c r="E191" s="250"/>
      <c r="F191" s="250"/>
      <c r="G191" s="250"/>
      <c r="H191" s="250"/>
    </row>
    <row r="192" spans="1:8" ht="39" customHeight="1" x14ac:dyDescent="0.2">
      <c r="A192" s="250" t="s">
        <v>155</v>
      </c>
      <c r="B192" s="250"/>
      <c r="C192" s="250"/>
      <c r="D192" s="250"/>
      <c r="E192" s="250"/>
      <c r="F192" s="250"/>
      <c r="G192" s="250"/>
      <c r="H192" s="250"/>
    </row>
    <row r="193" spans="1:8" ht="189.75" customHeight="1" x14ac:dyDescent="0.2">
      <c r="A19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225"/>
      <c r="C193" s="225"/>
      <c r="D193" s="225"/>
      <c r="E193" s="225"/>
      <c r="F193" s="225"/>
      <c r="G193" s="225"/>
      <c r="H193" s="225"/>
    </row>
    <row r="194" spans="1:8" ht="73.5" customHeight="1" x14ac:dyDescent="0.2">
      <c r="A194" s="225" t="s">
        <v>157</v>
      </c>
      <c r="B194" s="225"/>
      <c r="C194" s="225"/>
      <c r="D194" s="225"/>
      <c r="E194" s="225"/>
      <c r="F194" s="225"/>
      <c r="G194" s="225"/>
      <c r="H194" s="225"/>
    </row>
    <row r="195" spans="1:8" ht="23.25" x14ac:dyDescent="0.2">
      <c r="A195" s="250" t="s">
        <v>158</v>
      </c>
      <c r="B195" s="250"/>
      <c r="C195" s="250"/>
      <c r="D195" s="250"/>
      <c r="E195" s="250"/>
      <c r="F195" s="250"/>
      <c r="G195" s="250"/>
      <c r="H195" s="250"/>
    </row>
    <row r="196" spans="1:8" s="252" customFormat="1" ht="114.75" customHeight="1" x14ac:dyDescent="0.2">
      <c r="A196" s="225" t="s">
        <v>159</v>
      </c>
      <c r="B196" s="225"/>
      <c r="C196" s="225"/>
      <c r="D196" s="225"/>
      <c r="E196" s="225"/>
      <c r="F196" s="225"/>
      <c r="G196" s="225"/>
      <c r="H196" s="225"/>
    </row>
  </sheetData>
  <sheetProtection selectLockedCells="1" selectUnlockedCells="1"/>
  <mergeCells count="322">
    <mergeCell ref="A191:H191"/>
    <mergeCell ref="A192:H192"/>
    <mergeCell ref="A193:H193"/>
    <mergeCell ref="A194:H194"/>
    <mergeCell ref="A195:H195"/>
    <mergeCell ref="A196:E196"/>
    <mergeCell ref="F196:H196"/>
    <mergeCell ref="A188:B188"/>
    <mergeCell ref="D188:E188"/>
    <mergeCell ref="A189:B189"/>
    <mergeCell ref="D189:E189"/>
    <mergeCell ref="A190:B190"/>
    <mergeCell ref="D190:E190"/>
    <mergeCell ref="A184:E184"/>
    <mergeCell ref="A185:B185"/>
    <mergeCell ref="D185:E185"/>
    <mergeCell ref="A186:B186"/>
    <mergeCell ref="D186:E186"/>
    <mergeCell ref="A187:B187"/>
    <mergeCell ref="D187:E187"/>
    <mergeCell ref="A176:C176"/>
    <mergeCell ref="A177:C177"/>
    <mergeCell ref="A178:C178"/>
    <mergeCell ref="A180:H180"/>
    <mergeCell ref="A181:H181"/>
    <mergeCell ref="A183:E183"/>
    <mergeCell ref="C171:D171"/>
    <mergeCell ref="A172:C172"/>
    <mergeCell ref="G172:H172"/>
    <mergeCell ref="A173:C173"/>
    <mergeCell ref="A174:C174"/>
    <mergeCell ref="A175:C175"/>
    <mergeCell ref="D165:H165"/>
    <mergeCell ref="A166:B166"/>
    <mergeCell ref="D166:H166"/>
    <mergeCell ref="C168:D168"/>
    <mergeCell ref="C169:D169"/>
    <mergeCell ref="C170:D170"/>
    <mergeCell ref="A161:C161"/>
    <mergeCell ref="D161:H161"/>
    <mergeCell ref="A162:B162"/>
    <mergeCell ref="C162:C165"/>
    <mergeCell ref="D162:H162"/>
    <mergeCell ref="A163:B163"/>
    <mergeCell ref="D163:H163"/>
    <mergeCell ref="A164:B164"/>
    <mergeCell ref="D164:H164"/>
    <mergeCell ref="A165:B165"/>
    <mergeCell ref="A157:B157"/>
    <mergeCell ref="D157:H157"/>
    <mergeCell ref="A158:B158"/>
    <mergeCell ref="D158:H158"/>
    <mergeCell ref="A159:B159"/>
    <mergeCell ref="A160:B160"/>
    <mergeCell ref="D160:H160"/>
    <mergeCell ref="A153:B153"/>
    <mergeCell ref="A154:B154"/>
    <mergeCell ref="D154:H154"/>
    <mergeCell ref="A155:B155"/>
    <mergeCell ref="D155:H155"/>
    <mergeCell ref="A156:B156"/>
    <mergeCell ref="D149:H149"/>
    <mergeCell ref="A150:B150"/>
    <mergeCell ref="D150:H150"/>
    <mergeCell ref="A151:B151"/>
    <mergeCell ref="D151:H151"/>
    <mergeCell ref="A152:B152"/>
    <mergeCell ref="D152:H152"/>
    <mergeCell ref="A145:B145"/>
    <mergeCell ref="D145:H145"/>
    <mergeCell ref="A146:B146"/>
    <mergeCell ref="D146:H146"/>
    <mergeCell ref="A147:B147"/>
    <mergeCell ref="C147:C151"/>
    <mergeCell ref="D147:H147"/>
    <mergeCell ref="A148:B148"/>
    <mergeCell ref="D148:H148"/>
    <mergeCell ref="A149:B14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C102:C110"/>
    <mergeCell ref="D102:H102"/>
    <mergeCell ref="A103:B103"/>
    <mergeCell ref="D103:H103"/>
    <mergeCell ref="A104:B104"/>
    <mergeCell ref="D104:H104"/>
    <mergeCell ref="A105:B105"/>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5:B85"/>
    <mergeCell ref="D85:H85"/>
    <mergeCell ref="A86:C86"/>
    <mergeCell ref="D86:H86"/>
    <mergeCell ref="C87:C89"/>
    <mergeCell ref="D87:H87"/>
    <mergeCell ref="D88:H88"/>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1"/>
  <sheetViews>
    <sheetView view="pageBreakPreview" zoomScale="40" zoomScaleNormal="60" zoomScaleSheetLayoutView="40" workbookViewId="0">
      <pane ySplit="4" topLeftCell="A9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722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1">
        <f>F7*1.2</f>
        <v>9100.7999999999993</v>
      </c>
      <c r="E7" s="32">
        <f>F7*1.1</f>
        <v>8342.4000000000015</v>
      </c>
      <c r="F7" s="32">
        <v>7584</v>
      </c>
      <c r="G7" s="32">
        <f>F7*0.75</f>
        <v>5688</v>
      </c>
      <c r="H7" s="33">
        <f>F7*0.5</f>
        <v>3792</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54">
        <f>F12*1.2</f>
        <v>10800</v>
      </c>
      <c r="E12" s="32">
        <f>F12*1.1</f>
        <v>9900</v>
      </c>
      <c r="F12" s="32">
        <v>9000</v>
      </c>
      <c r="G12" s="32">
        <f>F12*0.75</f>
        <v>6750</v>
      </c>
      <c r="H12" s="33">
        <f>F12*0.5</f>
        <v>4500</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900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"2ГИС.ХАНТЫ-МАНСИЙСК"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262">
        <v>120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1">
        <f>F27*1.2</f>
        <v>12744</v>
      </c>
      <c r="E27" s="32">
        <f>F27*1.1</f>
        <v>11682.000000000002</v>
      </c>
      <c r="F27" s="32">
        <v>10620</v>
      </c>
      <c r="G27" s="32">
        <f>F27*0.75</f>
        <v>7965</v>
      </c>
      <c r="H27" s="33">
        <f>F27*0.5</f>
        <v>5310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54">
        <f>F32*1.2</f>
        <v>15120</v>
      </c>
      <c r="E32" s="32">
        <f>F32*1.1</f>
        <v>13860.000000000002</v>
      </c>
      <c r="F32" s="32">
        <v>12600</v>
      </c>
      <c r="G32" s="32">
        <f>F32*0.75</f>
        <v>9450</v>
      </c>
      <c r="H32" s="33">
        <f>F32*0.5</f>
        <v>6300</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1320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"2ГИС.ХАНТЫ-МАНСИЙСК"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90">
        <v>168</v>
      </c>
      <c r="E43" s="90"/>
      <c r="F43" s="90"/>
      <c r="G43" s="90"/>
      <c r="H43" s="91"/>
    </row>
    <row r="44" spans="1:8" s="16" customFormat="1" ht="69.75" customHeight="1" x14ac:dyDescent="0.2">
      <c r="A44" s="71"/>
      <c r="B44" s="92"/>
      <c r="C44" s="93"/>
      <c r="D44" s="95"/>
      <c r="E44" s="95"/>
      <c r="F44" s="95"/>
      <c r="G44" s="95"/>
      <c r="H44" s="9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95"/>
      <c r="E45" s="95"/>
      <c r="F45" s="95"/>
      <c r="G45" s="95"/>
      <c r="H45" s="9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100"/>
      <c r="E46" s="100"/>
      <c r="F46" s="100"/>
      <c r="G46" s="100"/>
      <c r="H46" s="101"/>
    </row>
    <row r="47" spans="1:8" ht="21.75" thickBot="1" x14ac:dyDescent="0.25">
      <c r="A47" s="47"/>
      <c r="B47" s="658"/>
      <c r="C47" s="83"/>
      <c r="D47" s="612"/>
      <c r="E47" s="612"/>
      <c r="F47" s="612"/>
      <c r="G47" s="612"/>
      <c r="H47" s="700"/>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358">
        <f>F48*1.2</f>
        <v>5760</v>
      </c>
      <c r="E48" s="358">
        <f>F48*1.1</f>
        <v>5280</v>
      </c>
      <c r="F48" s="358">
        <v>4800</v>
      </c>
      <c r="G48" s="358">
        <f>F48*0.75</f>
        <v>3600</v>
      </c>
      <c r="H48" s="358">
        <f>F48*0.5</f>
        <v>2400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89">
        <v>120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"&amp;MIN(D56:D75)&amp;" до "&amp;MAX(D56:D75)</f>
        <v>от 600 до 6300</v>
      </c>
      <c r="E55" s="122"/>
      <c r="F55" s="122"/>
      <c r="G55" s="122"/>
      <c r="H55" s="123"/>
    </row>
    <row r="56" spans="1:8" ht="37.5" customHeight="1" x14ac:dyDescent="0.2">
      <c r="A56" s="124" t="s">
        <v>32</v>
      </c>
      <c r="B56" s="125"/>
      <c r="C56" s="36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6" s="127">
        <v>600</v>
      </c>
      <c r="E56" s="128"/>
      <c r="F56" s="128"/>
      <c r="G56" s="128"/>
      <c r="H56" s="129"/>
    </row>
    <row r="57" spans="1:8" ht="37.5" customHeight="1" x14ac:dyDescent="0.2">
      <c r="A57" s="130" t="s">
        <v>33</v>
      </c>
      <c r="B57" s="131"/>
      <c r="C57" s="126"/>
      <c r="D57" s="36">
        <v>900</v>
      </c>
      <c r="E57" s="37"/>
      <c r="F57" s="37"/>
      <c r="G57" s="37"/>
      <c r="H57" s="38"/>
    </row>
    <row r="58" spans="1:8" ht="37.5" customHeight="1" x14ac:dyDescent="0.2">
      <c r="A58" s="130" t="s">
        <v>34</v>
      </c>
      <c r="B58" s="131"/>
      <c r="C58" s="126"/>
      <c r="D58" s="36">
        <v>1200</v>
      </c>
      <c r="E58" s="37"/>
      <c r="F58" s="37"/>
      <c r="G58" s="37"/>
      <c r="H58" s="38"/>
    </row>
    <row r="59" spans="1:8" ht="37.5" customHeight="1" x14ac:dyDescent="0.2">
      <c r="A59" s="130" t="s">
        <v>35</v>
      </c>
      <c r="B59" s="131"/>
      <c r="C59" s="126"/>
      <c r="D59" s="36">
        <v>1500</v>
      </c>
      <c r="E59" s="37"/>
      <c r="F59" s="37"/>
      <c r="G59" s="37"/>
      <c r="H59" s="38"/>
    </row>
    <row r="60" spans="1:8" ht="37.5" customHeight="1" x14ac:dyDescent="0.2">
      <c r="A60" s="130" t="s">
        <v>36</v>
      </c>
      <c r="B60" s="131"/>
      <c r="C60" s="126"/>
      <c r="D60" s="36">
        <v>1800</v>
      </c>
      <c r="E60" s="37"/>
      <c r="F60" s="37"/>
      <c r="G60" s="37"/>
      <c r="H60" s="38"/>
    </row>
    <row r="61" spans="1:8" ht="37.5" customHeight="1" x14ac:dyDescent="0.2">
      <c r="A61" s="130" t="s">
        <v>37</v>
      </c>
      <c r="B61" s="131"/>
      <c r="C61" s="126"/>
      <c r="D61" s="36">
        <v>2100</v>
      </c>
      <c r="E61" s="37"/>
      <c r="F61" s="37"/>
      <c r="G61" s="37"/>
      <c r="H61" s="38"/>
    </row>
    <row r="62" spans="1:8" ht="37.5" customHeight="1" x14ac:dyDescent="0.2">
      <c r="A62" s="130" t="s">
        <v>38</v>
      </c>
      <c r="B62" s="131"/>
      <c r="C62" s="126"/>
      <c r="D62" s="36">
        <v>2400</v>
      </c>
      <c r="E62" s="37"/>
      <c r="F62" s="37"/>
      <c r="G62" s="37"/>
      <c r="H62" s="38"/>
    </row>
    <row r="63" spans="1:8" ht="37.5" customHeight="1" x14ac:dyDescent="0.2">
      <c r="A63" s="130" t="s">
        <v>39</v>
      </c>
      <c r="B63" s="131"/>
      <c r="C63" s="126"/>
      <c r="D63" s="36">
        <v>2700</v>
      </c>
      <c r="E63" s="37"/>
      <c r="F63" s="37"/>
      <c r="G63" s="37"/>
      <c r="H63" s="38"/>
    </row>
    <row r="64" spans="1:8" ht="37.5" customHeight="1" x14ac:dyDescent="0.2">
      <c r="A64" s="130" t="s">
        <v>40</v>
      </c>
      <c r="B64" s="131"/>
      <c r="C64" s="126"/>
      <c r="D64" s="36">
        <v>3000</v>
      </c>
      <c r="E64" s="37"/>
      <c r="F64" s="37"/>
      <c r="G64" s="37"/>
      <c r="H64" s="38"/>
    </row>
    <row r="65" spans="1:8" ht="37.5" customHeight="1" x14ac:dyDescent="0.2">
      <c r="A65" s="130" t="s">
        <v>41</v>
      </c>
      <c r="B65" s="131"/>
      <c r="C65" s="126"/>
      <c r="D65" s="36">
        <v>3300</v>
      </c>
      <c r="E65" s="37"/>
      <c r="F65" s="37"/>
      <c r="G65" s="37"/>
      <c r="H65" s="38"/>
    </row>
    <row r="66" spans="1:8" ht="37.5" customHeight="1" x14ac:dyDescent="0.2">
      <c r="A66" s="130" t="s">
        <v>42</v>
      </c>
      <c r="B66" s="131"/>
      <c r="C66" s="126"/>
      <c r="D66" s="36">
        <v>3600</v>
      </c>
      <c r="E66" s="37"/>
      <c r="F66" s="37"/>
      <c r="G66" s="37"/>
      <c r="H66" s="38"/>
    </row>
    <row r="67" spans="1:8" ht="37.5" customHeight="1" x14ac:dyDescent="0.2">
      <c r="A67" s="130" t="s">
        <v>43</v>
      </c>
      <c r="B67" s="131"/>
      <c r="C67" s="126"/>
      <c r="D67" s="36">
        <v>3900</v>
      </c>
      <c r="E67" s="37"/>
      <c r="F67" s="37"/>
      <c r="G67" s="37"/>
      <c r="H67" s="38"/>
    </row>
    <row r="68" spans="1:8" ht="37.5" customHeight="1" x14ac:dyDescent="0.2">
      <c r="A68" s="130" t="s">
        <v>44</v>
      </c>
      <c r="B68" s="131"/>
      <c r="C68" s="126"/>
      <c r="D68" s="36">
        <v>4200</v>
      </c>
      <c r="E68" s="37"/>
      <c r="F68" s="37"/>
      <c r="G68" s="37"/>
      <c r="H68" s="38"/>
    </row>
    <row r="69" spans="1:8" ht="37.5" customHeight="1" x14ac:dyDescent="0.2">
      <c r="A69" s="130" t="s">
        <v>45</v>
      </c>
      <c r="B69" s="131"/>
      <c r="C69" s="126"/>
      <c r="D69" s="36">
        <v>4500</v>
      </c>
      <c r="E69" s="37"/>
      <c r="F69" s="37"/>
      <c r="G69" s="37"/>
      <c r="H69" s="38"/>
    </row>
    <row r="70" spans="1:8" ht="37.5" customHeight="1" x14ac:dyDescent="0.2">
      <c r="A70" s="130" t="s">
        <v>46</v>
      </c>
      <c r="B70" s="131"/>
      <c r="C70" s="126"/>
      <c r="D70" s="36">
        <v>4800</v>
      </c>
      <c r="E70" s="37"/>
      <c r="F70" s="37"/>
      <c r="G70" s="37"/>
      <c r="H70" s="38"/>
    </row>
    <row r="71" spans="1:8" ht="37.5" customHeight="1" x14ac:dyDescent="0.2">
      <c r="A71" s="130" t="s">
        <v>47</v>
      </c>
      <c r="B71" s="131"/>
      <c r="C71" s="126"/>
      <c r="D71" s="36">
        <v>5100</v>
      </c>
      <c r="E71" s="37"/>
      <c r="F71" s="37"/>
      <c r="G71" s="37"/>
      <c r="H71" s="38"/>
    </row>
    <row r="72" spans="1:8" ht="37.5" customHeight="1" x14ac:dyDescent="0.2">
      <c r="A72" s="130" t="s">
        <v>48</v>
      </c>
      <c r="B72" s="131"/>
      <c r="C72" s="126"/>
      <c r="D72" s="36">
        <v>5400</v>
      </c>
      <c r="E72" s="37"/>
      <c r="F72" s="37"/>
      <c r="G72" s="37"/>
      <c r="H72" s="38"/>
    </row>
    <row r="73" spans="1:8" ht="37.5" customHeight="1" x14ac:dyDescent="0.2">
      <c r="A73" s="130" t="s">
        <v>49</v>
      </c>
      <c r="B73" s="131"/>
      <c r="C73" s="126"/>
      <c r="D73" s="36">
        <v>5700</v>
      </c>
      <c r="E73" s="37"/>
      <c r="F73" s="37"/>
      <c r="G73" s="37"/>
      <c r="H73" s="38"/>
    </row>
    <row r="74" spans="1:8" ht="37.5" customHeight="1" x14ac:dyDescent="0.2">
      <c r="A74" s="130" t="s">
        <v>50</v>
      </c>
      <c r="B74" s="131"/>
      <c r="C74" s="126"/>
      <c r="D74" s="36">
        <v>6000</v>
      </c>
      <c r="E74" s="37"/>
      <c r="F74" s="37"/>
      <c r="G74" s="37"/>
      <c r="H74" s="38"/>
    </row>
    <row r="75" spans="1:8" ht="37.5" customHeight="1" x14ac:dyDescent="0.2">
      <c r="A75" s="130" t="s">
        <v>51</v>
      </c>
      <c r="B75" s="131"/>
      <c r="C75" s="126"/>
      <c r="D75" s="36">
        <v>6300</v>
      </c>
      <c r="E75" s="37"/>
      <c r="F75" s="37"/>
      <c r="G75" s="37"/>
      <c r="H75" s="38"/>
    </row>
    <row r="76" spans="1:8" ht="37.5" customHeight="1" x14ac:dyDescent="0.2">
      <c r="A76" s="130" t="s">
        <v>196</v>
      </c>
      <c r="B76" s="131"/>
      <c r="C76" s="126"/>
      <c r="D76" s="36">
        <v>6600</v>
      </c>
      <c r="E76" s="37"/>
      <c r="F76" s="37"/>
      <c r="G76" s="37"/>
      <c r="H76" s="38"/>
    </row>
    <row r="77" spans="1:8" ht="37.5" customHeight="1" x14ac:dyDescent="0.2">
      <c r="A77" s="130" t="s">
        <v>197</v>
      </c>
      <c r="B77" s="131"/>
      <c r="C77" s="126"/>
      <c r="D77" s="36">
        <v>6900</v>
      </c>
      <c r="E77" s="37"/>
      <c r="F77" s="37"/>
      <c r="G77" s="37"/>
      <c r="H77" s="38"/>
    </row>
    <row r="78" spans="1:8" ht="37.5" customHeight="1" x14ac:dyDescent="0.2">
      <c r="A78" s="130" t="s">
        <v>198</v>
      </c>
      <c r="B78" s="131"/>
      <c r="C78" s="126"/>
      <c r="D78" s="36">
        <v>7200</v>
      </c>
      <c r="E78" s="37"/>
      <c r="F78" s="37"/>
      <c r="G78" s="37"/>
      <c r="H78" s="38"/>
    </row>
    <row r="79" spans="1:8" ht="37.5" customHeight="1" x14ac:dyDescent="0.2">
      <c r="A79" s="130" t="s">
        <v>199</v>
      </c>
      <c r="B79" s="131"/>
      <c r="C79" s="126"/>
      <c r="D79" s="36">
        <v>7500</v>
      </c>
      <c r="E79" s="37"/>
      <c r="F79" s="37"/>
      <c r="G79" s="37"/>
      <c r="H79" s="38"/>
    </row>
    <row r="80" spans="1:8" ht="37.5" customHeight="1" x14ac:dyDescent="0.2">
      <c r="A80" s="130" t="s">
        <v>200</v>
      </c>
      <c r="B80" s="131"/>
      <c r="C80" s="126"/>
      <c r="D80" s="36">
        <v>7800</v>
      </c>
      <c r="E80" s="37"/>
      <c r="F80" s="37"/>
      <c r="G80" s="37"/>
      <c r="H80" s="38"/>
    </row>
    <row r="81" spans="1:8" ht="37.5" customHeight="1" x14ac:dyDescent="0.2">
      <c r="A81" s="130" t="s">
        <v>201</v>
      </c>
      <c r="B81" s="131"/>
      <c r="C81" s="126"/>
      <c r="D81" s="36">
        <v>8100</v>
      </c>
      <c r="E81" s="37"/>
      <c r="F81" s="37"/>
      <c r="G81" s="37"/>
      <c r="H81" s="38"/>
    </row>
    <row r="82" spans="1:8" ht="37.5" customHeight="1" x14ac:dyDescent="0.2">
      <c r="A82" s="130" t="s">
        <v>202</v>
      </c>
      <c r="B82" s="131"/>
      <c r="C82" s="126"/>
      <c r="D82" s="36">
        <v>8400</v>
      </c>
      <c r="E82" s="37"/>
      <c r="F82" s="37"/>
      <c r="G82" s="37"/>
      <c r="H82" s="38"/>
    </row>
    <row r="83" spans="1:8" ht="37.5" customHeight="1" x14ac:dyDescent="0.2">
      <c r="A83" s="130" t="s">
        <v>203</v>
      </c>
      <c r="B83" s="131"/>
      <c r="C83" s="126"/>
      <c r="D83" s="36">
        <v>8700</v>
      </c>
      <c r="E83" s="37"/>
      <c r="F83" s="37"/>
      <c r="G83" s="37"/>
      <c r="H83" s="38"/>
    </row>
    <row r="84" spans="1:8" ht="37.5" customHeight="1" x14ac:dyDescent="0.2">
      <c r="A84" s="130" t="s">
        <v>204</v>
      </c>
      <c r="B84" s="131"/>
      <c r="C84" s="126"/>
      <c r="D84" s="36">
        <v>9000</v>
      </c>
      <c r="E84" s="37"/>
      <c r="F84" s="37"/>
      <c r="G84" s="37"/>
      <c r="H84" s="38"/>
    </row>
    <row r="85" spans="1:8" ht="37.5" customHeight="1" thickBot="1" x14ac:dyDescent="0.25">
      <c r="A85" s="130" t="s">
        <v>205</v>
      </c>
      <c r="B85" s="131"/>
      <c r="C85" s="571"/>
      <c r="D85" s="36">
        <v>9300</v>
      </c>
      <c r="E85" s="37"/>
      <c r="F85" s="37"/>
      <c r="G85" s="37"/>
      <c r="H85" s="38"/>
    </row>
    <row r="86" spans="1:8" ht="53.25" customHeight="1" thickBot="1" x14ac:dyDescent="0.25">
      <c r="A86" s="119" t="s">
        <v>52</v>
      </c>
      <c r="B86" s="120"/>
      <c r="C86" s="120"/>
      <c r="D86" s="121" t="str">
        <f>"от "&amp;MIN(D87:D96)&amp;" до "&amp;MAX(D87:D96)</f>
        <v>от 180 до 1200</v>
      </c>
      <c r="E86" s="122"/>
      <c r="F86" s="122"/>
      <c r="G86" s="122"/>
      <c r="H86" s="123"/>
    </row>
    <row r="87" spans="1:8" ht="151.5" x14ac:dyDescent="0.2">
      <c r="A87" s="132" t="s">
        <v>53</v>
      </c>
      <c r="B87" s="133" t="s">
        <v>13</v>
      </c>
      <c r="C87" s="318"/>
      <c r="D87" s="135">
        <v>804</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88" s="140">
        <v>180</v>
      </c>
      <c r="E88" s="140"/>
      <c r="F88" s="140"/>
      <c r="G88" s="140"/>
      <c r="H88" s="141"/>
    </row>
    <row r="89" spans="1:8" ht="37.5" customHeight="1" x14ac:dyDescent="0.2">
      <c r="A89" s="137" t="s">
        <v>55</v>
      </c>
      <c r="B89" s="138"/>
      <c r="C89" s="142"/>
      <c r="D89" s="140">
        <v>1200</v>
      </c>
      <c r="E89" s="140"/>
      <c r="F89" s="140"/>
      <c r="G89" s="140"/>
      <c r="H89" s="141"/>
    </row>
    <row r="90" spans="1:8" ht="37.5" customHeight="1" x14ac:dyDescent="0.2">
      <c r="A90" s="137" t="s">
        <v>56</v>
      </c>
      <c r="B90" s="138"/>
      <c r="C90" s="142"/>
      <c r="D90" s="140">
        <v>600</v>
      </c>
      <c r="E90" s="140"/>
      <c r="F90" s="140"/>
      <c r="G90" s="140"/>
      <c r="H90" s="141"/>
    </row>
    <row r="91" spans="1:8" ht="37.5" customHeight="1" x14ac:dyDescent="0.2">
      <c r="A91" s="143" t="s">
        <v>57</v>
      </c>
      <c r="B91" s="144"/>
      <c r="C91" s="142"/>
      <c r="D91" s="140">
        <v>900</v>
      </c>
      <c r="E91" s="140"/>
      <c r="F91" s="140"/>
      <c r="G91" s="140"/>
      <c r="H91" s="141"/>
    </row>
    <row r="92" spans="1:8" ht="37.5" customHeight="1" x14ac:dyDescent="0.2">
      <c r="A92" s="137" t="s">
        <v>58</v>
      </c>
      <c r="B92" s="138"/>
      <c r="C92" s="142"/>
      <c r="D92" s="140">
        <v>240</v>
      </c>
      <c r="E92" s="140"/>
      <c r="F92" s="140"/>
      <c r="G92" s="140"/>
      <c r="H92" s="141"/>
    </row>
    <row r="93" spans="1:8" ht="37.5" customHeight="1" x14ac:dyDescent="0.2">
      <c r="A93" s="137" t="s">
        <v>59</v>
      </c>
      <c r="B93" s="138"/>
      <c r="C93" s="142"/>
      <c r="D93" s="140">
        <v>240</v>
      </c>
      <c r="E93" s="140"/>
      <c r="F93" s="140"/>
      <c r="G93" s="140"/>
      <c r="H93" s="141"/>
    </row>
    <row r="94" spans="1:8" ht="37.5" customHeight="1" x14ac:dyDescent="0.2">
      <c r="A94" s="137" t="s">
        <v>60</v>
      </c>
      <c r="B94" s="138"/>
      <c r="C94" s="142"/>
      <c r="D94" s="140">
        <v>480</v>
      </c>
      <c r="E94" s="140"/>
      <c r="F94" s="140"/>
      <c r="G94" s="140"/>
      <c r="H94" s="141"/>
    </row>
    <row r="95" spans="1:8" ht="37.5" customHeight="1" x14ac:dyDescent="0.2">
      <c r="A95" s="137" t="s">
        <v>61</v>
      </c>
      <c r="B95" s="138"/>
      <c r="C95" s="142"/>
      <c r="D95" s="140">
        <v>720</v>
      </c>
      <c r="E95" s="140"/>
      <c r="F95" s="140"/>
      <c r="G95" s="140"/>
      <c r="H95" s="141"/>
    </row>
    <row r="96" spans="1:8" ht="37.5" customHeight="1" thickBot="1" x14ac:dyDescent="0.25">
      <c r="A96" s="145" t="s">
        <v>62</v>
      </c>
      <c r="B96" s="146"/>
      <c r="C96" s="147"/>
      <c r="D96" s="148">
        <v>600</v>
      </c>
      <c r="E96" s="148"/>
      <c r="F96" s="148"/>
      <c r="G96" s="148"/>
      <c r="H96" s="149"/>
    </row>
    <row r="97" spans="1:8" s="16" customFormat="1" ht="117.75" customHeight="1" thickBot="1" x14ac:dyDescent="0.25">
      <c r="A97" s="319" t="s">
        <v>64</v>
      </c>
      <c r="B97" s="320"/>
      <c r="C9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7" s="45">
        <v>30</v>
      </c>
      <c r="E97" s="45"/>
      <c r="F97" s="45"/>
      <c r="G97" s="45"/>
      <c r="H97" s="46"/>
    </row>
    <row r="98" spans="1:8" ht="50.1" customHeight="1" thickBot="1" x14ac:dyDescent="0.25">
      <c r="A98" s="24" t="s">
        <v>65</v>
      </c>
      <c r="B98" s="25"/>
      <c r="C98" s="26"/>
      <c r="D98" s="156" t="str">
        <f>"от "&amp;MIN(D100,D111:H112,F150,D113:H127)&amp;" до "&amp;MAX(D100,D111:H112,F150,D113:H127)</f>
        <v>от 480 до 7200</v>
      </c>
      <c r="E98" s="156"/>
      <c r="F98" s="156"/>
      <c r="G98" s="156"/>
      <c r="H98" s="157"/>
    </row>
    <row r="99" spans="1:8" ht="21.75" thickBot="1" x14ac:dyDescent="0.25">
      <c r="A99" s="298"/>
      <c r="B99" s="299"/>
      <c r="C99" s="118"/>
      <c r="D99" s="322"/>
      <c r="E99" s="322"/>
      <c r="F99" s="322"/>
      <c r="G99" s="322"/>
      <c r="H99" s="323"/>
    </row>
    <row r="100" spans="1:8" ht="63"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00" s="165">
        <v>2202</v>
      </c>
      <c r="E100" s="165"/>
      <c r="F100" s="165"/>
      <c r="G100" s="165"/>
      <c r="H100" s="166"/>
    </row>
    <row r="101" spans="1:8" ht="63" customHeight="1" thickBot="1" x14ac:dyDescent="0.25">
      <c r="A101" s="167" t="s">
        <v>67</v>
      </c>
      <c r="B101" s="168"/>
      <c r="C101" s="169"/>
      <c r="D101" s="170" t="s">
        <v>68</v>
      </c>
      <c r="E101" s="171"/>
      <c r="F101" s="171"/>
      <c r="G101" s="171"/>
      <c r="H101" s="172"/>
    </row>
    <row r="102" spans="1:8" ht="63" customHeight="1" x14ac:dyDescent="0.2">
      <c r="A102" s="173" t="s">
        <v>69</v>
      </c>
      <c r="B102" s="174"/>
      <c r="C102" s="169"/>
      <c r="D102" s="140">
        <f>D100/4</f>
        <v>550.5</v>
      </c>
      <c r="E102" s="140"/>
      <c r="F102" s="140"/>
      <c r="G102" s="140"/>
      <c r="H102" s="141"/>
    </row>
    <row r="103" spans="1:8" ht="63" customHeight="1" x14ac:dyDescent="0.2">
      <c r="A103" s="173" t="s">
        <v>70</v>
      </c>
      <c r="B103" s="174"/>
      <c r="C103" s="169"/>
      <c r="D103" s="140">
        <f>D100/5</f>
        <v>440.4</v>
      </c>
      <c r="E103" s="140"/>
      <c r="F103" s="140"/>
      <c r="G103" s="140"/>
      <c r="H103" s="141"/>
    </row>
    <row r="104" spans="1:8" ht="63" customHeight="1" x14ac:dyDescent="0.2">
      <c r="A104" s="173" t="s">
        <v>71</v>
      </c>
      <c r="B104" s="174"/>
      <c r="C104" s="169"/>
      <c r="D104" s="140">
        <f>D100/6</f>
        <v>367</v>
      </c>
      <c r="E104" s="140"/>
      <c r="F104" s="140"/>
      <c r="G104" s="140"/>
      <c r="H104" s="141"/>
    </row>
    <row r="105" spans="1:8" ht="63" customHeight="1" x14ac:dyDescent="0.2">
      <c r="A105" s="173" t="s">
        <v>72</v>
      </c>
      <c r="B105" s="174"/>
      <c r="C105" s="169"/>
      <c r="D105" s="140">
        <f>D100/7</f>
        <v>314.57142857142856</v>
      </c>
      <c r="E105" s="140"/>
      <c r="F105" s="140"/>
      <c r="G105" s="140"/>
      <c r="H105" s="141"/>
    </row>
    <row r="106" spans="1:8" ht="63" customHeight="1" x14ac:dyDescent="0.2">
      <c r="A106" s="173" t="s">
        <v>73</v>
      </c>
      <c r="B106" s="174"/>
      <c r="C106" s="169"/>
      <c r="D106" s="140">
        <f>D100/8</f>
        <v>275.25</v>
      </c>
      <c r="E106" s="140"/>
      <c r="F106" s="140"/>
      <c r="G106" s="140"/>
      <c r="H106" s="141"/>
    </row>
    <row r="107" spans="1:8" ht="63" customHeight="1" x14ac:dyDescent="0.2">
      <c r="A107" s="173" t="s">
        <v>74</v>
      </c>
      <c r="B107" s="174"/>
      <c r="C107" s="169"/>
      <c r="D107" s="140">
        <f>D100/9</f>
        <v>244.66666666666666</v>
      </c>
      <c r="E107" s="140"/>
      <c r="F107" s="140"/>
      <c r="G107" s="140"/>
      <c r="H107" s="141"/>
    </row>
    <row r="108" spans="1:8" ht="63" customHeight="1" thickBot="1" x14ac:dyDescent="0.25">
      <c r="A108" s="173" t="s">
        <v>75</v>
      </c>
      <c r="B108" s="174"/>
      <c r="C108" s="175"/>
      <c r="D108" s="140">
        <f>D100/10</f>
        <v>220.2</v>
      </c>
      <c r="E108" s="140"/>
      <c r="F108" s="140"/>
      <c r="G108" s="140"/>
      <c r="H108" s="141"/>
    </row>
    <row r="109" spans="1:8" s="16" customFormat="1" ht="62.45" customHeight="1" thickBot="1" x14ac:dyDescent="0.25">
      <c r="A109" s="176" t="s">
        <v>76</v>
      </c>
      <c r="B109" s="177"/>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9" s="44">
        <v>7800</v>
      </c>
      <c r="E109" s="45"/>
      <c r="F109" s="45"/>
      <c r="G109" s="45"/>
      <c r="H109" s="46"/>
    </row>
    <row r="110" spans="1:8" ht="21.75" thickBot="1" x14ac:dyDescent="0.25">
      <c r="A110" s="298"/>
      <c r="B110" s="299"/>
      <c r="C110" s="180"/>
      <c r="D110" s="322"/>
      <c r="E110" s="322"/>
      <c r="F110" s="322"/>
      <c r="G110" s="322"/>
      <c r="H110" s="323"/>
    </row>
    <row r="111" spans="1:8" ht="50.1" customHeight="1" x14ac:dyDescent="0.2">
      <c r="A111" s="143" t="s">
        <v>77</v>
      </c>
      <c r="B111" s="144"/>
      <c r="C111" s="183" t="str">
        <f>"Интернет-площадка 2gis.ru на основе Cправочника организаций "&amp;$C$2&amp;""</f>
        <v>Интернет-площадка 2gis.ru на основе Cправочника организаций "2ГИС.ХАНТЫ-МАНСИЙСК"</v>
      </c>
      <c r="D111" s="31">
        <v>3504</v>
      </c>
      <c r="E111" s="32"/>
      <c r="F111" s="32"/>
      <c r="G111" s="32"/>
      <c r="H111" s="33"/>
    </row>
    <row r="112" spans="1:8" ht="50.1" customHeight="1" x14ac:dyDescent="0.2">
      <c r="A112" s="143" t="s">
        <v>78</v>
      </c>
      <c r="B112" s="144"/>
      <c r="C112"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12" s="185">
        <v>720</v>
      </c>
      <c r="E112" s="186"/>
      <c r="F112" s="186"/>
      <c r="G112" s="186"/>
      <c r="H112" s="187"/>
    </row>
    <row r="113" spans="1:8" ht="50.1" customHeight="1" x14ac:dyDescent="0.2">
      <c r="A113" s="143" t="s">
        <v>79</v>
      </c>
      <c r="B113" s="144"/>
      <c r="C113"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13" s="36">
        <v>2160</v>
      </c>
      <c r="E113" s="37"/>
      <c r="F113" s="37"/>
      <c r="G113" s="37"/>
      <c r="H113" s="38"/>
    </row>
    <row r="114" spans="1:8" ht="50.1" customHeight="1" x14ac:dyDescent="0.2">
      <c r="A114" s="143" t="s">
        <v>80</v>
      </c>
      <c r="B114" s="144"/>
      <c r="C114" s="184" t="str">
        <f>"Интернет-площадка 2gis.ru на основе Cправочника организаций "&amp;$C$2&amp;""</f>
        <v>Интернет-площадка 2gis.ru на основе Cправочника организаций "2ГИС.ХАНТЫ-МАНСИЙСК"</v>
      </c>
      <c r="D114" s="36">
        <v>6000</v>
      </c>
      <c r="E114" s="37"/>
      <c r="F114" s="37"/>
      <c r="G114" s="37"/>
      <c r="H114" s="38"/>
    </row>
    <row r="115" spans="1:8" ht="50.1" customHeight="1" x14ac:dyDescent="0.2">
      <c r="A115" s="143" t="s">
        <v>81</v>
      </c>
      <c r="B115" s="144"/>
      <c r="C115" s="184" t="str">
        <f>"Интернет-площадка 2gis.ru на основе Cправочника организаций "&amp;$C$2&amp;""</f>
        <v>Интернет-площадка 2gis.ru на основе Cправочника организаций "2ГИС.ХАНТЫ-МАНСИЙСК"</v>
      </c>
      <c r="D115" s="36">
        <v>7200</v>
      </c>
      <c r="E115" s="37"/>
      <c r="F115" s="37"/>
      <c r="G115" s="37"/>
      <c r="H115" s="38"/>
    </row>
    <row r="116" spans="1:8" ht="50.1" customHeight="1" x14ac:dyDescent="0.2">
      <c r="A116" s="143" t="s">
        <v>82</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16" s="36">
        <v>480</v>
      </c>
      <c r="E116" s="37"/>
      <c r="F116" s="37"/>
      <c r="G116" s="37"/>
      <c r="H116" s="38"/>
    </row>
    <row r="117" spans="1:8" ht="50.1" customHeight="1" x14ac:dyDescent="0.2">
      <c r="A117" s="143" t="s">
        <v>83</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17" s="36">
        <v>480</v>
      </c>
      <c r="E117" s="37"/>
      <c r="F117" s="37"/>
      <c r="G117" s="37"/>
      <c r="H117" s="38"/>
    </row>
    <row r="118" spans="1:8" ht="50.1" customHeight="1" x14ac:dyDescent="0.2">
      <c r="A118" s="143" t="s">
        <v>84</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18" s="36">
        <v>600</v>
      </c>
      <c r="E118" s="37"/>
      <c r="F118" s="37"/>
      <c r="G118" s="37"/>
      <c r="H118" s="38"/>
    </row>
    <row r="119" spans="1:8" ht="50.1" customHeight="1" x14ac:dyDescent="0.2">
      <c r="A119" s="143" t="s">
        <v>85</v>
      </c>
      <c r="B119" s="144"/>
      <c r="C119" s="188" t="str">
        <f>C112</f>
        <v>Электронный справочник на основе Справочника организаций "2ГИС.ХАНТЫ-МАНСИЙСК" (версия для ПК)</v>
      </c>
      <c r="D119" s="36">
        <v>5502</v>
      </c>
      <c r="E119" s="37"/>
      <c r="F119" s="37"/>
      <c r="G119" s="37"/>
      <c r="H119" s="38"/>
    </row>
    <row r="120" spans="1:8" ht="50.1" customHeight="1" x14ac:dyDescent="0.2">
      <c r="A120" s="143" t="s">
        <v>86</v>
      </c>
      <c r="B120" s="144"/>
      <c r="C120" s="184" t="s">
        <v>87</v>
      </c>
      <c r="D120" s="36">
        <v>600</v>
      </c>
      <c r="E120" s="37"/>
      <c r="F120" s="37"/>
      <c r="G120" s="37"/>
      <c r="H120" s="38"/>
    </row>
    <row r="121" spans="1:8" ht="75" customHeight="1" x14ac:dyDescent="0.2">
      <c r="A121" s="143" t="s">
        <v>88</v>
      </c>
      <c r="B121" s="144"/>
      <c r="C12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1" s="36">
        <v>2502</v>
      </c>
      <c r="E121" s="37"/>
      <c r="F121" s="37"/>
      <c r="G121" s="37"/>
      <c r="H121" s="38"/>
    </row>
    <row r="122" spans="1:8" ht="75" customHeight="1" x14ac:dyDescent="0.2">
      <c r="A122" s="143" t="s">
        <v>89</v>
      </c>
      <c r="B122" s="144"/>
      <c r="C122" s="184" t="str">
        <f t="shared" ref="C122:C12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2" s="36">
        <v>2004</v>
      </c>
      <c r="E122" s="37"/>
      <c r="F122" s="37"/>
      <c r="G122" s="37"/>
      <c r="H122" s="38"/>
    </row>
    <row r="123" spans="1:8" ht="75" customHeight="1" x14ac:dyDescent="0.2">
      <c r="A123" s="143" t="s">
        <v>90</v>
      </c>
      <c r="B123" s="144"/>
      <c r="C123" s="184"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3" s="36">
        <v>1380</v>
      </c>
      <c r="E123" s="37"/>
      <c r="F123" s="37"/>
      <c r="G123" s="37"/>
      <c r="H123" s="38"/>
    </row>
    <row r="124" spans="1:8" ht="75" customHeight="1" x14ac:dyDescent="0.2">
      <c r="A124" s="143" t="s">
        <v>91</v>
      </c>
      <c r="B124" s="144"/>
      <c r="C124" s="184"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4" s="36">
        <v>816</v>
      </c>
      <c r="E124" s="37"/>
      <c r="F124" s="37"/>
      <c r="G124" s="37"/>
      <c r="H124" s="38"/>
    </row>
    <row r="125" spans="1:8" ht="75" customHeight="1" x14ac:dyDescent="0.2">
      <c r="A125" s="143" t="s">
        <v>92</v>
      </c>
      <c r="B125" s="144" t="s">
        <v>92</v>
      </c>
      <c r="C12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5" s="36">
        <v>6000</v>
      </c>
      <c r="E125" s="37"/>
      <c r="F125" s="37"/>
      <c r="G125" s="37"/>
      <c r="H125" s="38"/>
    </row>
    <row r="126" spans="1:8" ht="75" customHeight="1" x14ac:dyDescent="0.2">
      <c r="A126" s="143" t="s">
        <v>93</v>
      </c>
      <c r="B126" s="144" t="s">
        <v>93</v>
      </c>
      <c r="C12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26" s="36">
        <v>3000</v>
      </c>
      <c r="E126" s="37"/>
      <c r="F126" s="37"/>
      <c r="G126" s="37"/>
      <c r="H126" s="38"/>
    </row>
    <row r="127" spans="1:8" ht="50.1" customHeight="1" thickBot="1" x14ac:dyDescent="0.25">
      <c r="A127" s="143" t="s">
        <v>94</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27" s="36">
        <v>480</v>
      </c>
      <c r="E127" s="37"/>
      <c r="F127" s="37"/>
      <c r="G127" s="37"/>
      <c r="H127" s="38"/>
    </row>
    <row r="128" spans="1:8" s="16" customFormat="1" ht="102" customHeight="1" thickBot="1" x14ac:dyDescent="0.25">
      <c r="A128" s="143" t="s">
        <v>16</v>
      </c>
      <c r="B128" s="144"/>
      <c r="C12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28" s="36">
        <v>480</v>
      </c>
      <c r="E128" s="37"/>
      <c r="F128" s="37"/>
      <c r="G128" s="37"/>
      <c r="H128" s="38"/>
    </row>
    <row r="129" spans="1:8" s="16" customFormat="1" ht="126" customHeight="1" x14ac:dyDescent="0.2">
      <c r="A129" s="143" t="s">
        <v>95</v>
      </c>
      <c r="B129" s="144"/>
      <c r="C12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9" s="36">
        <v>4002</v>
      </c>
      <c r="E129" s="37"/>
      <c r="F129" s="37"/>
      <c r="G129" s="37"/>
      <c r="H129" s="38"/>
    </row>
    <row r="130" spans="1:8" s="16" customFormat="1" ht="96" customHeight="1" x14ac:dyDescent="0.2">
      <c r="A130" s="137" t="s">
        <v>96</v>
      </c>
      <c r="B130" s="189"/>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30" s="36">
        <v>2004</v>
      </c>
      <c r="E130" s="37"/>
      <c r="F130" s="37"/>
      <c r="G130" s="37"/>
      <c r="H130" s="38"/>
    </row>
    <row r="131" spans="1:8" s="16" customFormat="1" ht="96" customHeight="1" x14ac:dyDescent="0.2">
      <c r="A131" s="137" t="s">
        <v>97</v>
      </c>
      <c r="B131" s="189"/>
      <c r="C13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31" s="36">
        <v>5010</v>
      </c>
      <c r="E131" s="37"/>
      <c r="F131" s="37"/>
      <c r="G131" s="37"/>
      <c r="H131" s="38"/>
    </row>
    <row r="132" spans="1:8" ht="50.1" customHeight="1" x14ac:dyDescent="0.2">
      <c r="A132" s="143" t="s">
        <v>98</v>
      </c>
      <c r="B132" s="144"/>
      <c r="C132" s="184" t="str">
        <f>"Интернет-площадка 2gis.ru на основе Cправочника организаций "&amp;$C$2&amp;""</f>
        <v>Интернет-площадка 2gis.ru на основе Cправочника организаций "2ГИС.ХАНТЫ-МАНСИЙСК"</v>
      </c>
      <c r="D132" s="36">
        <v>4920</v>
      </c>
      <c r="E132" s="37"/>
      <c r="F132" s="37"/>
      <c r="G132" s="37"/>
      <c r="H132" s="38"/>
    </row>
    <row r="133" spans="1:8" ht="50.1" customHeight="1" x14ac:dyDescent="0.2">
      <c r="A133" s="143" t="s">
        <v>99</v>
      </c>
      <c r="B133" s="144"/>
      <c r="C133" s="184" t="str">
        <f t="shared" ref="C133:C142"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3" s="36">
        <v>1080</v>
      </c>
      <c r="E133" s="37"/>
      <c r="F133" s="37"/>
      <c r="G133" s="37"/>
      <c r="H133" s="38"/>
    </row>
    <row r="134" spans="1:8" ht="50.1" customHeight="1" x14ac:dyDescent="0.2">
      <c r="A134" s="143" t="s">
        <v>100</v>
      </c>
      <c r="B134" s="144"/>
      <c r="C134" s="184" t="str">
        <f t="shared" si="1"/>
        <v>Электронный справочник на основе Справочника организаций "2ГИС.ХАНТЫ-МАНСИЙСК" (версия для ПК)</v>
      </c>
      <c r="D134" s="36">
        <v>3120</v>
      </c>
      <c r="E134" s="37"/>
      <c r="F134" s="37"/>
      <c r="G134" s="37"/>
      <c r="H134" s="38"/>
    </row>
    <row r="135" spans="1:8" ht="50.1" customHeight="1" x14ac:dyDescent="0.2">
      <c r="A135" s="143" t="s">
        <v>101</v>
      </c>
      <c r="B135" s="144"/>
      <c r="C135" s="184" t="str">
        <f>"Интернет-площадка 2gis.ru на основе Cправочника организаций "&amp;$C$2&amp;""</f>
        <v>Интернет-площадка 2gis.ru на основе Cправочника организаций "2ГИС.ХАНТЫ-МАНСИЙСК"</v>
      </c>
      <c r="D135" s="36">
        <v>8400</v>
      </c>
      <c r="E135" s="37"/>
      <c r="F135" s="37"/>
      <c r="G135" s="37"/>
      <c r="H135" s="38"/>
    </row>
    <row r="136" spans="1:8" ht="50.1" customHeight="1" x14ac:dyDescent="0.2">
      <c r="A136" s="143" t="s">
        <v>102</v>
      </c>
      <c r="B136" s="144"/>
      <c r="C136" s="184" t="str">
        <f>"Интернет-площадка 2gis.ru на основе Cправочника организаций "&amp;$C$2&amp;""</f>
        <v>Интернет-площадка 2gis.ru на основе Cправочника организаций "2ГИС.ХАНТЫ-МАНСИЙСК"</v>
      </c>
      <c r="D136" s="36">
        <v>10080</v>
      </c>
      <c r="E136" s="37"/>
      <c r="F136" s="37"/>
      <c r="G136" s="37"/>
      <c r="H136" s="38"/>
    </row>
    <row r="137" spans="1:8" ht="50.1" customHeight="1" x14ac:dyDescent="0.2">
      <c r="A137" s="143" t="s">
        <v>103</v>
      </c>
      <c r="B137" s="144"/>
      <c r="C137" s="184" t="str">
        <f t="shared" si="1"/>
        <v>Электронный справочник на основе Справочника организаций "2ГИС.ХАНТЫ-МАНСИЙСК" (версия для ПК)</v>
      </c>
      <c r="D137" s="36">
        <v>720</v>
      </c>
      <c r="E137" s="37"/>
      <c r="F137" s="37"/>
      <c r="G137" s="37"/>
      <c r="H137" s="38"/>
    </row>
    <row r="138" spans="1:8" ht="50.1" customHeight="1" x14ac:dyDescent="0.2">
      <c r="A138" s="143" t="s">
        <v>104</v>
      </c>
      <c r="B138" s="144"/>
      <c r="C138" s="184" t="str">
        <f t="shared" si="1"/>
        <v>Электронный справочник на основе Справочника организаций "2ГИС.ХАНТЫ-МАНСИЙСК" (версия для ПК)</v>
      </c>
      <c r="D138" s="36">
        <v>720</v>
      </c>
      <c r="E138" s="37"/>
      <c r="F138" s="37"/>
      <c r="G138" s="37"/>
      <c r="H138" s="38"/>
    </row>
    <row r="139" spans="1:8" ht="50.1" customHeight="1" x14ac:dyDescent="0.2">
      <c r="A139" s="143" t="s">
        <v>105</v>
      </c>
      <c r="B139" s="144"/>
      <c r="C139" s="184" t="str">
        <f t="shared" si="1"/>
        <v>Электронный справочник на основе Справочника организаций "2ГИС.ХАНТЫ-МАНСИЙСК" (версия для ПК)</v>
      </c>
      <c r="D139" s="36">
        <v>840</v>
      </c>
      <c r="E139" s="37"/>
      <c r="F139" s="37"/>
      <c r="G139" s="37"/>
      <c r="H139" s="38"/>
    </row>
    <row r="140" spans="1:8" ht="50.1" customHeight="1" x14ac:dyDescent="0.2">
      <c r="A140" s="143" t="s">
        <v>106</v>
      </c>
      <c r="B140" s="144"/>
      <c r="C140" s="184" t="s">
        <v>87</v>
      </c>
      <c r="D140" s="36">
        <v>840</v>
      </c>
      <c r="E140" s="37"/>
      <c r="F140" s="37"/>
      <c r="G140" s="37"/>
      <c r="H140" s="38"/>
    </row>
    <row r="141" spans="1:8" ht="75" customHeight="1" x14ac:dyDescent="0.2">
      <c r="A141" s="143" t="s">
        <v>107</v>
      </c>
      <c r="B141" s="144"/>
      <c r="C14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1" s="36">
        <v>8400</v>
      </c>
      <c r="E141" s="37"/>
      <c r="F141" s="37"/>
      <c r="G141" s="37"/>
      <c r="H141" s="38"/>
    </row>
    <row r="142" spans="1:8" ht="50.1" customHeight="1" thickBot="1" x14ac:dyDescent="0.25">
      <c r="A142" s="143" t="s">
        <v>108</v>
      </c>
      <c r="B142" s="144"/>
      <c r="C142" s="184" t="str">
        <f t="shared" si="1"/>
        <v>Электронный справочник на основе Справочника организаций "2ГИС.ХАНТЫ-МАНСИЙСК" (версия для ПК)</v>
      </c>
      <c r="D142" s="44">
        <v>720</v>
      </c>
      <c r="E142" s="45"/>
      <c r="F142" s="45"/>
      <c r="G142" s="45"/>
      <c r="H142" s="46"/>
    </row>
    <row r="143" spans="1:8" s="28" customFormat="1" ht="50.1" customHeight="1" thickBot="1" x14ac:dyDescent="0.25">
      <c r="A143" s="24" t="s">
        <v>109</v>
      </c>
      <c r="B143" s="25"/>
      <c r="C143" s="26"/>
      <c r="D143" s="156"/>
      <c r="E143" s="156"/>
      <c r="F143" s="156"/>
      <c r="G143" s="156"/>
      <c r="H143" s="157"/>
    </row>
    <row r="144" spans="1:8" s="16" customFormat="1" ht="50.1" customHeight="1" x14ac:dyDescent="0.2">
      <c r="A144" s="143" t="s">
        <v>110</v>
      </c>
      <c r="B144" s="144"/>
      <c r="C14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44" s="36">
        <v>2502</v>
      </c>
      <c r="E144" s="37"/>
      <c r="F144" s="37"/>
      <c r="G144" s="37"/>
      <c r="H144" s="38"/>
    </row>
    <row r="145" spans="1:8" s="16" customFormat="1" ht="50.1" customHeight="1" x14ac:dyDescent="0.2">
      <c r="A145" s="143" t="s">
        <v>111</v>
      </c>
      <c r="B145" s="144"/>
      <c r="C145" s="194"/>
      <c r="D145" s="36">
        <v>2502</v>
      </c>
      <c r="E145" s="37"/>
      <c r="F145" s="37"/>
      <c r="G145" s="37"/>
      <c r="H145" s="38"/>
    </row>
    <row r="146" spans="1:8" s="16" customFormat="1" ht="50.1" customHeight="1" x14ac:dyDescent="0.2">
      <c r="A146" s="192" t="s">
        <v>112</v>
      </c>
      <c r="B146" s="193"/>
      <c r="C146" s="194"/>
      <c r="D146" s="325">
        <v>1500</v>
      </c>
      <c r="E146" s="140"/>
      <c r="F146" s="140"/>
      <c r="G146" s="140"/>
      <c r="H146" s="140"/>
    </row>
    <row r="147" spans="1:8" s="16" customFormat="1" ht="50.1" customHeight="1" x14ac:dyDescent="0.2">
      <c r="A147" s="192" t="s">
        <v>113</v>
      </c>
      <c r="B147" s="193"/>
      <c r="C147" s="194"/>
      <c r="D147" s="325">
        <v>150</v>
      </c>
      <c r="E147" s="140"/>
      <c r="F147" s="140"/>
      <c r="G147" s="140"/>
      <c r="H147" s="140"/>
    </row>
    <row r="148" spans="1:8" s="16" customFormat="1" ht="50.1" customHeight="1" thickBot="1" x14ac:dyDescent="0.25">
      <c r="A148" s="192" t="s">
        <v>114</v>
      </c>
      <c r="B148" s="193"/>
      <c r="C148" s="196"/>
      <c r="D148" s="78">
        <v>510</v>
      </c>
      <c r="E148" s="79"/>
      <c r="F148" s="79"/>
      <c r="G148" s="79"/>
      <c r="H148" s="79"/>
    </row>
    <row r="149" spans="1:8" s="16" customFormat="1" ht="50.1" customHeight="1" thickBot="1" x14ac:dyDescent="0.25">
      <c r="A149" s="24" t="s">
        <v>115</v>
      </c>
      <c r="B149" s="25"/>
      <c r="C149" s="26"/>
      <c r="D149" s="156"/>
      <c r="E149" s="156"/>
      <c r="F149" s="156"/>
      <c r="G149" s="156"/>
      <c r="H149" s="157"/>
    </row>
    <row r="150" spans="1:8" ht="50.1" customHeight="1" x14ac:dyDescent="0.2">
      <c r="A150" s="143" t="s">
        <v>116</v>
      </c>
      <c r="B150" s="144"/>
      <c r="C15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0" s="198">
        <f>F150*1.2</f>
        <v>1843.1999999999998</v>
      </c>
      <c r="E150" s="199">
        <f>F150*1.1</f>
        <v>1689.6000000000001</v>
      </c>
      <c r="F150" s="199">
        <v>1536</v>
      </c>
      <c r="G150" s="199">
        <f>F150*0.75</f>
        <v>1152</v>
      </c>
      <c r="H150" s="200">
        <f>F150*0.5</f>
        <v>768</v>
      </c>
    </row>
    <row r="151" spans="1:8" ht="50.1" customHeight="1" x14ac:dyDescent="0.2">
      <c r="A151" s="143" t="s">
        <v>117</v>
      </c>
      <c r="B151" s="144"/>
      <c r="C151" s="184" t="str">
        <f>"Интернет-площадка 2gis.ru на основе Cправочника организаций "&amp;$C$2&amp;""</f>
        <v>Интернет-площадка 2gis.ru на основе Cправочника организаций "2ГИС.ХАНТЫ-МАНСИЙСК"</v>
      </c>
      <c r="D151" s="36">
        <v>1302</v>
      </c>
      <c r="E151" s="37"/>
      <c r="F151" s="37"/>
      <c r="G151" s="37"/>
      <c r="H151" s="38"/>
    </row>
    <row r="152" spans="1:8" ht="50.1" customHeight="1" x14ac:dyDescent="0.2">
      <c r="A152" s="143" t="s">
        <v>118</v>
      </c>
      <c r="B152" s="144"/>
      <c r="C152"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6">
        <v>600</v>
      </c>
      <c r="E152" s="37"/>
      <c r="F152" s="37"/>
      <c r="G152" s="37"/>
      <c r="H152" s="38"/>
    </row>
    <row r="153" spans="1:8" ht="50.1" customHeight="1" x14ac:dyDescent="0.2">
      <c r="A153" s="143" t="s">
        <v>119</v>
      </c>
      <c r="B153" s="144"/>
      <c r="C15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3" s="198">
        <f>F153*1.2</f>
        <v>2592</v>
      </c>
      <c r="E153" s="199">
        <f>F153*1.1</f>
        <v>2376</v>
      </c>
      <c r="F153" s="199">
        <v>2160</v>
      </c>
      <c r="G153" s="199">
        <f>F153*0.75</f>
        <v>1620</v>
      </c>
      <c r="H153" s="200">
        <f>F153*0.5</f>
        <v>1080</v>
      </c>
    </row>
    <row r="154" spans="1:8" ht="50.1" customHeight="1" x14ac:dyDescent="0.2">
      <c r="A154" s="143" t="s">
        <v>163</v>
      </c>
      <c r="B154" s="144"/>
      <c r="C154" s="184" t="str">
        <f>"Интернет-площадка 2gis.ru на основе Cправочника организаций "&amp;$C$2&amp;""</f>
        <v>Интернет-площадка 2gis.ru на основе Cправочника организаций "2ГИС.ХАНТЫ-МАНСИЙСК"</v>
      </c>
      <c r="D154" s="36">
        <v>1920</v>
      </c>
      <c r="E154" s="37"/>
      <c r="F154" s="37"/>
      <c r="G154" s="37"/>
      <c r="H154" s="38"/>
    </row>
    <row r="155" spans="1:8" ht="50.1" customHeight="1" x14ac:dyDescent="0.2">
      <c r="A155" s="143" t="s">
        <v>121</v>
      </c>
      <c r="B155" s="144"/>
      <c r="C155" s="184"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5" s="36">
        <v>840</v>
      </c>
      <c r="E155" s="37"/>
      <c r="F155" s="37"/>
      <c r="G155" s="37"/>
      <c r="H155" s="38"/>
    </row>
    <row r="156" spans="1:8" s="16" customFormat="1" ht="126" customHeight="1" thickBot="1" x14ac:dyDescent="0.25">
      <c r="A156" s="143" t="s">
        <v>122</v>
      </c>
      <c r="B156" s="144"/>
      <c r="C156" s="201" t="str">
        <f>C151</f>
        <v>Интернет-площадка 2gis.ru на основе Cправочника организаций "2ГИС.ХАНТЫ-МАНСИЙСК"</v>
      </c>
      <c r="D156" s="198">
        <f>F156*1.2</f>
        <v>1440</v>
      </c>
      <c r="E156" s="199">
        <f>F156*1.1</f>
        <v>1320</v>
      </c>
      <c r="F156" s="199">
        <v>1200</v>
      </c>
      <c r="G156" s="199">
        <f>F156*0.75</f>
        <v>900</v>
      </c>
      <c r="H156" s="200">
        <f>F156*0.5</f>
        <v>600</v>
      </c>
    </row>
    <row r="157" spans="1:8" ht="50.1" customHeight="1" thickBot="1" x14ac:dyDescent="0.25">
      <c r="A157" s="24" t="s">
        <v>182</v>
      </c>
      <c r="B157" s="25"/>
      <c r="C157" s="26"/>
      <c r="D157" s="156"/>
      <c r="E157" s="156"/>
      <c r="F157" s="156"/>
      <c r="G157" s="156"/>
      <c r="H157" s="157"/>
    </row>
    <row r="158" spans="1:8" s="23" customFormat="1" ht="30" customHeight="1" thickBot="1" x14ac:dyDescent="0.25">
      <c r="A158" s="532"/>
      <c r="B158" s="353"/>
      <c r="C158" s="354"/>
      <c r="D158" s="353"/>
      <c r="E158" s="353"/>
      <c r="F158" s="353"/>
      <c r="G158" s="353"/>
      <c r="H158" s="355"/>
    </row>
    <row r="159" spans="1:8" s="16" customFormat="1" ht="185.25" customHeight="1" x14ac:dyDescent="0.2">
      <c r="A159" s="143" t="s">
        <v>183</v>
      </c>
      <c r="B159" s="144"/>
      <c r="C15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9" s="31">
        <v>8064</v>
      </c>
      <c r="E159" s="32"/>
      <c r="F159" s="32"/>
      <c r="G159" s="32"/>
      <c r="H159" s="33"/>
    </row>
    <row r="160" spans="1:8" s="16" customFormat="1" ht="83.25" customHeight="1" x14ac:dyDescent="0.2">
      <c r="A160" s="143" t="s">
        <v>184</v>
      </c>
      <c r="B160" s="144"/>
      <c r="C160" s="194"/>
      <c r="D160" s="36">
        <v>16128</v>
      </c>
      <c r="E160" s="37"/>
      <c r="F160" s="37"/>
      <c r="G160" s="37"/>
      <c r="H160" s="38"/>
    </row>
    <row r="161" spans="1:8" s="16" customFormat="1" ht="83.25" customHeight="1" x14ac:dyDescent="0.2">
      <c r="A161" s="143" t="s">
        <v>185</v>
      </c>
      <c r="B161" s="144"/>
      <c r="C161" s="194"/>
      <c r="D161" s="36">
        <v>8064</v>
      </c>
      <c r="E161" s="37"/>
      <c r="F161" s="37"/>
      <c r="G161" s="37"/>
      <c r="H161" s="38"/>
    </row>
    <row r="162" spans="1:8" s="16" customFormat="1" ht="83.25" customHeight="1" thickBot="1" x14ac:dyDescent="0.25">
      <c r="A162" s="143" t="s">
        <v>186</v>
      </c>
      <c r="B162" s="144"/>
      <c r="C162" s="194"/>
      <c r="D162" s="36">
        <v>16128</v>
      </c>
      <c r="E162" s="37"/>
      <c r="F162" s="37"/>
      <c r="G162" s="37"/>
      <c r="H162" s="38"/>
    </row>
    <row r="163" spans="1:8" ht="21.75" thickBot="1" x14ac:dyDescent="0.25">
      <c r="A163" s="298"/>
      <c r="B163" s="299"/>
      <c r="C163" s="118"/>
      <c r="D163" s="322"/>
      <c r="E163" s="322"/>
      <c r="F163" s="322"/>
      <c r="G163" s="322"/>
      <c r="H163" s="323"/>
    </row>
    <row r="165" spans="1:8" ht="21" x14ac:dyDescent="0.2">
      <c r="A165" s="206"/>
      <c r="B165" s="207" t="s">
        <v>123</v>
      </c>
      <c r="C165" s="208" t="s">
        <v>509</v>
      </c>
      <c r="D165" s="208"/>
      <c r="E165" s="209"/>
      <c r="F165" s="209"/>
      <c r="G165" s="209"/>
      <c r="H165" s="209"/>
    </row>
    <row r="166" spans="1:8" ht="21" x14ac:dyDescent="0.2">
      <c r="A166" s="206"/>
      <c r="B166" s="209"/>
      <c r="C166" s="210" t="s">
        <v>510</v>
      </c>
      <c r="D166" s="210"/>
      <c r="E166" s="209"/>
      <c r="F166" s="209"/>
      <c r="G166" s="209"/>
      <c r="H166" s="209"/>
    </row>
    <row r="167" spans="1:8" ht="21" x14ac:dyDescent="0.2">
      <c r="A167" s="206"/>
      <c r="B167" s="209"/>
      <c r="C167" s="210" t="s">
        <v>511</v>
      </c>
      <c r="D167" s="210"/>
      <c r="E167" s="209"/>
      <c r="F167" s="209"/>
      <c r="G167" s="209"/>
      <c r="H167" s="209"/>
    </row>
    <row r="168" spans="1:8" ht="21" x14ac:dyDescent="0.2">
      <c r="C168" s="210"/>
      <c r="D168" s="210"/>
      <c r="E168" s="209"/>
      <c r="F168" s="209"/>
      <c r="G168" s="209"/>
      <c r="H168" s="203"/>
    </row>
    <row r="169" spans="1:8" ht="26.25" customHeight="1" x14ac:dyDescent="0.2">
      <c r="A169" s="213" t="str">
        <f>Абакан_юр!A147</f>
        <v>По соглашению сторон в качестве валюты платежа могут выступать украинские гривны, в этом случае курс следующий: 1 руб. = 0,3909 гривен</v>
      </c>
      <c r="B169" s="213"/>
      <c r="C169" s="213"/>
      <c r="D169" s="214"/>
      <c r="E169" s="214"/>
      <c r="F169" s="215"/>
      <c r="G169" s="216"/>
      <c r="H169" s="216"/>
    </row>
    <row r="170" spans="1:8" ht="26.25" customHeight="1" x14ac:dyDescent="0.2">
      <c r="A170" s="213" t="str">
        <f>Абакан_юр!A148</f>
        <v>По соглашению сторон в качестве валюты платежа могут выступать дирхамы ОАЭ, в этом случае курс следующий: 1 руб. = 0,0394 дирхам</v>
      </c>
      <c r="B170" s="213"/>
      <c r="C170" s="213"/>
      <c r="D170" s="214"/>
      <c r="E170" s="214"/>
      <c r="F170" s="215"/>
      <c r="G170" s="218"/>
      <c r="H170" s="218"/>
    </row>
    <row r="171" spans="1:8" ht="26.25" customHeight="1" x14ac:dyDescent="0.2">
      <c r="A171" s="213" t="str">
        <f>Абакан_юр!A149</f>
        <v>По соглашению сторон в качестве валюты платежа могут выступать доллары США, в этом случае курс следующий: 1 руб. = 0,0107 доллара</v>
      </c>
      <c r="B171" s="213"/>
      <c r="C171" s="213"/>
      <c r="D171" s="214"/>
      <c r="E171" s="214"/>
      <c r="F171" s="215"/>
      <c r="G171" s="218"/>
      <c r="H171" s="218"/>
    </row>
    <row r="172" spans="1:8" ht="26.25" customHeight="1" x14ac:dyDescent="0.2">
      <c r="A172" s="213" t="str">
        <f>Абакан_юр!A150</f>
        <v>По соглашению сторон в качестве валюты платежа могут выступать евро, в этом случае курс следующий: 1 руб. = 0,0101 евро</v>
      </c>
      <c r="B172" s="213"/>
      <c r="C172" s="213"/>
      <c r="D172" s="214"/>
      <c r="E172" s="215"/>
      <c r="F172" s="215"/>
      <c r="G172" s="218"/>
      <c r="H172" s="218"/>
    </row>
    <row r="173" spans="1:8" ht="26.25" customHeight="1" x14ac:dyDescent="0.2">
      <c r="A173" s="213" t="str">
        <f>Абакан_юр!A151</f>
        <v>По соглашению сторон в качестве валюты платежа могут выступать чешские кроны, в этом случае курс следующий: 1 руб. = 0,2496 крона</v>
      </c>
      <c r="B173" s="213"/>
      <c r="C173" s="213"/>
      <c r="D173" s="214"/>
      <c r="E173" s="215"/>
      <c r="F173" s="215"/>
      <c r="G173" s="218"/>
      <c r="H173" s="218"/>
    </row>
    <row r="174" spans="1:8" ht="26.25" customHeight="1" x14ac:dyDescent="0.2">
      <c r="A174" s="213" t="str">
        <f>Абакан_юр!A152</f>
        <v>По соглашению сторон в качестве валюты платежа могут выступать киргизские сомы, в этом случае курс следующий: 1 руб. = 0,9546 сом</v>
      </c>
      <c r="B174" s="213"/>
      <c r="C174" s="213"/>
      <c r="D174" s="214"/>
      <c r="E174" s="214"/>
      <c r="F174" s="215"/>
      <c r="G174" s="218"/>
      <c r="H174" s="218"/>
    </row>
    <row r="175" spans="1:8" ht="26.25" customHeight="1" x14ac:dyDescent="0.2">
      <c r="A17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5" s="213"/>
      <c r="C175" s="213"/>
      <c r="D175" s="214"/>
      <c r="E175" s="214"/>
      <c r="F175" s="215"/>
      <c r="G175" s="218"/>
      <c r="H175" s="218"/>
    </row>
    <row r="176" spans="1:8" ht="26.25" x14ac:dyDescent="0.2">
      <c r="A176" s="219"/>
      <c r="B176" s="219"/>
      <c r="C176" s="220"/>
      <c r="D176" s="221"/>
      <c r="E176" s="221"/>
      <c r="F176" s="222"/>
      <c r="G176" s="223"/>
      <c r="H176" s="223"/>
    </row>
    <row r="177" spans="1:8" ht="21" x14ac:dyDescent="0.2">
      <c r="A177" s="225" t="s">
        <v>134</v>
      </c>
      <c r="B177" s="225"/>
      <c r="C177" s="225"/>
      <c r="D177" s="225"/>
      <c r="E177" s="225"/>
      <c r="F177" s="225"/>
      <c r="G177" s="225"/>
      <c r="H177" s="225"/>
    </row>
    <row r="178" spans="1:8" ht="21" x14ac:dyDescent="0.2">
      <c r="A178" s="225" t="s">
        <v>135</v>
      </c>
      <c r="B178" s="225"/>
      <c r="C178" s="225"/>
      <c r="D178" s="225"/>
      <c r="E178" s="225"/>
      <c r="F178" s="225"/>
      <c r="G178" s="225"/>
      <c r="H178" s="225"/>
    </row>
    <row r="179" spans="1:8" ht="26.25" x14ac:dyDescent="0.2">
      <c r="A179" s="219"/>
      <c r="B179" s="219"/>
      <c r="C179" s="220"/>
      <c r="D179" s="221"/>
      <c r="E179" s="221"/>
      <c r="F179" s="222"/>
      <c r="G179" s="223"/>
      <c r="H179" s="223"/>
    </row>
    <row r="180" spans="1:8" ht="50.1" customHeight="1" thickBot="1" x14ac:dyDescent="0.25">
      <c r="A180" s="226" t="s">
        <v>136</v>
      </c>
      <c r="B180" s="226"/>
      <c r="C180" s="226"/>
      <c r="D180" s="226"/>
      <c r="E180" s="226"/>
      <c r="F180" s="227"/>
      <c r="G180" s="217"/>
      <c r="H180" s="228"/>
    </row>
    <row r="181" spans="1:8" ht="50.1" customHeight="1" thickBot="1" x14ac:dyDescent="0.25">
      <c r="A181" s="229" t="s">
        <v>137</v>
      </c>
      <c r="B181" s="230"/>
      <c r="C181" s="230"/>
      <c r="D181" s="230"/>
      <c r="E181" s="231"/>
      <c r="F181" s="232"/>
      <c r="H181" s="233"/>
    </row>
    <row r="182" spans="1:8" ht="112.5" customHeight="1" thickBot="1" x14ac:dyDescent="0.25">
      <c r="A182" s="302" t="s">
        <v>138</v>
      </c>
      <c r="B182" s="303"/>
      <c r="C182" s="236" t="s">
        <v>139</v>
      </c>
      <c r="D182" s="326" t="s">
        <v>140</v>
      </c>
      <c r="E182" s="327"/>
      <c r="F182" s="238"/>
      <c r="G182" s="238"/>
      <c r="H182" s="238"/>
    </row>
    <row r="183" spans="1:8" ht="112.5" customHeight="1" x14ac:dyDescent="0.2">
      <c r="A183" s="239" t="s">
        <v>141</v>
      </c>
      <c r="B183" s="240"/>
      <c r="C183" s="241" t="s">
        <v>142</v>
      </c>
      <c r="D183" s="242" t="s">
        <v>143</v>
      </c>
      <c r="E183" s="243"/>
      <c r="F183" s="238"/>
      <c r="G183" s="238"/>
      <c r="H183" s="238"/>
    </row>
    <row r="184" spans="1:8" ht="100.5" customHeight="1" x14ac:dyDescent="0.2">
      <c r="A184" s="244" t="s">
        <v>144</v>
      </c>
      <c r="B184" s="245"/>
      <c r="C184" s="246" t="s">
        <v>145</v>
      </c>
      <c r="D184" s="247" t="s">
        <v>146</v>
      </c>
      <c r="E184" s="248"/>
      <c r="F184" s="238"/>
      <c r="G184" s="238"/>
      <c r="H184" s="238"/>
    </row>
    <row r="185" spans="1:8" ht="124.5" customHeight="1" thickBot="1" x14ac:dyDescent="0.25">
      <c r="A185" s="328" t="s">
        <v>147</v>
      </c>
      <c r="B185" s="329"/>
      <c r="C185" s="330" t="s">
        <v>148</v>
      </c>
      <c r="D185" s="331" t="s">
        <v>146</v>
      </c>
      <c r="E185" s="332"/>
      <c r="F185" s="238"/>
      <c r="G185" s="238"/>
      <c r="H185" s="238"/>
    </row>
    <row r="186" spans="1:8" s="203" customFormat="1" ht="102.75" customHeight="1" thickBot="1" x14ac:dyDescent="0.25">
      <c r="A186" s="328" t="s">
        <v>150</v>
      </c>
      <c r="B186" s="329"/>
      <c r="C186" s="544" t="s">
        <v>151</v>
      </c>
      <c r="D186" s="331" t="s">
        <v>146</v>
      </c>
      <c r="E186" s="332"/>
      <c r="F186" s="232"/>
      <c r="G186" s="232"/>
      <c r="H186" s="232"/>
    </row>
    <row r="187" spans="1:8" s="224" customFormat="1" ht="222.75" customHeight="1" thickBot="1" x14ac:dyDescent="0.25">
      <c r="A187" s="328" t="s">
        <v>152</v>
      </c>
      <c r="B187" s="329"/>
      <c r="C187" s="330" t="s">
        <v>153</v>
      </c>
      <c r="D187" s="331" t="s">
        <v>146</v>
      </c>
      <c r="E187" s="332"/>
      <c r="F187" s="222"/>
      <c r="G187" s="223"/>
      <c r="H187" s="223"/>
    </row>
    <row r="188" spans="1:8" ht="198" customHeight="1" x14ac:dyDescent="0.2">
      <c r="A188"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8" s="225"/>
      <c r="C188" s="225"/>
      <c r="D188" s="225"/>
      <c r="E188" s="225"/>
      <c r="F188" s="225"/>
      <c r="G188" s="225"/>
      <c r="H188" s="225"/>
    </row>
    <row r="189" spans="1:8" ht="83.25" customHeight="1" x14ac:dyDescent="0.2">
      <c r="A189" s="225" t="s">
        <v>157</v>
      </c>
      <c r="B189" s="225"/>
      <c r="C189" s="225"/>
      <c r="D189" s="225"/>
      <c r="E189" s="225"/>
      <c r="F189" s="225"/>
      <c r="G189" s="225"/>
      <c r="H189" s="225"/>
    </row>
    <row r="190" spans="1:8" ht="23.25" x14ac:dyDescent="0.2">
      <c r="A190" s="250" t="s">
        <v>158</v>
      </c>
      <c r="B190" s="250"/>
      <c r="C190" s="250"/>
      <c r="D190" s="250"/>
      <c r="E190" s="250"/>
      <c r="F190" s="250"/>
      <c r="G190" s="250"/>
      <c r="H190" s="250"/>
    </row>
    <row r="191" spans="1:8" s="252" customFormat="1" ht="114.75" customHeight="1" x14ac:dyDescent="0.2">
      <c r="A191" s="225" t="s">
        <v>159</v>
      </c>
      <c r="B191" s="225"/>
      <c r="C191" s="225"/>
      <c r="D191" s="225"/>
      <c r="E191" s="225"/>
      <c r="F191" s="225"/>
      <c r="G191" s="225"/>
      <c r="H191" s="225"/>
    </row>
  </sheetData>
  <sheetProtection selectLockedCells="1" selectUnlockedCells="1"/>
  <mergeCells count="315">
    <mergeCell ref="A188:H188"/>
    <mergeCell ref="A189:H189"/>
    <mergeCell ref="A190:H190"/>
    <mergeCell ref="A191:E191"/>
    <mergeCell ref="F191:H191"/>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9:B159"/>
    <mergeCell ref="C159:C162"/>
    <mergeCell ref="D159:H159"/>
    <mergeCell ref="A160:B160"/>
    <mergeCell ref="D160:H160"/>
    <mergeCell ref="A161:B161"/>
    <mergeCell ref="D161:H161"/>
    <mergeCell ref="A162:B162"/>
    <mergeCell ref="D162:H162"/>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08"/>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2"/>
  <sheetViews>
    <sheetView view="pageBreakPreview" zoomScale="40" zoomScaleNormal="60" zoomScaleSheetLayoutView="40" workbookViewId="0">
      <pane ySplit="3" topLeftCell="A180"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462"/>
      <c r="E1" s="462"/>
      <c r="F1" s="462"/>
      <c r="G1" s="463"/>
      <c r="H1" s="463"/>
    </row>
    <row r="2" spans="1:8" s="10" customFormat="1" ht="50.1" customHeight="1" x14ac:dyDescent="0.2">
      <c r="A2" s="5" t="str">
        <f>Абакан_юр!A2</f>
        <v>Введен в действие с "01" ноября 2023 г.</v>
      </c>
      <c r="B2" s="6" t="s">
        <v>2</v>
      </c>
      <c r="C2" s="7" t="s">
        <v>723</v>
      </c>
      <c r="D2" s="464"/>
      <c r="E2" s="464"/>
      <c r="F2" s="464"/>
      <c r="G2" s="465"/>
      <c r="H2" s="465"/>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s="16" customFormat="1" ht="21.75" thickBot="1" x14ac:dyDescent="0.25">
      <c r="A6" s="416"/>
      <c r="B6" s="417"/>
      <c r="C6" s="417"/>
      <c r="D6" s="299" t="s">
        <v>290</v>
      </c>
      <c r="E6" s="299"/>
      <c r="F6" s="299"/>
      <c r="G6" s="299"/>
      <c r="H6" s="428"/>
    </row>
    <row r="7" spans="1:8" s="16" customFormat="1" ht="24.75" customHeight="1" thickBot="1" x14ac:dyDescent="0.25">
      <c r="A7" s="497"/>
      <c r="B7" s="467"/>
      <c r="C7" s="468"/>
      <c r="D7" s="444" t="s">
        <v>173</v>
      </c>
      <c r="E7" s="311" t="s">
        <v>174</v>
      </c>
      <c r="F7" s="445" t="s">
        <v>175</v>
      </c>
      <c r="G7" s="311" t="s">
        <v>176</v>
      </c>
      <c r="H7" s="446" t="s">
        <v>177</v>
      </c>
    </row>
    <row r="8" spans="1:8" s="16" customFormat="1" ht="48" customHeight="1" x14ac:dyDescent="0.2">
      <c r="A8" s="29" t="s">
        <v>10</v>
      </c>
      <c r="B8" s="30" t="s">
        <v>27</v>
      </c>
      <c r="C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1">
        <f>F8*1.2</f>
        <v>15796.8</v>
      </c>
      <c r="E8" s="32">
        <f>F8*1.1</f>
        <v>14480.400000000001</v>
      </c>
      <c r="F8" s="32">
        <v>13164</v>
      </c>
      <c r="G8" s="32">
        <f>F8*0.75</f>
        <v>9873</v>
      </c>
      <c r="H8" s="33">
        <f>F8*0.5</f>
        <v>6582</v>
      </c>
    </row>
    <row r="9" spans="1:8" s="16" customFormat="1" ht="132" customHeight="1" x14ac:dyDescent="0.2">
      <c r="A9" s="34"/>
      <c r="B9" s="35"/>
      <c r="C9" s="35"/>
      <c r="D9" s="36"/>
      <c r="E9" s="37"/>
      <c r="F9" s="37"/>
      <c r="G9" s="37"/>
      <c r="H9" s="38"/>
    </row>
    <row r="10" spans="1:8" s="16" customFormat="1" ht="97.5" customHeight="1" x14ac:dyDescent="0.2">
      <c r="A10" s="34"/>
      <c r="B10" s="39" t="s">
        <v>12</v>
      </c>
      <c r="C10"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6"/>
      <c r="E10" s="37"/>
      <c r="F10" s="37"/>
      <c r="G10" s="37"/>
      <c r="H10" s="38"/>
    </row>
    <row r="11" spans="1:8" s="16" customFormat="1" ht="166.5" customHeight="1" thickBot="1" x14ac:dyDescent="0.25">
      <c r="A11" s="41"/>
      <c r="B11" s="42" t="s">
        <v>13</v>
      </c>
      <c r="C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44"/>
      <c r="E11" s="45"/>
      <c r="F11" s="45"/>
      <c r="G11" s="45"/>
      <c r="H11" s="46"/>
    </row>
    <row r="12" spans="1:8" s="16" customFormat="1" ht="24.95" customHeight="1" thickBot="1" x14ac:dyDescent="0.25">
      <c r="A12" s="47"/>
      <c r="B12" s="48"/>
      <c r="C12" s="49"/>
      <c r="D12" s="299" t="s">
        <v>290</v>
      </c>
      <c r="E12" s="299"/>
      <c r="F12" s="299"/>
      <c r="G12" s="299"/>
      <c r="H12" s="428"/>
    </row>
    <row r="13" spans="1:8" s="16" customFormat="1" ht="48" customHeight="1" x14ac:dyDescent="0.2">
      <c r="A13" s="53" t="s">
        <v>14</v>
      </c>
      <c r="B13" s="30" t="s">
        <v>27</v>
      </c>
      <c r="C1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54">
        <f>F13*1.2</f>
        <v>16992</v>
      </c>
      <c r="E13" s="32">
        <f>F13*1.1</f>
        <v>15576.000000000002</v>
      </c>
      <c r="F13" s="32">
        <v>14160</v>
      </c>
      <c r="G13" s="32">
        <f>F13*0.75</f>
        <v>10620</v>
      </c>
      <c r="H13" s="33">
        <f>F13*0.5</f>
        <v>7080</v>
      </c>
    </row>
    <row r="14" spans="1:8" s="16" customFormat="1" ht="132" customHeight="1" x14ac:dyDescent="0.2">
      <c r="A14" s="55"/>
      <c r="B14" s="35"/>
      <c r="C14" s="35"/>
      <c r="D14" s="56"/>
      <c r="E14" s="37"/>
      <c r="F14" s="37"/>
      <c r="G14" s="37"/>
      <c r="H14" s="38"/>
    </row>
    <row r="15" spans="1:8" s="16" customFormat="1" ht="97.5" customHeight="1" x14ac:dyDescent="0.2">
      <c r="A15" s="55"/>
      <c r="B15" s="39" t="s">
        <v>12</v>
      </c>
      <c r="C15"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56"/>
      <c r="E15" s="37"/>
      <c r="F15" s="37"/>
      <c r="G15" s="37"/>
      <c r="H15" s="38"/>
    </row>
    <row r="16" spans="1:8" s="16" customFormat="1" ht="166.5" customHeight="1" x14ac:dyDescent="0.2">
      <c r="A16" s="55"/>
      <c r="B16" s="57" t="s">
        <v>13</v>
      </c>
      <c r="C16"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56"/>
      <c r="E16" s="37"/>
      <c r="F16" s="37"/>
      <c r="G16" s="37"/>
      <c r="H16" s="38"/>
    </row>
    <row r="17" spans="1:8" s="16" customFormat="1" ht="92.25" customHeight="1" thickBot="1" x14ac:dyDescent="0.25">
      <c r="A17" s="59"/>
      <c r="B17" s="42" t="s">
        <v>16</v>
      </c>
      <c r="C17"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61"/>
      <c r="E17" s="45"/>
      <c r="F17" s="45"/>
      <c r="G17" s="45"/>
      <c r="H17" s="46"/>
    </row>
    <row r="18" spans="1:8" s="16" customFormat="1" ht="24.95" customHeight="1" thickBot="1" x14ac:dyDescent="0.25">
      <c r="A18" s="47"/>
      <c r="B18" s="62"/>
      <c r="C18" s="49"/>
      <c r="D18" s="63"/>
      <c r="E18" s="63"/>
      <c r="F18" s="63"/>
      <c r="G18" s="63"/>
      <c r="H18" s="64"/>
    </row>
    <row r="19" spans="1:8" s="16" customFormat="1" ht="112.5" customHeight="1" x14ac:dyDescent="0.2">
      <c r="A19" s="65" t="s">
        <v>17</v>
      </c>
      <c r="B19" s="66" t="s">
        <v>18</v>
      </c>
      <c r="C19" s="67"/>
      <c r="D19" s="68">
        <v>3360</v>
      </c>
      <c r="E19" s="69"/>
      <c r="F19" s="69"/>
      <c r="G19" s="69"/>
      <c r="H19" s="70"/>
    </row>
    <row r="20" spans="1:8" s="16" customFormat="1" ht="50.1" customHeight="1" x14ac:dyDescent="0.2">
      <c r="A20" s="71"/>
      <c r="B20" s="72" t="s">
        <v>19</v>
      </c>
      <c r="C20" s="73" t="str">
        <f>"Электронный справочник "&amp;$C$2&amp;" (версия для ПК)"</f>
        <v>Электронный справочник "2ГИС.ЧЕЛЯБИНСК" (версия для ПК)</v>
      </c>
      <c r="D20" s="74"/>
      <c r="E20" s="75"/>
      <c r="F20" s="75"/>
      <c r="G20" s="75"/>
      <c r="H20" s="76"/>
    </row>
    <row r="21" spans="1:8" s="16" customFormat="1" ht="40.5" customHeight="1" x14ac:dyDescent="0.2">
      <c r="A21" s="71"/>
      <c r="B21" s="72" t="s">
        <v>20</v>
      </c>
      <c r="C21" s="35"/>
      <c r="D21" s="74"/>
      <c r="E21" s="75"/>
      <c r="F21" s="75"/>
      <c r="G21" s="75"/>
      <c r="H21" s="76"/>
    </row>
    <row r="22" spans="1:8" s="16" customFormat="1" ht="75" customHeight="1" thickBot="1" x14ac:dyDescent="0.25">
      <c r="A22" s="77"/>
      <c r="B22" s="72" t="s">
        <v>21</v>
      </c>
      <c r="C2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78"/>
      <c r="E22" s="79"/>
      <c r="F22" s="79"/>
      <c r="G22" s="79"/>
      <c r="H22" s="80"/>
    </row>
    <row r="23" spans="1:8" s="16" customFormat="1" ht="24.95" customHeight="1" thickBot="1" x14ac:dyDescent="0.25">
      <c r="A23" s="81"/>
      <c r="B23" s="82"/>
      <c r="C23" s="83"/>
      <c r="D23" s="299" t="s">
        <v>290</v>
      </c>
      <c r="E23" s="299"/>
      <c r="F23" s="299"/>
      <c r="G23" s="299"/>
      <c r="H23" s="428"/>
    </row>
    <row r="24" spans="1:8" s="16" customFormat="1" ht="50.1" customHeight="1" x14ac:dyDescent="0.2">
      <c r="A24" s="65" t="s">
        <v>22</v>
      </c>
      <c r="B24" s="87" t="s">
        <v>23</v>
      </c>
      <c r="C24"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262">
        <v>480</v>
      </c>
      <c r="E24" s="313"/>
      <c r="F24" s="313"/>
      <c r="G24" s="313"/>
      <c r="H24" s="314"/>
    </row>
    <row r="25" spans="1:8" s="16" customFormat="1" ht="94.5" customHeight="1" x14ac:dyDescent="0.2">
      <c r="A25" s="71"/>
      <c r="B25" s="92"/>
      <c r="C25" s="93"/>
      <c r="D25" s="94"/>
      <c r="E25" s="95"/>
      <c r="F25" s="95"/>
      <c r="G25" s="95"/>
      <c r="H25" s="315"/>
    </row>
    <row r="26" spans="1:8" s="16" customFormat="1" ht="163.5" customHeight="1" thickBot="1" x14ac:dyDescent="0.25">
      <c r="A26" s="77"/>
      <c r="B26" s="97" t="s">
        <v>13</v>
      </c>
      <c r="C2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263"/>
      <c r="E26" s="316"/>
      <c r="F26" s="316"/>
      <c r="G26" s="316"/>
      <c r="H26" s="317"/>
    </row>
    <row r="27" spans="1:8" s="16" customFormat="1" ht="24.95" customHeight="1" thickBot="1" x14ac:dyDescent="0.25">
      <c r="A27" s="81"/>
      <c r="B27" s="48"/>
      <c r="C27" s="49"/>
      <c r="D27" s="299" t="s">
        <v>290</v>
      </c>
      <c r="E27" s="299"/>
      <c r="F27" s="299"/>
      <c r="G27" s="299"/>
      <c r="H27" s="428"/>
    </row>
    <row r="28" spans="1:8" s="16" customFormat="1" ht="50.1" customHeight="1" x14ac:dyDescent="0.2">
      <c r="A28" s="65" t="s">
        <v>24</v>
      </c>
      <c r="B28" s="30" t="s">
        <v>27</v>
      </c>
      <c r="C28"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1">
        <f>F28*1.2</f>
        <v>39499.199999999997</v>
      </c>
      <c r="E28" s="32">
        <f>F28*1.1</f>
        <v>36207.600000000006</v>
      </c>
      <c r="F28" s="32">
        <v>32916</v>
      </c>
      <c r="G28" s="32">
        <f>F28*0.75</f>
        <v>24687</v>
      </c>
      <c r="H28" s="33">
        <f>F28*0.5</f>
        <v>16458</v>
      </c>
    </row>
    <row r="29" spans="1:8" s="16" customFormat="1" ht="99.95" customHeight="1" x14ac:dyDescent="0.2">
      <c r="A29" s="71"/>
      <c r="B29" s="35"/>
      <c r="C29" s="35"/>
      <c r="D29" s="36"/>
      <c r="E29" s="37"/>
      <c r="F29" s="37"/>
      <c r="G29" s="37"/>
      <c r="H29" s="38"/>
    </row>
    <row r="30" spans="1:8" s="16" customFormat="1" ht="99.95" customHeight="1" x14ac:dyDescent="0.2">
      <c r="A30" s="71"/>
      <c r="B30" s="105" t="s">
        <v>12</v>
      </c>
      <c r="C30"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6"/>
      <c r="E30" s="37"/>
      <c r="F30" s="37"/>
      <c r="G30" s="37"/>
      <c r="H30" s="38"/>
    </row>
    <row r="31" spans="1:8" s="16" customFormat="1" ht="156.75" customHeight="1" thickBot="1" x14ac:dyDescent="0.25">
      <c r="A31" s="77"/>
      <c r="B31" s="107" t="s">
        <v>13</v>
      </c>
      <c r="C31"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44"/>
      <c r="E31" s="45"/>
      <c r="F31" s="45"/>
      <c r="G31" s="45"/>
      <c r="H31" s="46"/>
    </row>
    <row r="32" spans="1:8" s="16" customFormat="1" ht="24.95" customHeight="1" thickBot="1" x14ac:dyDescent="0.25">
      <c r="A32" s="81"/>
      <c r="B32" s="48"/>
      <c r="C32" s="49"/>
      <c r="D32" s="299" t="s">
        <v>290</v>
      </c>
      <c r="E32" s="299"/>
      <c r="F32" s="299"/>
      <c r="G32" s="299"/>
      <c r="H32" s="428"/>
    </row>
    <row r="33" spans="1:8" s="16" customFormat="1" ht="50.1" customHeight="1" x14ac:dyDescent="0.2">
      <c r="A33" s="65" t="s">
        <v>26</v>
      </c>
      <c r="B33" s="30" t="s">
        <v>27</v>
      </c>
      <c r="C33"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54">
        <f>F33*1.2</f>
        <v>42480</v>
      </c>
      <c r="E33" s="32">
        <f>F33*1.1</f>
        <v>38940</v>
      </c>
      <c r="F33" s="32">
        <v>35400</v>
      </c>
      <c r="G33" s="32">
        <f>F33*0.75</f>
        <v>26550</v>
      </c>
      <c r="H33" s="33">
        <f>F33*0.5</f>
        <v>17700</v>
      </c>
    </row>
    <row r="34" spans="1:8" s="16" customFormat="1" ht="99.95" customHeight="1" x14ac:dyDescent="0.2">
      <c r="A34" s="71"/>
      <c r="B34" s="35"/>
      <c r="C34" s="35"/>
      <c r="D34" s="56"/>
      <c r="E34" s="37"/>
      <c r="F34" s="37"/>
      <c r="G34" s="37"/>
      <c r="H34" s="38"/>
    </row>
    <row r="35" spans="1:8" s="16" customFormat="1" ht="99.95" customHeight="1" x14ac:dyDescent="0.2">
      <c r="A35" s="71"/>
      <c r="B35" s="39" t="s">
        <v>12</v>
      </c>
      <c r="C35"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56"/>
      <c r="E35" s="37"/>
      <c r="F35" s="37"/>
      <c r="G35" s="37"/>
      <c r="H35" s="38"/>
    </row>
    <row r="36" spans="1:8" s="16" customFormat="1" ht="156.75" customHeight="1" x14ac:dyDescent="0.2">
      <c r="A36" s="71"/>
      <c r="B36" s="57" t="s">
        <v>13</v>
      </c>
      <c r="C36"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56"/>
      <c r="E36" s="37"/>
      <c r="F36" s="37"/>
      <c r="G36" s="37"/>
      <c r="H36" s="38"/>
    </row>
    <row r="37" spans="1:8" s="16" customFormat="1" ht="92.25" customHeight="1" thickBot="1" x14ac:dyDescent="0.25">
      <c r="A37" s="77"/>
      <c r="B37" s="42" t="s">
        <v>16</v>
      </c>
      <c r="C37"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61"/>
      <c r="E37" s="45"/>
      <c r="F37" s="45"/>
      <c r="G37" s="45"/>
      <c r="H37" s="46"/>
    </row>
    <row r="38" spans="1:8" s="16" customFormat="1" ht="24.95" customHeight="1" thickBot="1" x14ac:dyDescent="0.25">
      <c r="A38" s="112"/>
      <c r="B38" s="62"/>
      <c r="C38" s="49"/>
      <c r="D38" s="63"/>
      <c r="E38" s="63"/>
      <c r="F38" s="63"/>
      <c r="G38" s="63"/>
      <c r="H38" s="64"/>
    </row>
    <row r="39" spans="1:8" s="16" customFormat="1" ht="125.1" customHeight="1" x14ac:dyDescent="0.2">
      <c r="A39" s="65" t="s">
        <v>28</v>
      </c>
      <c r="B39" s="66" t="s">
        <v>29</v>
      </c>
      <c r="C39" s="67"/>
      <c r="D39" s="68">
        <v>8400</v>
      </c>
      <c r="E39" s="69"/>
      <c r="F39" s="69"/>
      <c r="G39" s="69"/>
      <c r="H39" s="70"/>
    </row>
    <row r="40" spans="1:8" s="16" customFormat="1" ht="50.1" customHeight="1" x14ac:dyDescent="0.2">
      <c r="A40" s="71"/>
      <c r="B40" s="72" t="s">
        <v>19</v>
      </c>
      <c r="C40" s="73" t="str">
        <f>"Электронный справочник "&amp;$C$2&amp;" (версия для ПК)"</f>
        <v>Электронный справочник "2ГИС.ЧЕЛЯБИНСК" (версия для ПК)</v>
      </c>
      <c r="D40" s="74"/>
      <c r="E40" s="75"/>
      <c r="F40" s="75"/>
      <c r="G40" s="75"/>
      <c r="H40" s="76"/>
    </row>
    <row r="41" spans="1:8" s="16" customFormat="1" ht="50.1" customHeight="1" x14ac:dyDescent="0.2">
      <c r="A41" s="71"/>
      <c r="B41" s="72" t="s">
        <v>20</v>
      </c>
      <c r="C41" s="35"/>
      <c r="D41" s="74"/>
      <c r="E41" s="75"/>
      <c r="F41" s="75"/>
      <c r="G41" s="75"/>
      <c r="H41" s="76"/>
    </row>
    <row r="42" spans="1:8" s="16" customFormat="1" ht="75" customHeight="1" thickBot="1" x14ac:dyDescent="0.25">
      <c r="A42" s="77"/>
      <c r="B42" s="72" t="s">
        <v>21</v>
      </c>
      <c r="C42"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78"/>
      <c r="E42" s="79"/>
      <c r="F42" s="79"/>
      <c r="G42" s="79"/>
      <c r="H42" s="80"/>
    </row>
    <row r="43" spans="1:8" s="16" customFormat="1" ht="24.95" customHeight="1" thickBot="1" x14ac:dyDescent="0.25">
      <c r="A43" s="81"/>
      <c r="B43" s="82"/>
      <c r="C43" s="83"/>
      <c r="D43" s="299" t="s">
        <v>290</v>
      </c>
      <c r="E43" s="299"/>
      <c r="F43" s="299"/>
      <c r="G43" s="299"/>
      <c r="H43" s="428"/>
    </row>
    <row r="44" spans="1:8" s="16" customFormat="1" ht="50.1" customHeight="1" x14ac:dyDescent="0.2">
      <c r="A44" s="65" t="s">
        <v>30</v>
      </c>
      <c r="B44" s="87" t="s">
        <v>23</v>
      </c>
      <c r="C44"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90">
        <v>1200</v>
      </c>
      <c r="E44" s="90"/>
      <c r="F44" s="90"/>
      <c r="G44" s="90"/>
      <c r="H44" s="91"/>
    </row>
    <row r="45" spans="1:8" s="16" customFormat="1" ht="69.75" customHeight="1" x14ac:dyDescent="0.2">
      <c r="A45" s="71"/>
      <c r="B45" s="92"/>
      <c r="C45" s="93"/>
      <c r="D45" s="95"/>
      <c r="E45" s="95"/>
      <c r="F45" s="95"/>
      <c r="G45" s="95"/>
      <c r="H45" s="96"/>
    </row>
    <row r="46" spans="1:8" s="16" customFormat="1" ht="155.25" customHeight="1" x14ac:dyDescent="0.2">
      <c r="A46" s="71"/>
      <c r="B46" s="105" t="s">
        <v>13</v>
      </c>
      <c r="C46"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95"/>
      <c r="E46" s="95"/>
      <c r="F46" s="95"/>
      <c r="G46" s="95"/>
      <c r="H46" s="96"/>
    </row>
    <row r="47" spans="1:8" s="16" customFormat="1" ht="168.75" customHeight="1" thickBot="1" x14ac:dyDescent="0.25">
      <c r="A47" s="77"/>
      <c r="B47" s="107" t="s">
        <v>13</v>
      </c>
      <c r="C47"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100"/>
      <c r="E47" s="100"/>
      <c r="F47" s="100"/>
      <c r="G47" s="100"/>
      <c r="H47" s="101"/>
    </row>
    <row r="48" spans="1:8" s="16" customFormat="1" ht="24.95" customHeight="1" thickBot="1" x14ac:dyDescent="0.25">
      <c r="A48" s="81"/>
      <c r="B48" s="117"/>
      <c r="C48" s="118"/>
      <c r="D48" s="299" t="s">
        <v>290</v>
      </c>
      <c r="E48" s="299"/>
      <c r="F48" s="299"/>
      <c r="G48" s="299"/>
      <c r="H48" s="428"/>
    </row>
    <row r="49" spans="1:8" s="16" customFormat="1" ht="50.1" customHeight="1" thickBot="1" x14ac:dyDescent="0.25">
      <c r="A49" s="119" t="s">
        <v>656</v>
      </c>
      <c r="B49" s="120"/>
      <c r="C49" s="120"/>
      <c r="D49" s="121" t="str">
        <f>"от "&amp;MIN(D50:D74)&amp;" до "&amp;MAX(D50:D74)</f>
        <v>от 3096 до 77400</v>
      </c>
      <c r="E49" s="122"/>
      <c r="F49" s="122"/>
      <c r="G49" s="122"/>
      <c r="H49" s="123"/>
    </row>
    <row r="50" spans="1:8" s="16" customFormat="1" ht="37.5" customHeight="1" outlineLevel="1" x14ac:dyDescent="0.2">
      <c r="A50" s="124" t="s">
        <v>32</v>
      </c>
      <c r="B50" s="361"/>
      <c r="C50" s="3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50" s="127">
        <v>3096</v>
      </c>
      <c r="E50" s="128"/>
      <c r="F50" s="128"/>
      <c r="G50" s="128"/>
      <c r="H50" s="129"/>
    </row>
    <row r="51" spans="1:8" s="16" customFormat="1" ht="37.5" customHeight="1" outlineLevel="1" x14ac:dyDescent="0.2">
      <c r="A51" s="130" t="s">
        <v>33</v>
      </c>
      <c r="B51" s="363"/>
      <c r="C51" s="364"/>
      <c r="D51" s="36">
        <v>6192</v>
      </c>
      <c r="E51" s="37"/>
      <c r="F51" s="37"/>
      <c r="G51" s="37"/>
      <c r="H51" s="38"/>
    </row>
    <row r="52" spans="1:8" s="16" customFormat="1" ht="37.5" customHeight="1" outlineLevel="1" x14ac:dyDescent="0.2">
      <c r="A52" s="130" t="s">
        <v>34</v>
      </c>
      <c r="B52" s="363"/>
      <c r="C52" s="364"/>
      <c r="D52" s="36">
        <v>9288</v>
      </c>
      <c r="E52" s="37"/>
      <c r="F52" s="37"/>
      <c r="G52" s="37"/>
      <c r="H52" s="38"/>
    </row>
    <row r="53" spans="1:8" s="16" customFormat="1" ht="37.5" customHeight="1" outlineLevel="1" x14ac:dyDescent="0.2">
      <c r="A53" s="130" t="s">
        <v>35</v>
      </c>
      <c r="B53" s="363"/>
      <c r="C53" s="364"/>
      <c r="D53" s="36">
        <v>12384</v>
      </c>
      <c r="E53" s="37"/>
      <c r="F53" s="37"/>
      <c r="G53" s="37"/>
      <c r="H53" s="38"/>
    </row>
    <row r="54" spans="1:8" s="16" customFormat="1" ht="37.5" customHeight="1" outlineLevel="1" x14ac:dyDescent="0.2">
      <c r="A54" s="130" t="s">
        <v>36</v>
      </c>
      <c r="B54" s="363"/>
      <c r="C54" s="364"/>
      <c r="D54" s="36">
        <v>15480</v>
      </c>
      <c r="E54" s="37"/>
      <c r="F54" s="37"/>
      <c r="G54" s="37"/>
      <c r="H54" s="38"/>
    </row>
    <row r="55" spans="1:8" s="16" customFormat="1" ht="37.5" customHeight="1" outlineLevel="1" x14ac:dyDescent="0.2">
      <c r="A55" s="130" t="s">
        <v>37</v>
      </c>
      <c r="B55" s="363"/>
      <c r="C55" s="364"/>
      <c r="D55" s="36">
        <v>18576</v>
      </c>
      <c r="E55" s="37"/>
      <c r="F55" s="37"/>
      <c r="G55" s="37"/>
      <c r="H55" s="38"/>
    </row>
    <row r="56" spans="1:8" s="16" customFormat="1" ht="37.5" customHeight="1" outlineLevel="1" x14ac:dyDescent="0.2">
      <c r="A56" s="130" t="s">
        <v>38</v>
      </c>
      <c r="B56" s="363"/>
      <c r="C56" s="364"/>
      <c r="D56" s="36">
        <v>21672</v>
      </c>
      <c r="E56" s="37"/>
      <c r="F56" s="37"/>
      <c r="G56" s="37"/>
      <c r="H56" s="38"/>
    </row>
    <row r="57" spans="1:8" s="16" customFormat="1" ht="37.5" customHeight="1" outlineLevel="1" x14ac:dyDescent="0.2">
      <c r="A57" s="130" t="s">
        <v>39</v>
      </c>
      <c r="B57" s="363"/>
      <c r="C57" s="364"/>
      <c r="D57" s="36">
        <v>24768</v>
      </c>
      <c r="E57" s="37"/>
      <c r="F57" s="37"/>
      <c r="G57" s="37"/>
      <c r="H57" s="38"/>
    </row>
    <row r="58" spans="1:8" s="16" customFormat="1" ht="37.5" customHeight="1" outlineLevel="1" x14ac:dyDescent="0.2">
      <c r="A58" s="130" t="s">
        <v>40</v>
      </c>
      <c r="B58" s="363"/>
      <c r="C58" s="364"/>
      <c r="D58" s="36">
        <v>27864</v>
      </c>
      <c r="E58" s="37"/>
      <c r="F58" s="37"/>
      <c r="G58" s="37"/>
      <c r="H58" s="38"/>
    </row>
    <row r="59" spans="1:8" s="16" customFormat="1" ht="37.5" customHeight="1" outlineLevel="1" x14ac:dyDescent="0.2">
      <c r="A59" s="130" t="s">
        <v>41</v>
      </c>
      <c r="B59" s="363"/>
      <c r="C59" s="364"/>
      <c r="D59" s="36">
        <v>30960</v>
      </c>
      <c r="E59" s="37"/>
      <c r="F59" s="37"/>
      <c r="G59" s="37"/>
      <c r="H59" s="38"/>
    </row>
    <row r="60" spans="1:8" s="16" customFormat="1" ht="37.5" customHeight="1" outlineLevel="1" x14ac:dyDescent="0.2">
      <c r="A60" s="130" t="s">
        <v>42</v>
      </c>
      <c r="B60" s="363"/>
      <c r="C60" s="364"/>
      <c r="D60" s="36">
        <v>34056</v>
      </c>
      <c r="E60" s="37"/>
      <c r="F60" s="37"/>
      <c r="G60" s="37"/>
      <c r="H60" s="38"/>
    </row>
    <row r="61" spans="1:8" s="16" customFormat="1" ht="37.5" customHeight="1" outlineLevel="1" x14ac:dyDescent="0.2">
      <c r="A61" s="130" t="s">
        <v>43</v>
      </c>
      <c r="B61" s="363"/>
      <c r="C61" s="364"/>
      <c r="D61" s="36">
        <v>37152</v>
      </c>
      <c r="E61" s="37"/>
      <c r="F61" s="37"/>
      <c r="G61" s="37"/>
      <c r="H61" s="38"/>
    </row>
    <row r="62" spans="1:8" s="16" customFormat="1" ht="37.5" customHeight="1" outlineLevel="1" x14ac:dyDescent="0.2">
      <c r="A62" s="130" t="s">
        <v>44</v>
      </c>
      <c r="B62" s="363"/>
      <c r="C62" s="364"/>
      <c r="D62" s="36">
        <v>40248</v>
      </c>
      <c r="E62" s="37"/>
      <c r="F62" s="37"/>
      <c r="G62" s="37"/>
      <c r="H62" s="38"/>
    </row>
    <row r="63" spans="1:8" s="16" customFormat="1" ht="37.5" customHeight="1" outlineLevel="1" x14ac:dyDescent="0.2">
      <c r="A63" s="130" t="s">
        <v>45</v>
      </c>
      <c r="B63" s="363"/>
      <c r="C63" s="364"/>
      <c r="D63" s="36">
        <v>43344</v>
      </c>
      <c r="E63" s="37"/>
      <c r="F63" s="37"/>
      <c r="G63" s="37"/>
      <c r="H63" s="38"/>
    </row>
    <row r="64" spans="1:8" s="16" customFormat="1" ht="37.5" customHeight="1" outlineLevel="1" x14ac:dyDescent="0.2">
      <c r="A64" s="130" t="s">
        <v>46</v>
      </c>
      <c r="B64" s="363"/>
      <c r="C64" s="364"/>
      <c r="D64" s="36">
        <v>46440</v>
      </c>
      <c r="E64" s="37"/>
      <c r="F64" s="37"/>
      <c r="G64" s="37"/>
      <c r="H64" s="38"/>
    </row>
    <row r="65" spans="1:8" s="16" customFormat="1" ht="37.5" customHeight="1" outlineLevel="1" x14ac:dyDescent="0.2">
      <c r="A65" s="130" t="s">
        <v>47</v>
      </c>
      <c r="B65" s="363"/>
      <c r="C65" s="364"/>
      <c r="D65" s="36">
        <v>49536</v>
      </c>
      <c r="E65" s="37"/>
      <c r="F65" s="37"/>
      <c r="G65" s="37"/>
      <c r="H65" s="38"/>
    </row>
    <row r="66" spans="1:8" s="16" customFormat="1" ht="37.5" customHeight="1" outlineLevel="1" x14ac:dyDescent="0.2">
      <c r="A66" s="130" t="s">
        <v>48</v>
      </c>
      <c r="B66" s="363"/>
      <c r="C66" s="364"/>
      <c r="D66" s="36">
        <v>52632</v>
      </c>
      <c r="E66" s="37"/>
      <c r="F66" s="37"/>
      <c r="G66" s="37"/>
      <c r="H66" s="38"/>
    </row>
    <row r="67" spans="1:8" s="16" customFormat="1" ht="37.5" customHeight="1" outlineLevel="1" x14ac:dyDescent="0.2">
      <c r="A67" s="130" t="s">
        <v>49</v>
      </c>
      <c r="B67" s="363"/>
      <c r="C67" s="364"/>
      <c r="D67" s="36">
        <v>55728</v>
      </c>
      <c r="E67" s="37"/>
      <c r="F67" s="37"/>
      <c r="G67" s="37"/>
      <c r="H67" s="38"/>
    </row>
    <row r="68" spans="1:8" s="16" customFormat="1" ht="37.5" customHeight="1" outlineLevel="1" x14ac:dyDescent="0.2">
      <c r="A68" s="130" t="s">
        <v>50</v>
      </c>
      <c r="B68" s="363"/>
      <c r="C68" s="364"/>
      <c r="D68" s="36">
        <v>58824</v>
      </c>
      <c r="E68" s="37"/>
      <c r="F68" s="37"/>
      <c r="G68" s="37"/>
      <c r="H68" s="38"/>
    </row>
    <row r="69" spans="1:8" s="16" customFormat="1" ht="37.5" customHeight="1" outlineLevel="1" x14ac:dyDescent="0.2">
      <c r="A69" s="130" t="s">
        <v>51</v>
      </c>
      <c r="B69" s="363"/>
      <c r="C69" s="364"/>
      <c r="D69" s="36">
        <v>61920</v>
      </c>
      <c r="E69" s="37"/>
      <c r="F69" s="37"/>
      <c r="G69" s="37"/>
      <c r="H69" s="38"/>
    </row>
    <row r="70" spans="1:8" s="16" customFormat="1" ht="37.5" customHeight="1" outlineLevel="1" x14ac:dyDescent="0.2">
      <c r="A70" s="130" t="s">
        <v>196</v>
      </c>
      <c r="B70" s="363"/>
      <c r="C70" s="364"/>
      <c r="D70" s="36">
        <v>65016</v>
      </c>
      <c r="E70" s="37"/>
      <c r="F70" s="37"/>
      <c r="G70" s="37"/>
      <c r="H70" s="38"/>
    </row>
    <row r="71" spans="1:8" s="16" customFormat="1" ht="37.5" customHeight="1" outlineLevel="1" x14ac:dyDescent="0.2">
      <c r="A71" s="130" t="s">
        <v>197</v>
      </c>
      <c r="B71" s="363"/>
      <c r="C71" s="364"/>
      <c r="D71" s="36">
        <v>68112</v>
      </c>
      <c r="E71" s="37"/>
      <c r="F71" s="37"/>
      <c r="G71" s="37"/>
      <c r="H71" s="38"/>
    </row>
    <row r="72" spans="1:8" s="16" customFormat="1" ht="37.5" customHeight="1" outlineLevel="1" x14ac:dyDescent="0.2">
      <c r="A72" s="130" t="s">
        <v>198</v>
      </c>
      <c r="B72" s="363"/>
      <c r="C72" s="364"/>
      <c r="D72" s="36">
        <v>71208</v>
      </c>
      <c r="E72" s="37"/>
      <c r="F72" s="37"/>
      <c r="G72" s="37"/>
      <c r="H72" s="38"/>
    </row>
    <row r="73" spans="1:8" s="16" customFormat="1" ht="37.5" customHeight="1" outlineLevel="1" x14ac:dyDescent="0.2">
      <c r="A73" s="130" t="s">
        <v>199</v>
      </c>
      <c r="B73" s="363"/>
      <c r="C73" s="364"/>
      <c r="D73" s="36">
        <v>74304</v>
      </c>
      <c r="E73" s="37"/>
      <c r="F73" s="37"/>
      <c r="G73" s="37"/>
      <c r="H73" s="38"/>
    </row>
    <row r="74" spans="1:8" s="16" customFormat="1" ht="37.5" customHeight="1" outlineLevel="1" x14ac:dyDescent="0.2">
      <c r="A74" s="130" t="s">
        <v>200</v>
      </c>
      <c r="B74" s="363"/>
      <c r="C74" s="364"/>
      <c r="D74" s="36">
        <v>77400</v>
      </c>
      <c r="E74" s="37"/>
      <c r="F74" s="37"/>
      <c r="G74" s="37"/>
      <c r="H74" s="38"/>
    </row>
    <row r="75" spans="1:8" s="16" customFormat="1" ht="37.5" customHeight="1" outlineLevel="1" x14ac:dyDescent="0.2">
      <c r="A75" s="398" t="s">
        <v>201</v>
      </c>
      <c r="B75" s="399"/>
      <c r="C75" s="364"/>
      <c r="D75" s="36">
        <v>80496</v>
      </c>
      <c r="E75" s="37"/>
      <c r="F75" s="37"/>
      <c r="G75" s="37"/>
      <c r="H75" s="38"/>
    </row>
    <row r="76" spans="1:8" s="16" customFormat="1" ht="37.5" customHeight="1" outlineLevel="1" x14ac:dyDescent="0.2">
      <c r="A76" s="398" t="s">
        <v>202</v>
      </c>
      <c r="B76" s="399"/>
      <c r="C76" s="364"/>
      <c r="D76" s="36">
        <v>83592</v>
      </c>
      <c r="E76" s="37"/>
      <c r="F76" s="37"/>
      <c r="G76" s="37"/>
      <c r="H76" s="38"/>
    </row>
    <row r="77" spans="1:8" s="16" customFormat="1" ht="37.5" customHeight="1" outlineLevel="1" x14ac:dyDescent="0.2">
      <c r="A77" s="398" t="s">
        <v>203</v>
      </c>
      <c r="B77" s="399"/>
      <c r="C77" s="364"/>
      <c r="D77" s="36">
        <v>86688</v>
      </c>
      <c r="E77" s="37"/>
      <c r="F77" s="37"/>
      <c r="G77" s="37"/>
      <c r="H77" s="38"/>
    </row>
    <row r="78" spans="1:8" s="16" customFormat="1" ht="37.5" customHeight="1" outlineLevel="1" x14ac:dyDescent="0.2">
      <c r="A78" s="398" t="s">
        <v>204</v>
      </c>
      <c r="B78" s="399"/>
      <c r="C78" s="364"/>
      <c r="D78" s="36">
        <v>89784</v>
      </c>
      <c r="E78" s="37"/>
      <c r="F78" s="37"/>
      <c r="G78" s="37"/>
      <c r="H78" s="38"/>
    </row>
    <row r="79" spans="1:8" s="16" customFormat="1" ht="37.5" customHeight="1" outlineLevel="1" x14ac:dyDescent="0.2">
      <c r="A79" s="398" t="s">
        <v>205</v>
      </c>
      <c r="B79" s="399"/>
      <c r="C79" s="364"/>
      <c r="D79" s="36">
        <v>92880</v>
      </c>
      <c r="E79" s="37"/>
      <c r="F79" s="37"/>
      <c r="G79" s="37"/>
      <c r="H79" s="38"/>
    </row>
    <row r="80" spans="1:8" s="16" customFormat="1" ht="37.5" customHeight="1" outlineLevel="1" x14ac:dyDescent="0.2">
      <c r="A80" s="398" t="s">
        <v>215</v>
      </c>
      <c r="B80" s="399"/>
      <c r="C80" s="364"/>
      <c r="D80" s="36">
        <v>95976</v>
      </c>
      <c r="E80" s="37"/>
      <c r="F80" s="37"/>
      <c r="G80" s="37"/>
      <c r="H80" s="38"/>
    </row>
    <row r="81" spans="1:8" s="16" customFormat="1" ht="37.5" customHeight="1" outlineLevel="1" x14ac:dyDescent="0.2">
      <c r="A81" s="398" t="s">
        <v>216</v>
      </c>
      <c r="B81" s="399"/>
      <c r="C81" s="364"/>
      <c r="D81" s="36">
        <v>99072</v>
      </c>
      <c r="E81" s="37"/>
      <c r="F81" s="37"/>
      <c r="G81" s="37"/>
      <c r="H81" s="38"/>
    </row>
    <row r="82" spans="1:8" s="16" customFormat="1" ht="37.5" customHeight="1" outlineLevel="1" x14ac:dyDescent="0.2">
      <c r="A82" s="398" t="s">
        <v>217</v>
      </c>
      <c r="B82" s="399"/>
      <c r="C82" s="364"/>
      <c r="D82" s="36">
        <v>102168</v>
      </c>
      <c r="E82" s="37"/>
      <c r="F82" s="37"/>
      <c r="G82" s="37"/>
      <c r="H82" s="38"/>
    </row>
    <row r="83" spans="1:8" s="16" customFormat="1" ht="37.5" customHeight="1" outlineLevel="1" x14ac:dyDescent="0.2">
      <c r="A83" s="398" t="s">
        <v>218</v>
      </c>
      <c r="B83" s="399"/>
      <c r="C83" s="364"/>
      <c r="D83" s="36">
        <v>105264</v>
      </c>
      <c r="E83" s="37"/>
      <c r="F83" s="37"/>
      <c r="G83" s="37"/>
      <c r="H83" s="38"/>
    </row>
    <row r="84" spans="1:8" s="16" customFormat="1" ht="37.5" customHeight="1" outlineLevel="1" x14ac:dyDescent="0.2">
      <c r="A84" s="398" t="s">
        <v>219</v>
      </c>
      <c r="B84" s="399"/>
      <c r="C84" s="364"/>
      <c r="D84" s="36">
        <v>108360</v>
      </c>
      <c r="E84" s="37"/>
      <c r="F84" s="37"/>
      <c r="G84" s="37"/>
      <c r="H84" s="38"/>
    </row>
    <row r="85" spans="1:8" s="16" customFormat="1" ht="37.5" customHeight="1" outlineLevel="1" x14ac:dyDescent="0.2">
      <c r="A85" s="398" t="s">
        <v>220</v>
      </c>
      <c r="B85" s="399"/>
      <c r="C85" s="364"/>
      <c r="D85" s="36">
        <v>111456</v>
      </c>
      <c r="E85" s="37"/>
      <c r="F85" s="37"/>
      <c r="G85" s="37"/>
      <c r="H85" s="38"/>
    </row>
    <row r="86" spans="1:8" s="16" customFormat="1" ht="37.5" customHeight="1" outlineLevel="1" x14ac:dyDescent="0.2">
      <c r="A86" s="398" t="s">
        <v>221</v>
      </c>
      <c r="B86" s="399"/>
      <c r="C86" s="364"/>
      <c r="D86" s="36">
        <v>114552</v>
      </c>
      <c r="E86" s="37"/>
      <c r="F86" s="37"/>
      <c r="G86" s="37"/>
      <c r="H86" s="38"/>
    </row>
    <row r="87" spans="1:8" s="16" customFormat="1" ht="37.5" customHeight="1" outlineLevel="1" x14ac:dyDescent="0.2">
      <c r="A87" s="398" t="s">
        <v>222</v>
      </c>
      <c r="B87" s="399"/>
      <c r="C87" s="364"/>
      <c r="D87" s="36">
        <v>117648</v>
      </c>
      <c r="E87" s="37"/>
      <c r="F87" s="37"/>
      <c r="G87" s="37"/>
      <c r="H87" s="38"/>
    </row>
    <row r="88" spans="1:8" s="16" customFormat="1" ht="37.5" customHeight="1" outlineLevel="1" x14ac:dyDescent="0.2">
      <c r="A88" s="398" t="s">
        <v>223</v>
      </c>
      <c r="B88" s="399"/>
      <c r="C88" s="364"/>
      <c r="D88" s="36">
        <v>120744</v>
      </c>
      <c r="E88" s="37"/>
      <c r="F88" s="37"/>
      <c r="G88" s="37"/>
      <c r="H88" s="38"/>
    </row>
    <row r="89" spans="1:8" s="16" customFormat="1" ht="37.5" customHeight="1" outlineLevel="1" x14ac:dyDescent="0.2">
      <c r="A89" s="398" t="s">
        <v>224</v>
      </c>
      <c r="B89" s="399"/>
      <c r="C89" s="364"/>
      <c r="D89" s="36">
        <v>123840</v>
      </c>
      <c r="E89" s="37"/>
      <c r="F89" s="37"/>
      <c r="G89" s="37"/>
      <c r="H89" s="38"/>
    </row>
    <row r="90" spans="1:8" s="16" customFormat="1" ht="37.5" customHeight="1" outlineLevel="1" x14ac:dyDescent="0.2">
      <c r="A90" s="130" t="s">
        <v>291</v>
      </c>
      <c r="B90" s="363"/>
      <c r="C90" s="364"/>
      <c r="D90" s="36">
        <v>126936</v>
      </c>
      <c r="E90" s="37"/>
      <c r="F90" s="37"/>
      <c r="G90" s="37"/>
      <c r="H90" s="38"/>
    </row>
    <row r="91" spans="1:8" s="16" customFormat="1" ht="37.5" customHeight="1" outlineLevel="1" x14ac:dyDescent="0.2">
      <c r="A91" s="130" t="s">
        <v>292</v>
      </c>
      <c r="B91" s="363"/>
      <c r="C91" s="364"/>
      <c r="D91" s="36">
        <v>130032</v>
      </c>
      <c r="E91" s="37"/>
      <c r="F91" s="37"/>
      <c r="G91" s="37"/>
      <c r="H91" s="38"/>
    </row>
    <row r="92" spans="1:8" s="16" customFormat="1" ht="37.5" customHeight="1" outlineLevel="1" x14ac:dyDescent="0.2">
      <c r="A92" s="130" t="s">
        <v>293</v>
      </c>
      <c r="B92" s="363"/>
      <c r="C92" s="364"/>
      <c r="D92" s="36">
        <v>133128</v>
      </c>
      <c r="E92" s="37"/>
      <c r="F92" s="37"/>
      <c r="G92" s="37"/>
      <c r="H92" s="38"/>
    </row>
    <row r="93" spans="1:8" s="16" customFormat="1" ht="37.5" customHeight="1" outlineLevel="1" x14ac:dyDescent="0.2">
      <c r="A93" s="130" t="s">
        <v>294</v>
      </c>
      <c r="B93" s="363"/>
      <c r="C93" s="364"/>
      <c r="D93" s="36">
        <v>136224</v>
      </c>
      <c r="E93" s="37"/>
      <c r="F93" s="37"/>
      <c r="G93" s="37"/>
      <c r="H93" s="38"/>
    </row>
    <row r="94" spans="1:8" s="16" customFormat="1" ht="37.5" customHeight="1" outlineLevel="1" x14ac:dyDescent="0.2">
      <c r="A94" s="130" t="s">
        <v>295</v>
      </c>
      <c r="B94" s="363"/>
      <c r="C94" s="364"/>
      <c r="D94" s="36">
        <v>139320</v>
      </c>
      <c r="E94" s="37"/>
      <c r="F94" s="37"/>
      <c r="G94" s="37"/>
      <c r="H94" s="38"/>
    </row>
    <row r="95" spans="1:8" s="16" customFormat="1" ht="37.5" customHeight="1" outlineLevel="1" x14ac:dyDescent="0.2">
      <c r="A95" s="130" t="s">
        <v>296</v>
      </c>
      <c r="B95" s="363"/>
      <c r="C95" s="364"/>
      <c r="D95" s="36">
        <v>142416</v>
      </c>
      <c r="E95" s="37"/>
      <c r="F95" s="37"/>
      <c r="G95" s="37"/>
      <c r="H95" s="38"/>
    </row>
    <row r="96" spans="1:8" s="16" customFormat="1" ht="37.5" customHeight="1" outlineLevel="1" x14ac:dyDescent="0.2">
      <c r="A96" s="130" t="s">
        <v>297</v>
      </c>
      <c r="B96" s="363"/>
      <c r="C96" s="364"/>
      <c r="D96" s="36">
        <v>145512</v>
      </c>
      <c r="E96" s="37"/>
      <c r="F96" s="37"/>
      <c r="G96" s="37"/>
      <c r="H96" s="38"/>
    </row>
    <row r="97" spans="1:8" s="16" customFormat="1" ht="37.5" customHeight="1" outlineLevel="1" x14ac:dyDescent="0.2">
      <c r="A97" s="130" t="s">
        <v>298</v>
      </c>
      <c r="B97" s="363"/>
      <c r="C97" s="364"/>
      <c r="D97" s="36">
        <v>148608</v>
      </c>
      <c r="E97" s="37"/>
      <c r="F97" s="37"/>
      <c r="G97" s="37"/>
      <c r="H97" s="38"/>
    </row>
    <row r="98" spans="1:8" s="16" customFormat="1" ht="37.5" customHeight="1" outlineLevel="1" x14ac:dyDescent="0.2">
      <c r="A98" s="130" t="s">
        <v>299</v>
      </c>
      <c r="B98" s="363"/>
      <c r="C98" s="364"/>
      <c r="D98" s="36">
        <v>151704</v>
      </c>
      <c r="E98" s="37"/>
      <c r="F98" s="37"/>
      <c r="G98" s="37"/>
      <c r="H98" s="38"/>
    </row>
    <row r="99" spans="1:8" s="16" customFormat="1" ht="37.5" customHeight="1" outlineLevel="1" thickBot="1" x14ac:dyDescent="0.25">
      <c r="A99" s="130" t="s">
        <v>300</v>
      </c>
      <c r="B99" s="363"/>
      <c r="C99" s="365"/>
      <c r="D99" s="36">
        <v>154800</v>
      </c>
      <c r="E99" s="37"/>
      <c r="F99" s="37"/>
      <c r="G99" s="37"/>
      <c r="H99" s="38"/>
    </row>
    <row r="100" spans="1:8" s="16" customFormat="1" ht="24.95" customHeight="1" thickBot="1" x14ac:dyDescent="0.25">
      <c r="A100" s="81"/>
      <c r="B100" s="466"/>
      <c r="C100" s="118"/>
      <c r="D100" s="467" t="s">
        <v>351</v>
      </c>
      <c r="E100" s="467"/>
      <c r="F100" s="467"/>
      <c r="G100" s="467"/>
      <c r="H100" s="468"/>
    </row>
    <row r="101" spans="1:8" s="16" customFormat="1" ht="24.95" customHeight="1" thickBot="1" x14ac:dyDescent="0.25">
      <c r="A101" s="469"/>
      <c r="B101" s="470"/>
      <c r="C101" s="180"/>
      <c r="D101" s="471" t="s">
        <v>173</v>
      </c>
      <c r="E101" s="472" t="s">
        <v>174</v>
      </c>
      <c r="F101" s="473" t="s">
        <v>175</v>
      </c>
      <c r="G101" s="472" t="s">
        <v>176</v>
      </c>
      <c r="H101" s="474" t="s">
        <v>177</v>
      </c>
    </row>
    <row r="102" spans="1:8" s="16" customFormat="1" ht="48" customHeight="1" x14ac:dyDescent="0.2">
      <c r="A102" s="29" t="s">
        <v>352</v>
      </c>
      <c r="B102" s="30" t="s">
        <v>27</v>
      </c>
      <c r="C10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2" s="31">
        <f>F102*1.2</f>
        <v>15796.8</v>
      </c>
      <c r="E102" s="32">
        <f>F102*1.1</f>
        <v>14480.400000000001</v>
      </c>
      <c r="F102" s="32">
        <v>13164</v>
      </c>
      <c r="G102" s="32">
        <f>F102*0.75</f>
        <v>9873</v>
      </c>
      <c r="H102" s="33">
        <f>F102*0.5</f>
        <v>6582</v>
      </c>
    </row>
    <row r="103" spans="1:8" s="16" customFormat="1" ht="132" customHeight="1" x14ac:dyDescent="0.2">
      <c r="A103" s="34"/>
      <c r="B103" s="35"/>
      <c r="C103" s="35"/>
      <c r="D103" s="36"/>
      <c r="E103" s="37"/>
      <c r="F103" s="37"/>
      <c r="G103" s="37"/>
      <c r="H103" s="38"/>
    </row>
    <row r="104" spans="1:8" s="16" customFormat="1" ht="97.5" customHeight="1" x14ac:dyDescent="0.2">
      <c r="A104" s="34"/>
      <c r="B104" s="39" t="s">
        <v>12</v>
      </c>
      <c r="C104"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4" s="36"/>
      <c r="E104" s="37"/>
      <c r="F104" s="37"/>
      <c r="G104" s="37"/>
      <c r="H104" s="38"/>
    </row>
    <row r="105" spans="1:8" s="16" customFormat="1" ht="166.5" customHeight="1" thickBot="1" x14ac:dyDescent="0.25">
      <c r="A105" s="41"/>
      <c r="B105" s="42" t="s">
        <v>13</v>
      </c>
      <c r="C105"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05" s="44"/>
      <c r="E105" s="45"/>
      <c r="F105" s="45"/>
      <c r="G105" s="45"/>
      <c r="H105" s="46"/>
    </row>
    <row r="106" spans="1:8" s="16" customFormat="1" ht="24.95" customHeight="1" thickBot="1" x14ac:dyDescent="0.25">
      <c r="A106" s="47"/>
      <c r="B106" s="48"/>
      <c r="C106" s="49"/>
      <c r="D106" s="299"/>
      <c r="E106" s="299"/>
      <c r="F106" s="299"/>
      <c r="G106" s="299"/>
      <c r="H106" s="428"/>
    </row>
    <row r="107" spans="1:8" s="16" customFormat="1" ht="48" customHeight="1" x14ac:dyDescent="0.2">
      <c r="A107" s="53" t="s">
        <v>353</v>
      </c>
      <c r="B107" s="750"/>
      <c r="C107" s="67"/>
      <c r="D107" s="54">
        <f>F107*1.2</f>
        <v>16992</v>
      </c>
      <c r="E107" s="32">
        <f>F107*1.1</f>
        <v>15576.000000000002</v>
      </c>
      <c r="F107" s="32">
        <v>14160</v>
      </c>
      <c r="G107" s="32">
        <f>F107*0.75</f>
        <v>10620</v>
      </c>
      <c r="H107" s="33">
        <f>F107*0.5</f>
        <v>7080</v>
      </c>
    </row>
    <row r="108" spans="1:8" s="16" customFormat="1" ht="132" customHeight="1" x14ac:dyDescent="0.2">
      <c r="A108" s="55"/>
      <c r="B108" s="39" t="s">
        <v>27</v>
      </c>
      <c r="C108"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8" s="56"/>
      <c r="E108" s="37"/>
      <c r="F108" s="37"/>
      <c r="G108" s="37"/>
      <c r="H108" s="38"/>
    </row>
    <row r="109" spans="1:8" s="16" customFormat="1" ht="97.5" customHeight="1" x14ac:dyDescent="0.2">
      <c r="A109" s="55"/>
      <c r="B109" s="39" t="s">
        <v>12</v>
      </c>
      <c r="C109"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9" s="56"/>
      <c r="E109" s="37"/>
      <c r="F109" s="37"/>
      <c r="G109" s="37"/>
      <c r="H109" s="38"/>
    </row>
    <row r="110" spans="1:8" s="16" customFormat="1" ht="166.5" customHeight="1" x14ac:dyDescent="0.2">
      <c r="A110" s="55"/>
      <c r="B110" s="57" t="s">
        <v>13</v>
      </c>
      <c r="C110"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0" s="56"/>
      <c r="E110" s="37"/>
      <c r="F110" s="37"/>
      <c r="G110" s="37"/>
      <c r="H110" s="38"/>
    </row>
    <row r="111" spans="1:8" s="16" customFormat="1" ht="92.25" customHeight="1" thickBot="1" x14ac:dyDescent="0.25">
      <c r="A111" s="59"/>
      <c r="B111" s="42" t="s">
        <v>16</v>
      </c>
      <c r="C111"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1" s="61"/>
      <c r="E111" s="45"/>
      <c r="F111" s="45"/>
      <c r="G111" s="45"/>
      <c r="H111" s="46"/>
    </row>
    <row r="112" spans="1:8" s="16" customFormat="1" ht="24.95" customHeight="1" thickBot="1" x14ac:dyDescent="0.25">
      <c r="A112" s="81"/>
      <c r="B112" s="82"/>
      <c r="C112" s="83"/>
      <c r="D112" s="299"/>
      <c r="E112" s="299"/>
      <c r="F112" s="299"/>
      <c r="G112" s="299"/>
      <c r="H112" s="428"/>
    </row>
    <row r="113" spans="1:8" s="16" customFormat="1" ht="50.1" customHeight="1" x14ac:dyDescent="0.2">
      <c r="A113" s="65" t="s">
        <v>354</v>
      </c>
      <c r="B113" s="87" t="s">
        <v>23</v>
      </c>
      <c r="C11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3" s="262">
        <v>480</v>
      </c>
      <c r="E113" s="313"/>
      <c r="F113" s="313"/>
      <c r="G113" s="313"/>
      <c r="H113" s="314"/>
    </row>
    <row r="114" spans="1:8" s="16" customFormat="1" ht="94.5" customHeight="1" x14ac:dyDescent="0.2">
      <c r="A114" s="71"/>
      <c r="B114" s="92"/>
      <c r="C114" s="93"/>
      <c r="D114" s="94"/>
      <c r="E114" s="95"/>
      <c r="F114" s="95"/>
      <c r="G114" s="95"/>
      <c r="H114" s="315"/>
    </row>
    <row r="115" spans="1:8" s="16" customFormat="1" ht="163.5" customHeight="1" thickBot="1" x14ac:dyDescent="0.25">
      <c r="A115" s="77"/>
      <c r="B115" s="97" t="s">
        <v>13</v>
      </c>
      <c r="C11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5" s="263"/>
      <c r="E115" s="316"/>
      <c r="F115" s="316"/>
      <c r="G115" s="316"/>
      <c r="H115" s="317"/>
    </row>
    <row r="116" spans="1:8" s="16" customFormat="1" ht="24.95" customHeight="1" thickBot="1" x14ac:dyDescent="0.25">
      <c r="A116" s="81"/>
      <c r="B116" s="117"/>
      <c r="C116" s="118"/>
      <c r="D116" s="467" t="s">
        <v>351</v>
      </c>
      <c r="E116" s="467"/>
      <c r="F116" s="467"/>
      <c r="G116" s="467"/>
      <c r="H116" s="468"/>
    </row>
    <row r="117" spans="1:8" s="16" customFormat="1" ht="50.1" customHeight="1" thickBot="1" x14ac:dyDescent="0.25">
      <c r="A117" s="119" t="s">
        <v>31</v>
      </c>
      <c r="B117" s="120"/>
      <c r="C117" s="120"/>
      <c r="D117" s="691" t="str">
        <f>"от "&amp;MIN(D118:D136)&amp;" до "&amp;MAX(D118:D136)</f>
        <v>от 3096 до 58824</v>
      </c>
      <c r="E117" s="692"/>
      <c r="F117" s="692"/>
      <c r="G117" s="692"/>
      <c r="H117" s="693"/>
    </row>
    <row r="118" spans="1:8" s="16" customFormat="1" ht="37.5" customHeight="1" outlineLevel="1" x14ac:dyDescent="0.2">
      <c r="A118" s="124" t="s">
        <v>355</v>
      </c>
      <c r="B118" s="361"/>
      <c r="C118" s="600"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18" s="31">
        <v>3096</v>
      </c>
      <c r="E118" s="32"/>
      <c r="F118" s="32"/>
      <c r="G118" s="32"/>
      <c r="H118" s="33"/>
    </row>
    <row r="119" spans="1:8" s="16" customFormat="1" ht="37.5" customHeight="1" outlineLevel="1" x14ac:dyDescent="0.2">
      <c r="A119" s="499" t="s">
        <v>356</v>
      </c>
      <c r="B119" s="511"/>
      <c r="C119" s="719"/>
      <c r="D119" s="36">
        <v>6192</v>
      </c>
      <c r="E119" s="37"/>
      <c r="F119" s="37"/>
      <c r="G119" s="37"/>
      <c r="H119" s="38"/>
    </row>
    <row r="120" spans="1:8" s="16" customFormat="1" ht="37.5" customHeight="1" outlineLevel="1" x14ac:dyDescent="0.2">
      <c r="A120" s="499" t="s">
        <v>357</v>
      </c>
      <c r="B120" s="511"/>
      <c r="C120" s="719"/>
      <c r="D120" s="36">
        <v>9288</v>
      </c>
      <c r="E120" s="37"/>
      <c r="F120" s="37"/>
      <c r="G120" s="37"/>
      <c r="H120" s="38"/>
    </row>
    <row r="121" spans="1:8" s="16" customFormat="1" ht="37.5" customHeight="1" outlineLevel="1" x14ac:dyDescent="0.2">
      <c r="A121" s="499" t="s">
        <v>358</v>
      </c>
      <c r="B121" s="511"/>
      <c r="C121" s="719"/>
      <c r="D121" s="36">
        <v>12384</v>
      </c>
      <c r="E121" s="37"/>
      <c r="F121" s="37"/>
      <c r="G121" s="37"/>
      <c r="H121" s="38"/>
    </row>
    <row r="122" spans="1:8" s="16" customFormat="1" ht="37.5" customHeight="1" outlineLevel="1" x14ac:dyDescent="0.2">
      <c r="A122" s="499" t="s">
        <v>359</v>
      </c>
      <c r="B122" s="511"/>
      <c r="C122" s="719"/>
      <c r="D122" s="36">
        <v>15480</v>
      </c>
      <c r="E122" s="37"/>
      <c r="F122" s="37"/>
      <c r="G122" s="37"/>
      <c r="H122" s="38"/>
    </row>
    <row r="123" spans="1:8" s="16" customFormat="1" ht="37.5" customHeight="1" outlineLevel="1" x14ac:dyDescent="0.2">
      <c r="A123" s="499" t="s">
        <v>360</v>
      </c>
      <c r="B123" s="511"/>
      <c r="C123" s="719"/>
      <c r="D123" s="36">
        <v>18576</v>
      </c>
      <c r="E123" s="37"/>
      <c r="F123" s="37"/>
      <c r="G123" s="37"/>
      <c r="H123" s="38"/>
    </row>
    <row r="124" spans="1:8" s="16" customFormat="1" ht="37.5" customHeight="1" outlineLevel="1" x14ac:dyDescent="0.2">
      <c r="A124" s="499" t="s">
        <v>361</v>
      </c>
      <c r="B124" s="511"/>
      <c r="C124" s="719"/>
      <c r="D124" s="36">
        <v>21672</v>
      </c>
      <c r="E124" s="37"/>
      <c r="F124" s="37"/>
      <c r="G124" s="37"/>
      <c r="H124" s="38"/>
    </row>
    <row r="125" spans="1:8" s="16" customFormat="1" ht="37.5" customHeight="1" outlineLevel="1" x14ac:dyDescent="0.2">
      <c r="A125" s="499" t="s">
        <v>362</v>
      </c>
      <c r="B125" s="511"/>
      <c r="C125" s="719"/>
      <c r="D125" s="36">
        <v>24768</v>
      </c>
      <c r="E125" s="37"/>
      <c r="F125" s="37"/>
      <c r="G125" s="37"/>
      <c r="H125" s="38"/>
    </row>
    <row r="126" spans="1:8" s="16" customFormat="1" ht="37.5" customHeight="1" outlineLevel="1" x14ac:dyDescent="0.2">
      <c r="A126" s="499" t="s">
        <v>363</v>
      </c>
      <c r="B126" s="511"/>
      <c r="C126" s="719"/>
      <c r="D126" s="36">
        <v>27864</v>
      </c>
      <c r="E126" s="37"/>
      <c r="F126" s="37"/>
      <c r="G126" s="37"/>
      <c r="H126" s="38"/>
    </row>
    <row r="127" spans="1:8" s="16" customFormat="1" ht="37.5" customHeight="1" outlineLevel="1" x14ac:dyDescent="0.2">
      <c r="A127" s="499" t="s">
        <v>364</v>
      </c>
      <c r="B127" s="511"/>
      <c r="C127" s="719"/>
      <c r="D127" s="36">
        <v>30960</v>
      </c>
      <c r="E127" s="37"/>
      <c r="F127" s="37"/>
      <c r="G127" s="37"/>
      <c r="H127" s="38"/>
    </row>
    <row r="128" spans="1:8" s="16" customFormat="1" ht="37.5" customHeight="1" outlineLevel="1" x14ac:dyDescent="0.2">
      <c r="A128" s="499" t="s">
        <v>365</v>
      </c>
      <c r="B128" s="511"/>
      <c r="C128" s="719"/>
      <c r="D128" s="36">
        <v>34056</v>
      </c>
      <c r="E128" s="37"/>
      <c r="F128" s="37"/>
      <c r="G128" s="37"/>
      <c r="H128" s="38"/>
    </row>
    <row r="129" spans="1:8" s="16" customFormat="1" ht="37.5" customHeight="1" outlineLevel="1" x14ac:dyDescent="0.2">
      <c r="A129" s="499" t="s">
        <v>366</v>
      </c>
      <c r="B129" s="511"/>
      <c r="C129" s="719"/>
      <c r="D129" s="36">
        <v>37152</v>
      </c>
      <c r="E129" s="37"/>
      <c r="F129" s="37"/>
      <c r="G129" s="37"/>
      <c r="H129" s="38"/>
    </row>
    <row r="130" spans="1:8" s="16" customFormat="1" ht="37.5" customHeight="1" outlineLevel="1" x14ac:dyDescent="0.2">
      <c r="A130" s="499" t="s">
        <v>367</v>
      </c>
      <c r="B130" s="511"/>
      <c r="C130" s="719"/>
      <c r="D130" s="36">
        <v>40248</v>
      </c>
      <c r="E130" s="37"/>
      <c r="F130" s="37"/>
      <c r="G130" s="37"/>
      <c r="H130" s="38"/>
    </row>
    <row r="131" spans="1:8" s="16" customFormat="1" ht="37.5" customHeight="1" outlineLevel="1" x14ac:dyDescent="0.2">
      <c r="A131" s="499" t="s">
        <v>368</v>
      </c>
      <c r="B131" s="511"/>
      <c r="C131" s="719"/>
      <c r="D131" s="36">
        <v>43344</v>
      </c>
      <c r="E131" s="37"/>
      <c r="F131" s="37"/>
      <c r="G131" s="37"/>
      <c r="H131" s="38"/>
    </row>
    <row r="132" spans="1:8" s="16" customFormat="1" ht="37.5" customHeight="1" outlineLevel="1" x14ac:dyDescent="0.2">
      <c r="A132" s="499" t="s">
        <v>369</v>
      </c>
      <c r="B132" s="511"/>
      <c r="C132" s="719"/>
      <c r="D132" s="36">
        <v>46440</v>
      </c>
      <c r="E132" s="37"/>
      <c r="F132" s="37"/>
      <c r="G132" s="37"/>
      <c r="H132" s="38"/>
    </row>
    <row r="133" spans="1:8" s="16" customFormat="1" ht="37.5" customHeight="1" outlineLevel="1" x14ac:dyDescent="0.2">
      <c r="A133" s="499" t="s">
        <v>370</v>
      </c>
      <c r="B133" s="511"/>
      <c r="C133" s="719"/>
      <c r="D133" s="36">
        <v>49536</v>
      </c>
      <c r="E133" s="37"/>
      <c r="F133" s="37"/>
      <c r="G133" s="37"/>
      <c r="H133" s="38"/>
    </row>
    <row r="134" spans="1:8" s="16" customFormat="1" ht="37.5" customHeight="1" outlineLevel="1" x14ac:dyDescent="0.2">
      <c r="A134" s="499" t="s">
        <v>371</v>
      </c>
      <c r="B134" s="511"/>
      <c r="C134" s="719"/>
      <c r="D134" s="36">
        <v>52632</v>
      </c>
      <c r="E134" s="37"/>
      <c r="F134" s="37"/>
      <c r="G134" s="37"/>
      <c r="H134" s="38"/>
    </row>
    <row r="135" spans="1:8" s="16" customFormat="1" ht="37.5" customHeight="1" outlineLevel="1" x14ac:dyDescent="0.2">
      <c r="A135" s="499" t="s">
        <v>372</v>
      </c>
      <c r="B135" s="511"/>
      <c r="C135" s="719"/>
      <c r="D135" s="36">
        <v>55728</v>
      </c>
      <c r="E135" s="37"/>
      <c r="F135" s="37"/>
      <c r="G135" s="37"/>
      <c r="H135" s="38"/>
    </row>
    <row r="136" spans="1:8" s="16" customFormat="1" ht="37.5" customHeight="1" outlineLevel="1" x14ac:dyDescent="0.2">
      <c r="A136" s="499" t="s">
        <v>373</v>
      </c>
      <c r="B136" s="511"/>
      <c r="C136" s="719"/>
      <c r="D136" s="36">
        <v>58824</v>
      </c>
      <c r="E136" s="37"/>
      <c r="F136" s="37"/>
      <c r="G136" s="37"/>
      <c r="H136" s="38"/>
    </row>
    <row r="137" spans="1:8" s="16" customFormat="1" ht="37.5" customHeight="1" outlineLevel="1" x14ac:dyDescent="0.2">
      <c r="A137" s="130" t="s">
        <v>374</v>
      </c>
      <c r="B137" s="363"/>
      <c r="C137" s="719"/>
      <c r="D137" s="36">
        <v>61920</v>
      </c>
      <c r="E137" s="37"/>
      <c r="F137" s="37"/>
      <c r="G137" s="37"/>
      <c r="H137" s="38"/>
    </row>
    <row r="138" spans="1:8" s="16" customFormat="1" ht="37.5" customHeight="1" outlineLevel="1" x14ac:dyDescent="0.2">
      <c r="A138" s="130" t="s">
        <v>375</v>
      </c>
      <c r="B138" s="363"/>
      <c r="C138" s="719"/>
      <c r="D138" s="36">
        <v>65016</v>
      </c>
      <c r="E138" s="37"/>
      <c r="F138" s="37"/>
      <c r="G138" s="37"/>
      <c r="H138" s="38"/>
    </row>
    <row r="139" spans="1:8" s="16" customFormat="1" ht="37.5" customHeight="1" outlineLevel="1" x14ac:dyDescent="0.2">
      <c r="A139" s="130" t="s">
        <v>376</v>
      </c>
      <c r="B139" s="363"/>
      <c r="C139" s="719"/>
      <c r="D139" s="36">
        <v>68112</v>
      </c>
      <c r="E139" s="37"/>
      <c r="F139" s="37"/>
      <c r="G139" s="37"/>
      <c r="H139" s="38"/>
    </row>
    <row r="140" spans="1:8" s="16" customFormat="1" ht="37.5" customHeight="1" outlineLevel="1" x14ac:dyDescent="0.2">
      <c r="A140" s="130" t="s">
        <v>377</v>
      </c>
      <c r="B140" s="363"/>
      <c r="C140" s="719"/>
      <c r="D140" s="36">
        <v>71208</v>
      </c>
      <c r="E140" s="37"/>
      <c r="F140" s="37"/>
      <c r="G140" s="37"/>
      <c r="H140" s="38"/>
    </row>
    <row r="141" spans="1:8" s="16" customFormat="1" ht="37.5" customHeight="1" outlineLevel="1" x14ac:dyDescent="0.2">
      <c r="A141" s="130" t="s">
        <v>378</v>
      </c>
      <c r="B141" s="363"/>
      <c r="C141" s="719"/>
      <c r="D141" s="36">
        <v>74304</v>
      </c>
      <c r="E141" s="37"/>
      <c r="F141" s="37"/>
      <c r="G141" s="37"/>
      <c r="H141" s="38"/>
    </row>
    <row r="142" spans="1:8" s="16" customFormat="1" ht="37.5" customHeight="1" outlineLevel="1" x14ac:dyDescent="0.2">
      <c r="A142" s="130" t="s">
        <v>379</v>
      </c>
      <c r="B142" s="363"/>
      <c r="C142" s="719"/>
      <c r="D142" s="36">
        <v>77400</v>
      </c>
      <c r="E142" s="37"/>
      <c r="F142" s="37"/>
      <c r="G142" s="37"/>
      <c r="H142" s="38"/>
    </row>
    <row r="143" spans="1:8" s="16" customFormat="1" ht="37.5" customHeight="1" outlineLevel="1" x14ac:dyDescent="0.2">
      <c r="A143" s="398" t="s">
        <v>380</v>
      </c>
      <c r="B143" s="399"/>
      <c r="C143" s="719"/>
      <c r="D143" s="36">
        <v>80496</v>
      </c>
      <c r="E143" s="37"/>
      <c r="F143" s="37"/>
      <c r="G143" s="37"/>
      <c r="H143" s="38"/>
    </row>
    <row r="144" spans="1:8" s="16" customFormat="1" ht="37.5" customHeight="1" outlineLevel="1" x14ac:dyDescent="0.2">
      <c r="A144" s="398" t="s">
        <v>381</v>
      </c>
      <c r="B144" s="399"/>
      <c r="C144" s="719"/>
      <c r="D144" s="36">
        <v>83592</v>
      </c>
      <c r="E144" s="37"/>
      <c r="F144" s="37"/>
      <c r="G144" s="37"/>
      <c r="H144" s="38"/>
    </row>
    <row r="145" spans="1:8" s="16" customFormat="1" ht="37.5" customHeight="1" outlineLevel="1" x14ac:dyDescent="0.2">
      <c r="A145" s="398" t="s">
        <v>382</v>
      </c>
      <c r="B145" s="399"/>
      <c r="C145" s="719"/>
      <c r="D145" s="36">
        <v>86688</v>
      </c>
      <c r="E145" s="37"/>
      <c r="F145" s="37"/>
      <c r="G145" s="37"/>
      <c r="H145" s="38"/>
    </row>
    <row r="146" spans="1:8" s="16" customFormat="1" ht="37.5" customHeight="1" outlineLevel="1" x14ac:dyDescent="0.2">
      <c r="A146" s="398" t="s">
        <v>383</v>
      </c>
      <c r="B146" s="399"/>
      <c r="C146" s="719"/>
      <c r="D146" s="36">
        <v>89784</v>
      </c>
      <c r="E146" s="37"/>
      <c r="F146" s="37"/>
      <c r="G146" s="37"/>
      <c r="H146" s="38"/>
    </row>
    <row r="147" spans="1:8" s="16" customFormat="1" ht="37.5" customHeight="1" outlineLevel="1" x14ac:dyDescent="0.2">
      <c r="A147" s="398" t="s">
        <v>384</v>
      </c>
      <c r="B147" s="399"/>
      <c r="C147" s="719"/>
      <c r="D147" s="36">
        <v>92880</v>
      </c>
      <c r="E147" s="37"/>
      <c r="F147" s="37"/>
      <c r="G147" s="37"/>
      <c r="H147" s="38"/>
    </row>
    <row r="148" spans="1:8" s="16" customFormat="1" ht="37.5" customHeight="1" outlineLevel="1" x14ac:dyDescent="0.2">
      <c r="A148" s="398" t="s">
        <v>385</v>
      </c>
      <c r="B148" s="399"/>
      <c r="C148" s="719"/>
      <c r="D148" s="36">
        <v>95976</v>
      </c>
      <c r="E148" s="37"/>
      <c r="F148" s="37"/>
      <c r="G148" s="37"/>
      <c r="H148" s="38"/>
    </row>
    <row r="149" spans="1:8" s="16" customFormat="1" ht="37.5" customHeight="1" outlineLevel="1" x14ac:dyDescent="0.2">
      <c r="A149" s="398" t="s">
        <v>386</v>
      </c>
      <c r="B149" s="399"/>
      <c r="C149" s="719"/>
      <c r="D149" s="36">
        <v>99072</v>
      </c>
      <c r="E149" s="37"/>
      <c r="F149" s="37"/>
      <c r="G149" s="37"/>
      <c r="H149" s="38"/>
    </row>
    <row r="150" spans="1:8" s="16" customFormat="1" ht="37.5" customHeight="1" outlineLevel="1" x14ac:dyDescent="0.2">
      <c r="A150" s="398" t="s">
        <v>387</v>
      </c>
      <c r="B150" s="399"/>
      <c r="C150" s="719"/>
      <c r="D150" s="36">
        <v>102168</v>
      </c>
      <c r="E150" s="37"/>
      <c r="F150" s="37"/>
      <c r="G150" s="37"/>
      <c r="H150" s="38"/>
    </row>
    <row r="151" spans="1:8" s="16" customFormat="1" ht="37.5" customHeight="1" outlineLevel="1" x14ac:dyDescent="0.2">
      <c r="A151" s="398" t="s">
        <v>388</v>
      </c>
      <c r="B151" s="399"/>
      <c r="C151" s="719"/>
      <c r="D151" s="36">
        <v>105264</v>
      </c>
      <c r="E151" s="37"/>
      <c r="F151" s="37"/>
      <c r="G151" s="37"/>
      <c r="H151" s="38"/>
    </row>
    <row r="152" spans="1:8" s="16" customFormat="1" ht="37.5" customHeight="1" outlineLevel="1" x14ac:dyDescent="0.2">
      <c r="A152" s="398" t="s">
        <v>389</v>
      </c>
      <c r="B152" s="399"/>
      <c r="C152" s="719"/>
      <c r="D152" s="36">
        <v>108360</v>
      </c>
      <c r="E152" s="37"/>
      <c r="F152" s="37"/>
      <c r="G152" s="37"/>
      <c r="H152" s="38"/>
    </row>
    <row r="153" spans="1:8" s="16" customFormat="1" ht="37.5" customHeight="1" outlineLevel="1" x14ac:dyDescent="0.2">
      <c r="A153" s="398" t="s">
        <v>390</v>
      </c>
      <c r="B153" s="399"/>
      <c r="C153" s="719"/>
      <c r="D153" s="36">
        <v>111456</v>
      </c>
      <c r="E153" s="37"/>
      <c r="F153" s="37"/>
      <c r="G153" s="37"/>
      <c r="H153" s="38"/>
    </row>
    <row r="154" spans="1:8" s="16" customFormat="1" ht="37.5" customHeight="1" outlineLevel="1" x14ac:dyDescent="0.2">
      <c r="A154" s="398" t="s">
        <v>391</v>
      </c>
      <c r="B154" s="399"/>
      <c r="C154" s="719"/>
      <c r="D154" s="36">
        <v>114552</v>
      </c>
      <c r="E154" s="37"/>
      <c r="F154" s="37"/>
      <c r="G154" s="37"/>
      <c r="H154" s="38"/>
    </row>
    <row r="155" spans="1:8" s="16" customFormat="1" ht="37.5" customHeight="1" outlineLevel="1" x14ac:dyDescent="0.2">
      <c r="A155" s="398" t="s">
        <v>392</v>
      </c>
      <c r="B155" s="399"/>
      <c r="C155" s="719"/>
      <c r="D155" s="36">
        <v>117648</v>
      </c>
      <c r="E155" s="37"/>
      <c r="F155" s="37"/>
      <c r="G155" s="37"/>
      <c r="H155" s="38"/>
    </row>
    <row r="156" spans="1:8" s="16" customFormat="1" ht="37.5" customHeight="1" outlineLevel="1" x14ac:dyDescent="0.2">
      <c r="A156" s="398" t="s">
        <v>393</v>
      </c>
      <c r="B156" s="399"/>
      <c r="C156" s="719"/>
      <c r="D156" s="36">
        <v>120744</v>
      </c>
      <c r="E156" s="37"/>
      <c r="F156" s="37"/>
      <c r="G156" s="37"/>
      <c r="H156" s="38"/>
    </row>
    <row r="157" spans="1:8" s="16" customFormat="1" ht="37.5" customHeight="1" outlineLevel="1" x14ac:dyDescent="0.2">
      <c r="A157" s="398" t="s">
        <v>394</v>
      </c>
      <c r="B157" s="399"/>
      <c r="C157" s="719"/>
      <c r="D157" s="36">
        <v>123840</v>
      </c>
      <c r="E157" s="37"/>
      <c r="F157" s="37"/>
      <c r="G157" s="37"/>
      <c r="H157" s="38"/>
    </row>
    <row r="158" spans="1:8" s="16" customFormat="1" ht="37.5" customHeight="1" outlineLevel="1" x14ac:dyDescent="0.2">
      <c r="A158" s="130" t="s">
        <v>395</v>
      </c>
      <c r="B158" s="363"/>
      <c r="C158" s="719"/>
      <c r="D158" s="36">
        <v>126936</v>
      </c>
      <c r="E158" s="37"/>
      <c r="F158" s="37"/>
      <c r="G158" s="37"/>
      <c r="H158" s="38"/>
    </row>
    <row r="159" spans="1:8" s="16" customFormat="1" ht="37.5" customHeight="1" outlineLevel="1" x14ac:dyDescent="0.2">
      <c r="A159" s="130" t="s">
        <v>396</v>
      </c>
      <c r="B159" s="363"/>
      <c r="C159" s="719"/>
      <c r="D159" s="36">
        <v>130032</v>
      </c>
      <c r="E159" s="37"/>
      <c r="F159" s="37"/>
      <c r="G159" s="37"/>
      <c r="H159" s="38"/>
    </row>
    <row r="160" spans="1:8" s="16" customFormat="1" ht="37.5" customHeight="1" outlineLevel="1" x14ac:dyDescent="0.2">
      <c r="A160" s="130" t="s">
        <v>397</v>
      </c>
      <c r="B160" s="363"/>
      <c r="C160" s="719"/>
      <c r="D160" s="36">
        <v>133128</v>
      </c>
      <c r="E160" s="37"/>
      <c r="F160" s="37"/>
      <c r="G160" s="37"/>
      <c r="H160" s="38"/>
    </row>
    <row r="161" spans="1:8" s="16" customFormat="1" ht="37.5" customHeight="1" outlineLevel="1" x14ac:dyDescent="0.2">
      <c r="A161" s="130" t="s">
        <v>398</v>
      </c>
      <c r="B161" s="363"/>
      <c r="C161" s="719"/>
      <c r="D161" s="36">
        <v>136224</v>
      </c>
      <c r="E161" s="37"/>
      <c r="F161" s="37"/>
      <c r="G161" s="37"/>
      <c r="H161" s="38"/>
    </row>
    <row r="162" spans="1:8" s="16" customFormat="1" ht="37.5" customHeight="1" outlineLevel="1" x14ac:dyDescent="0.2">
      <c r="A162" s="130" t="s">
        <v>399</v>
      </c>
      <c r="B162" s="363"/>
      <c r="C162" s="719"/>
      <c r="D162" s="36">
        <v>139320</v>
      </c>
      <c r="E162" s="37"/>
      <c r="F162" s="37"/>
      <c r="G162" s="37"/>
      <c r="H162" s="38"/>
    </row>
    <row r="163" spans="1:8" s="16" customFormat="1" ht="37.5" customHeight="1" outlineLevel="1" x14ac:dyDescent="0.2">
      <c r="A163" s="130" t="s">
        <v>400</v>
      </c>
      <c r="B163" s="363"/>
      <c r="C163" s="719"/>
      <c r="D163" s="36">
        <v>142416</v>
      </c>
      <c r="E163" s="37"/>
      <c r="F163" s="37"/>
      <c r="G163" s="37"/>
      <c r="H163" s="38"/>
    </row>
    <row r="164" spans="1:8" s="16" customFormat="1" ht="37.5" customHeight="1" outlineLevel="1" x14ac:dyDescent="0.2">
      <c r="A164" s="130" t="s">
        <v>401</v>
      </c>
      <c r="B164" s="363"/>
      <c r="C164" s="719"/>
      <c r="D164" s="36">
        <v>145512</v>
      </c>
      <c r="E164" s="37"/>
      <c r="F164" s="37"/>
      <c r="G164" s="37"/>
      <c r="H164" s="38"/>
    </row>
    <row r="165" spans="1:8" s="16" customFormat="1" ht="37.5" customHeight="1" outlineLevel="1" x14ac:dyDescent="0.2">
      <c r="A165" s="130" t="s">
        <v>402</v>
      </c>
      <c r="B165" s="363"/>
      <c r="C165" s="719"/>
      <c r="D165" s="36">
        <v>148608</v>
      </c>
      <c r="E165" s="37"/>
      <c r="F165" s="37"/>
      <c r="G165" s="37"/>
      <c r="H165" s="38"/>
    </row>
    <row r="166" spans="1:8" s="16" customFormat="1" ht="37.5" customHeight="1" outlineLevel="1" x14ac:dyDescent="0.2">
      <c r="A166" s="130" t="s">
        <v>403</v>
      </c>
      <c r="B166" s="363"/>
      <c r="C166" s="719"/>
      <c r="D166" s="36">
        <v>151704</v>
      </c>
      <c r="E166" s="37"/>
      <c r="F166" s="37"/>
      <c r="G166" s="37"/>
      <c r="H166" s="38"/>
    </row>
    <row r="167" spans="1:8" s="16" customFormat="1" ht="37.5" customHeight="1" outlineLevel="1" thickBot="1" x14ac:dyDescent="0.25">
      <c r="A167" s="130" t="s">
        <v>404</v>
      </c>
      <c r="B167" s="363"/>
      <c r="C167" s="751"/>
      <c r="D167" s="44">
        <v>154800</v>
      </c>
      <c r="E167" s="45"/>
      <c r="F167" s="45"/>
      <c r="G167" s="45"/>
      <c r="H167" s="46"/>
    </row>
    <row r="168" spans="1:8" s="16" customFormat="1" ht="50.1" customHeight="1" thickBot="1" x14ac:dyDescent="0.25">
      <c r="A168" s="119" t="s">
        <v>52</v>
      </c>
      <c r="B168" s="120"/>
      <c r="C168" s="120"/>
      <c r="D168" s="451" t="str">
        <f>"от "&amp;MIN(D169:D178)&amp;" до "&amp;MAX(D169:D178)</f>
        <v>от 444 до 10416</v>
      </c>
      <c r="E168" s="452"/>
      <c r="F168" s="452"/>
      <c r="G168" s="452"/>
      <c r="H168" s="453"/>
    </row>
    <row r="169" spans="1:8" s="16" customFormat="1" ht="159.75" customHeight="1" x14ac:dyDescent="0.2">
      <c r="A169" s="588" t="s">
        <v>271</v>
      </c>
      <c r="B169" s="133" t="s">
        <v>272</v>
      </c>
      <c r="C169" s="6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69" s="509">
        <v>1908</v>
      </c>
      <c r="E169" s="509"/>
      <c r="F169" s="509"/>
      <c r="G169" s="509"/>
      <c r="H169" s="54"/>
    </row>
    <row r="170" spans="1:8" s="16" customFormat="1" ht="37.5" customHeight="1" x14ac:dyDescent="0.2">
      <c r="A170" s="143" t="s">
        <v>54</v>
      </c>
      <c r="B170" s="144"/>
      <c r="C170" s="139"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70" s="56">
        <v>1272</v>
      </c>
      <c r="E170" s="37"/>
      <c r="F170" s="37"/>
      <c r="G170" s="37"/>
      <c r="H170" s="38"/>
    </row>
    <row r="171" spans="1:8" s="16" customFormat="1" ht="37.5" customHeight="1" x14ac:dyDescent="0.2">
      <c r="A171" s="143" t="s">
        <v>55</v>
      </c>
      <c r="B171" s="144"/>
      <c r="C171" s="142"/>
      <c r="D171" s="56">
        <v>10416</v>
      </c>
      <c r="E171" s="37"/>
      <c r="F171" s="37"/>
      <c r="G171" s="37"/>
      <c r="H171" s="38"/>
    </row>
    <row r="172" spans="1:8" s="16" customFormat="1" ht="37.5" customHeight="1" x14ac:dyDescent="0.2">
      <c r="A172" s="143" t="s">
        <v>56</v>
      </c>
      <c r="B172" s="144"/>
      <c r="C172" s="142"/>
      <c r="D172" s="325">
        <v>3150</v>
      </c>
      <c r="E172" s="140"/>
      <c r="F172" s="140"/>
      <c r="G172" s="140"/>
      <c r="H172" s="141"/>
    </row>
    <row r="173" spans="1:8" s="16" customFormat="1" ht="37.5" customHeight="1" x14ac:dyDescent="0.2">
      <c r="A173" s="143" t="s">
        <v>57</v>
      </c>
      <c r="B173" s="144"/>
      <c r="C173" s="142"/>
      <c r="D173" s="325">
        <v>8736</v>
      </c>
      <c r="E173" s="140"/>
      <c r="F173" s="140"/>
      <c r="G173" s="140"/>
      <c r="H173" s="141"/>
    </row>
    <row r="174" spans="1:8" s="16" customFormat="1" ht="37.5" customHeight="1" x14ac:dyDescent="0.2">
      <c r="A174" s="143" t="s">
        <v>58</v>
      </c>
      <c r="B174" s="144"/>
      <c r="C174" s="142"/>
      <c r="D174" s="56">
        <v>444</v>
      </c>
      <c r="E174" s="37"/>
      <c r="F174" s="37"/>
      <c r="G174" s="37"/>
      <c r="H174" s="38"/>
    </row>
    <row r="175" spans="1:8" s="16" customFormat="1" ht="37.5" customHeight="1" x14ac:dyDescent="0.2">
      <c r="A175" s="143" t="s">
        <v>59</v>
      </c>
      <c r="B175" s="144"/>
      <c r="C175" s="142"/>
      <c r="D175" s="56">
        <v>444</v>
      </c>
      <c r="E175" s="37"/>
      <c r="F175" s="37"/>
      <c r="G175" s="37"/>
      <c r="H175" s="38"/>
    </row>
    <row r="176" spans="1:8" s="16" customFormat="1" ht="37.5" customHeight="1" x14ac:dyDescent="0.2">
      <c r="A176" s="143" t="s">
        <v>60</v>
      </c>
      <c r="B176" s="144"/>
      <c r="C176" s="142"/>
      <c r="D176" s="56">
        <v>894</v>
      </c>
      <c r="E176" s="37"/>
      <c r="F176" s="37"/>
      <c r="G176" s="37"/>
      <c r="H176" s="38"/>
    </row>
    <row r="177" spans="1:8" s="16" customFormat="1" ht="37.5" customHeight="1" x14ac:dyDescent="0.2">
      <c r="A177" s="143" t="s">
        <v>61</v>
      </c>
      <c r="B177" s="144"/>
      <c r="C177" s="142"/>
      <c r="D177" s="56">
        <v>1344</v>
      </c>
      <c r="E177" s="37"/>
      <c r="F177" s="37"/>
      <c r="G177" s="37"/>
      <c r="H177" s="38"/>
    </row>
    <row r="178" spans="1:8" s="16" customFormat="1" ht="37.5" customHeight="1" thickBot="1" x14ac:dyDescent="0.25">
      <c r="A178" s="192" t="s">
        <v>62</v>
      </c>
      <c r="B178" s="193"/>
      <c r="C178" s="147"/>
      <c r="D178" s="56">
        <v>8208</v>
      </c>
      <c r="E178" s="37"/>
      <c r="F178" s="37"/>
      <c r="G178" s="37"/>
      <c r="H178" s="38"/>
    </row>
    <row r="179" spans="1:8" s="16" customFormat="1" ht="117.75" customHeight="1" thickBot="1" x14ac:dyDescent="0.25">
      <c r="A179" s="319" t="s">
        <v>64</v>
      </c>
      <c r="B179" s="320"/>
      <c r="C17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79" s="45">
        <v>30</v>
      </c>
      <c r="E179" s="45"/>
      <c r="F179" s="45"/>
      <c r="G179" s="45"/>
      <c r="H179" s="46"/>
    </row>
    <row r="180" spans="1:8" s="28" customFormat="1" ht="50.1" customHeight="1" thickBot="1" x14ac:dyDescent="0.25">
      <c r="A180" s="24" t="s">
        <v>65</v>
      </c>
      <c r="B180" s="25"/>
      <c r="C180" s="26"/>
      <c r="D180" s="156" t="str">
        <f>"от "&amp;MIN(D182,D193:D207)&amp;" до "&amp;MAX(D182,D193:D207)</f>
        <v>от 576 до 55179</v>
      </c>
      <c r="E180" s="156"/>
      <c r="F180" s="156"/>
      <c r="G180" s="156"/>
      <c r="H180" s="157"/>
    </row>
    <row r="181" spans="1:8" s="16" customFormat="1" ht="24.95" customHeight="1" thickBot="1" x14ac:dyDescent="0.25">
      <c r="A181" s="298"/>
      <c r="B181" s="299"/>
      <c r="C181" s="118"/>
      <c r="D181" s="322"/>
      <c r="E181" s="322"/>
      <c r="F181" s="322"/>
      <c r="G181" s="322"/>
      <c r="H181" s="323"/>
    </row>
    <row r="182" spans="1:8" s="16" customFormat="1" ht="67.5" customHeight="1" thickBot="1" x14ac:dyDescent="0.25">
      <c r="A182" s="162" t="s">
        <v>66</v>
      </c>
      <c r="B182" s="163"/>
      <c r="C18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82" s="165">
        <v>19800</v>
      </c>
      <c r="E182" s="165"/>
      <c r="F182" s="165"/>
      <c r="G182" s="165"/>
      <c r="H182" s="166"/>
    </row>
    <row r="183" spans="1:8" s="16" customFormat="1" ht="67.5" customHeight="1" thickBot="1" x14ac:dyDescent="0.25">
      <c r="A183" s="167" t="s">
        <v>67</v>
      </c>
      <c r="B183" s="168"/>
      <c r="C183" s="169"/>
      <c r="D183" s="170" t="s">
        <v>68</v>
      </c>
      <c r="E183" s="171"/>
      <c r="F183" s="171"/>
      <c r="G183" s="171"/>
      <c r="H183" s="172"/>
    </row>
    <row r="184" spans="1:8" s="16" customFormat="1" ht="67.5" customHeight="1" x14ac:dyDescent="0.2">
      <c r="A184" s="173" t="s">
        <v>69</v>
      </c>
      <c r="B184" s="174"/>
      <c r="C184" s="169"/>
      <c r="D184" s="140">
        <f>D182/4</f>
        <v>4950</v>
      </c>
      <c r="E184" s="140"/>
      <c r="F184" s="140"/>
      <c r="G184" s="140"/>
      <c r="H184" s="141"/>
    </row>
    <row r="185" spans="1:8" s="16" customFormat="1" ht="67.5" customHeight="1" x14ac:dyDescent="0.2">
      <c r="A185" s="173" t="s">
        <v>70</v>
      </c>
      <c r="B185" s="174"/>
      <c r="C185" s="169"/>
      <c r="D185" s="140">
        <f>D182/5</f>
        <v>3960</v>
      </c>
      <c r="E185" s="140"/>
      <c r="F185" s="140"/>
      <c r="G185" s="140"/>
      <c r="H185" s="141"/>
    </row>
    <row r="186" spans="1:8" s="16" customFormat="1" ht="67.5" customHeight="1" x14ac:dyDescent="0.2">
      <c r="A186" s="173" t="s">
        <v>71</v>
      </c>
      <c r="B186" s="174"/>
      <c r="C186" s="169"/>
      <c r="D186" s="140">
        <f>D182/6</f>
        <v>3300</v>
      </c>
      <c r="E186" s="140"/>
      <c r="F186" s="140"/>
      <c r="G186" s="140"/>
      <c r="H186" s="141"/>
    </row>
    <row r="187" spans="1:8" s="16" customFormat="1" ht="67.5" customHeight="1" x14ac:dyDescent="0.2">
      <c r="A187" s="173" t="s">
        <v>72</v>
      </c>
      <c r="B187" s="174"/>
      <c r="C187" s="169"/>
      <c r="D187" s="140">
        <f>D182/7</f>
        <v>2828.5714285714284</v>
      </c>
      <c r="E187" s="140"/>
      <c r="F187" s="140"/>
      <c r="G187" s="140"/>
      <c r="H187" s="141"/>
    </row>
    <row r="188" spans="1:8" s="16" customFormat="1" ht="67.5" customHeight="1" x14ac:dyDescent="0.2">
      <c r="A188" s="173" t="s">
        <v>73</v>
      </c>
      <c r="B188" s="174"/>
      <c r="C188" s="169"/>
      <c r="D188" s="140">
        <f>D182/8</f>
        <v>2475</v>
      </c>
      <c r="E188" s="140"/>
      <c r="F188" s="140"/>
      <c r="G188" s="140"/>
      <c r="H188" s="141"/>
    </row>
    <row r="189" spans="1:8" s="16" customFormat="1" ht="67.5" customHeight="1" x14ac:dyDescent="0.2">
      <c r="A189" s="173" t="s">
        <v>74</v>
      </c>
      <c r="B189" s="174"/>
      <c r="C189" s="169"/>
      <c r="D189" s="140">
        <f>D182/9</f>
        <v>2200</v>
      </c>
      <c r="E189" s="140"/>
      <c r="F189" s="140"/>
      <c r="G189" s="140"/>
      <c r="H189" s="141"/>
    </row>
    <row r="190" spans="1:8" s="16" customFormat="1" ht="67.5" customHeight="1" thickBot="1" x14ac:dyDescent="0.25">
      <c r="A190" s="173" t="s">
        <v>75</v>
      </c>
      <c r="B190" s="174"/>
      <c r="C190" s="175"/>
      <c r="D190" s="140">
        <f>D182/10</f>
        <v>1980</v>
      </c>
      <c r="E190" s="140"/>
      <c r="F190" s="140"/>
      <c r="G190" s="140"/>
      <c r="H190" s="141"/>
    </row>
    <row r="191" spans="1:8" s="16" customFormat="1" ht="62.45" customHeight="1" thickBot="1" x14ac:dyDescent="0.25">
      <c r="A191" s="176" t="s">
        <v>76</v>
      </c>
      <c r="B191" s="177"/>
      <c r="C19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91" s="44">
        <v>21402</v>
      </c>
      <c r="E191" s="45"/>
      <c r="F191" s="45"/>
      <c r="G191" s="45"/>
      <c r="H191" s="46"/>
    </row>
    <row r="192" spans="1:8" s="16" customFormat="1" ht="24.95" customHeight="1" thickBot="1" x14ac:dyDescent="0.25">
      <c r="A192" s="298"/>
      <c r="B192" s="299"/>
      <c r="C192" s="180"/>
      <c r="D192" s="322"/>
      <c r="E192" s="322"/>
      <c r="F192" s="322"/>
      <c r="G192" s="322"/>
      <c r="H192" s="323"/>
    </row>
    <row r="193" spans="1:8" s="16" customFormat="1" ht="50.1" customHeight="1" x14ac:dyDescent="0.2">
      <c r="A193" s="143" t="s">
        <v>77</v>
      </c>
      <c r="B193" s="144"/>
      <c r="C193" s="291" t="str">
        <f>"Интернет-площадка 2gis.ru на основе Cправочника организаций "&amp;$C$2&amp;""</f>
        <v>Интернет-площадка 2gis.ru на основе Cправочника организаций "2ГИС.ЧЕЛЯБИНСК"</v>
      </c>
      <c r="D193" s="56">
        <v>55179</v>
      </c>
      <c r="E193" s="37"/>
      <c r="F193" s="37"/>
      <c r="G193" s="37"/>
      <c r="H193" s="38"/>
    </row>
    <row r="194" spans="1:8" s="16" customFormat="1" ht="50.1" customHeight="1" x14ac:dyDescent="0.2">
      <c r="A194" s="143" t="s">
        <v>78</v>
      </c>
      <c r="B194" s="144"/>
      <c r="C194"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94" s="56">
        <v>4668</v>
      </c>
      <c r="E194" s="37"/>
      <c r="F194" s="37"/>
      <c r="G194" s="37"/>
      <c r="H194" s="38"/>
    </row>
    <row r="195" spans="1:8" s="16" customFormat="1" ht="50.1" customHeight="1" x14ac:dyDescent="0.2">
      <c r="A195" s="143" t="s">
        <v>79</v>
      </c>
      <c r="B195" s="144"/>
      <c r="C195"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95" s="56">
        <v>16520.399999999998</v>
      </c>
      <c r="E195" s="37"/>
      <c r="F195" s="37"/>
      <c r="G195" s="37"/>
      <c r="H195" s="38"/>
    </row>
    <row r="196" spans="1:8" s="16" customFormat="1" ht="50.1" customHeight="1" x14ac:dyDescent="0.2">
      <c r="A196" s="143" t="s">
        <v>80</v>
      </c>
      <c r="B196" s="144"/>
      <c r="C196" s="188" t="str">
        <f>"Интернет-площадка 2gis.ru на основе Cправочника организаций "&amp;$C$2&amp;""</f>
        <v>Интернет-площадка 2gis.ru на основе Cправочника организаций "2ГИС.ЧЕЛЯБИНСК"</v>
      </c>
      <c r="D196" s="56">
        <v>17496</v>
      </c>
      <c r="E196" s="37"/>
      <c r="F196" s="37"/>
      <c r="G196" s="37"/>
      <c r="H196" s="38"/>
    </row>
    <row r="197" spans="1:8" s="16" customFormat="1" ht="50.1" customHeight="1" x14ac:dyDescent="0.2">
      <c r="A197" s="143" t="s">
        <v>81</v>
      </c>
      <c r="B197" s="144"/>
      <c r="C197" s="188" t="str">
        <f>"Интернет-площадка 2gis.ru на основе Cправочника организаций "&amp;$C$2&amp;""</f>
        <v>Интернет-площадка 2gis.ru на основе Cправочника организаций "2ГИС.ЧЕЛЯБИНСК"</v>
      </c>
      <c r="D197" s="56">
        <v>20995.200000000001</v>
      </c>
      <c r="E197" s="37"/>
      <c r="F197" s="37"/>
      <c r="G197" s="37"/>
      <c r="H197" s="38"/>
    </row>
    <row r="198" spans="1:8" s="16" customFormat="1" ht="50.1" customHeight="1" x14ac:dyDescent="0.2">
      <c r="A198" s="143" t="s">
        <v>82</v>
      </c>
      <c r="B198" s="144"/>
      <c r="C198"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98" s="56">
        <v>7290</v>
      </c>
      <c r="E198" s="37"/>
      <c r="F198" s="37"/>
      <c r="G198" s="37"/>
      <c r="H198" s="38"/>
    </row>
    <row r="199" spans="1:8" s="16" customFormat="1" ht="50.1" customHeight="1" x14ac:dyDescent="0.2">
      <c r="A199" s="143" t="s">
        <v>83</v>
      </c>
      <c r="B199" s="144"/>
      <c r="C199"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99" s="56">
        <v>9618</v>
      </c>
      <c r="E199" s="37"/>
      <c r="F199" s="37"/>
      <c r="G199" s="37"/>
      <c r="H199" s="38"/>
    </row>
    <row r="200" spans="1:8" s="16" customFormat="1" ht="50.1" customHeight="1" x14ac:dyDescent="0.2">
      <c r="A200" s="143" t="s">
        <v>84</v>
      </c>
      <c r="B200" s="144"/>
      <c r="C200"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0" s="56">
        <v>18564</v>
      </c>
      <c r="E200" s="37"/>
      <c r="F200" s="37"/>
      <c r="G200" s="37"/>
      <c r="H200" s="38"/>
    </row>
    <row r="201" spans="1:8" s="16" customFormat="1" ht="50.1" customHeight="1" x14ac:dyDescent="0.2">
      <c r="A201" s="143" t="s">
        <v>85</v>
      </c>
      <c r="B201" s="144"/>
      <c r="C201" s="188" t="str">
        <f>C231</f>
        <v>электронный справочник на основе Справочника организаций "2ГИС.ЧЕЛЯБИНСК" (мобильная версия 2ГИС 4.0 и выше)</v>
      </c>
      <c r="D201" s="56">
        <v>31512</v>
      </c>
      <c r="E201" s="37"/>
      <c r="F201" s="37"/>
      <c r="G201" s="37"/>
      <c r="H201" s="38"/>
    </row>
    <row r="202" spans="1:8" s="16" customFormat="1" ht="50.1" customHeight="1" x14ac:dyDescent="0.2">
      <c r="A202" s="143" t="s">
        <v>86</v>
      </c>
      <c r="B202" s="144"/>
      <c r="C202" s="188" t="s">
        <v>724</v>
      </c>
      <c r="D202" s="56">
        <v>576</v>
      </c>
      <c r="E202" s="37"/>
      <c r="F202" s="37"/>
      <c r="G202" s="37"/>
      <c r="H202" s="38"/>
    </row>
    <row r="203" spans="1:8" s="16" customFormat="1" ht="78" customHeight="1" x14ac:dyDescent="0.2">
      <c r="A203" s="143" t="s">
        <v>88</v>
      </c>
      <c r="B203" s="144"/>
      <c r="C203"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03" s="56">
        <v>21384</v>
      </c>
      <c r="E203" s="37"/>
      <c r="F203" s="37"/>
      <c r="G203" s="37"/>
      <c r="H203" s="38"/>
    </row>
    <row r="204" spans="1:8" s="16" customFormat="1" ht="78" customHeight="1" x14ac:dyDescent="0.2">
      <c r="A204" s="143" t="s">
        <v>89</v>
      </c>
      <c r="B204" s="144"/>
      <c r="C204" s="188" t="str">
        <f t="shared" ref="C204:C20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04" s="56">
        <v>16290</v>
      </c>
      <c r="E204" s="37"/>
      <c r="F204" s="37"/>
      <c r="G204" s="37"/>
      <c r="H204" s="38"/>
    </row>
    <row r="205" spans="1:8" s="16" customFormat="1" ht="78" customHeight="1" x14ac:dyDescent="0.2">
      <c r="A205" s="143" t="s">
        <v>90</v>
      </c>
      <c r="B205" s="144"/>
      <c r="C205" s="18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05" s="56">
        <v>14274</v>
      </c>
      <c r="E205" s="37"/>
      <c r="F205" s="37"/>
      <c r="G205" s="37"/>
      <c r="H205" s="38"/>
    </row>
    <row r="206" spans="1:8" s="16" customFormat="1" ht="78" customHeight="1" x14ac:dyDescent="0.2">
      <c r="A206" s="143" t="s">
        <v>91</v>
      </c>
      <c r="B206" s="144"/>
      <c r="C206" s="188"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06" s="56">
        <v>8148</v>
      </c>
      <c r="E206" s="37"/>
      <c r="F206" s="37"/>
      <c r="G206" s="37"/>
      <c r="H206" s="38"/>
    </row>
    <row r="207" spans="1:8" s="16" customFormat="1" ht="50.1" customHeight="1" thickBot="1" x14ac:dyDescent="0.25">
      <c r="A207" s="143" t="s">
        <v>94</v>
      </c>
      <c r="B207" s="144"/>
      <c r="C207" s="188"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07" s="56">
        <v>6186</v>
      </c>
      <c r="E207" s="37"/>
      <c r="F207" s="37"/>
      <c r="G207" s="37"/>
      <c r="H207" s="38"/>
    </row>
    <row r="208" spans="1:8" s="16" customFormat="1" ht="102" customHeight="1" thickBot="1" x14ac:dyDescent="0.25">
      <c r="A208" s="143" t="s">
        <v>16</v>
      </c>
      <c r="B208" s="144"/>
      <c r="C20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08" s="56">
        <v>2082</v>
      </c>
      <c r="E208" s="37"/>
      <c r="F208" s="37"/>
      <c r="G208" s="37"/>
      <c r="H208" s="38"/>
    </row>
    <row r="209" spans="1:8" s="16" customFormat="1" ht="126" customHeight="1" x14ac:dyDescent="0.2">
      <c r="A209" s="143" t="s">
        <v>95</v>
      </c>
      <c r="B209" s="144"/>
      <c r="C20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09" s="56">
        <v>19890</v>
      </c>
      <c r="E209" s="37"/>
      <c r="F209" s="37"/>
      <c r="G209" s="37"/>
      <c r="H209" s="38"/>
    </row>
    <row r="210" spans="1:8" s="16" customFormat="1" ht="96" customHeight="1" x14ac:dyDescent="0.2">
      <c r="A210" s="137" t="s">
        <v>96</v>
      </c>
      <c r="B210" s="189"/>
      <c r="C21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10" s="56">
        <v>12366</v>
      </c>
      <c r="E210" s="37"/>
      <c r="F210" s="37"/>
      <c r="G210" s="37"/>
      <c r="H210" s="38"/>
    </row>
    <row r="211" spans="1:8" s="16" customFormat="1" ht="96" customHeight="1" x14ac:dyDescent="0.2">
      <c r="A211" s="137" t="s">
        <v>97</v>
      </c>
      <c r="B211" s="189"/>
      <c r="C21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11" s="56">
        <v>16002</v>
      </c>
      <c r="E211" s="37"/>
      <c r="F211" s="37"/>
      <c r="G211" s="37"/>
      <c r="H211" s="38"/>
    </row>
    <row r="212" spans="1:8" s="16" customFormat="1" ht="78" customHeight="1" x14ac:dyDescent="0.2">
      <c r="A212" s="143" t="s">
        <v>92</v>
      </c>
      <c r="B212" s="144" t="s">
        <v>92</v>
      </c>
      <c r="C212"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12" s="56">
        <v>18000</v>
      </c>
      <c r="E212" s="37"/>
      <c r="F212" s="37"/>
      <c r="G212" s="37"/>
      <c r="H212" s="38"/>
    </row>
    <row r="213" spans="1:8" s="16" customFormat="1" ht="78" customHeight="1" x14ac:dyDescent="0.2">
      <c r="A213" s="143" t="s">
        <v>93</v>
      </c>
      <c r="B213" s="144" t="s">
        <v>93</v>
      </c>
      <c r="C21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13" s="56">
        <v>12000</v>
      </c>
      <c r="E213" s="37"/>
      <c r="F213" s="37"/>
      <c r="G213" s="37"/>
      <c r="H213" s="38"/>
    </row>
    <row r="214" spans="1:8" s="16" customFormat="1" ht="50.1" customHeight="1" x14ac:dyDescent="0.2">
      <c r="A214" s="143" t="s">
        <v>98</v>
      </c>
      <c r="B214" s="144"/>
      <c r="C214" s="188" t="str">
        <f>"Интернет-площадка 2gis.ru на основе Cправочника организаций "&amp;$C$2&amp;""</f>
        <v>Интернет-площадка 2gis.ru на основе Cправочника организаций "2ГИС.ЧЕЛЯБИНСК"</v>
      </c>
      <c r="D214" s="56">
        <v>138000</v>
      </c>
      <c r="E214" s="37"/>
      <c r="F214" s="37"/>
      <c r="G214" s="37"/>
      <c r="H214" s="38"/>
    </row>
    <row r="215" spans="1:8" s="16" customFormat="1" ht="50.1" customHeight="1" x14ac:dyDescent="0.2">
      <c r="A215" s="143" t="s">
        <v>99</v>
      </c>
      <c r="B215" s="144"/>
      <c r="C215" s="188" t="str">
        <f t="shared" ref="C215:C223"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5" s="56">
        <v>11760</v>
      </c>
      <c r="E215" s="37"/>
      <c r="F215" s="37"/>
      <c r="G215" s="37"/>
      <c r="H215" s="38"/>
    </row>
    <row r="216" spans="1:8" s="16" customFormat="1" ht="50.1" customHeight="1" x14ac:dyDescent="0.2">
      <c r="A216" s="143" t="s">
        <v>100</v>
      </c>
      <c r="B216" s="144"/>
      <c r="C216" s="188" t="str">
        <f t="shared" si="1"/>
        <v>Электронный справочник на основе Справочника организаций "2ГИС.ЧЕЛЯБИНСК" (версия для ПК)</v>
      </c>
      <c r="D216" s="56">
        <v>41400</v>
      </c>
      <c r="E216" s="37"/>
      <c r="F216" s="37"/>
      <c r="G216" s="37"/>
      <c r="H216" s="38"/>
    </row>
    <row r="217" spans="1:8" s="16" customFormat="1" ht="50.1" customHeight="1" x14ac:dyDescent="0.2">
      <c r="A217" s="143" t="s">
        <v>101</v>
      </c>
      <c r="B217" s="144"/>
      <c r="C217" s="188" t="str">
        <f>"Интернет-площадка 2gis.ru на основе Cправочника организаций "&amp;$C$2&amp;""</f>
        <v>Интернет-площадка 2gis.ru на основе Cправочника организаций "2ГИС.ЧЕЛЯБИНСК"</v>
      </c>
      <c r="D217" s="56">
        <v>43800</v>
      </c>
      <c r="E217" s="37"/>
      <c r="F217" s="37"/>
      <c r="G217" s="37"/>
      <c r="H217" s="38"/>
    </row>
    <row r="218" spans="1:8" s="16" customFormat="1" ht="50.1" customHeight="1" x14ac:dyDescent="0.2">
      <c r="A218" s="143" t="s">
        <v>102</v>
      </c>
      <c r="B218" s="144"/>
      <c r="C218" s="188" t="str">
        <f>"Интернет-площадка 2gis.ru на основе Cправочника организаций "&amp;$C$2&amp;""</f>
        <v>Интернет-площадка 2gis.ru на основе Cправочника организаций "2ГИС.ЧЕЛЯБИНСК"</v>
      </c>
      <c r="D218" s="56">
        <v>52560</v>
      </c>
      <c r="E218" s="37"/>
      <c r="F218" s="37"/>
      <c r="G218" s="37"/>
      <c r="H218" s="38"/>
    </row>
    <row r="219" spans="1:8" s="16" customFormat="1" ht="50.1" customHeight="1" x14ac:dyDescent="0.2">
      <c r="A219" s="143" t="s">
        <v>103</v>
      </c>
      <c r="B219" s="144"/>
      <c r="C219" s="188" t="str">
        <f t="shared" si="1"/>
        <v>Электронный справочник на основе Справочника организаций "2ГИС.ЧЕЛЯБИНСК" (версия для ПК)</v>
      </c>
      <c r="D219" s="56">
        <v>18240</v>
      </c>
      <c r="E219" s="37"/>
      <c r="F219" s="37"/>
      <c r="G219" s="37"/>
      <c r="H219" s="38"/>
    </row>
    <row r="220" spans="1:8" s="16" customFormat="1" ht="50.1" customHeight="1" x14ac:dyDescent="0.2">
      <c r="A220" s="143" t="s">
        <v>104</v>
      </c>
      <c r="B220" s="144"/>
      <c r="C220" s="188" t="str">
        <f t="shared" si="1"/>
        <v>Электронный справочник на основе Справочника организаций "2ГИС.ЧЕЛЯБИНСК" (версия для ПК)</v>
      </c>
      <c r="D220" s="56">
        <v>24120</v>
      </c>
      <c r="E220" s="37"/>
      <c r="F220" s="37"/>
      <c r="G220" s="37"/>
      <c r="H220" s="38"/>
    </row>
    <row r="221" spans="1:8" s="16" customFormat="1" ht="50.1" customHeight="1" x14ac:dyDescent="0.2">
      <c r="A221" s="143" t="s">
        <v>105</v>
      </c>
      <c r="B221" s="144"/>
      <c r="C221" s="188" t="str">
        <f t="shared" si="1"/>
        <v>Электронный справочник на основе Справочника организаций "2ГИС.ЧЕЛЯБИНСК" (версия для ПК)</v>
      </c>
      <c r="D221" s="56">
        <v>46440</v>
      </c>
      <c r="E221" s="37"/>
      <c r="F221" s="37"/>
      <c r="G221" s="37"/>
      <c r="H221" s="38"/>
    </row>
    <row r="222" spans="1:8" s="16" customFormat="1" ht="50.1" customHeight="1" x14ac:dyDescent="0.2">
      <c r="A222" s="143" t="s">
        <v>106</v>
      </c>
      <c r="B222" s="144"/>
      <c r="C222" s="188" t="s">
        <v>724</v>
      </c>
      <c r="D222" s="56">
        <v>1440</v>
      </c>
      <c r="E222" s="37"/>
      <c r="F222" s="37"/>
      <c r="G222" s="37"/>
      <c r="H222" s="38"/>
    </row>
    <row r="223" spans="1:8" s="16" customFormat="1" ht="50.1" customHeight="1" thickBot="1" x14ac:dyDescent="0.25">
      <c r="A223" s="143" t="s">
        <v>108</v>
      </c>
      <c r="B223" s="144"/>
      <c r="C223" s="188" t="str">
        <f t="shared" si="1"/>
        <v>Электронный справочник на основе Справочника организаций "2ГИС.ЧЕЛЯБИНСК" (версия для ПК)</v>
      </c>
      <c r="D223" s="56">
        <v>15480</v>
      </c>
      <c r="E223" s="37"/>
      <c r="F223" s="37"/>
      <c r="G223" s="37"/>
      <c r="H223" s="38"/>
    </row>
    <row r="224" spans="1:8" s="28" customFormat="1" ht="50.1" customHeight="1" thickBot="1" x14ac:dyDescent="0.25">
      <c r="A224" s="24" t="s">
        <v>109</v>
      </c>
      <c r="B224" s="25"/>
      <c r="C224" s="26"/>
      <c r="D224" s="156"/>
      <c r="E224" s="156"/>
      <c r="F224" s="156"/>
      <c r="G224" s="156"/>
      <c r="H224" s="157"/>
    </row>
    <row r="225" spans="1:8" s="16" customFormat="1" ht="50.1" customHeight="1" x14ac:dyDescent="0.2">
      <c r="A225" s="143" t="s">
        <v>110</v>
      </c>
      <c r="B225" s="144"/>
      <c r="C225" s="191"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25" s="56">
        <v>15012</v>
      </c>
      <c r="E225" s="37"/>
      <c r="F225" s="37"/>
      <c r="G225" s="37"/>
      <c r="H225" s="38"/>
    </row>
    <row r="226" spans="1:8" s="16" customFormat="1" ht="50.1" customHeight="1" x14ac:dyDescent="0.2">
      <c r="A226" s="143" t="s">
        <v>111</v>
      </c>
      <c r="B226" s="144"/>
      <c r="C226" s="194"/>
      <c r="D226" s="56">
        <v>15012</v>
      </c>
      <c r="E226" s="37"/>
      <c r="F226" s="37"/>
      <c r="G226" s="37"/>
      <c r="H226" s="38"/>
    </row>
    <row r="227" spans="1:8" s="16" customFormat="1" ht="50.1" customHeight="1" x14ac:dyDescent="0.2">
      <c r="A227" s="192" t="s">
        <v>112</v>
      </c>
      <c r="B227" s="193"/>
      <c r="C227" s="194"/>
      <c r="D227" s="325">
        <v>3000</v>
      </c>
      <c r="E227" s="140"/>
      <c r="F227" s="140"/>
      <c r="G227" s="140"/>
      <c r="H227" s="140"/>
    </row>
    <row r="228" spans="1:8" s="16" customFormat="1" ht="50.1" customHeight="1" x14ac:dyDescent="0.2">
      <c r="A228" s="192" t="s">
        <v>113</v>
      </c>
      <c r="B228" s="193"/>
      <c r="C228" s="194"/>
      <c r="D228" s="325">
        <v>300</v>
      </c>
      <c r="E228" s="140"/>
      <c r="F228" s="140"/>
      <c r="G228" s="140"/>
      <c r="H228" s="140"/>
    </row>
    <row r="229" spans="1:8" s="16" customFormat="1" ht="50.1" customHeight="1" thickBot="1" x14ac:dyDescent="0.25">
      <c r="A229" s="192" t="s">
        <v>114</v>
      </c>
      <c r="B229" s="193"/>
      <c r="C229" s="196"/>
      <c r="D229" s="78">
        <v>1050</v>
      </c>
      <c r="E229" s="79"/>
      <c r="F229" s="79"/>
      <c r="G229" s="79"/>
      <c r="H229" s="79"/>
    </row>
    <row r="230" spans="1:8" s="16" customFormat="1" ht="50.1" customHeight="1" thickBot="1" x14ac:dyDescent="0.25">
      <c r="A230" s="24" t="s">
        <v>115</v>
      </c>
      <c r="B230" s="25"/>
      <c r="C230" s="26"/>
      <c r="D230" s="156"/>
      <c r="E230" s="156"/>
      <c r="F230" s="156"/>
      <c r="G230" s="156"/>
      <c r="H230" s="157"/>
    </row>
    <row r="231" spans="1:8" s="16" customFormat="1" ht="50.1" customHeight="1" x14ac:dyDescent="0.2">
      <c r="A231" s="143" t="s">
        <v>161</v>
      </c>
      <c r="B231" s="144"/>
      <c r="C231"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1" s="56">
        <v>15171</v>
      </c>
      <c r="E231" s="37"/>
      <c r="F231" s="37"/>
      <c r="G231" s="37"/>
      <c r="H231" s="38"/>
    </row>
    <row r="232" spans="1:8" s="16" customFormat="1" ht="63" customHeight="1" x14ac:dyDescent="0.2">
      <c r="A232" s="143" t="s">
        <v>117</v>
      </c>
      <c r="B232" s="144" t="s">
        <v>455</v>
      </c>
      <c r="C232"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32" s="56">
        <v>7248</v>
      </c>
      <c r="E232" s="37"/>
      <c r="F232" s="37"/>
      <c r="G232" s="37"/>
      <c r="H232" s="38"/>
    </row>
    <row r="233" spans="1:8" s="16" customFormat="1" ht="50.1" customHeight="1" x14ac:dyDescent="0.2">
      <c r="A233" s="143" t="s">
        <v>162</v>
      </c>
      <c r="B233" s="144"/>
      <c r="C2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3" s="36">
        <v>38040</v>
      </c>
      <c r="E233" s="37"/>
      <c r="F233" s="37"/>
      <c r="G233" s="37"/>
      <c r="H233" s="38"/>
    </row>
    <row r="234" spans="1:8" s="16" customFormat="1" ht="70.5" customHeight="1" x14ac:dyDescent="0.2">
      <c r="A234" s="143" t="s">
        <v>163</v>
      </c>
      <c r="B234" s="144" t="s">
        <v>455</v>
      </c>
      <c r="C234" s="40"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34" s="36">
        <v>18120</v>
      </c>
      <c r="E234" s="37"/>
      <c r="F234" s="37"/>
      <c r="G234" s="37"/>
      <c r="H234" s="38"/>
    </row>
    <row r="235" spans="1:8" s="16" customFormat="1" ht="126" customHeight="1" thickBot="1" x14ac:dyDescent="0.25">
      <c r="A235" s="143" t="s">
        <v>122</v>
      </c>
      <c r="B235" s="144"/>
      <c r="C235" s="297" t="str">
        <f>C231</f>
        <v>электронный справочник на основе Справочника организаций "2ГИС.ЧЕЛЯБИНСК" (мобильная версия 2ГИС 4.0 и выше)</v>
      </c>
      <c r="D235" s="56">
        <v>13824</v>
      </c>
      <c r="E235" s="37"/>
      <c r="F235" s="37"/>
      <c r="G235" s="37"/>
      <c r="H235" s="38"/>
    </row>
    <row r="236" spans="1:8" s="28" customFormat="1" ht="50.1" customHeight="1" thickBot="1" x14ac:dyDescent="0.25">
      <c r="A236" s="298"/>
      <c r="B236" s="299"/>
      <c r="C236" s="180"/>
      <c r="D236" s="322"/>
      <c r="E236" s="322"/>
      <c r="F236" s="322"/>
      <c r="G236" s="322"/>
      <c r="H236" s="323"/>
    </row>
    <row r="237" spans="1:8" s="23" customFormat="1" ht="26.25" x14ac:dyDescent="0.2">
      <c r="A237" s="202"/>
      <c r="B237" s="203"/>
      <c r="C237" s="204"/>
      <c r="D237" s="203"/>
      <c r="E237" s="203"/>
      <c r="F237" s="203"/>
      <c r="G237" s="203"/>
      <c r="H237" s="205"/>
    </row>
    <row r="238" spans="1:8" s="16" customFormat="1" ht="21" x14ac:dyDescent="0.2">
      <c r="A238" s="206"/>
      <c r="B238" s="207" t="s">
        <v>123</v>
      </c>
      <c r="C238" s="208" t="s">
        <v>178</v>
      </c>
      <c r="D238" s="208"/>
      <c r="E238" s="209"/>
      <c r="F238" s="209"/>
      <c r="G238" s="209"/>
      <c r="H238" s="209"/>
    </row>
    <row r="239" spans="1:8" s="16" customFormat="1" ht="21" x14ac:dyDescent="0.2">
      <c r="A239" s="206"/>
      <c r="B239" s="209"/>
      <c r="C239" s="210" t="s">
        <v>179</v>
      </c>
      <c r="D239" s="210"/>
      <c r="E239" s="209"/>
      <c r="F239" s="209"/>
      <c r="G239" s="209"/>
      <c r="H239" s="209"/>
    </row>
    <row r="240" spans="1:8" s="16" customFormat="1" ht="21" x14ac:dyDescent="0.2">
      <c r="A240" s="206"/>
      <c r="B240" s="209"/>
      <c r="C240" s="208" t="s">
        <v>180</v>
      </c>
      <c r="D240" s="210"/>
      <c r="E240" s="209"/>
      <c r="F240" s="209"/>
      <c r="G240" s="209"/>
      <c r="H240" s="209"/>
    </row>
    <row r="241" spans="1:8" s="16" customFormat="1" ht="26.25" x14ac:dyDescent="0.2">
      <c r="A241" s="219"/>
      <c r="B241" s="219"/>
      <c r="C241" s="210"/>
      <c r="D241" s="210"/>
      <c r="E241" s="221"/>
      <c r="F241" s="222"/>
      <c r="G241" s="223"/>
      <c r="H241" s="223"/>
    </row>
    <row r="242" spans="1:8" s="16" customFormat="1" ht="26.25" x14ac:dyDescent="0.2">
      <c r="A242" s="213" t="str">
        <f>Абакан_юр!A147</f>
        <v>По соглашению сторон в качестве валюты платежа могут выступать украинские гривны, в этом случае курс следующий: 1 руб. = 0,3909 гривен</v>
      </c>
      <c r="B242" s="213"/>
      <c r="C242" s="213"/>
      <c r="D242" s="214"/>
      <c r="E242" s="214"/>
      <c r="F242" s="215"/>
      <c r="G242" s="216"/>
      <c r="H242" s="216"/>
    </row>
    <row r="243" spans="1:8" s="16" customFormat="1" ht="26.25" x14ac:dyDescent="0.2">
      <c r="A243" s="213" t="str">
        <f>Абакан_юр!A148</f>
        <v>По соглашению сторон в качестве валюты платежа могут выступать дирхамы ОАЭ, в этом случае курс следующий: 1 руб. = 0,0394 дирхам</v>
      </c>
      <c r="B243" s="213"/>
      <c r="C243" s="213"/>
      <c r="D243" s="214"/>
      <c r="E243" s="214"/>
      <c r="F243" s="215"/>
      <c r="G243" s="218"/>
      <c r="H243" s="218"/>
    </row>
    <row r="244" spans="1:8" ht="12.6" customHeight="1" x14ac:dyDescent="0.2">
      <c r="A244" s="213" t="str">
        <f>Абакан_юр!A149</f>
        <v>По соглашению сторон в качестве валюты платежа могут выступать доллары США, в этом случае курс следующий: 1 руб. = 0,0107 доллара</v>
      </c>
      <c r="B244" s="213"/>
      <c r="C244" s="213"/>
      <c r="D244" s="214"/>
      <c r="E244" s="214"/>
      <c r="F244" s="215"/>
      <c r="G244" s="218"/>
      <c r="H244" s="218"/>
    </row>
    <row r="245" spans="1:8" s="209" customFormat="1" ht="24.95" customHeight="1" x14ac:dyDescent="0.2">
      <c r="A245" s="213" t="str">
        <f>Абакан_юр!A150</f>
        <v>По соглашению сторон в качестве валюты платежа могут выступать евро, в этом случае курс следующий: 1 руб. = 0,0101 евро</v>
      </c>
      <c r="B245" s="213"/>
      <c r="C245" s="213"/>
      <c r="D245" s="214"/>
      <c r="E245" s="215"/>
      <c r="F245" s="215"/>
      <c r="G245" s="218"/>
      <c r="H245" s="218"/>
    </row>
    <row r="246" spans="1:8" s="209" customFormat="1" ht="24.95" customHeight="1" x14ac:dyDescent="0.2">
      <c r="A246" s="213" t="str">
        <f>Абакан_юр!A151</f>
        <v>По соглашению сторон в качестве валюты платежа могут выступать чешские кроны, в этом случае курс следующий: 1 руб. = 0,2496 крона</v>
      </c>
      <c r="B246" s="213"/>
      <c r="C246" s="213"/>
      <c r="D246" s="214"/>
      <c r="E246" s="215"/>
      <c r="F246" s="215"/>
      <c r="G246" s="218"/>
      <c r="H246" s="218"/>
    </row>
    <row r="247" spans="1:8" s="209" customFormat="1" ht="24.95" customHeight="1" x14ac:dyDescent="0.2">
      <c r="A247" s="213" t="str">
        <f>Абакан_юр!A152</f>
        <v>По соглашению сторон в качестве валюты платежа могут выступать киргизские сомы, в этом случае курс следующий: 1 руб. = 0,9546 сом</v>
      </c>
      <c r="B247" s="213"/>
      <c r="C247" s="213"/>
      <c r="D247" s="214"/>
      <c r="E247" s="214"/>
      <c r="F247" s="215"/>
      <c r="G247" s="218"/>
      <c r="H247" s="218"/>
    </row>
    <row r="248" spans="1:8" s="224" customFormat="1" ht="12" customHeight="1" x14ac:dyDescent="0.2">
      <c r="A248" s="213" t="str">
        <f>Абакан_юр!A153</f>
        <v>По соглашению сторон в качестве валюты платежа могут выступать казахстанские тенге, в этом случае курс следующий: 1 руб. = 5,1087 тенге</v>
      </c>
      <c r="B248" s="213"/>
      <c r="C248" s="213"/>
      <c r="D248" s="214"/>
      <c r="E248" s="214"/>
      <c r="F248" s="215"/>
      <c r="G248" s="218"/>
      <c r="H248" s="218"/>
    </row>
    <row r="249" spans="1:8" s="217" customFormat="1" ht="24.95" customHeight="1" x14ac:dyDescent="0.2">
      <c r="A249" s="219"/>
      <c r="B249" s="219"/>
      <c r="C249" s="220"/>
      <c r="D249" s="221"/>
      <c r="E249" s="221"/>
      <c r="F249" s="222"/>
      <c r="G249" s="223"/>
      <c r="H249" s="223"/>
    </row>
    <row r="250" spans="1:8" s="217" customFormat="1" ht="24.95" customHeight="1" x14ac:dyDescent="0.2">
      <c r="A250" s="225" t="s">
        <v>134</v>
      </c>
      <c r="B250" s="225"/>
      <c r="C250" s="225"/>
      <c r="D250" s="225"/>
      <c r="E250" s="225"/>
      <c r="F250" s="225"/>
      <c r="G250" s="225"/>
      <c r="H250" s="225"/>
    </row>
    <row r="251" spans="1:8" s="217" customFormat="1" ht="24.95" customHeight="1" x14ac:dyDescent="0.2">
      <c r="A251" s="225" t="s">
        <v>135</v>
      </c>
      <c r="B251" s="225"/>
      <c r="C251" s="225"/>
      <c r="D251" s="225"/>
      <c r="E251" s="225"/>
      <c r="F251" s="225"/>
      <c r="G251" s="225"/>
      <c r="H251" s="225"/>
    </row>
    <row r="252" spans="1:8" s="217" customFormat="1" ht="24.95" customHeight="1" x14ac:dyDescent="0.2">
      <c r="A252" s="213" t="s">
        <v>458</v>
      </c>
      <c r="B252" s="213"/>
      <c r="C252" s="213"/>
      <c r="D252" s="213"/>
      <c r="E252" s="213"/>
      <c r="F252" s="213"/>
      <c r="G252" s="213"/>
      <c r="H252" s="213"/>
    </row>
    <row r="253" spans="1:8" s="217" customFormat="1" ht="24.95" customHeight="1" thickBot="1" x14ac:dyDescent="0.25">
      <c r="A253" s="226" t="s">
        <v>136</v>
      </c>
      <c r="B253" s="226"/>
      <c r="C253" s="226"/>
      <c r="D253" s="226"/>
      <c r="E253" s="226"/>
      <c r="F253" s="227"/>
      <c r="H253" s="228"/>
    </row>
    <row r="254" spans="1:8" s="217" customFormat="1" ht="24.95" customHeight="1" thickBot="1" x14ac:dyDescent="0.25">
      <c r="A254" s="538" t="s">
        <v>137</v>
      </c>
      <c r="B254" s="539"/>
      <c r="C254" s="539"/>
      <c r="D254" s="539"/>
      <c r="E254" s="540"/>
      <c r="F254" s="232"/>
      <c r="G254" s="203"/>
      <c r="H254" s="233"/>
    </row>
    <row r="255" spans="1:8" s="217" customFormat="1" ht="24.95" customHeight="1" thickBot="1" x14ac:dyDescent="0.25">
      <c r="A255" s="302" t="s">
        <v>138</v>
      </c>
      <c r="B255" s="303"/>
      <c r="C255" s="236" t="s">
        <v>139</v>
      </c>
      <c r="D255" s="326" t="s">
        <v>140</v>
      </c>
      <c r="E255" s="327"/>
      <c r="F255" s="238"/>
      <c r="G255" s="238"/>
      <c r="H255" s="238"/>
    </row>
    <row r="256" spans="1:8" s="224" customFormat="1" ht="12" customHeight="1" x14ac:dyDescent="0.2">
      <c r="A256" s="239" t="s">
        <v>167</v>
      </c>
      <c r="B256" s="240"/>
      <c r="C256" s="747" t="s">
        <v>168</v>
      </c>
      <c r="D256" s="367">
        <v>2343</v>
      </c>
      <c r="E256" s="243"/>
      <c r="F256" s="238"/>
      <c r="G256" s="238"/>
      <c r="H256" s="238"/>
    </row>
    <row r="257" spans="1:8" ht="24.95" customHeight="1" x14ac:dyDescent="0.2">
      <c r="A257" s="745" t="s">
        <v>169</v>
      </c>
      <c r="B257" s="746"/>
      <c r="C257" s="749"/>
      <c r="D257" s="671">
        <v>1701</v>
      </c>
      <c r="E257" s="673"/>
      <c r="F257" s="238"/>
      <c r="G257" s="238"/>
      <c r="H257" s="238"/>
    </row>
    <row r="258" spans="1:8" ht="24.95" customHeight="1" x14ac:dyDescent="0.2">
      <c r="A258" s="745" t="s">
        <v>170</v>
      </c>
      <c r="B258" s="746"/>
      <c r="C258" s="749"/>
      <c r="D258" s="671">
        <v>1542</v>
      </c>
      <c r="E258" s="673"/>
      <c r="F258" s="238"/>
      <c r="G258" s="238"/>
      <c r="H258" s="238"/>
    </row>
    <row r="259" spans="1:8" s="203" customFormat="1" ht="38.25" customHeight="1" x14ac:dyDescent="0.2">
      <c r="A259" s="745" t="s">
        <v>171</v>
      </c>
      <c r="B259" s="746"/>
      <c r="C259" s="541"/>
      <c r="D259" s="671">
        <v>1380</v>
      </c>
      <c r="E259" s="673"/>
      <c r="F259" s="238"/>
      <c r="G259" s="238"/>
      <c r="H259" s="238"/>
    </row>
    <row r="260" spans="1:8" s="228" customFormat="1" ht="50.1" customHeight="1" x14ac:dyDescent="0.2">
      <c r="A260" s="244" t="s">
        <v>141</v>
      </c>
      <c r="B260" s="245"/>
      <c r="C260" s="246" t="s">
        <v>142</v>
      </c>
      <c r="D260" s="247" t="s">
        <v>143</v>
      </c>
      <c r="E260" s="248"/>
      <c r="F260" s="238"/>
      <c r="G260" s="238"/>
      <c r="H260" s="238"/>
    </row>
    <row r="261" spans="1:8" s="233" customFormat="1" ht="50.1" customHeight="1" x14ac:dyDescent="0.2">
      <c r="A261" s="244" t="s">
        <v>144</v>
      </c>
      <c r="B261" s="245"/>
      <c r="C261" s="246" t="s">
        <v>145</v>
      </c>
      <c r="D261" s="247" t="s">
        <v>146</v>
      </c>
      <c r="E261" s="248"/>
      <c r="F261" s="238"/>
      <c r="G261" s="238"/>
      <c r="H261" s="238"/>
    </row>
    <row r="262" spans="1:8" ht="88.5" customHeight="1" thickBot="1" x14ac:dyDescent="0.25">
      <c r="A262" s="328" t="s">
        <v>147</v>
      </c>
      <c r="B262" s="329"/>
      <c r="C262" s="330" t="s">
        <v>148</v>
      </c>
      <c r="D262" s="331" t="s">
        <v>146</v>
      </c>
      <c r="E262" s="332"/>
      <c r="F262" s="238"/>
      <c r="G262" s="238"/>
      <c r="H262" s="238"/>
    </row>
    <row r="263" spans="1:8" ht="50.1" customHeight="1" thickBot="1" x14ac:dyDescent="0.25">
      <c r="A263" s="328" t="s">
        <v>150</v>
      </c>
      <c r="B263" s="329"/>
      <c r="C263" s="544" t="s">
        <v>151</v>
      </c>
      <c r="D263" s="331" t="s">
        <v>146</v>
      </c>
      <c r="E263" s="332"/>
      <c r="F263" s="232"/>
      <c r="G263" s="232"/>
      <c r="H263" s="232"/>
    </row>
    <row r="264" spans="1:8" ht="50.1" customHeight="1" thickBot="1" x14ac:dyDescent="0.25">
      <c r="A264" s="328" t="s">
        <v>152</v>
      </c>
      <c r="B264" s="329"/>
      <c r="C264" s="330" t="s">
        <v>153</v>
      </c>
      <c r="D264" s="331" t="s">
        <v>146</v>
      </c>
      <c r="E264" s="332"/>
      <c r="F264" s="222"/>
      <c r="G264" s="223"/>
      <c r="H264" s="223"/>
    </row>
    <row r="265" spans="1:8" ht="50.1" customHeight="1" x14ac:dyDescent="0.2">
      <c r="A265" s="250" t="s">
        <v>154</v>
      </c>
      <c r="B265" s="250"/>
      <c r="C265" s="250"/>
      <c r="D265" s="250"/>
      <c r="E265" s="250"/>
      <c r="F265" s="250"/>
      <c r="G265" s="250"/>
      <c r="H265" s="250"/>
    </row>
    <row r="266" spans="1:8" ht="50.1" customHeight="1" x14ac:dyDescent="0.2">
      <c r="A266" s="250" t="s">
        <v>155</v>
      </c>
      <c r="B266" s="250"/>
      <c r="C266" s="250"/>
      <c r="D266" s="250"/>
      <c r="E266" s="250"/>
      <c r="F266" s="250"/>
      <c r="G266" s="250"/>
      <c r="H266" s="250"/>
    </row>
    <row r="267" spans="1:8" ht="99.95" customHeight="1" x14ac:dyDescent="0.2">
      <c r="A267" s="308"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7" s="308"/>
      <c r="C267" s="308"/>
      <c r="D267" s="308"/>
      <c r="E267" s="308"/>
      <c r="F267" s="308"/>
      <c r="G267" s="308"/>
      <c r="H267" s="308"/>
    </row>
    <row r="268" spans="1:8" ht="75" customHeight="1" x14ac:dyDescent="0.2">
      <c r="A268" s="225" t="s">
        <v>157</v>
      </c>
      <c r="B268" s="225"/>
      <c r="C268" s="225"/>
      <c r="D268" s="225"/>
      <c r="E268" s="225"/>
      <c r="F268" s="225"/>
      <c r="G268" s="225"/>
      <c r="H268" s="225"/>
    </row>
    <row r="269" spans="1:8" ht="96.75" customHeight="1" x14ac:dyDescent="0.2">
      <c r="A269" s="250" t="s">
        <v>158</v>
      </c>
      <c r="B269" s="250"/>
      <c r="C269" s="250"/>
      <c r="D269" s="250"/>
      <c r="E269" s="250"/>
      <c r="F269" s="250"/>
      <c r="G269" s="250"/>
      <c r="H269" s="250"/>
    </row>
    <row r="270" spans="1:8" s="203" customFormat="1" ht="125.25" customHeight="1" x14ac:dyDescent="0.2">
      <c r="A270" s="486" t="s">
        <v>459</v>
      </c>
      <c r="B270" s="486"/>
      <c r="C270" s="486"/>
      <c r="D270" s="486"/>
      <c r="E270" s="486"/>
      <c r="F270" s="486"/>
      <c r="G270" s="486"/>
      <c r="H270" s="486"/>
    </row>
    <row r="271" spans="1:8" ht="25.5" x14ac:dyDescent="0.35">
      <c r="A271" s="487" t="s">
        <v>460</v>
      </c>
      <c r="B271" s="488"/>
      <c r="C271" s="489" t="s">
        <v>461</v>
      </c>
    </row>
    <row r="272" spans="1:8" ht="25.5" x14ac:dyDescent="0.35">
      <c r="A272" s="490" t="s">
        <v>462</v>
      </c>
      <c r="B272" s="491"/>
      <c r="C272" s="492">
        <v>1</v>
      </c>
    </row>
    <row r="273" spans="1:8" ht="25.5" x14ac:dyDescent="0.35">
      <c r="A273" s="490">
        <v>2</v>
      </c>
      <c r="B273" s="491"/>
      <c r="C273" s="492">
        <v>1.1000000000000001</v>
      </c>
    </row>
    <row r="274" spans="1:8" ht="25.5" x14ac:dyDescent="0.35">
      <c r="A274" s="490">
        <v>3</v>
      </c>
      <c r="B274" s="491"/>
      <c r="C274" s="492">
        <v>1.2</v>
      </c>
    </row>
    <row r="275" spans="1:8" ht="25.5" x14ac:dyDescent="0.35">
      <c r="A275" s="490" t="s">
        <v>463</v>
      </c>
      <c r="B275" s="491"/>
      <c r="C275" s="492">
        <v>1.25</v>
      </c>
    </row>
    <row r="276" spans="1:8" ht="25.5" x14ac:dyDescent="0.35">
      <c r="A276" s="490" t="s">
        <v>464</v>
      </c>
      <c r="B276" s="491"/>
      <c r="C276" s="492">
        <v>1.3</v>
      </c>
    </row>
    <row r="277" spans="1:8" ht="25.5" x14ac:dyDescent="0.35">
      <c r="A277" s="490" t="s">
        <v>465</v>
      </c>
      <c r="B277" s="491"/>
      <c r="C277" s="492">
        <v>1.35</v>
      </c>
    </row>
    <row r="278" spans="1:8" ht="25.5" x14ac:dyDescent="0.35">
      <c r="A278" s="490" t="s">
        <v>466</v>
      </c>
      <c r="B278" s="491"/>
      <c r="C278" s="492">
        <v>1.4</v>
      </c>
    </row>
    <row r="279" spans="1:8" ht="25.5" x14ac:dyDescent="0.35">
      <c r="A279" s="490" t="s">
        <v>467</v>
      </c>
      <c r="B279" s="491"/>
      <c r="C279" s="492">
        <v>1.45</v>
      </c>
    </row>
    <row r="280" spans="1:8" ht="25.5" x14ac:dyDescent="0.35">
      <c r="A280" s="490" t="s">
        <v>468</v>
      </c>
      <c r="B280" s="491"/>
      <c r="C280" s="492">
        <v>1.5</v>
      </c>
    </row>
    <row r="281" spans="1:8" ht="25.5" x14ac:dyDescent="0.35">
      <c r="A281" s="490" t="s">
        <v>469</v>
      </c>
      <c r="B281" s="491"/>
      <c r="C281" s="492">
        <v>2</v>
      </c>
    </row>
    <row r="282" spans="1:8" ht="23.25" x14ac:dyDescent="0.2">
      <c r="A282" s="250" t="s">
        <v>470</v>
      </c>
      <c r="B282" s="250"/>
      <c r="C282" s="250"/>
      <c r="D282" s="250"/>
      <c r="E282" s="250"/>
      <c r="F282" s="250"/>
      <c r="G282" s="250"/>
      <c r="H282" s="250"/>
    </row>
    <row r="285" spans="1:8" s="252" customFormat="1" ht="114.75" customHeight="1" x14ac:dyDescent="0.2">
      <c r="A285" s="225" t="s">
        <v>471</v>
      </c>
      <c r="B285" s="225"/>
      <c r="C285" s="225"/>
      <c r="D285" s="225"/>
      <c r="E285" s="225"/>
      <c r="F285" s="225"/>
      <c r="G285" s="225"/>
      <c r="H285" s="225"/>
    </row>
    <row r="292" spans="1:8" s="252" customFormat="1" ht="114.75" customHeight="1" x14ac:dyDescent="0.2">
      <c r="A292" s="202"/>
      <c r="B292" s="203"/>
      <c r="C292" s="204"/>
      <c r="D292" s="203"/>
      <c r="E292" s="203"/>
      <c r="F292" s="203"/>
      <c r="G292" s="203"/>
      <c r="H292" s="205"/>
    </row>
  </sheetData>
  <sheetProtection selectLockedCells="1" selectUnlockedCells="1"/>
  <mergeCells count="484">
    <mergeCell ref="A285:E285"/>
    <mergeCell ref="F285:H285"/>
    <mergeCell ref="A277:B277"/>
    <mergeCell ref="A278:B278"/>
    <mergeCell ref="A279:B279"/>
    <mergeCell ref="A280:B280"/>
    <mergeCell ref="A281:B281"/>
    <mergeCell ref="A282:H282"/>
    <mergeCell ref="A271:B271"/>
    <mergeCell ref="A272:B272"/>
    <mergeCell ref="A273:B273"/>
    <mergeCell ref="A274:B274"/>
    <mergeCell ref="A275:B275"/>
    <mergeCell ref="A276:B276"/>
    <mergeCell ref="A265:H265"/>
    <mergeCell ref="A266:H266"/>
    <mergeCell ref="A267:H267"/>
    <mergeCell ref="A268:H268"/>
    <mergeCell ref="A269:H269"/>
    <mergeCell ref="A270:H270"/>
    <mergeCell ref="A262:B262"/>
    <mergeCell ref="D262:E262"/>
    <mergeCell ref="A263:B263"/>
    <mergeCell ref="D263:E263"/>
    <mergeCell ref="A264:B264"/>
    <mergeCell ref="D264:E264"/>
    <mergeCell ref="A259:B259"/>
    <mergeCell ref="D259:E259"/>
    <mergeCell ref="A260:B260"/>
    <mergeCell ref="D260:E260"/>
    <mergeCell ref="A261:B261"/>
    <mergeCell ref="D261:E261"/>
    <mergeCell ref="A254:E254"/>
    <mergeCell ref="A255:B255"/>
    <mergeCell ref="D255:E255"/>
    <mergeCell ref="A256:B256"/>
    <mergeCell ref="C256:C259"/>
    <mergeCell ref="D256:E256"/>
    <mergeCell ref="A257:B257"/>
    <mergeCell ref="D257:E257"/>
    <mergeCell ref="A258:B258"/>
    <mergeCell ref="D258:E258"/>
    <mergeCell ref="A247:C247"/>
    <mergeCell ref="A248:C248"/>
    <mergeCell ref="A250:H250"/>
    <mergeCell ref="A251:H251"/>
    <mergeCell ref="A252:H252"/>
    <mergeCell ref="A253:E253"/>
    <mergeCell ref="A242:C242"/>
    <mergeCell ref="G242:H242"/>
    <mergeCell ref="A243:C243"/>
    <mergeCell ref="A244:C244"/>
    <mergeCell ref="A245:C245"/>
    <mergeCell ref="A246:C246"/>
    <mergeCell ref="A236:B236"/>
    <mergeCell ref="D236:H236"/>
    <mergeCell ref="C238:D238"/>
    <mergeCell ref="C239:D239"/>
    <mergeCell ref="C240:D240"/>
    <mergeCell ref="C241:D241"/>
    <mergeCell ref="A233:B233"/>
    <mergeCell ref="D233:H233"/>
    <mergeCell ref="A234:B234"/>
    <mergeCell ref="D234:H234"/>
    <mergeCell ref="A235:B235"/>
    <mergeCell ref="D235:H235"/>
    <mergeCell ref="D229:H229"/>
    <mergeCell ref="A230:B230"/>
    <mergeCell ref="D230:H230"/>
    <mergeCell ref="A231:B231"/>
    <mergeCell ref="D231:H231"/>
    <mergeCell ref="A232:B232"/>
    <mergeCell ref="D232:H232"/>
    <mergeCell ref="A225:B225"/>
    <mergeCell ref="C225:C229"/>
    <mergeCell ref="D225:H225"/>
    <mergeCell ref="A226:B226"/>
    <mergeCell ref="D226:H226"/>
    <mergeCell ref="A227:B227"/>
    <mergeCell ref="D227:H227"/>
    <mergeCell ref="A228:B228"/>
    <mergeCell ref="D228:H228"/>
    <mergeCell ref="A229:B229"/>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04:B204"/>
    <mergeCell ref="D204:H204"/>
    <mergeCell ref="A205:B205"/>
    <mergeCell ref="D205:H205"/>
    <mergeCell ref="A206:B206"/>
    <mergeCell ref="D206:H206"/>
    <mergeCell ref="A201:B201"/>
    <mergeCell ref="D201:H201"/>
    <mergeCell ref="A202:B202"/>
    <mergeCell ref="D202:H202"/>
    <mergeCell ref="A203:B203"/>
    <mergeCell ref="D203:H203"/>
    <mergeCell ref="A198:B198"/>
    <mergeCell ref="D198:H198"/>
    <mergeCell ref="A199:B199"/>
    <mergeCell ref="D199:H199"/>
    <mergeCell ref="A200:B200"/>
    <mergeCell ref="D200:H200"/>
    <mergeCell ref="A195:B195"/>
    <mergeCell ref="D195:H195"/>
    <mergeCell ref="A196:B196"/>
    <mergeCell ref="D196:H196"/>
    <mergeCell ref="A197:B197"/>
    <mergeCell ref="D197:H197"/>
    <mergeCell ref="A192:B192"/>
    <mergeCell ref="D192:H192"/>
    <mergeCell ref="A193:B193"/>
    <mergeCell ref="D193:H193"/>
    <mergeCell ref="A194:B194"/>
    <mergeCell ref="D194:H194"/>
    <mergeCell ref="A189:B189"/>
    <mergeCell ref="D189:H189"/>
    <mergeCell ref="A190:B190"/>
    <mergeCell ref="D190:H190"/>
    <mergeCell ref="A191:B191"/>
    <mergeCell ref="D191:H191"/>
    <mergeCell ref="D185:H185"/>
    <mergeCell ref="A186:B186"/>
    <mergeCell ref="D186:H186"/>
    <mergeCell ref="A187:B187"/>
    <mergeCell ref="D187:H187"/>
    <mergeCell ref="A188:B188"/>
    <mergeCell ref="D188:H188"/>
    <mergeCell ref="A181:B181"/>
    <mergeCell ref="D181:H181"/>
    <mergeCell ref="A182:B182"/>
    <mergeCell ref="C182:C190"/>
    <mergeCell ref="D182:H182"/>
    <mergeCell ref="A183:B183"/>
    <mergeCell ref="D183:H183"/>
    <mergeCell ref="A184:B184"/>
    <mergeCell ref="D184:H184"/>
    <mergeCell ref="A185:B185"/>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67:B167"/>
    <mergeCell ref="D167:H167"/>
    <mergeCell ref="A168:C168"/>
    <mergeCell ref="D168:H168"/>
    <mergeCell ref="D169:H169"/>
    <mergeCell ref="A170:B170"/>
    <mergeCell ref="C170:C178"/>
    <mergeCell ref="D170:H170"/>
    <mergeCell ref="A171:B171"/>
    <mergeCell ref="D171:H171"/>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17:C117"/>
    <mergeCell ref="D117:H117"/>
    <mergeCell ref="A118:B118"/>
    <mergeCell ref="C118:C167"/>
    <mergeCell ref="D118:H118"/>
    <mergeCell ref="A119:B119"/>
    <mergeCell ref="D119:H119"/>
    <mergeCell ref="A120:B120"/>
    <mergeCell ref="D120:H120"/>
    <mergeCell ref="A121:B121"/>
    <mergeCell ref="D112:H112"/>
    <mergeCell ref="A113:A115"/>
    <mergeCell ref="B113:B114"/>
    <mergeCell ref="C113:C114"/>
    <mergeCell ref="D113:H115"/>
    <mergeCell ref="D116:H116"/>
    <mergeCell ref="F102:F105"/>
    <mergeCell ref="G102:G105"/>
    <mergeCell ref="H102:H105"/>
    <mergeCell ref="D106:H106"/>
    <mergeCell ref="A107:A111"/>
    <mergeCell ref="D107:D111"/>
    <mergeCell ref="E107:E111"/>
    <mergeCell ref="F107:F111"/>
    <mergeCell ref="G107:G111"/>
    <mergeCell ref="H107:H111"/>
    <mergeCell ref="A98:B98"/>
    <mergeCell ref="D98:H98"/>
    <mergeCell ref="A99:B99"/>
    <mergeCell ref="D99:H99"/>
    <mergeCell ref="D100:H100"/>
    <mergeCell ref="A102:A105"/>
    <mergeCell ref="B102:B103"/>
    <mergeCell ref="C102:C103"/>
    <mergeCell ref="D102:D105"/>
    <mergeCell ref="E102:E105"/>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86:B86"/>
    <mergeCell ref="D86:H86"/>
    <mergeCell ref="A87:B87"/>
    <mergeCell ref="D87:H87"/>
    <mergeCell ref="A88:B88"/>
    <mergeCell ref="D88:H88"/>
    <mergeCell ref="A83:B83"/>
    <mergeCell ref="D83:H83"/>
    <mergeCell ref="A84:B84"/>
    <mergeCell ref="D84:H84"/>
    <mergeCell ref="A85:B85"/>
    <mergeCell ref="D85:H85"/>
    <mergeCell ref="A80:B80"/>
    <mergeCell ref="D80:H80"/>
    <mergeCell ref="A81:B81"/>
    <mergeCell ref="D81:H81"/>
    <mergeCell ref="A82:B82"/>
    <mergeCell ref="D82:H82"/>
    <mergeCell ref="A77:B77"/>
    <mergeCell ref="D77:H77"/>
    <mergeCell ref="A78:B78"/>
    <mergeCell ref="D78:H78"/>
    <mergeCell ref="A79:B79"/>
    <mergeCell ref="D79:H79"/>
    <mergeCell ref="A74:B74"/>
    <mergeCell ref="D74:H74"/>
    <mergeCell ref="A75:B75"/>
    <mergeCell ref="D75:H75"/>
    <mergeCell ref="A76:B76"/>
    <mergeCell ref="D76:H76"/>
    <mergeCell ref="A71:B71"/>
    <mergeCell ref="D71:H71"/>
    <mergeCell ref="A72:B72"/>
    <mergeCell ref="D72:H72"/>
    <mergeCell ref="A73:B73"/>
    <mergeCell ref="D73:H73"/>
    <mergeCell ref="A68:B68"/>
    <mergeCell ref="D68:H68"/>
    <mergeCell ref="A69:B69"/>
    <mergeCell ref="D69:H69"/>
    <mergeCell ref="A70:B70"/>
    <mergeCell ref="D70:H70"/>
    <mergeCell ref="A65:B65"/>
    <mergeCell ref="D65:H65"/>
    <mergeCell ref="A66:B66"/>
    <mergeCell ref="D66:H66"/>
    <mergeCell ref="A67:B67"/>
    <mergeCell ref="D67:H67"/>
    <mergeCell ref="A62:B62"/>
    <mergeCell ref="D62:H62"/>
    <mergeCell ref="A63:B63"/>
    <mergeCell ref="D63:H63"/>
    <mergeCell ref="A64:B64"/>
    <mergeCell ref="D64:H64"/>
    <mergeCell ref="A59:B59"/>
    <mergeCell ref="D59:H59"/>
    <mergeCell ref="A60:B60"/>
    <mergeCell ref="D60:H60"/>
    <mergeCell ref="A61:B61"/>
    <mergeCell ref="D61:H61"/>
    <mergeCell ref="A56:B56"/>
    <mergeCell ref="D56:H56"/>
    <mergeCell ref="A57:B57"/>
    <mergeCell ref="D57:H57"/>
    <mergeCell ref="A58:B58"/>
    <mergeCell ref="D58:H58"/>
    <mergeCell ref="A53:B53"/>
    <mergeCell ref="D53:H53"/>
    <mergeCell ref="A54:B54"/>
    <mergeCell ref="D54:H54"/>
    <mergeCell ref="A55:B55"/>
    <mergeCell ref="D55:H55"/>
    <mergeCell ref="D48:H48"/>
    <mergeCell ref="A49:C49"/>
    <mergeCell ref="D49:H49"/>
    <mergeCell ref="A50:B50"/>
    <mergeCell ref="C50:C99"/>
    <mergeCell ref="D50:H50"/>
    <mergeCell ref="A51:B51"/>
    <mergeCell ref="D51:H51"/>
    <mergeCell ref="A52:B52"/>
    <mergeCell ref="D52:H52"/>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27:H27"/>
    <mergeCell ref="A28:A31"/>
    <mergeCell ref="B28:B29"/>
    <mergeCell ref="C28:C29"/>
    <mergeCell ref="D28:D31"/>
    <mergeCell ref="E28:E31"/>
    <mergeCell ref="F28:F31"/>
    <mergeCell ref="G28:G31"/>
    <mergeCell ref="H28:H31"/>
    <mergeCell ref="H13:H17"/>
    <mergeCell ref="A19:A22"/>
    <mergeCell ref="D19:H22"/>
    <mergeCell ref="C20:C21"/>
    <mergeCell ref="D23:H23"/>
    <mergeCell ref="A24:A26"/>
    <mergeCell ref="B24:B25"/>
    <mergeCell ref="C24:C25"/>
    <mergeCell ref="D24:H2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D1:F1"/>
    <mergeCell ref="G2:H2"/>
    <mergeCell ref="D4:H4"/>
    <mergeCell ref="A5:B5"/>
    <mergeCell ref="D6:H6"/>
    <mergeCell ref="A7:C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3"/>
  <sheetViews>
    <sheetView view="pageBreakPreview" zoomScale="40" zoomScaleNormal="60" zoomScaleSheetLayoutView="40" workbookViewId="0">
      <pane ySplit="4" topLeftCell="A99"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725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1">
        <f>F7*1.2</f>
        <v>13320</v>
      </c>
      <c r="E7" s="32">
        <f>F7*1.1</f>
        <v>12210.000000000002</v>
      </c>
      <c r="F7" s="32">
        <v>11100</v>
      </c>
      <c r="G7" s="32">
        <f>F7*0.75</f>
        <v>8325</v>
      </c>
      <c r="H7" s="33">
        <f>F7*0.5</f>
        <v>5550</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54">
        <f>F12*1.2</f>
        <v>13500</v>
      </c>
      <c r="E12" s="32">
        <f>F12*1.1</f>
        <v>12375.000000000002</v>
      </c>
      <c r="F12" s="32">
        <v>11250</v>
      </c>
      <c r="G12" s="32">
        <f>F12*0.75</f>
        <v>8437.5</v>
      </c>
      <c r="H12" s="33">
        <f>F12*0.5</f>
        <v>5625</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1650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"2ГИС.ЧИТА"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262">
        <v>330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1">
        <f>F27*1.2</f>
        <v>18648</v>
      </c>
      <c r="E27" s="32">
        <f>F27*1.1</f>
        <v>17094</v>
      </c>
      <c r="F27" s="32">
        <v>15540</v>
      </c>
      <c r="G27" s="32">
        <f>F27*0.75</f>
        <v>11655</v>
      </c>
      <c r="H27" s="33">
        <f>F27*0.5</f>
        <v>7770</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54">
        <f>F32*1.2</f>
        <v>18907.2</v>
      </c>
      <c r="E32" s="32">
        <f>F32*1.1</f>
        <v>17331.600000000002</v>
      </c>
      <c r="F32" s="32">
        <v>15756</v>
      </c>
      <c r="G32" s="32">
        <f>F32*0.75</f>
        <v>11817</v>
      </c>
      <c r="H32" s="33">
        <f>F32*0.5</f>
        <v>7878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2400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"2ГИС.ЧИТА"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68">
        <v>468</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358">
        <f>F48*1.2</f>
        <v>576</v>
      </c>
      <c r="E48" s="358">
        <f>F48*1.1</f>
        <v>528</v>
      </c>
      <c r="F48" s="358">
        <v>480</v>
      </c>
      <c r="G48" s="358">
        <f>F48*0.75</f>
        <v>360</v>
      </c>
      <c r="H48" s="358">
        <f>F48*0.5</f>
        <v>240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89">
        <v>960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1650 до 49500</v>
      </c>
      <c r="E55" s="122"/>
      <c r="F55" s="122"/>
      <c r="G55" s="122"/>
      <c r="H55" s="123"/>
    </row>
    <row r="56" spans="1:8" ht="37.5" customHeight="1" x14ac:dyDescent="0.2">
      <c r="A56" s="124" t="s">
        <v>32</v>
      </c>
      <c r="B56" s="125"/>
      <c r="C56" s="36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6" s="31">
        <v>1650</v>
      </c>
      <c r="E56" s="32"/>
      <c r="F56" s="32"/>
      <c r="G56" s="32"/>
      <c r="H56" s="33"/>
    </row>
    <row r="57" spans="1:8" ht="37.5" customHeight="1" x14ac:dyDescent="0.2">
      <c r="A57" s="130" t="s">
        <v>33</v>
      </c>
      <c r="B57" s="131"/>
      <c r="C57" s="126"/>
      <c r="D57" s="36">
        <v>3300</v>
      </c>
      <c r="E57" s="37"/>
      <c r="F57" s="37"/>
      <c r="G57" s="37"/>
      <c r="H57" s="38"/>
    </row>
    <row r="58" spans="1:8" ht="37.5" customHeight="1" x14ac:dyDescent="0.2">
      <c r="A58" s="130" t="s">
        <v>34</v>
      </c>
      <c r="B58" s="131"/>
      <c r="C58" s="126"/>
      <c r="D58" s="36">
        <v>4950</v>
      </c>
      <c r="E58" s="37"/>
      <c r="F58" s="37"/>
      <c r="G58" s="37"/>
      <c r="H58" s="38"/>
    </row>
    <row r="59" spans="1:8" ht="37.5" customHeight="1" x14ac:dyDescent="0.2">
      <c r="A59" s="130" t="s">
        <v>35</v>
      </c>
      <c r="B59" s="131"/>
      <c r="C59" s="126"/>
      <c r="D59" s="36">
        <v>6600</v>
      </c>
      <c r="E59" s="37"/>
      <c r="F59" s="37"/>
      <c r="G59" s="37"/>
      <c r="H59" s="38"/>
    </row>
    <row r="60" spans="1:8" ht="37.5" customHeight="1" x14ac:dyDescent="0.2">
      <c r="A60" s="130" t="s">
        <v>36</v>
      </c>
      <c r="B60" s="131"/>
      <c r="C60" s="126"/>
      <c r="D60" s="36">
        <v>8250</v>
      </c>
      <c r="E60" s="37"/>
      <c r="F60" s="37"/>
      <c r="G60" s="37"/>
      <c r="H60" s="38"/>
    </row>
    <row r="61" spans="1:8" ht="37.5" customHeight="1" x14ac:dyDescent="0.2">
      <c r="A61" s="130" t="s">
        <v>37</v>
      </c>
      <c r="B61" s="131"/>
      <c r="C61" s="126"/>
      <c r="D61" s="36">
        <v>9900</v>
      </c>
      <c r="E61" s="37"/>
      <c r="F61" s="37"/>
      <c r="G61" s="37"/>
      <c r="H61" s="38"/>
    </row>
    <row r="62" spans="1:8" ht="37.5" customHeight="1" x14ac:dyDescent="0.2">
      <c r="A62" s="130" t="s">
        <v>38</v>
      </c>
      <c r="B62" s="131"/>
      <c r="C62" s="126"/>
      <c r="D62" s="36">
        <v>11550</v>
      </c>
      <c r="E62" s="37"/>
      <c r="F62" s="37"/>
      <c r="G62" s="37"/>
      <c r="H62" s="38"/>
    </row>
    <row r="63" spans="1:8" ht="37.5" customHeight="1" x14ac:dyDescent="0.2">
      <c r="A63" s="130" t="s">
        <v>39</v>
      </c>
      <c r="B63" s="131"/>
      <c r="C63" s="126"/>
      <c r="D63" s="36">
        <v>13200</v>
      </c>
      <c r="E63" s="37"/>
      <c r="F63" s="37"/>
      <c r="G63" s="37"/>
      <c r="H63" s="38"/>
    </row>
    <row r="64" spans="1:8" ht="37.5" customHeight="1" x14ac:dyDescent="0.2">
      <c r="A64" s="130" t="s">
        <v>40</v>
      </c>
      <c r="B64" s="131"/>
      <c r="C64" s="126"/>
      <c r="D64" s="36">
        <v>14850</v>
      </c>
      <c r="E64" s="37"/>
      <c r="F64" s="37"/>
      <c r="G64" s="37"/>
      <c r="H64" s="38"/>
    </row>
    <row r="65" spans="1:8" ht="37.5" customHeight="1" x14ac:dyDescent="0.2">
      <c r="A65" s="130" t="s">
        <v>41</v>
      </c>
      <c r="B65" s="131"/>
      <c r="C65" s="126"/>
      <c r="D65" s="36">
        <v>16500</v>
      </c>
      <c r="E65" s="37"/>
      <c r="F65" s="37"/>
      <c r="G65" s="37"/>
      <c r="H65" s="38"/>
    </row>
    <row r="66" spans="1:8" ht="37.5" customHeight="1" x14ac:dyDescent="0.2">
      <c r="A66" s="130" t="s">
        <v>42</v>
      </c>
      <c r="B66" s="131"/>
      <c r="C66" s="126"/>
      <c r="D66" s="36">
        <v>18150</v>
      </c>
      <c r="E66" s="37"/>
      <c r="F66" s="37"/>
      <c r="G66" s="37"/>
      <c r="H66" s="38"/>
    </row>
    <row r="67" spans="1:8" ht="37.5" customHeight="1" x14ac:dyDescent="0.2">
      <c r="A67" s="130" t="s">
        <v>43</v>
      </c>
      <c r="B67" s="131"/>
      <c r="C67" s="126"/>
      <c r="D67" s="36">
        <v>19800</v>
      </c>
      <c r="E67" s="37"/>
      <c r="F67" s="37"/>
      <c r="G67" s="37"/>
      <c r="H67" s="38"/>
    </row>
    <row r="68" spans="1:8" ht="37.5" customHeight="1" x14ac:dyDescent="0.2">
      <c r="A68" s="130" t="s">
        <v>44</v>
      </c>
      <c r="B68" s="131"/>
      <c r="C68" s="126"/>
      <c r="D68" s="36">
        <v>21450</v>
      </c>
      <c r="E68" s="37"/>
      <c r="F68" s="37"/>
      <c r="G68" s="37"/>
      <c r="H68" s="38"/>
    </row>
    <row r="69" spans="1:8" ht="37.5" customHeight="1" x14ac:dyDescent="0.2">
      <c r="A69" s="130" t="s">
        <v>45</v>
      </c>
      <c r="B69" s="131"/>
      <c r="C69" s="126"/>
      <c r="D69" s="36">
        <v>23100</v>
      </c>
      <c r="E69" s="37"/>
      <c r="F69" s="37"/>
      <c r="G69" s="37"/>
      <c r="H69" s="38"/>
    </row>
    <row r="70" spans="1:8" ht="37.5" customHeight="1" x14ac:dyDescent="0.2">
      <c r="A70" s="130" t="s">
        <v>46</v>
      </c>
      <c r="B70" s="131"/>
      <c r="C70" s="126"/>
      <c r="D70" s="36">
        <v>24750</v>
      </c>
      <c r="E70" s="37"/>
      <c r="F70" s="37"/>
      <c r="G70" s="37"/>
      <c r="H70" s="38"/>
    </row>
    <row r="71" spans="1:8" ht="37.5" customHeight="1" x14ac:dyDescent="0.2">
      <c r="A71" s="130" t="s">
        <v>47</v>
      </c>
      <c r="B71" s="131"/>
      <c r="C71" s="126"/>
      <c r="D71" s="36">
        <v>26400</v>
      </c>
      <c r="E71" s="37"/>
      <c r="F71" s="37"/>
      <c r="G71" s="37"/>
      <c r="H71" s="38"/>
    </row>
    <row r="72" spans="1:8" ht="37.5" customHeight="1" x14ac:dyDescent="0.2">
      <c r="A72" s="130" t="s">
        <v>48</v>
      </c>
      <c r="B72" s="131"/>
      <c r="C72" s="126"/>
      <c r="D72" s="36">
        <v>28050</v>
      </c>
      <c r="E72" s="37"/>
      <c r="F72" s="37"/>
      <c r="G72" s="37"/>
      <c r="H72" s="38"/>
    </row>
    <row r="73" spans="1:8" ht="37.5" customHeight="1" x14ac:dyDescent="0.2">
      <c r="A73" s="130" t="s">
        <v>49</v>
      </c>
      <c r="B73" s="131"/>
      <c r="C73" s="126"/>
      <c r="D73" s="36">
        <v>29700</v>
      </c>
      <c r="E73" s="37"/>
      <c r="F73" s="37"/>
      <c r="G73" s="37"/>
      <c r="H73" s="38"/>
    </row>
    <row r="74" spans="1:8" ht="37.5" customHeight="1" x14ac:dyDescent="0.2">
      <c r="A74" s="130" t="s">
        <v>50</v>
      </c>
      <c r="B74" s="131"/>
      <c r="C74" s="126"/>
      <c r="D74" s="36">
        <v>31350</v>
      </c>
      <c r="E74" s="37"/>
      <c r="F74" s="37"/>
      <c r="G74" s="37"/>
      <c r="H74" s="38"/>
    </row>
    <row r="75" spans="1:8" ht="37.5" customHeight="1" x14ac:dyDescent="0.2">
      <c r="A75" s="130" t="s">
        <v>51</v>
      </c>
      <c r="B75" s="131"/>
      <c r="C75" s="126"/>
      <c r="D75" s="36">
        <v>33000</v>
      </c>
      <c r="E75" s="37"/>
      <c r="F75" s="37"/>
      <c r="G75" s="37"/>
      <c r="H75" s="38"/>
    </row>
    <row r="76" spans="1:8" ht="37.5" customHeight="1" x14ac:dyDescent="0.2">
      <c r="A76" s="130" t="s">
        <v>196</v>
      </c>
      <c r="B76" s="131"/>
      <c r="C76" s="126"/>
      <c r="D76" s="36">
        <v>34650</v>
      </c>
      <c r="E76" s="37"/>
      <c r="F76" s="37"/>
      <c r="G76" s="37"/>
      <c r="H76" s="38"/>
    </row>
    <row r="77" spans="1:8" ht="37.5" customHeight="1" x14ac:dyDescent="0.2">
      <c r="A77" s="130" t="s">
        <v>197</v>
      </c>
      <c r="B77" s="131"/>
      <c r="C77" s="126"/>
      <c r="D77" s="36">
        <v>36300</v>
      </c>
      <c r="E77" s="37"/>
      <c r="F77" s="37"/>
      <c r="G77" s="37"/>
      <c r="H77" s="38"/>
    </row>
    <row r="78" spans="1:8" ht="37.5" customHeight="1" x14ac:dyDescent="0.2">
      <c r="A78" s="130" t="s">
        <v>198</v>
      </c>
      <c r="B78" s="131"/>
      <c r="C78" s="126"/>
      <c r="D78" s="36">
        <v>37950</v>
      </c>
      <c r="E78" s="37"/>
      <c r="F78" s="37"/>
      <c r="G78" s="37"/>
      <c r="H78" s="38"/>
    </row>
    <row r="79" spans="1:8" ht="37.5" customHeight="1" x14ac:dyDescent="0.2">
      <c r="A79" s="130" t="s">
        <v>199</v>
      </c>
      <c r="B79" s="131"/>
      <c r="C79" s="126"/>
      <c r="D79" s="36">
        <v>39600</v>
      </c>
      <c r="E79" s="37"/>
      <c r="F79" s="37"/>
      <c r="G79" s="37"/>
      <c r="H79" s="38"/>
    </row>
    <row r="80" spans="1:8" ht="37.5" customHeight="1" x14ac:dyDescent="0.2">
      <c r="A80" s="130" t="s">
        <v>200</v>
      </c>
      <c r="B80" s="131"/>
      <c r="C80" s="126"/>
      <c r="D80" s="36">
        <v>41250</v>
      </c>
      <c r="E80" s="37"/>
      <c r="F80" s="37"/>
      <c r="G80" s="37"/>
      <c r="H80" s="38"/>
    </row>
    <row r="81" spans="1:8" ht="37.5" customHeight="1" x14ac:dyDescent="0.2">
      <c r="A81" s="130" t="s">
        <v>201</v>
      </c>
      <c r="B81" s="131"/>
      <c r="C81" s="126"/>
      <c r="D81" s="36">
        <v>42900</v>
      </c>
      <c r="E81" s="37"/>
      <c r="F81" s="37"/>
      <c r="G81" s="37"/>
      <c r="H81" s="38"/>
    </row>
    <row r="82" spans="1:8" ht="37.5" customHeight="1" x14ac:dyDescent="0.2">
      <c r="A82" s="130" t="s">
        <v>202</v>
      </c>
      <c r="B82" s="131"/>
      <c r="C82" s="126"/>
      <c r="D82" s="36">
        <v>44550</v>
      </c>
      <c r="E82" s="37"/>
      <c r="F82" s="37"/>
      <c r="G82" s="37"/>
      <c r="H82" s="38"/>
    </row>
    <row r="83" spans="1:8" ht="37.5" customHeight="1" x14ac:dyDescent="0.2">
      <c r="A83" s="130" t="s">
        <v>203</v>
      </c>
      <c r="B83" s="131"/>
      <c r="C83" s="126"/>
      <c r="D83" s="36">
        <v>46200</v>
      </c>
      <c r="E83" s="37"/>
      <c r="F83" s="37"/>
      <c r="G83" s="37"/>
      <c r="H83" s="38"/>
    </row>
    <row r="84" spans="1:8" ht="37.5" customHeight="1" x14ac:dyDescent="0.2">
      <c r="A84" s="130" t="s">
        <v>204</v>
      </c>
      <c r="B84" s="131"/>
      <c r="C84" s="126"/>
      <c r="D84" s="36">
        <v>47850</v>
      </c>
      <c r="E84" s="37"/>
      <c r="F84" s="37"/>
      <c r="G84" s="37"/>
      <c r="H84" s="38"/>
    </row>
    <row r="85" spans="1:8" ht="37.5" customHeight="1" thickBot="1" x14ac:dyDescent="0.25">
      <c r="A85" s="130" t="s">
        <v>205</v>
      </c>
      <c r="B85" s="131"/>
      <c r="C85" s="126"/>
      <c r="D85" s="36">
        <v>49500</v>
      </c>
      <c r="E85" s="37"/>
      <c r="F85" s="37"/>
      <c r="G85" s="37"/>
      <c r="H85" s="38"/>
    </row>
    <row r="86" spans="1:8" ht="50.1" customHeight="1" thickBot="1" x14ac:dyDescent="0.25">
      <c r="A86" s="119" t="s">
        <v>52</v>
      </c>
      <c r="B86" s="120"/>
      <c r="C86" s="120"/>
      <c r="D86" s="121" t="str">
        <f>"от "&amp;MIN(D87:D96)&amp;" до "&amp;MAX(D87:D96)</f>
        <v>от 150 до 5652</v>
      </c>
      <c r="E86" s="122"/>
      <c r="F86" s="122"/>
      <c r="G86" s="122"/>
      <c r="H86" s="123"/>
    </row>
    <row r="87" spans="1:8" ht="151.5" x14ac:dyDescent="0.2">
      <c r="A87" s="132" t="s">
        <v>53</v>
      </c>
      <c r="B87" s="133" t="s">
        <v>13</v>
      </c>
      <c r="C87" s="134" t="str">
        <f t="shared" ref="C8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87" s="135">
        <v>1590</v>
      </c>
      <c r="E87" s="135"/>
      <c r="F87" s="135"/>
      <c r="G87" s="135"/>
      <c r="H87" s="136"/>
    </row>
    <row r="88" spans="1:8" ht="37.5" customHeight="1" x14ac:dyDescent="0.2">
      <c r="A88" s="137" t="s">
        <v>54</v>
      </c>
      <c r="B88" s="138"/>
      <c r="C88" s="139"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88" s="140">
        <v>150</v>
      </c>
      <c r="E88" s="140"/>
      <c r="F88" s="140"/>
      <c r="G88" s="140"/>
      <c r="H88" s="141"/>
    </row>
    <row r="89" spans="1:8" ht="37.5" customHeight="1" x14ac:dyDescent="0.2">
      <c r="A89" s="137" t="s">
        <v>55</v>
      </c>
      <c r="B89" s="138"/>
      <c r="C89" s="142"/>
      <c r="D89" s="140">
        <v>4404</v>
      </c>
      <c r="E89" s="140"/>
      <c r="F89" s="140"/>
      <c r="G89" s="140"/>
      <c r="H89" s="141"/>
    </row>
    <row r="90" spans="1:8" ht="37.5" customHeight="1" x14ac:dyDescent="0.2">
      <c r="A90" s="137" t="s">
        <v>56</v>
      </c>
      <c r="B90" s="138"/>
      <c r="C90" s="142"/>
      <c r="D90" s="140">
        <v>1044</v>
      </c>
      <c r="E90" s="140"/>
      <c r="F90" s="140"/>
      <c r="G90" s="140"/>
      <c r="H90" s="141"/>
    </row>
    <row r="91" spans="1:8" ht="37.5" customHeight="1" x14ac:dyDescent="0.2">
      <c r="A91" s="143" t="s">
        <v>57</v>
      </c>
      <c r="B91" s="144"/>
      <c r="C91" s="142"/>
      <c r="D91" s="140">
        <v>1326</v>
      </c>
      <c r="E91" s="140"/>
      <c r="F91" s="140"/>
      <c r="G91" s="140"/>
      <c r="H91" s="141"/>
    </row>
    <row r="92" spans="1:8" ht="37.5" customHeight="1" x14ac:dyDescent="0.2">
      <c r="A92" s="137" t="s">
        <v>58</v>
      </c>
      <c r="B92" s="138"/>
      <c r="C92" s="142"/>
      <c r="D92" s="140">
        <v>480</v>
      </c>
      <c r="E92" s="140"/>
      <c r="F92" s="140"/>
      <c r="G92" s="140"/>
      <c r="H92" s="141"/>
    </row>
    <row r="93" spans="1:8" ht="37.5" customHeight="1" x14ac:dyDescent="0.2">
      <c r="A93" s="137" t="s">
        <v>59</v>
      </c>
      <c r="B93" s="138"/>
      <c r="C93" s="142"/>
      <c r="D93" s="140">
        <v>480</v>
      </c>
      <c r="E93" s="140"/>
      <c r="F93" s="140"/>
      <c r="G93" s="140"/>
      <c r="H93" s="141"/>
    </row>
    <row r="94" spans="1:8" ht="37.5" customHeight="1" x14ac:dyDescent="0.2">
      <c r="A94" s="137" t="s">
        <v>60</v>
      </c>
      <c r="B94" s="138"/>
      <c r="C94" s="142"/>
      <c r="D94" s="140">
        <v>960</v>
      </c>
      <c r="E94" s="140"/>
      <c r="F94" s="140"/>
      <c r="G94" s="140"/>
      <c r="H94" s="141"/>
    </row>
    <row r="95" spans="1:8" ht="37.5" customHeight="1" x14ac:dyDescent="0.2">
      <c r="A95" s="137" t="s">
        <v>61</v>
      </c>
      <c r="B95" s="138"/>
      <c r="C95" s="142"/>
      <c r="D95" s="140">
        <v>1440</v>
      </c>
      <c r="E95" s="140"/>
      <c r="F95" s="140"/>
      <c r="G95" s="140"/>
      <c r="H95" s="141"/>
    </row>
    <row r="96" spans="1:8" ht="37.5" customHeight="1" thickBot="1" x14ac:dyDescent="0.25">
      <c r="A96" s="145" t="s">
        <v>62</v>
      </c>
      <c r="B96" s="146"/>
      <c r="C96" s="147"/>
      <c r="D96" s="148">
        <v>5652</v>
      </c>
      <c r="E96" s="148"/>
      <c r="F96" s="148"/>
      <c r="G96" s="148"/>
      <c r="H96" s="149"/>
    </row>
    <row r="97" spans="1:8" s="16" customFormat="1" ht="117.75" customHeight="1" thickBot="1" x14ac:dyDescent="0.25">
      <c r="A97" s="319" t="s">
        <v>64</v>
      </c>
      <c r="B97" s="320"/>
      <c r="C97"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7" s="45">
        <v>30</v>
      </c>
      <c r="E97" s="45"/>
      <c r="F97" s="45"/>
      <c r="G97" s="45"/>
      <c r="H97" s="46"/>
    </row>
    <row r="98" spans="1:8" ht="50.1" customHeight="1" thickBot="1" x14ac:dyDescent="0.25">
      <c r="A98" s="24" t="s">
        <v>65</v>
      </c>
      <c r="B98" s="25"/>
      <c r="C98" s="26"/>
      <c r="D98" s="156" t="str">
        <f>"от "&amp;MIN(D100,D111:H112,F150,D113:H127)&amp;" до "&amp;MAX(D100,D111:H112,F150,D113:H127)</f>
        <v>от 750 до 15000</v>
      </c>
      <c r="E98" s="156"/>
      <c r="F98" s="156"/>
      <c r="G98" s="156"/>
      <c r="H98" s="157"/>
    </row>
    <row r="99" spans="1:8" ht="21.75" thickBot="1" x14ac:dyDescent="0.25">
      <c r="A99" s="298"/>
      <c r="B99" s="299"/>
      <c r="C99" s="118"/>
      <c r="D99" s="322"/>
      <c r="E99" s="322"/>
      <c r="F99" s="322"/>
      <c r="G99" s="322"/>
      <c r="H99" s="323"/>
    </row>
    <row r="100" spans="1:8" ht="57" customHeight="1" thickBot="1" x14ac:dyDescent="0.25">
      <c r="A100" s="162" t="s">
        <v>66</v>
      </c>
      <c r="B100" s="163"/>
      <c r="C100"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00" s="165">
        <v>8040</v>
      </c>
      <c r="E100" s="165"/>
      <c r="F100" s="165"/>
      <c r="G100" s="165"/>
      <c r="H100" s="166"/>
    </row>
    <row r="101" spans="1:8" ht="57" customHeight="1" thickBot="1" x14ac:dyDescent="0.25">
      <c r="A101" s="167" t="s">
        <v>67</v>
      </c>
      <c r="B101" s="168"/>
      <c r="C101" s="169"/>
      <c r="D101" s="170" t="s">
        <v>68</v>
      </c>
      <c r="E101" s="171"/>
      <c r="F101" s="171"/>
      <c r="G101" s="171"/>
      <c r="H101" s="172"/>
    </row>
    <row r="102" spans="1:8" ht="57" customHeight="1" x14ac:dyDescent="0.2">
      <c r="A102" s="173" t="s">
        <v>69</v>
      </c>
      <c r="B102" s="174"/>
      <c r="C102" s="169"/>
      <c r="D102" s="140">
        <f>D100/4</f>
        <v>2010</v>
      </c>
      <c r="E102" s="140"/>
      <c r="F102" s="140"/>
      <c r="G102" s="140"/>
      <c r="H102" s="141"/>
    </row>
    <row r="103" spans="1:8" ht="57" customHeight="1" x14ac:dyDescent="0.2">
      <c r="A103" s="173" t="s">
        <v>70</v>
      </c>
      <c r="B103" s="174"/>
      <c r="C103" s="169"/>
      <c r="D103" s="140">
        <f>D100/5</f>
        <v>1608</v>
      </c>
      <c r="E103" s="140"/>
      <c r="F103" s="140"/>
      <c r="G103" s="140"/>
      <c r="H103" s="141"/>
    </row>
    <row r="104" spans="1:8" ht="57" customHeight="1" x14ac:dyDescent="0.2">
      <c r="A104" s="173" t="s">
        <v>71</v>
      </c>
      <c r="B104" s="174"/>
      <c r="C104" s="169"/>
      <c r="D104" s="140">
        <f>D100/6</f>
        <v>1340</v>
      </c>
      <c r="E104" s="140"/>
      <c r="F104" s="140"/>
      <c r="G104" s="140"/>
      <c r="H104" s="141"/>
    </row>
    <row r="105" spans="1:8" ht="57" customHeight="1" x14ac:dyDescent="0.2">
      <c r="A105" s="173" t="s">
        <v>72</v>
      </c>
      <c r="B105" s="174"/>
      <c r="C105" s="169"/>
      <c r="D105" s="140">
        <f>D100/7</f>
        <v>1148.5714285714287</v>
      </c>
      <c r="E105" s="140"/>
      <c r="F105" s="140"/>
      <c r="G105" s="140"/>
      <c r="H105" s="141"/>
    </row>
    <row r="106" spans="1:8" ht="57" customHeight="1" x14ac:dyDescent="0.2">
      <c r="A106" s="173" t="s">
        <v>73</v>
      </c>
      <c r="B106" s="174"/>
      <c r="C106" s="169"/>
      <c r="D106" s="140">
        <f>D100/8</f>
        <v>1005</v>
      </c>
      <c r="E106" s="140"/>
      <c r="F106" s="140"/>
      <c r="G106" s="140"/>
      <c r="H106" s="141"/>
    </row>
    <row r="107" spans="1:8" ht="57" customHeight="1" x14ac:dyDescent="0.2">
      <c r="A107" s="173" t="s">
        <v>74</v>
      </c>
      <c r="B107" s="174"/>
      <c r="C107" s="169"/>
      <c r="D107" s="140">
        <f>D100/9</f>
        <v>893.33333333333337</v>
      </c>
      <c r="E107" s="140"/>
      <c r="F107" s="140"/>
      <c r="G107" s="140"/>
      <c r="H107" s="141"/>
    </row>
    <row r="108" spans="1:8" ht="57" customHeight="1" thickBot="1" x14ac:dyDescent="0.25">
      <c r="A108" s="173" t="s">
        <v>75</v>
      </c>
      <c r="B108" s="174"/>
      <c r="C108" s="175"/>
      <c r="D108" s="140">
        <f>D100/10</f>
        <v>804</v>
      </c>
      <c r="E108" s="140"/>
      <c r="F108" s="140"/>
      <c r="G108" s="140"/>
      <c r="H108" s="141"/>
    </row>
    <row r="109" spans="1:8" s="16" customFormat="1" ht="62.45" customHeight="1" thickBot="1" x14ac:dyDescent="0.25">
      <c r="A109" s="176" t="s">
        <v>76</v>
      </c>
      <c r="B109" s="177"/>
      <c r="C109"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9" s="44">
        <v>8004</v>
      </c>
      <c r="E109" s="45"/>
      <c r="F109" s="45"/>
      <c r="G109" s="45"/>
      <c r="H109" s="46"/>
    </row>
    <row r="110" spans="1:8" ht="21.75" thickBot="1" x14ac:dyDescent="0.25">
      <c r="A110" s="298"/>
      <c r="B110" s="299"/>
      <c r="C110" s="180"/>
      <c r="D110" s="322"/>
      <c r="E110" s="322"/>
      <c r="F110" s="322"/>
      <c r="G110" s="322"/>
      <c r="H110" s="323"/>
    </row>
    <row r="111" spans="1:8" ht="50.1" customHeight="1" x14ac:dyDescent="0.2">
      <c r="A111" s="143" t="s">
        <v>77</v>
      </c>
      <c r="B111" s="144"/>
      <c r="C111" s="183" t="str">
        <f>"Интернет-площадка 2gis.ru на основе Cправочника организаций "&amp;$C$2&amp;""</f>
        <v>Интернет-площадка 2gis.ru на основе Cправочника организаций "2ГИС.ЧИТА"</v>
      </c>
      <c r="D111" s="31">
        <v>4500</v>
      </c>
      <c r="E111" s="32"/>
      <c r="F111" s="32"/>
      <c r="G111" s="32"/>
      <c r="H111" s="33"/>
    </row>
    <row r="112" spans="1:8" ht="50.1" customHeight="1" x14ac:dyDescent="0.2">
      <c r="A112" s="143" t="s">
        <v>78</v>
      </c>
      <c r="B112" s="144"/>
      <c r="C112"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12" s="185">
        <v>2100</v>
      </c>
      <c r="E112" s="186"/>
      <c r="F112" s="186"/>
      <c r="G112" s="186"/>
      <c r="H112" s="187"/>
    </row>
    <row r="113" spans="1:8" ht="50.1" customHeight="1" x14ac:dyDescent="0.2">
      <c r="A113" s="143" t="s">
        <v>79</v>
      </c>
      <c r="B113" s="144"/>
      <c r="C113"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13" s="36">
        <v>7500</v>
      </c>
      <c r="E113" s="37"/>
      <c r="F113" s="37"/>
      <c r="G113" s="37"/>
      <c r="H113" s="38"/>
    </row>
    <row r="114" spans="1:8" ht="50.1" customHeight="1" x14ac:dyDescent="0.2">
      <c r="A114" s="143" t="s">
        <v>80</v>
      </c>
      <c r="B114" s="144"/>
      <c r="C114" s="184" t="str">
        <f>"Интернет-площадка 2gis.ru на основе Cправочника организаций "&amp;$C$2&amp;""</f>
        <v>Интернет-площадка 2gis.ru на основе Cправочника организаций "2ГИС.ЧИТА"</v>
      </c>
      <c r="D114" s="36">
        <v>7500</v>
      </c>
      <c r="E114" s="37"/>
      <c r="F114" s="37"/>
      <c r="G114" s="37"/>
      <c r="H114" s="38"/>
    </row>
    <row r="115" spans="1:8" ht="50.1" customHeight="1" x14ac:dyDescent="0.2">
      <c r="A115" s="143" t="s">
        <v>81</v>
      </c>
      <c r="B115" s="144"/>
      <c r="C115" s="184" t="str">
        <f>"Интернет-площадка 2gis.ru на основе Cправочника организаций "&amp;$C$2&amp;""</f>
        <v>Интернет-площадка 2gis.ru на основе Cправочника организаций "2ГИС.ЧИТА"</v>
      </c>
      <c r="D115" s="36">
        <v>9000</v>
      </c>
      <c r="E115" s="37"/>
      <c r="F115" s="37"/>
      <c r="G115" s="37"/>
      <c r="H115" s="38"/>
    </row>
    <row r="116" spans="1:8" ht="50.1" customHeight="1" x14ac:dyDescent="0.2">
      <c r="A116" s="143" t="s">
        <v>82</v>
      </c>
      <c r="B116" s="144"/>
      <c r="C116"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16" s="36">
        <v>3000</v>
      </c>
      <c r="E116" s="37"/>
      <c r="F116" s="37"/>
      <c r="G116" s="37"/>
      <c r="H116" s="38"/>
    </row>
    <row r="117" spans="1:8" ht="50.1" customHeight="1" x14ac:dyDescent="0.2">
      <c r="A117" s="143" t="s">
        <v>83</v>
      </c>
      <c r="B117" s="144"/>
      <c r="C117"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17" s="36">
        <v>2400</v>
      </c>
      <c r="E117" s="37"/>
      <c r="F117" s="37"/>
      <c r="G117" s="37"/>
      <c r="H117" s="38"/>
    </row>
    <row r="118" spans="1:8" ht="50.1" customHeight="1" x14ac:dyDescent="0.2">
      <c r="A118" s="143" t="s">
        <v>84</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18" s="36">
        <v>8100</v>
      </c>
      <c r="E118" s="37"/>
      <c r="F118" s="37"/>
      <c r="G118" s="37"/>
      <c r="H118" s="38"/>
    </row>
    <row r="119" spans="1:8" ht="50.1" customHeight="1" x14ac:dyDescent="0.2">
      <c r="A119" s="143" t="s">
        <v>85</v>
      </c>
      <c r="B119" s="144"/>
      <c r="C119" s="184" t="str">
        <f>C150</f>
        <v>электронный справочник на основе Справочника организаций "2ГИС.ЧИТА" (мобильная версия 2ГИС 4.0 и выше)</v>
      </c>
      <c r="D119" s="36">
        <v>13500</v>
      </c>
      <c r="E119" s="37"/>
      <c r="F119" s="37"/>
      <c r="G119" s="37"/>
      <c r="H119" s="38"/>
    </row>
    <row r="120" spans="1:8" ht="50.1" customHeight="1" x14ac:dyDescent="0.2">
      <c r="A120" s="143" t="s">
        <v>86</v>
      </c>
      <c r="B120" s="144"/>
      <c r="C120" s="184" t="s">
        <v>87</v>
      </c>
      <c r="D120" s="36">
        <v>750</v>
      </c>
      <c r="E120" s="37"/>
      <c r="F120" s="37"/>
      <c r="G120" s="37"/>
      <c r="H120" s="38"/>
    </row>
    <row r="121" spans="1:8" ht="66" customHeight="1" x14ac:dyDescent="0.2">
      <c r="A121" s="143" t="s">
        <v>88</v>
      </c>
      <c r="B121" s="144"/>
      <c r="C12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1" s="36">
        <v>3600</v>
      </c>
      <c r="E121" s="37"/>
      <c r="F121" s="37"/>
      <c r="G121" s="37"/>
      <c r="H121" s="38"/>
    </row>
    <row r="122" spans="1:8" ht="66" customHeight="1" x14ac:dyDescent="0.2">
      <c r="A122" s="143" t="s">
        <v>89</v>
      </c>
      <c r="B122" s="144"/>
      <c r="C122" s="184" t="str">
        <f t="shared" ref="C122:C12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2" s="36">
        <v>2880</v>
      </c>
      <c r="E122" s="37"/>
      <c r="F122" s="37"/>
      <c r="G122" s="37"/>
      <c r="H122" s="38"/>
    </row>
    <row r="123" spans="1:8" ht="66" customHeight="1" x14ac:dyDescent="0.2">
      <c r="A123" s="143" t="s">
        <v>90</v>
      </c>
      <c r="B123" s="144"/>
      <c r="C123" s="184"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3" s="36">
        <v>3000</v>
      </c>
      <c r="E123" s="37"/>
      <c r="F123" s="37"/>
      <c r="G123" s="37"/>
      <c r="H123" s="38"/>
    </row>
    <row r="124" spans="1:8" ht="66" customHeight="1" x14ac:dyDescent="0.2">
      <c r="A124" s="143" t="s">
        <v>91</v>
      </c>
      <c r="B124" s="144"/>
      <c r="C124" s="184"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4" s="36">
        <v>1440</v>
      </c>
      <c r="E124" s="37"/>
      <c r="F124" s="37"/>
      <c r="G124" s="37"/>
      <c r="H124" s="38"/>
    </row>
    <row r="125" spans="1:8" ht="66" customHeight="1" x14ac:dyDescent="0.2">
      <c r="A125" s="143" t="s">
        <v>92</v>
      </c>
      <c r="B125" s="144" t="s">
        <v>92</v>
      </c>
      <c r="C125"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5" s="36">
        <v>15000</v>
      </c>
      <c r="E125" s="37"/>
      <c r="F125" s="37"/>
      <c r="G125" s="37"/>
      <c r="H125" s="38"/>
    </row>
    <row r="126" spans="1:8" ht="66" customHeight="1" x14ac:dyDescent="0.2">
      <c r="A126" s="143" t="s">
        <v>93</v>
      </c>
      <c r="B126" s="144" t="s">
        <v>93</v>
      </c>
      <c r="C126"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26" s="36">
        <v>7500</v>
      </c>
      <c r="E126" s="37"/>
      <c r="F126" s="37"/>
      <c r="G126" s="37"/>
      <c r="H126" s="38"/>
    </row>
    <row r="127" spans="1:8" ht="50.1" customHeight="1" thickBot="1" x14ac:dyDescent="0.25">
      <c r="A127" s="143" t="s">
        <v>94</v>
      </c>
      <c r="B127" s="144"/>
      <c r="C127"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27" s="36">
        <v>1200</v>
      </c>
      <c r="E127" s="37"/>
      <c r="F127" s="37"/>
      <c r="G127" s="37"/>
      <c r="H127" s="38"/>
    </row>
    <row r="128" spans="1:8" s="16" customFormat="1" ht="102" customHeight="1" thickBot="1" x14ac:dyDescent="0.25">
      <c r="A128" s="143" t="s">
        <v>16</v>
      </c>
      <c r="B128" s="144"/>
      <c r="C128"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28" s="36">
        <v>1650</v>
      </c>
      <c r="E128" s="37"/>
      <c r="F128" s="37"/>
      <c r="G128" s="37"/>
      <c r="H128" s="38"/>
    </row>
    <row r="129" spans="1:8" s="16" customFormat="1" ht="126" customHeight="1" x14ac:dyDescent="0.2">
      <c r="A129" s="143" t="s">
        <v>95</v>
      </c>
      <c r="B129" s="144"/>
      <c r="C129"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9" s="36">
        <v>11100</v>
      </c>
      <c r="E129" s="37"/>
      <c r="F129" s="37"/>
      <c r="G129" s="37"/>
      <c r="H129" s="38"/>
    </row>
    <row r="130" spans="1:8" s="16" customFormat="1" ht="96" customHeight="1" x14ac:dyDescent="0.2">
      <c r="A130" s="137" t="s">
        <v>96</v>
      </c>
      <c r="B130" s="189"/>
      <c r="C130"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30" s="36">
        <v>4200</v>
      </c>
      <c r="E130" s="37"/>
      <c r="F130" s="37"/>
      <c r="G130" s="37"/>
      <c r="H130" s="38"/>
    </row>
    <row r="131" spans="1:8" s="16" customFormat="1" ht="96" customHeight="1" x14ac:dyDescent="0.2">
      <c r="A131" s="137" t="s">
        <v>97</v>
      </c>
      <c r="B131" s="189"/>
      <c r="C131"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31" s="36">
        <v>10002</v>
      </c>
      <c r="E131" s="37"/>
      <c r="F131" s="37"/>
      <c r="G131" s="37"/>
      <c r="H131" s="38"/>
    </row>
    <row r="132" spans="1:8" ht="50.1" customHeight="1" x14ac:dyDescent="0.2">
      <c r="A132" s="143" t="s">
        <v>98</v>
      </c>
      <c r="B132" s="144"/>
      <c r="C132" s="184" t="str">
        <f>"Интернет-площадка 2gis.ru на основе Cправочника организаций "&amp;$C$2&amp;""</f>
        <v>Интернет-площадка 2gis.ru на основе Cправочника организаций "2ГИС.ЧИТА"</v>
      </c>
      <c r="D132" s="36">
        <v>6360</v>
      </c>
      <c r="E132" s="37"/>
      <c r="F132" s="37"/>
      <c r="G132" s="37"/>
      <c r="H132" s="38"/>
    </row>
    <row r="133" spans="1:8" ht="50.1" customHeight="1" x14ac:dyDescent="0.2">
      <c r="A133" s="143" t="s">
        <v>99</v>
      </c>
      <c r="B133" s="144"/>
      <c r="C133" s="184" t="str">
        <f t="shared" ref="C133:C142"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3" s="36">
        <v>3000</v>
      </c>
      <c r="E133" s="37"/>
      <c r="F133" s="37"/>
      <c r="G133" s="37"/>
      <c r="H133" s="38"/>
    </row>
    <row r="134" spans="1:8" ht="50.1" customHeight="1" x14ac:dyDescent="0.2">
      <c r="A134" s="143" t="s">
        <v>100</v>
      </c>
      <c r="B134" s="144"/>
      <c r="C134" s="184" t="str">
        <f t="shared" si="2"/>
        <v>Электронный справочник на основе Справочника организаций "2ГИС.ЧИТА" (версия для ПК)</v>
      </c>
      <c r="D134" s="36">
        <v>10560</v>
      </c>
      <c r="E134" s="37"/>
      <c r="F134" s="37"/>
      <c r="G134" s="37"/>
      <c r="H134" s="38"/>
    </row>
    <row r="135" spans="1:8" ht="50.1" customHeight="1" x14ac:dyDescent="0.2">
      <c r="A135" s="143" t="s">
        <v>101</v>
      </c>
      <c r="B135" s="144"/>
      <c r="C135" s="184" t="str">
        <f>"Интернет-площадка 2gis.ru на основе Cправочника организаций "&amp;$C$2&amp;""</f>
        <v>Интернет-площадка 2gis.ru на основе Cправочника организаций "2ГИС.ЧИТА"</v>
      </c>
      <c r="D135" s="36">
        <v>10560</v>
      </c>
      <c r="E135" s="37"/>
      <c r="F135" s="37"/>
      <c r="G135" s="37"/>
      <c r="H135" s="38"/>
    </row>
    <row r="136" spans="1:8" ht="50.1" customHeight="1" x14ac:dyDescent="0.2">
      <c r="A136" s="143" t="s">
        <v>102</v>
      </c>
      <c r="B136" s="144"/>
      <c r="C136" s="184" t="str">
        <f>"Интернет-площадка 2gis.ru на основе Cправочника организаций "&amp;$C$2&amp;""</f>
        <v>Интернет-площадка 2gis.ru на основе Cправочника организаций "2ГИС.ЧИТА"</v>
      </c>
      <c r="D136" s="36">
        <v>12672</v>
      </c>
      <c r="E136" s="37"/>
      <c r="F136" s="37"/>
      <c r="G136" s="37"/>
      <c r="H136" s="38"/>
    </row>
    <row r="137" spans="1:8" ht="50.1" customHeight="1" x14ac:dyDescent="0.2">
      <c r="A137" s="143" t="s">
        <v>103</v>
      </c>
      <c r="B137" s="144"/>
      <c r="C137" s="184" t="str">
        <f t="shared" si="2"/>
        <v>Электронный справочник на основе Справочника организаций "2ГИС.ЧИТА" (версия для ПК)</v>
      </c>
      <c r="D137" s="36">
        <v>4200</v>
      </c>
      <c r="E137" s="37"/>
      <c r="F137" s="37"/>
      <c r="G137" s="37"/>
      <c r="H137" s="38"/>
    </row>
    <row r="138" spans="1:8" ht="50.1" customHeight="1" x14ac:dyDescent="0.2">
      <c r="A138" s="143" t="s">
        <v>104</v>
      </c>
      <c r="B138" s="144"/>
      <c r="C138" s="184" t="str">
        <f t="shared" si="2"/>
        <v>Электронный справочник на основе Справочника организаций "2ГИС.ЧИТА" (версия для ПК)</v>
      </c>
      <c r="D138" s="36">
        <v>3360</v>
      </c>
      <c r="E138" s="37"/>
      <c r="F138" s="37"/>
      <c r="G138" s="37"/>
      <c r="H138" s="38"/>
    </row>
    <row r="139" spans="1:8" ht="50.1" customHeight="1" x14ac:dyDescent="0.2">
      <c r="A139" s="143" t="s">
        <v>105</v>
      </c>
      <c r="B139" s="144"/>
      <c r="C139" s="184" t="str">
        <f t="shared" si="2"/>
        <v>Электронный справочник на основе Справочника организаций "2ГИС.ЧИТА" (версия для ПК)</v>
      </c>
      <c r="D139" s="36">
        <v>11400</v>
      </c>
      <c r="E139" s="37"/>
      <c r="F139" s="37"/>
      <c r="G139" s="37"/>
      <c r="H139" s="38"/>
    </row>
    <row r="140" spans="1:8" ht="50.1" customHeight="1" x14ac:dyDescent="0.2">
      <c r="A140" s="143" t="s">
        <v>106</v>
      </c>
      <c r="B140" s="144"/>
      <c r="C140" s="184" t="s">
        <v>87</v>
      </c>
      <c r="D140" s="36">
        <v>1080</v>
      </c>
      <c r="E140" s="37"/>
      <c r="F140" s="37"/>
      <c r="G140" s="37"/>
      <c r="H140" s="38"/>
    </row>
    <row r="141" spans="1:8" ht="69.75" customHeight="1" x14ac:dyDescent="0.2">
      <c r="A141" s="143" t="s">
        <v>107</v>
      </c>
      <c r="B141" s="144"/>
      <c r="C141"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1" s="36">
        <v>21000</v>
      </c>
      <c r="E141" s="37"/>
      <c r="F141" s="37"/>
      <c r="G141" s="37"/>
      <c r="H141" s="38"/>
    </row>
    <row r="142" spans="1:8" ht="50.1" customHeight="1" thickBot="1" x14ac:dyDescent="0.25">
      <c r="A142" s="143" t="s">
        <v>108</v>
      </c>
      <c r="B142" s="144"/>
      <c r="C142" s="184" t="str">
        <f t="shared" si="2"/>
        <v>Электронный справочник на основе Справочника организаций "2ГИС.ЧИТА" (версия для ПК)</v>
      </c>
      <c r="D142" s="44">
        <v>1680</v>
      </c>
      <c r="E142" s="45"/>
      <c r="F142" s="45"/>
      <c r="G142" s="45"/>
      <c r="H142" s="46"/>
    </row>
    <row r="143" spans="1:8" s="28" customFormat="1" ht="50.1" customHeight="1" thickBot="1" x14ac:dyDescent="0.25">
      <c r="A143" s="24" t="s">
        <v>109</v>
      </c>
      <c r="B143" s="25"/>
      <c r="C143" s="26"/>
      <c r="D143" s="156"/>
      <c r="E143" s="156"/>
      <c r="F143" s="156"/>
      <c r="G143" s="156"/>
      <c r="H143" s="157"/>
    </row>
    <row r="144" spans="1:8" s="16" customFormat="1" ht="50.1" customHeight="1" x14ac:dyDescent="0.2">
      <c r="A144" s="143" t="s">
        <v>110</v>
      </c>
      <c r="B144" s="144"/>
      <c r="C144" s="191"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44" s="36">
        <v>5550</v>
      </c>
      <c r="E144" s="37"/>
      <c r="F144" s="37"/>
      <c r="G144" s="37"/>
      <c r="H144" s="38"/>
    </row>
    <row r="145" spans="1:8" s="16" customFormat="1" ht="50.1" customHeight="1" x14ac:dyDescent="0.2">
      <c r="A145" s="143" t="s">
        <v>111</v>
      </c>
      <c r="B145" s="144"/>
      <c r="C145" s="194"/>
      <c r="D145" s="36">
        <v>5004</v>
      </c>
      <c r="E145" s="37"/>
      <c r="F145" s="37"/>
      <c r="G145" s="37"/>
      <c r="H145" s="38"/>
    </row>
    <row r="146" spans="1:8" s="16" customFormat="1" ht="50.1" customHeight="1" x14ac:dyDescent="0.2">
      <c r="A146" s="192" t="s">
        <v>112</v>
      </c>
      <c r="B146" s="193"/>
      <c r="C146" s="194"/>
      <c r="D146" s="325">
        <v>3000</v>
      </c>
      <c r="E146" s="140"/>
      <c r="F146" s="140"/>
      <c r="G146" s="140"/>
      <c r="H146" s="140"/>
    </row>
    <row r="147" spans="1:8" s="16" customFormat="1" ht="50.1" customHeight="1" x14ac:dyDescent="0.2">
      <c r="A147" s="192" t="s">
        <v>113</v>
      </c>
      <c r="B147" s="193"/>
      <c r="C147" s="194"/>
      <c r="D147" s="325">
        <v>300</v>
      </c>
      <c r="E147" s="140"/>
      <c r="F147" s="140"/>
      <c r="G147" s="140"/>
      <c r="H147" s="140"/>
    </row>
    <row r="148" spans="1:8" s="16" customFormat="1" ht="50.1" customHeight="1" thickBot="1" x14ac:dyDescent="0.25">
      <c r="A148" s="192" t="s">
        <v>114</v>
      </c>
      <c r="B148" s="193"/>
      <c r="C148" s="196"/>
      <c r="D148" s="78">
        <v>1050</v>
      </c>
      <c r="E148" s="79"/>
      <c r="F148" s="79"/>
      <c r="G148" s="79"/>
      <c r="H148" s="79"/>
    </row>
    <row r="149" spans="1:8" s="16" customFormat="1" ht="50.1" customHeight="1" thickBot="1" x14ac:dyDescent="0.25">
      <c r="A149" s="24" t="s">
        <v>115</v>
      </c>
      <c r="B149" s="25"/>
      <c r="C149" s="26"/>
      <c r="D149" s="156"/>
      <c r="E149" s="156"/>
      <c r="F149" s="156"/>
      <c r="G149" s="156"/>
      <c r="H149" s="157"/>
    </row>
    <row r="150" spans="1:8" ht="50.1" customHeight="1" x14ac:dyDescent="0.2">
      <c r="A150" s="143" t="s">
        <v>116</v>
      </c>
      <c r="B150" s="144"/>
      <c r="C150"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0" s="198">
        <f>F150*1.2</f>
        <v>5400</v>
      </c>
      <c r="E150" s="199">
        <f>F150*1.1</f>
        <v>4950</v>
      </c>
      <c r="F150" s="199">
        <v>4500</v>
      </c>
      <c r="G150" s="199">
        <f>F150*0.75</f>
        <v>3375</v>
      </c>
      <c r="H150" s="200">
        <f>F150*0.5</f>
        <v>2250</v>
      </c>
    </row>
    <row r="151" spans="1:8" ht="50.1" customHeight="1" x14ac:dyDescent="0.2">
      <c r="A151" s="143" t="s">
        <v>117</v>
      </c>
      <c r="B151" s="144"/>
      <c r="C151" s="184" t="str">
        <f>"Интернет-площадка 2gis.ru на основе Cправочника организаций "&amp;$C$2&amp;""</f>
        <v>Интернет-площадка 2gis.ru на основе Cправочника организаций "2ГИС.ЧИТА"</v>
      </c>
      <c r="D151" s="36">
        <v>2100</v>
      </c>
      <c r="E151" s="37"/>
      <c r="F151" s="37"/>
      <c r="G151" s="37"/>
      <c r="H151" s="38"/>
    </row>
    <row r="152" spans="1:8" ht="50.1" customHeight="1" x14ac:dyDescent="0.2">
      <c r="A152" s="143" t="s">
        <v>118</v>
      </c>
      <c r="B152" s="144"/>
      <c r="C152"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6">
        <v>1254</v>
      </c>
      <c r="E152" s="37"/>
      <c r="F152" s="37"/>
      <c r="G152" s="37"/>
      <c r="H152" s="38"/>
    </row>
    <row r="153" spans="1:8" ht="50.1" customHeight="1" x14ac:dyDescent="0.2">
      <c r="A153" s="143" t="s">
        <v>119</v>
      </c>
      <c r="B153" s="144"/>
      <c r="C15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3" s="198">
        <f>F153*1.2</f>
        <v>7632</v>
      </c>
      <c r="E153" s="199">
        <f>F153*1.1</f>
        <v>6996.0000000000009</v>
      </c>
      <c r="F153" s="199">
        <v>6360</v>
      </c>
      <c r="G153" s="199">
        <f>F153*0.75</f>
        <v>4770</v>
      </c>
      <c r="H153" s="200">
        <f>F153*0.5</f>
        <v>3180</v>
      </c>
    </row>
    <row r="154" spans="1:8" ht="50.1" customHeight="1" x14ac:dyDescent="0.2">
      <c r="A154" s="143" t="s">
        <v>163</v>
      </c>
      <c r="B154" s="144"/>
      <c r="C154" s="184" t="str">
        <f>"Интернет-площадка 2gis.ru на основе Cправочника организаций "&amp;$C$2&amp;""</f>
        <v>Интернет-площадка 2gis.ru на основе Cправочника организаций "2ГИС.ЧИТА"</v>
      </c>
      <c r="D154" s="36">
        <v>3000</v>
      </c>
      <c r="E154" s="37"/>
      <c r="F154" s="37"/>
      <c r="G154" s="37"/>
      <c r="H154" s="38"/>
    </row>
    <row r="155" spans="1:8" ht="50.1" customHeight="1" x14ac:dyDescent="0.2">
      <c r="A155" s="143" t="s">
        <v>121</v>
      </c>
      <c r="B155" s="144"/>
      <c r="C155" s="184"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5" s="36">
        <v>1800</v>
      </c>
      <c r="E155" s="37"/>
      <c r="F155" s="37"/>
      <c r="G155" s="37"/>
      <c r="H155" s="38"/>
    </row>
    <row r="156" spans="1:8" s="16" customFormat="1" ht="126" customHeight="1" thickBot="1" x14ac:dyDescent="0.25">
      <c r="A156" s="143" t="s">
        <v>122</v>
      </c>
      <c r="B156" s="144"/>
      <c r="C156" s="201" t="str">
        <f>C151</f>
        <v>Интернет-площадка 2gis.ru на основе Cправочника организаций "2ГИС.ЧИТА"</v>
      </c>
      <c r="D156" s="198">
        <f>F156*1.2</f>
        <v>3006</v>
      </c>
      <c r="E156" s="199">
        <f>F156*1.1</f>
        <v>2755.5</v>
      </c>
      <c r="F156" s="199">
        <v>2505</v>
      </c>
      <c r="G156" s="199">
        <f>F156*0.75</f>
        <v>1878.75</v>
      </c>
      <c r="H156" s="200">
        <f>F156*0.5</f>
        <v>1252.5</v>
      </c>
    </row>
    <row r="157" spans="1:8" ht="50.1" customHeight="1" thickBot="1" x14ac:dyDescent="0.25">
      <c r="A157" s="24" t="s">
        <v>182</v>
      </c>
      <c r="B157" s="25"/>
      <c r="C157" s="26"/>
      <c r="D157" s="156"/>
      <c r="E157" s="156"/>
      <c r="F157" s="156"/>
      <c r="G157" s="156"/>
      <c r="H157" s="157"/>
    </row>
    <row r="158" spans="1:8" s="23" customFormat="1" ht="30" customHeight="1" thickBot="1" x14ac:dyDescent="0.25">
      <c r="A158" s="532"/>
      <c r="B158" s="353"/>
      <c r="C158" s="354"/>
      <c r="D158" s="353"/>
      <c r="E158" s="353"/>
      <c r="F158" s="353"/>
      <c r="G158" s="353"/>
      <c r="H158" s="355"/>
    </row>
    <row r="159" spans="1:8" s="16" customFormat="1" ht="185.25" customHeight="1" x14ac:dyDescent="0.2">
      <c r="A159" s="143" t="s">
        <v>183</v>
      </c>
      <c r="B159" s="144"/>
      <c r="C159"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9" s="31">
        <v>10200</v>
      </c>
      <c r="E159" s="32"/>
      <c r="F159" s="32"/>
      <c r="G159" s="32"/>
      <c r="H159" s="33"/>
    </row>
    <row r="160" spans="1:8" s="16" customFormat="1" ht="83.25" customHeight="1" x14ac:dyDescent="0.2">
      <c r="A160" s="143" t="s">
        <v>184</v>
      </c>
      <c r="B160" s="144"/>
      <c r="C160" s="194"/>
      <c r="D160" s="36">
        <v>20400</v>
      </c>
      <c r="E160" s="37"/>
      <c r="F160" s="37"/>
      <c r="G160" s="37"/>
      <c r="H160" s="38"/>
    </row>
    <row r="161" spans="1:8" s="16" customFormat="1" ht="83.25" customHeight="1" x14ac:dyDescent="0.2">
      <c r="A161" s="143" t="s">
        <v>185</v>
      </c>
      <c r="B161" s="144"/>
      <c r="C161" s="194"/>
      <c r="D161" s="36">
        <v>10200</v>
      </c>
      <c r="E161" s="37"/>
      <c r="F161" s="37"/>
      <c r="G161" s="37"/>
      <c r="H161" s="38"/>
    </row>
    <row r="162" spans="1:8" s="16" customFormat="1" ht="83.25" customHeight="1" thickBot="1" x14ac:dyDescent="0.25">
      <c r="A162" s="143" t="s">
        <v>186</v>
      </c>
      <c r="B162" s="144"/>
      <c r="C162" s="194"/>
      <c r="D162" s="36">
        <v>20400</v>
      </c>
      <c r="E162" s="37"/>
      <c r="F162" s="37"/>
      <c r="G162" s="37"/>
      <c r="H162" s="38"/>
    </row>
    <row r="163" spans="1:8" ht="21.75" thickBot="1" x14ac:dyDescent="0.25">
      <c r="A163" s="298"/>
      <c r="B163" s="299"/>
      <c r="C163" s="118"/>
      <c r="D163" s="322"/>
      <c r="E163" s="322"/>
      <c r="F163" s="322"/>
      <c r="G163" s="322"/>
      <c r="H163" s="323"/>
    </row>
    <row r="165" spans="1:8" ht="21" x14ac:dyDescent="0.2">
      <c r="A165" s="206"/>
      <c r="B165" s="207" t="s">
        <v>123</v>
      </c>
      <c r="C165" s="208" t="s">
        <v>726</v>
      </c>
      <c r="D165" s="208"/>
      <c r="E165" s="209"/>
      <c r="F165" s="209"/>
      <c r="G165" s="209"/>
      <c r="H165" s="209"/>
    </row>
    <row r="166" spans="1:8" ht="21" x14ac:dyDescent="0.2">
      <c r="A166" s="206"/>
      <c r="B166" s="209"/>
      <c r="C166" s="210" t="s">
        <v>727</v>
      </c>
      <c r="D166" s="210"/>
      <c r="E166" s="209"/>
      <c r="F166" s="209"/>
      <c r="G166" s="209"/>
      <c r="H166" s="209"/>
    </row>
    <row r="167" spans="1:8" ht="21" x14ac:dyDescent="0.2">
      <c r="A167" s="206"/>
      <c r="B167" s="209"/>
      <c r="C167" s="210" t="s">
        <v>728</v>
      </c>
      <c r="D167" s="210"/>
      <c r="E167" s="209"/>
      <c r="F167" s="209"/>
      <c r="G167" s="209"/>
      <c r="H167" s="209"/>
    </row>
    <row r="168" spans="1:8" ht="21" x14ac:dyDescent="0.2">
      <c r="C168" s="210"/>
      <c r="D168" s="210"/>
      <c r="E168" s="209"/>
      <c r="F168" s="209"/>
      <c r="G168" s="209"/>
      <c r="H168" s="203"/>
    </row>
    <row r="169" spans="1:8" ht="26.25" customHeight="1" x14ac:dyDescent="0.2">
      <c r="A169" s="213" t="str">
        <f>Абакан_юр!A147</f>
        <v>По соглашению сторон в качестве валюты платежа могут выступать украинские гривны, в этом случае курс следующий: 1 руб. = 0,3909 гривен</v>
      </c>
      <c r="B169" s="213"/>
      <c r="C169" s="213"/>
      <c r="D169" s="214"/>
      <c r="E169" s="214"/>
      <c r="F169" s="215"/>
      <c r="G169" s="216"/>
      <c r="H169" s="216"/>
    </row>
    <row r="170" spans="1:8" ht="26.25" customHeight="1" x14ac:dyDescent="0.2">
      <c r="A170" s="213" t="str">
        <f>Абакан_юр!A148</f>
        <v>По соглашению сторон в качестве валюты платежа могут выступать дирхамы ОАЭ, в этом случае курс следующий: 1 руб. = 0,0394 дирхам</v>
      </c>
      <c r="B170" s="213"/>
      <c r="C170" s="213"/>
      <c r="D170" s="214"/>
      <c r="E170" s="214"/>
      <c r="F170" s="215"/>
      <c r="G170" s="218"/>
      <c r="H170" s="218"/>
    </row>
    <row r="171" spans="1:8" ht="26.25" customHeight="1" x14ac:dyDescent="0.2">
      <c r="A171" s="213" t="str">
        <f>Абакан_юр!A149</f>
        <v>По соглашению сторон в качестве валюты платежа могут выступать доллары США, в этом случае курс следующий: 1 руб. = 0,0107 доллара</v>
      </c>
      <c r="B171" s="213"/>
      <c r="C171" s="213"/>
      <c r="D171" s="214"/>
      <c r="E171" s="214"/>
      <c r="F171" s="215"/>
      <c r="G171" s="218"/>
      <c r="H171" s="218"/>
    </row>
    <row r="172" spans="1:8" ht="26.25" customHeight="1" x14ac:dyDescent="0.2">
      <c r="A172" s="213" t="str">
        <f>Абакан_юр!A150</f>
        <v>По соглашению сторон в качестве валюты платежа могут выступать евро, в этом случае курс следующий: 1 руб. = 0,0101 евро</v>
      </c>
      <c r="B172" s="213"/>
      <c r="C172" s="213"/>
      <c r="D172" s="214"/>
      <c r="E172" s="215"/>
      <c r="F172" s="215"/>
      <c r="G172" s="218"/>
      <c r="H172" s="218"/>
    </row>
    <row r="173" spans="1:8" ht="26.25" customHeight="1" x14ac:dyDescent="0.2">
      <c r="A173" s="213" t="str">
        <f>Абакан_юр!A151</f>
        <v>По соглашению сторон в качестве валюты платежа могут выступать чешские кроны, в этом случае курс следующий: 1 руб. = 0,2496 крона</v>
      </c>
      <c r="B173" s="213"/>
      <c r="C173" s="213"/>
      <c r="D173" s="214"/>
      <c r="E173" s="215"/>
      <c r="F173" s="215"/>
      <c r="G173" s="218"/>
      <c r="H173" s="218"/>
    </row>
    <row r="174" spans="1:8" ht="26.25" customHeight="1" x14ac:dyDescent="0.2">
      <c r="A174" s="213" t="str">
        <f>Абакан_юр!A152</f>
        <v>По соглашению сторон в качестве валюты платежа могут выступать киргизские сомы, в этом случае курс следующий: 1 руб. = 0,9546 сом</v>
      </c>
      <c r="B174" s="213"/>
      <c r="C174" s="213"/>
      <c r="D174" s="214"/>
      <c r="E174" s="214"/>
      <c r="F174" s="215"/>
      <c r="G174" s="218"/>
      <c r="H174" s="218"/>
    </row>
    <row r="175" spans="1:8" ht="26.25" customHeight="1" x14ac:dyDescent="0.2">
      <c r="A175"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5" s="213"/>
      <c r="C175" s="213"/>
      <c r="D175" s="214"/>
      <c r="E175" s="214"/>
      <c r="F175" s="215"/>
      <c r="G175" s="218"/>
      <c r="H175" s="218"/>
    </row>
    <row r="176" spans="1:8" ht="26.25" x14ac:dyDescent="0.2">
      <c r="A176" s="219"/>
      <c r="B176" s="219"/>
      <c r="C176" s="220"/>
      <c r="D176" s="221"/>
      <c r="E176" s="221"/>
      <c r="F176" s="222"/>
      <c r="G176" s="223"/>
      <c r="H176" s="223"/>
    </row>
    <row r="177" spans="1:8" ht="21" x14ac:dyDescent="0.2">
      <c r="A177" s="225" t="s">
        <v>134</v>
      </c>
      <c r="B177" s="225"/>
      <c r="C177" s="225"/>
      <c r="D177" s="225"/>
      <c r="E177" s="225"/>
      <c r="F177" s="225"/>
      <c r="G177" s="225"/>
      <c r="H177" s="225"/>
    </row>
    <row r="178" spans="1:8" ht="21" x14ac:dyDescent="0.2">
      <c r="A178" s="225" t="s">
        <v>135</v>
      </c>
      <c r="B178" s="225"/>
      <c r="C178" s="225"/>
      <c r="D178" s="225"/>
      <c r="E178" s="225"/>
      <c r="F178" s="225"/>
      <c r="G178" s="225"/>
      <c r="H178" s="225"/>
    </row>
    <row r="179" spans="1:8" ht="26.25" x14ac:dyDescent="0.2">
      <c r="A179" s="219"/>
      <c r="B179" s="219"/>
      <c r="C179" s="220"/>
      <c r="D179" s="221"/>
      <c r="E179" s="221"/>
      <c r="F179" s="222"/>
      <c r="G179" s="223"/>
      <c r="H179" s="223"/>
    </row>
    <row r="180" spans="1:8" ht="50.1" customHeight="1" thickBot="1" x14ac:dyDescent="0.25">
      <c r="A180" s="226" t="s">
        <v>136</v>
      </c>
      <c r="B180" s="226"/>
      <c r="C180" s="226"/>
      <c r="D180" s="226"/>
      <c r="E180" s="226"/>
      <c r="F180" s="227"/>
      <c r="G180" s="217"/>
      <c r="H180" s="228"/>
    </row>
    <row r="181" spans="1:8" ht="50.1" customHeight="1" thickBot="1" x14ac:dyDescent="0.25">
      <c r="A181" s="229" t="s">
        <v>137</v>
      </c>
      <c r="B181" s="230"/>
      <c r="C181" s="230"/>
      <c r="D181" s="230"/>
      <c r="E181" s="231"/>
      <c r="F181" s="232"/>
      <c r="H181" s="233"/>
    </row>
    <row r="182" spans="1:8" ht="87" customHeight="1" thickBot="1" x14ac:dyDescent="0.25">
      <c r="A182" s="302" t="s">
        <v>138</v>
      </c>
      <c r="B182" s="303"/>
      <c r="C182" s="236" t="s">
        <v>139</v>
      </c>
      <c r="D182" s="326" t="s">
        <v>140</v>
      </c>
      <c r="E182" s="327"/>
      <c r="F182" s="238"/>
      <c r="G182" s="238"/>
      <c r="H182" s="238"/>
    </row>
    <row r="183" spans="1:8" ht="117.75" customHeight="1" x14ac:dyDescent="0.2">
      <c r="A183" s="239" t="s">
        <v>141</v>
      </c>
      <c r="B183" s="240"/>
      <c r="C183" s="241" t="s">
        <v>142</v>
      </c>
      <c r="D183" s="242" t="s">
        <v>143</v>
      </c>
      <c r="E183" s="243"/>
      <c r="F183" s="238"/>
      <c r="G183" s="238"/>
      <c r="H183" s="238"/>
    </row>
    <row r="184" spans="1:8" ht="96.75" customHeight="1" x14ac:dyDescent="0.2">
      <c r="A184" s="244" t="s">
        <v>144</v>
      </c>
      <c r="B184" s="245"/>
      <c r="C184" s="246" t="s">
        <v>145</v>
      </c>
      <c r="D184" s="247" t="s">
        <v>146</v>
      </c>
      <c r="E184" s="248"/>
      <c r="F184" s="238"/>
      <c r="G184" s="238"/>
      <c r="H184" s="238"/>
    </row>
    <row r="185" spans="1:8" ht="116.25" customHeight="1" thickBot="1" x14ac:dyDescent="0.25">
      <c r="A185" s="328" t="s">
        <v>147</v>
      </c>
      <c r="B185" s="329"/>
      <c r="C185" s="330" t="s">
        <v>148</v>
      </c>
      <c r="D185" s="331" t="s">
        <v>146</v>
      </c>
      <c r="E185" s="332"/>
      <c r="F185" s="238"/>
      <c r="G185" s="238"/>
      <c r="H185" s="238"/>
    </row>
    <row r="186" spans="1:8" s="203" customFormat="1" ht="102.75" customHeight="1" thickBot="1" x14ac:dyDescent="0.25">
      <c r="A186" s="328" t="s">
        <v>150</v>
      </c>
      <c r="B186" s="329"/>
      <c r="C186" s="544" t="s">
        <v>151</v>
      </c>
      <c r="D186" s="331" t="s">
        <v>146</v>
      </c>
      <c r="E186" s="332"/>
      <c r="F186" s="232"/>
      <c r="G186" s="232"/>
      <c r="H186" s="232"/>
    </row>
    <row r="187" spans="1:8" s="224" customFormat="1" ht="222.75" customHeight="1" thickBot="1" x14ac:dyDescent="0.25">
      <c r="A187" s="328" t="s">
        <v>152</v>
      </c>
      <c r="B187" s="329"/>
      <c r="C187" s="330" t="s">
        <v>153</v>
      </c>
      <c r="D187" s="331" t="s">
        <v>146</v>
      </c>
      <c r="E187" s="332"/>
      <c r="F187" s="222"/>
      <c r="G187" s="223"/>
      <c r="H187" s="223"/>
    </row>
    <row r="188" spans="1:8" ht="43.5" customHeight="1" x14ac:dyDescent="0.2">
      <c r="A188" s="250" t="s">
        <v>154</v>
      </c>
      <c r="B188" s="250"/>
      <c r="C188" s="250"/>
      <c r="D188" s="250"/>
      <c r="E188" s="250"/>
      <c r="F188" s="250"/>
      <c r="G188" s="250"/>
      <c r="H188" s="250"/>
    </row>
    <row r="189" spans="1:8" ht="43.5" customHeight="1" x14ac:dyDescent="0.2">
      <c r="A189" s="250" t="s">
        <v>155</v>
      </c>
      <c r="B189" s="250"/>
      <c r="C189" s="250"/>
      <c r="D189" s="250"/>
      <c r="E189" s="250"/>
      <c r="F189" s="250"/>
      <c r="G189" s="250"/>
      <c r="H189" s="250"/>
    </row>
    <row r="190" spans="1:8" ht="184.5" customHeight="1" x14ac:dyDescent="0.2">
      <c r="A190"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0" s="225"/>
      <c r="C190" s="225"/>
      <c r="D190" s="225"/>
      <c r="E190" s="225"/>
      <c r="F190" s="225"/>
      <c r="G190" s="225"/>
      <c r="H190" s="225"/>
    </row>
    <row r="191" spans="1:8" ht="78.75" customHeight="1" x14ac:dyDescent="0.2">
      <c r="A191" s="225" t="s">
        <v>157</v>
      </c>
      <c r="B191" s="225"/>
      <c r="C191" s="225"/>
      <c r="D191" s="225"/>
      <c r="E191" s="225"/>
      <c r="F191" s="225"/>
      <c r="G191" s="225"/>
      <c r="H191" s="225"/>
    </row>
    <row r="192" spans="1:8" ht="23.25" x14ac:dyDescent="0.2">
      <c r="A192" s="250" t="s">
        <v>158</v>
      </c>
      <c r="B192" s="250"/>
      <c r="C192" s="250"/>
      <c r="D192" s="250"/>
      <c r="E192" s="250"/>
      <c r="F192" s="250"/>
      <c r="G192" s="250"/>
      <c r="H192" s="250"/>
    </row>
    <row r="193" spans="1:8" s="252" customFormat="1" ht="114.75" customHeight="1" x14ac:dyDescent="0.2">
      <c r="A193" s="225" t="s">
        <v>159</v>
      </c>
      <c r="B193" s="225"/>
      <c r="C193" s="225"/>
      <c r="D193" s="225"/>
      <c r="E193" s="225"/>
      <c r="F193" s="225"/>
      <c r="G193" s="225"/>
      <c r="H193" s="225"/>
    </row>
  </sheetData>
  <sheetProtection selectLockedCells="1" selectUnlockedCells="1"/>
  <mergeCells count="318">
    <mergeCell ref="A188:H188"/>
    <mergeCell ref="A189:H189"/>
    <mergeCell ref="A190:H190"/>
    <mergeCell ref="A191:H191"/>
    <mergeCell ref="A192:H192"/>
    <mergeCell ref="A193:E193"/>
    <mergeCell ref="F193:H193"/>
    <mergeCell ref="A185:B185"/>
    <mergeCell ref="D185:E185"/>
    <mergeCell ref="A186:B186"/>
    <mergeCell ref="D186:E186"/>
    <mergeCell ref="A187:B187"/>
    <mergeCell ref="D187:E187"/>
    <mergeCell ref="A182:B182"/>
    <mergeCell ref="D182:E182"/>
    <mergeCell ref="A183:B183"/>
    <mergeCell ref="D183:E183"/>
    <mergeCell ref="A184:B184"/>
    <mergeCell ref="D184:E184"/>
    <mergeCell ref="A174:C174"/>
    <mergeCell ref="A175:C175"/>
    <mergeCell ref="A177:H177"/>
    <mergeCell ref="A178:H178"/>
    <mergeCell ref="A180:E180"/>
    <mergeCell ref="A181:E181"/>
    <mergeCell ref="A169:C169"/>
    <mergeCell ref="G169:H169"/>
    <mergeCell ref="A170:C170"/>
    <mergeCell ref="A171:C171"/>
    <mergeCell ref="A172:C172"/>
    <mergeCell ref="A173:C173"/>
    <mergeCell ref="A163:B163"/>
    <mergeCell ref="D163:H163"/>
    <mergeCell ref="C165:D165"/>
    <mergeCell ref="C166:D166"/>
    <mergeCell ref="C167:D167"/>
    <mergeCell ref="C168:D168"/>
    <mergeCell ref="A159:B159"/>
    <mergeCell ref="C159:C162"/>
    <mergeCell ref="D159:H159"/>
    <mergeCell ref="A160:B160"/>
    <mergeCell ref="D160:H160"/>
    <mergeCell ref="A161:B161"/>
    <mergeCell ref="D161:H161"/>
    <mergeCell ref="A162:B162"/>
    <mergeCell ref="D162:H162"/>
    <mergeCell ref="A155:B155"/>
    <mergeCell ref="D155:H155"/>
    <mergeCell ref="A156:B156"/>
    <mergeCell ref="A157:B157"/>
    <mergeCell ref="D157:H157"/>
    <mergeCell ref="A158:C158"/>
    <mergeCell ref="D158:H158"/>
    <mergeCell ref="A151:B151"/>
    <mergeCell ref="D151:H151"/>
    <mergeCell ref="A152:B152"/>
    <mergeCell ref="D152:H152"/>
    <mergeCell ref="A153:B153"/>
    <mergeCell ref="A154:B154"/>
    <mergeCell ref="D154:H154"/>
    <mergeCell ref="D147:H147"/>
    <mergeCell ref="A148:B148"/>
    <mergeCell ref="D148:H148"/>
    <mergeCell ref="A149:B149"/>
    <mergeCell ref="D149:H149"/>
    <mergeCell ref="A150:B150"/>
    <mergeCell ref="A143:B143"/>
    <mergeCell ref="D143:H143"/>
    <mergeCell ref="A144:B144"/>
    <mergeCell ref="C144:C148"/>
    <mergeCell ref="D144:H144"/>
    <mergeCell ref="A145:B145"/>
    <mergeCell ref="D145:H145"/>
    <mergeCell ref="A146:B146"/>
    <mergeCell ref="D146:H146"/>
    <mergeCell ref="A147:B147"/>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03:H103"/>
    <mergeCell ref="A104:B104"/>
    <mergeCell ref="D104:H104"/>
    <mergeCell ref="A105:B105"/>
    <mergeCell ref="D105:H105"/>
    <mergeCell ref="A106:B106"/>
    <mergeCell ref="D106:H106"/>
    <mergeCell ref="A99:B99"/>
    <mergeCell ref="D99:H99"/>
    <mergeCell ref="A100:B100"/>
    <mergeCell ref="C100:C108"/>
    <mergeCell ref="D100:H100"/>
    <mergeCell ref="A101:B101"/>
    <mergeCell ref="D101:H101"/>
    <mergeCell ref="A102:B102"/>
    <mergeCell ref="D102:H102"/>
    <mergeCell ref="A103:B103"/>
    <mergeCell ref="A96:B96"/>
    <mergeCell ref="D96:H96"/>
    <mergeCell ref="A97:B97"/>
    <mergeCell ref="D97:H97"/>
    <mergeCell ref="A98:B98"/>
    <mergeCell ref="D98:H98"/>
    <mergeCell ref="A93:B93"/>
    <mergeCell ref="D93:H93"/>
    <mergeCell ref="A94:B94"/>
    <mergeCell ref="D94:H94"/>
    <mergeCell ref="A95:B95"/>
    <mergeCell ref="D95:H95"/>
    <mergeCell ref="A90:B90"/>
    <mergeCell ref="D90:H90"/>
    <mergeCell ref="A91:B91"/>
    <mergeCell ref="D91:H91"/>
    <mergeCell ref="A92:B92"/>
    <mergeCell ref="D92:H92"/>
    <mergeCell ref="A85:B85"/>
    <mergeCell ref="D85:H85"/>
    <mergeCell ref="A86:C86"/>
    <mergeCell ref="D86:H86"/>
    <mergeCell ref="D87:H87"/>
    <mergeCell ref="A88:B88"/>
    <mergeCell ref="C88:C96"/>
    <mergeCell ref="D88:H88"/>
    <mergeCell ref="A89:B89"/>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175"/>
  <sheetViews>
    <sheetView view="pageBreakPreview" zoomScale="40" zoomScaleNormal="60" zoomScaleSheetLayoutView="40" workbookViewId="0">
      <pane ySplit="4" topLeftCell="A128" activePane="bottomLeft" state="frozen"/>
      <selection activeCell="C158" sqref="C158:C257"/>
      <selection pane="bottomLeft" activeCell="C158" sqref="C158:C257"/>
    </sheetView>
  </sheetViews>
  <sheetFormatPr defaultColWidth="9.140625" defaultRowHeight="12.75" outlineLevelRow="1" x14ac:dyDescent="0.2"/>
  <cols>
    <col min="1" max="1" width="45.7109375" style="202" customWidth="1"/>
    <col min="2" max="2" width="80.7109375" style="203" customWidth="1"/>
    <col min="3" max="3" width="120.7109375" style="204" customWidth="1"/>
    <col min="4" max="4" width="90.7109375" style="203" customWidth="1"/>
    <col min="5" max="5" width="8.5703125" style="205" customWidth="1"/>
    <col min="6" max="22" width="9.140625" style="205" hidden="1" customWidth="1"/>
    <col min="23" max="23" width="6.140625" style="205" hidden="1" customWidth="1"/>
    <col min="24" max="24" width="9.140625" style="205" hidden="1" customWidth="1"/>
    <col min="25" max="16384" width="9.140625" style="205"/>
  </cols>
  <sheetData>
    <row r="1" spans="1:4" s="4" customFormat="1" ht="50.1" customHeight="1" x14ac:dyDescent="0.2">
      <c r="A1" s="1"/>
      <c r="B1" s="2"/>
      <c r="C1" s="3" t="s">
        <v>0</v>
      </c>
      <c r="D1" s="222"/>
    </row>
    <row r="2" spans="1:4" s="10" customFormat="1" ht="50.1" customHeight="1" x14ac:dyDescent="0.2">
      <c r="A2" s="5" t="str">
        <f>Абакан_юр!A2</f>
        <v>Введен в действие с "01" ноября 2023 г.</v>
      </c>
      <c r="B2" s="6" t="s">
        <v>2</v>
      </c>
      <c r="C2" s="7" t="s">
        <v>729</v>
      </c>
      <c r="D2" s="400"/>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3" customFormat="1" ht="50.1" customHeight="1" thickBot="1" x14ac:dyDescent="0.25">
      <c r="A4" s="17" t="s">
        <v>5</v>
      </c>
      <c r="B4" s="18" t="s">
        <v>6</v>
      </c>
      <c r="C4" s="19" t="s">
        <v>7</v>
      </c>
      <c r="D4" s="254" t="s">
        <v>8</v>
      </c>
    </row>
    <row r="5" spans="1:4" s="28" customFormat="1" ht="50.1" customHeight="1" thickBot="1" x14ac:dyDescent="0.25">
      <c r="A5" s="24" t="s">
        <v>9</v>
      </c>
      <c r="B5" s="25"/>
      <c r="C5" s="26"/>
      <c r="D5" s="27"/>
    </row>
    <row r="6" spans="1:4" s="259" customFormat="1" ht="24.95" customHeight="1" thickBot="1" x14ac:dyDescent="0.25">
      <c r="A6" s="255"/>
      <c r="B6" s="256"/>
      <c r="C6" s="257"/>
      <c r="D6" s="258"/>
    </row>
    <row r="7" spans="1:4"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1">
        <v>7770</v>
      </c>
    </row>
    <row r="8" spans="1:4" s="16" customFormat="1" ht="132" customHeight="1" x14ac:dyDescent="0.2">
      <c r="A8" s="34"/>
      <c r="B8" s="35"/>
      <c r="C8" s="35"/>
      <c r="D8" s="36"/>
    </row>
    <row r="9" spans="1:4"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6"/>
    </row>
    <row r="10" spans="1:4"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44"/>
    </row>
    <row r="11" spans="1:4" s="16" customFormat="1" ht="24.95" customHeight="1" thickBot="1" x14ac:dyDescent="0.25">
      <c r="A11" s="47"/>
      <c r="B11" s="48"/>
      <c r="C11" s="49"/>
      <c r="D11" s="260"/>
    </row>
    <row r="12" spans="1:4"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54">
        <v>8880</v>
      </c>
    </row>
    <row r="13" spans="1:4" s="16" customFormat="1" ht="132" customHeight="1" x14ac:dyDescent="0.2">
      <c r="A13" s="55"/>
      <c r="B13" s="35"/>
      <c r="C13" s="35"/>
      <c r="D13" s="56"/>
    </row>
    <row r="14" spans="1:4"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56"/>
    </row>
    <row r="15" spans="1:4"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56"/>
    </row>
    <row r="16" spans="1:4"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61"/>
    </row>
    <row r="17" spans="1:4" s="16" customFormat="1" ht="24.95" customHeight="1" thickBot="1" x14ac:dyDescent="0.25">
      <c r="A17" s="47"/>
      <c r="B17" s="62"/>
      <c r="C17" s="49"/>
      <c r="D17" s="63"/>
    </row>
    <row r="18" spans="1:4" s="16" customFormat="1" ht="112.5" customHeight="1" x14ac:dyDescent="0.2">
      <c r="A18" s="65" t="s">
        <v>17</v>
      </c>
      <c r="B18" s="66" t="s">
        <v>18</v>
      </c>
      <c r="C18" s="67"/>
      <c r="D18" s="68">
        <v>1122</v>
      </c>
    </row>
    <row r="19" spans="1:4" s="16" customFormat="1" ht="50.1" customHeight="1" x14ac:dyDescent="0.2">
      <c r="A19" s="71"/>
      <c r="B19" s="72" t="s">
        <v>19</v>
      </c>
      <c r="C19" s="73" t="str">
        <f>"Электронный справочник "&amp;$C$2&amp;" (версия для ПК)"</f>
        <v>Электронный справочник "2ГИС.ШЕРЕГЕШ" (версия для ПК)</v>
      </c>
      <c r="D19" s="74"/>
    </row>
    <row r="20" spans="1:4" s="16" customFormat="1" ht="40.5" customHeight="1" x14ac:dyDescent="0.2">
      <c r="A20" s="71"/>
      <c r="B20" s="72" t="s">
        <v>20</v>
      </c>
      <c r="C20" s="35"/>
      <c r="D20" s="74"/>
    </row>
    <row r="21" spans="1:4"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78"/>
    </row>
    <row r="22" spans="1:4" s="16" customFormat="1" ht="24.95" customHeight="1" thickBot="1" x14ac:dyDescent="0.25">
      <c r="A22" s="81"/>
      <c r="B22" s="82"/>
      <c r="C22" s="83"/>
      <c r="D22" s="261"/>
    </row>
    <row r="23" spans="1:4"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262">
        <v>240</v>
      </c>
    </row>
    <row r="24" spans="1:4" s="16" customFormat="1" ht="94.5" customHeight="1" x14ac:dyDescent="0.2">
      <c r="A24" s="71"/>
      <c r="B24" s="92"/>
      <c r="C24" s="93"/>
      <c r="D24" s="94"/>
    </row>
    <row r="25" spans="1:4"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263"/>
    </row>
    <row r="26" spans="1:4" s="16" customFormat="1" ht="24.95" customHeight="1" thickBot="1" x14ac:dyDescent="0.25">
      <c r="A26" s="81"/>
      <c r="B26" s="48"/>
      <c r="C26" s="49"/>
      <c r="D26" s="264"/>
    </row>
    <row r="27" spans="1:4"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1">
        <v>10884</v>
      </c>
    </row>
    <row r="28" spans="1:4" s="16" customFormat="1" ht="99.95" customHeight="1" x14ac:dyDescent="0.2">
      <c r="A28" s="71"/>
      <c r="B28" s="35"/>
      <c r="C28" s="35"/>
      <c r="D28" s="36"/>
    </row>
    <row r="29" spans="1:4"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6"/>
    </row>
    <row r="30" spans="1:4"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44"/>
    </row>
    <row r="31" spans="1:4" s="16" customFormat="1" ht="24.95" customHeight="1" thickBot="1" x14ac:dyDescent="0.25">
      <c r="A31" s="81"/>
      <c r="B31" s="48"/>
      <c r="C31" s="49"/>
      <c r="D31" s="260"/>
    </row>
    <row r="32" spans="1:4"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54">
        <v>12432</v>
      </c>
    </row>
    <row r="33" spans="1:4" s="16" customFormat="1" ht="99.95" customHeight="1" x14ac:dyDescent="0.2">
      <c r="A33" s="71"/>
      <c r="B33" s="35"/>
      <c r="C33" s="35"/>
      <c r="D33" s="56"/>
    </row>
    <row r="34" spans="1:4"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56"/>
    </row>
    <row r="35" spans="1:4"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56"/>
    </row>
    <row r="36" spans="1:4"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61"/>
    </row>
    <row r="37" spans="1:4" s="16" customFormat="1" ht="24.95" customHeight="1" thickBot="1" x14ac:dyDescent="0.25">
      <c r="A37" s="112"/>
      <c r="B37" s="62"/>
      <c r="C37" s="49"/>
      <c r="D37" s="63"/>
    </row>
    <row r="38" spans="1:4" s="16" customFormat="1" ht="125.1" customHeight="1" x14ac:dyDescent="0.2">
      <c r="A38" s="65" t="s">
        <v>28</v>
      </c>
      <c r="B38" s="66" t="s">
        <v>29</v>
      </c>
      <c r="C38" s="67"/>
      <c r="D38" s="68">
        <v>1680</v>
      </c>
    </row>
    <row r="39" spans="1:4" s="16" customFormat="1" ht="50.1" customHeight="1" x14ac:dyDescent="0.2">
      <c r="A39" s="71"/>
      <c r="B39" s="72" t="s">
        <v>19</v>
      </c>
      <c r="C39" s="73" t="str">
        <f>"Электронный справочник "&amp;$C$2&amp;" (версия для ПК)"</f>
        <v>Электронный справочник "2ГИС.ШЕРЕГЕШ" (версия для ПК)</v>
      </c>
      <c r="D39" s="74"/>
    </row>
    <row r="40" spans="1:4" s="16" customFormat="1" ht="50.1" customHeight="1" x14ac:dyDescent="0.2">
      <c r="A40" s="71"/>
      <c r="B40" s="72" t="s">
        <v>20</v>
      </c>
      <c r="C40" s="35"/>
      <c r="D40" s="74"/>
    </row>
    <row r="41" spans="1:4"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78"/>
    </row>
    <row r="42" spans="1:4" s="16" customFormat="1" ht="24.95" customHeight="1" thickBot="1" x14ac:dyDescent="0.25">
      <c r="A42" s="81"/>
      <c r="B42" s="82"/>
      <c r="C42" s="83"/>
      <c r="D42" s="265"/>
    </row>
    <row r="43" spans="1:4"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68">
        <v>336</v>
      </c>
    </row>
    <row r="44" spans="1:4" s="16" customFormat="1" ht="69.75" customHeight="1" x14ac:dyDescent="0.2">
      <c r="A44" s="71"/>
      <c r="B44" s="92"/>
      <c r="C44" s="93"/>
      <c r="D44" s="74"/>
    </row>
    <row r="45" spans="1:4"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74"/>
    </row>
    <row r="46" spans="1:4"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78"/>
    </row>
    <row r="47" spans="1:4" s="16" customFormat="1" ht="24.95" customHeight="1" thickBot="1" x14ac:dyDescent="0.25">
      <c r="A47" s="81"/>
      <c r="B47" s="117"/>
      <c r="C47" s="118"/>
      <c r="D47" s="265"/>
    </row>
    <row r="48" spans="1:4" s="16" customFormat="1" ht="50.1" customHeight="1" thickBot="1" x14ac:dyDescent="0.25">
      <c r="A48" s="119" t="s">
        <v>31</v>
      </c>
      <c r="B48" s="120"/>
      <c r="C48" s="120"/>
      <c r="D48" s="267" t="str">
        <f>"от "&amp;MIN(D49:D68)&amp;" до "&amp;MAX(D49:D68)</f>
        <v>от 3066 до 61320</v>
      </c>
    </row>
    <row r="49" spans="1:4" s="16" customFormat="1" ht="37.5" customHeight="1" outlineLevel="1" x14ac:dyDescent="0.2">
      <c r="A49" s="124" t="s">
        <v>32</v>
      </c>
      <c r="B49" s="125"/>
      <c r="C49" s="126"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49" s="268">
        <v>3066</v>
      </c>
    </row>
    <row r="50" spans="1:4" s="16" customFormat="1" ht="37.5" customHeight="1" outlineLevel="1" x14ac:dyDescent="0.2">
      <c r="A50" s="130" t="s">
        <v>33</v>
      </c>
      <c r="B50" s="131"/>
      <c r="C50" s="126"/>
      <c r="D50" s="269">
        <v>6132</v>
      </c>
    </row>
    <row r="51" spans="1:4" s="16" customFormat="1" ht="37.5" customHeight="1" outlineLevel="1" x14ac:dyDescent="0.2">
      <c r="A51" s="130" t="s">
        <v>34</v>
      </c>
      <c r="B51" s="131"/>
      <c r="C51" s="126"/>
      <c r="D51" s="269">
        <v>9198</v>
      </c>
    </row>
    <row r="52" spans="1:4" s="16" customFormat="1" ht="37.5" customHeight="1" outlineLevel="1" x14ac:dyDescent="0.2">
      <c r="A52" s="130" t="s">
        <v>35</v>
      </c>
      <c r="B52" s="131"/>
      <c r="C52" s="126"/>
      <c r="D52" s="269">
        <v>12264</v>
      </c>
    </row>
    <row r="53" spans="1:4" s="16" customFormat="1" ht="37.5" customHeight="1" outlineLevel="1" x14ac:dyDescent="0.2">
      <c r="A53" s="130" t="s">
        <v>36</v>
      </c>
      <c r="B53" s="131"/>
      <c r="C53" s="126"/>
      <c r="D53" s="269">
        <v>15330</v>
      </c>
    </row>
    <row r="54" spans="1:4" s="16" customFormat="1" ht="37.5" customHeight="1" outlineLevel="1" x14ac:dyDescent="0.2">
      <c r="A54" s="130" t="s">
        <v>37</v>
      </c>
      <c r="B54" s="131"/>
      <c r="C54" s="126"/>
      <c r="D54" s="269">
        <v>18396</v>
      </c>
    </row>
    <row r="55" spans="1:4" s="16" customFormat="1" ht="37.5" customHeight="1" outlineLevel="1" x14ac:dyDescent="0.2">
      <c r="A55" s="130" t="s">
        <v>38</v>
      </c>
      <c r="B55" s="131"/>
      <c r="C55" s="126"/>
      <c r="D55" s="269">
        <v>21462</v>
      </c>
    </row>
    <row r="56" spans="1:4" s="16" customFormat="1" ht="37.5" customHeight="1" outlineLevel="1" x14ac:dyDescent="0.2">
      <c r="A56" s="130" t="s">
        <v>39</v>
      </c>
      <c r="B56" s="131"/>
      <c r="C56" s="126"/>
      <c r="D56" s="269">
        <v>24528</v>
      </c>
    </row>
    <row r="57" spans="1:4" s="16" customFormat="1" ht="37.5" customHeight="1" outlineLevel="1" x14ac:dyDescent="0.2">
      <c r="A57" s="130" t="s">
        <v>40</v>
      </c>
      <c r="B57" s="131"/>
      <c r="C57" s="126"/>
      <c r="D57" s="269">
        <v>27594</v>
      </c>
    </row>
    <row r="58" spans="1:4" s="16" customFormat="1" ht="37.5" customHeight="1" outlineLevel="1" x14ac:dyDescent="0.2">
      <c r="A58" s="130" t="s">
        <v>41</v>
      </c>
      <c r="B58" s="131"/>
      <c r="C58" s="126"/>
      <c r="D58" s="269">
        <v>30660</v>
      </c>
    </row>
    <row r="59" spans="1:4" s="16" customFormat="1" ht="37.5" customHeight="1" outlineLevel="1" x14ac:dyDescent="0.2">
      <c r="A59" s="130" t="s">
        <v>42</v>
      </c>
      <c r="B59" s="131"/>
      <c r="C59" s="126"/>
      <c r="D59" s="269">
        <v>33726</v>
      </c>
    </row>
    <row r="60" spans="1:4" s="16" customFormat="1" ht="37.5" customHeight="1" outlineLevel="1" x14ac:dyDescent="0.2">
      <c r="A60" s="130" t="s">
        <v>43</v>
      </c>
      <c r="B60" s="131"/>
      <c r="C60" s="126"/>
      <c r="D60" s="269">
        <v>36792</v>
      </c>
    </row>
    <row r="61" spans="1:4" s="16" customFormat="1" ht="37.5" customHeight="1" outlineLevel="1" x14ac:dyDescent="0.2">
      <c r="A61" s="130" t="s">
        <v>44</v>
      </c>
      <c r="B61" s="131"/>
      <c r="C61" s="126"/>
      <c r="D61" s="269">
        <v>39858</v>
      </c>
    </row>
    <row r="62" spans="1:4" s="16" customFormat="1" ht="37.5" customHeight="1" outlineLevel="1" x14ac:dyDescent="0.2">
      <c r="A62" s="130" t="s">
        <v>45</v>
      </c>
      <c r="B62" s="131"/>
      <c r="C62" s="126"/>
      <c r="D62" s="269">
        <v>42924</v>
      </c>
    </row>
    <row r="63" spans="1:4" s="16" customFormat="1" ht="37.5" customHeight="1" outlineLevel="1" x14ac:dyDescent="0.2">
      <c r="A63" s="130" t="s">
        <v>46</v>
      </c>
      <c r="B63" s="131"/>
      <c r="C63" s="126"/>
      <c r="D63" s="269">
        <v>45990</v>
      </c>
    </row>
    <row r="64" spans="1:4" s="16" customFormat="1" ht="37.5" customHeight="1" outlineLevel="1" x14ac:dyDescent="0.2">
      <c r="A64" s="130" t="s">
        <v>47</v>
      </c>
      <c r="B64" s="131"/>
      <c r="C64" s="126"/>
      <c r="D64" s="269">
        <v>49056</v>
      </c>
    </row>
    <row r="65" spans="1:4" s="16" customFormat="1" ht="37.5" customHeight="1" outlineLevel="1" x14ac:dyDescent="0.2">
      <c r="A65" s="130" t="s">
        <v>48</v>
      </c>
      <c r="B65" s="131"/>
      <c r="C65" s="126"/>
      <c r="D65" s="269">
        <v>52122</v>
      </c>
    </row>
    <row r="66" spans="1:4" s="16" customFormat="1" ht="37.5" customHeight="1" outlineLevel="1" x14ac:dyDescent="0.2">
      <c r="A66" s="130" t="s">
        <v>49</v>
      </c>
      <c r="B66" s="131"/>
      <c r="C66" s="126"/>
      <c r="D66" s="269">
        <v>55188</v>
      </c>
    </row>
    <row r="67" spans="1:4" s="16" customFormat="1" ht="37.5" customHeight="1" outlineLevel="1" x14ac:dyDescent="0.2">
      <c r="A67" s="130" t="s">
        <v>50</v>
      </c>
      <c r="B67" s="131"/>
      <c r="C67" s="126"/>
      <c r="D67" s="269">
        <v>58254</v>
      </c>
    </row>
    <row r="68" spans="1:4" s="16" customFormat="1" ht="37.5" customHeight="1" outlineLevel="1" thickBot="1" x14ac:dyDescent="0.25">
      <c r="A68" s="130" t="s">
        <v>51</v>
      </c>
      <c r="B68" s="131"/>
      <c r="C68" s="126"/>
      <c r="D68" s="269">
        <v>61320</v>
      </c>
    </row>
    <row r="69" spans="1:4" s="16" customFormat="1" ht="50.1" customHeight="1" thickBot="1" x14ac:dyDescent="0.25">
      <c r="A69" s="339" t="s">
        <v>52</v>
      </c>
      <c r="B69" s="340"/>
      <c r="C69" s="340"/>
      <c r="D69" s="514" t="str">
        <f>"от "&amp;MIN(D70:D79)&amp;" до "&amp;MAX(D70:D79)</f>
        <v>от 300 до 6138</v>
      </c>
    </row>
    <row r="70" spans="1:4" s="16" customFormat="1" ht="156.75" customHeight="1" x14ac:dyDescent="0.2">
      <c r="A70" s="344" t="s">
        <v>53</v>
      </c>
      <c r="B70" s="345" t="s">
        <v>13</v>
      </c>
      <c r="C70" s="346"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70" s="435">
        <v>708</v>
      </c>
    </row>
    <row r="71" spans="1:4" s="16" customFormat="1" ht="37.5" customHeight="1" x14ac:dyDescent="0.2">
      <c r="A71" s="347" t="s">
        <v>54</v>
      </c>
      <c r="B71" s="176"/>
      <c r="C71" s="34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71" s="200">
        <v>414</v>
      </c>
    </row>
    <row r="72" spans="1:4" s="16" customFormat="1" ht="37.5" customHeight="1" x14ac:dyDescent="0.2">
      <c r="A72" s="347" t="s">
        <v>55</v>
      </c>
      <c r="B72" s="176"/>
      <c r="C72" s="348"/>
      <c r="D72" s="200">
        <v>6138</v>
      </c>
    </row>
    <row r="73" spans="1:4" s="16" customFormat="1" ht="37.5" customHeight="1" x14ac:dyDescent="0.2">
      <c r="A73" s="347" t="s">
        <v>56</v>
      </c>
      <c r="B73" s="176"/>
      <c r="C73" s="348"/>
      <c r="D73" s="200">
        <v>1242</v>
      </c>
    </row>
    <row r="74" spans="1:4" s="16" customFormat="1" ht="37.5" customHeight="1" x14ac:dyDescent="0.2">
      <c r="A74" s="347" t="s">
        <v>57</v>
      </c>
      <c r="B74" s="176"/>
      <c r="C74" s="348"/>
      <c r="D74" s="200">
        <v>3720</v>
      </c>
    </row>
    <row r="75" spans="1:4" s="16" customFormat="1" ht="37.5" customHeight="1" x14ac:dyDescent="0.2">
      <c r="A75" s="347" t="s">
        <v>58</v>
      </c>
      <c r="B75" s="176"/>
      <c r="C75" s="348"/>
      <c r="D75" s="200">
        <v>300</v>
      </c>
    </row>
    <row r="76" spans="1:4" s="16" customFormat="1" ht="37.5" customHeight="1" x14ac:dyDescent="0.2">
      <c r="A76" s="347" t="s">
        <v>59</v>
      </c>
      <c r="B76" s="176"/>
      <c r="C76" s="348"/>
      <c r="D76" s="200">
        <v>300</v>
      </c>
    </row>
    <row r="77" spans="1:4" s="16" customFormat="1" ht="37.5" customHeight="1" x14ac:dyDescent="0.2">
      <c r="A77" s="347" t="s">
        <v>60</v>
      </c>
      <c r="B77" s="176"/>
      <c r="C77" s="348"/>
      <c r="D77" s="200">
        <v>600</v>
      </c>
    </row>
    <row r="78" spans="1:4" s="16" customFormat="1" ht="37.5" customHeight="1" x14ac:dyDescent="0.2">
      <c r="A78" s="347" t="s">
        <v>61</v>
      </c>
      <c r="B78" s="176"/>
      <c r="C78" s="348"/>
      <c r="D78" s="200">
        <v>900</v>
      </c>
    </row>
    <row r="79" spans="1:4" s="16" customFormat="1" ht="37.5" customHeight="1" x14ac:dyDescent="0.2">
      <c r="A79" s="347" t="s">
        <v>62</v>
      </c>
      <c r="B79" s="176"/>
      <c r="C79" s="348"/>
      <c r="D79" s="200">
        <v>4308</v>
      </c>
    </row>
    <row r="80" spans="1:4"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80" s="516">
        <v>30</v>
      </c>
    </row>
    <row r="81" spans="1:4" s="28" customFormat="1" ht="50.1" customHeight="1" thickBot="1" x14ac:dyDescent="0.25">
      <c r="A81" s="349" t="s">
        <v>65</v>
      </c>
      <c r="B81" s="350"/>
      <c r="C81" s="197"/>
      <c r="D81" s="517" t="str">
        <f>"от "&amp;MIN(D83,D94:D110)&amp;" до "&amp;MAX(D83,D94:D110)</f>
        <v>от 504 до 14184</v>
      </c>
    </row>
    <row r="82" spans="1:4" s="16" customFormat="1" ht="24.95" customHeight="1" thickBot="1" x14ac:dyDescent="0.25">
      <c r="A82" s="298"/>
      <c r="B82" s="299"/>
      <c r="C82" s="118"/>
      <c r="D82" s="300"/>
    </row>
    <row r="83" spans="1:4" s="16" customFormat="1" ht="63"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83" s="518">
        <v>9456</v>
      </c>
    </row>
    <row r="84" spans="1:4" s="16" customFormat="1" ht="63" customHeight="1" thickBot="1" x14ac:dyDescent="0.25">
      <c r="A84" s="167" t="s">
        <v>67</v>
      </c>
      <c r="B84" s="168"/>
      <c r="C84" s="169"/>
      <c r="D84" s="519" t="s">
        <v>68</v>
      </c>
    </row>
    <row r="85" spans="1:4" s="16" customFormat="1" ht="63" customHeight="1" x14ac:dyDescent="0.2">
      <c r="A85" s="173" t="s">
        <v>69</v>
      </c>
      <c r="B85" s="174"/>
      <c r="C85" s="169"/>
      <c r="D85" s="269">
        <f>D83/4</f>
        <v>2364</v>
      </c>
    </row>
    <row r="86" spans="1:4" s="16" customFormat="1" ht="63" customHeight="1" x14ac:dyDescent="0.2">
      <c r="A86" s="173" t="s">
        <v>70</v>
      </c>
      <c r="B86" s="174"/>
      <c r="C86" s="169"/>
      <c r="D86" s="269">
        <f>D83/5</f>
        <v>1891.2</v>
      </c>
    </row>
    <row r="87" spans="1:4" s="16" customFormat="1" ht="63" customHeight="1" x14ac:dyDescent="0.2">
      <c r="A87" s="173" t="s">
        <v>71</v>
      </c>
      <c r="B87" s="174"/>
      <c r="C87" s="169"/>
      <c r="D87" s="269">
        <f>D83/6</f>
        <v>1576</v>
      </c>
    </row>
    <row r="88" spans="1:4" s="16" customFormat="1" ht="63" customHeight="1" x14ac:dyDescent="0.2">
      <c r="A88" s="173" t="s">
        <v>72</v>
      </c>
      <c r="B88" s="174"/>
      <c r="C88" s="169"/>
      <c r="D88" s="269">
        <f>D83/7</f>
        <v>1350.8571428571429</v>
      </c>
    </row>
    <row r="89" spans="1:4" s="16" customFormat="1" ht="63" customHeight="1" x14ac:dyDescent="0.2">
      <c r="A89" s="173" t="s">
        <v>73</v>
      </c>
      <c r="B89" s="174"/>
      <c r="C89" s="169"/>
      <c r="D89" s="269">
        <f>D83/8</f>
        <v>1182</v>
      </c>
    </row>
    <row r="90" spans="1:4" s="16" customFormat="1" ht="63" customHeight="1" x14ac:dyDescent="0.2">
      <c r="A90" s="173" t="s">
        <v>74</v>
      </c>
      <c r="B90" s="174"/>
      <c r="C90" s="169"/>
      <c r="D90" s="269">
        <f>D83/9</f>
        <v>1050.6666666666667</v>
      </c>
    </row>
    <row r="91" spans="1:4" s="16" customFormat="1" ht="63" customHeight="1" thickBot="1" x14ac:dyDescent="0.25">
      <c r="A91" s="173" t="s">
        <v>75</v>
      </c>
      <c r="B91" s="174"/>
      <c r="C91" s="175"/>
      <c r="D91" s="269">
        <f>D83/10</f>
        <v>945.6</v>
      </c>
    </row>
    <row r="92" spans="1:4"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92" s="294">
        <v>10974</v>
      </c>
    </row>
    <row r="93" spans="1:4" s="16" customFormat="1" ht="24.95" customHeight="1" thickBot="1" x14ac:dyDescent="0.25">
      <c r="A93" s="298"/>
      <c r="B93" s="299"/>
      <c r="C93" s="180"/>
      <c r="D93" s="482"/>
    </row>
    <row r="94" spans="1:4" s="16" customFormat="1" ht="50.1" customHeight="1" x14ac:dyDescent="0.2">
      <c r="A94" s="143" t="s">
        <v>77</v>
      </c>
      <c r="B94" s="144"/>
      <c r="C94" s="291" t="str">
        <f>"Интернет-площадка 2gis.ru на основе Cправочника организаций "&amp;$C$2&amp;""</f>
        <v>Интернет-площадка 2gis.ru на основе Cправочника организаций "2ГИС.ШЕРЕГЕШ"</v>
      </c>
      <c r="D94" s="648">
        <v>4020</v>
      </c>
    </row>
    <row r="95" spans="1:4" s="16" customFormat="1" ht="50.1" customHeight="1" x14ac:dyDescent="0.2">
      <c r="A95" s="143" t="s">
        <v>78</v>
      </c>
      <c r="B95" s="144"/>
      <c r="C95"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95" s="648">
        <v>2478</v>
      </c>
    </row>
    <row r="96" spans="1:4" s="16" customFormat="1" ht="50.1" customHeight="1" x14ac:dyDescent="0.2">
      <c r="A96" s="143" t="s">
        <v>79</v>
      </c>
      <c r="B96" s="144"/>
      <c r="C96"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96" s="648">
        <v>3540</v>
      </c>
    </row>
    <row r="97" spans="1:4" s="16" customFormat="1" ht="50.1" customHeight="1" x14ac:dyDescent="0.2">
      <c r="A97" s="143" t="s">
        <v>80</v>
      </c>
      <c r="B97" s="144"/>
      <c r="C97" s="188" t="str">
        <f>"Интернет-площадка 2gis.ru на основе Cправочника организаций "&amp;$C$2&amp;""</f>
        <v>Интернет-площадка 2gis.ru на основе Cправочника организаций "2ГИС.ШЕРЕГЕШ"</v>
      </c>
      <c r="D97" s="648">
        <v>4020</v>
      </c>
    </row>
    <row r="98" spans="1:4" s="16" customFormat="1" ht="50.1" customHeight="1" x14ac:dyDescent="0.2">
      <c r="A98" s="143" t="s">
        <v>81</v>
      </c>
      <c r="B98" s="144"/>
      <c r="C98" s="188" t="str">
        <f>"Интернет-площадка 2gis.ru на основе Cправочника организаций "&amp;$C$2&amp;""</f>
        <v>Интернет-площадка 2gis.ru на основе Cправочника организаций "2ГИС.ШЕРЕГЕШ"</v>
      </c>
      <c r="D98" s="648">
        <v>4824</v>
      </c>
    </row>
    <row r="99" spans="1:4" s="16" customFormat="1" ht="50.1" customHeight="1" x14ac:dyDescent="0.2">
      <c r="A99" s="143" t="s">
        <v>82</v>
      </c>
      <c r="B99" s="144"/>
      <c r="C99"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99" s="648">
        <v>3480</v>
      </c>
    </row>
    <row r="100" spans="1:4" s="16" customFormat="1" ht="50.1" customHeight="1" x14ac:dyDescent="0.2">
      <c r="A100" s="143" t="s">
        <v>83</v>
      </c>
      <c r="B100" s="144"/>
      <c r="C100"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0" s="648">
        <v>3012</v>
      </c>
    </row>
    <row r="101" spans="1:4" s="16" customFormat="1" ht="50.1" customHeight="1" x14ac:dyDescent="0.2">
      <c r="A101" s="143" t="s">
        <v>84</v>
      </c>
      <c r="B101" s="144"/>
      <c r="C101"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01" s="648">
        <v>8028</v>
      </c>
    </row>
    <row r="102" spans="1:4" s="16" customFormat="1" ht="50.1" customHeight="1" x14ac:dyDescent="0.2">
      <c r="A102" s="143" t="s">
        <v>85</v>
      </c>
      <c r="B102" s="144"/>
      <c r="C102" s="188" t="str">
        <f>C95</f>
        <v>Электронный справочник на основе Справочника организаций"2ГИС.ШЕРЕГЕШ" (версия для ПК)</v>
      </c>
      <c r="D102" s="648">
        <v>8160</v>
      </c>
    </row>
    <row r="103" spans="1:4" s="16" customFormat="1" ht="50.1" customHeight="1" x14ac:dyDescent="0.2">
      <c r="A103" s="143" t="s">
        <v>86</v>
      </c>
      <c r="B103" s="144"/>
      <c r="C103" s="188" t="s">
        <v>87</v>
      </c>
      <c r="D103" s="648">
        <v>504</v>
      </c>
    </row>
    <row r="104" spans="1:4" s="16" customFormat="1" ht="70.5" customHeight="1" x14ac:dyDescent="0.2">
      <c r="A104" s="143" t="s">
        <v>88</v>
      </c>
      <c r="B104" s="144"/>
      <c r="C10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4" s="648">
        <v>1770</v>
      </c>
    </row>
    <row r="105" spans="1:4" s="16" customFormat="1" ht="70.5" customHeight="1" x14ac:dyDescent="0.2">
      <c r="A105" s="143" t="s">
        <v>89</v>
      </c>
      <c r="B105" s="144"/>
      <c r="C105" s="188"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5" s="648">
        <v>1416</v>
      </c>
    </row>
    <row r="106" spans="1:4" s="16" customFormat="1" ht="70.5" customHeight="1" x14ac:dyDescent="0.2">
      <c r="A106" s="143" t="s">
        <v>90</v>
      </c>
      <c r="B106" s="144"/>
      <c r="C106" s="18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6" s="648">
        <v>1416</v>
      </c>
    </row>
    <row r="107" spans="1:4" s="16" customFormat="1" ht="70.5" customHeight="1" x14ac:dyDescent="0.2">
      <c r="A107" s="143" t="s">
        <v>91</v>
      </c>
      <c r="B107" s="144"/>
      <c r="C107" s="188"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7" s="648">
        <v>708</v>
      </c>
    </row>
    <row r="108" spans="1:4" s="16" customFormat="1" ht="70.5" customHeight="1" x14ac:dyDescent="0.2">
      <c r="A108" s="143" t="s">
        <v>92</v>
      </c>
      <c r="B108" s="144" t="s">
        <v>92</v>
      </c>
      <c r="C108"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8" s="648">
        <v>14184</v>
      </c>
    </row>
    <row r="109" spans="1:4" s="16" customFormat="1" ht="70.5" customHeight="1" x14ac:dyDescent="0.2">
      <c r="A109" s="143" t="s">
        <v>93</v>
      </c>
      <c r="B109" s="144" t="s">
        <v>93</v>
      </c>
      <c r="C109"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09" s="648">
        <v>2004</v>
      </c>
    </row>
    <row r="110" spans="1:4" s="16" customFormat="1" ht="50.1" customHeight="1" thickBot="1" x14ac:dyDescent="0.25">
      <c r="A110" s="143" t="s">
        <v>94</v>
      </c>
      <c r="B110" s="144"/>
      <c r="C110"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0" s="648">
        <v>1890</v>
      </c>
    </row>
    <row r="111" spans="1:4"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1" s="648">
        <v>708</v>
      </c>
    </row>
    <row r="112" spans="1:4"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12" s="648">
        <v>8160</v>
      </c>
    </row>
    <row r="113" spans="1:4"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13" s="648">
        <v>1005</v>
      </c>
    </row>
    <row r="114" spans="1:4" s="16" customFormat="1" ht="96" customHeight="1" x14ac:dyDescent="0.2">
      <c r="A114" s="137" t="s">
        <v>97</v>
      </c>
      <c r="B114" s="189"/>
      <c r="C114"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14" s="648">
        <v>2004</v>
      </c>
    </row>
    <row r="115" spans="1:4" s="16" customFormat="1" ht="50.1" customHeight="1" x14ac:dyDescent="0.2">
      <c r="A115" s="137" t="s">
        <v>98</v>
      </c>
      <c r="B115" s="189"/>
      <c r="C115" s="188" t="str">
        <f>"Интернет-площадка 2gis.ru на основе Cправочника организаций "&amp;$C$2&amp;""</f>
        <v>Интернет-площадка 2gis.ru на основе Cправочника организаций "2ГИС.ШЕРЕГЕШ"</v>
      </c>
      <c r="D115" s="648">
        <v>5640</v>
      </c>
    </row>
    <row r="116" spans="1:4" s="16" customFormat="1" ht="50.1" customHeight="1" x14ac:dyDescent="0.2">
      <c r="A116" s="143" t="s">
        <v>99</v>
      </c>
      <c r="B116" s="144"/>
      <c r="C116"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6" s="648">
        <v>3480</v>
      </c>
    </row>
    <row r="117" spans="1:4" s="16" customFormat="1" ht="50.1" customHeight="1" x14ac:dyDescent="0.2">
      <c r="A117" s="143" t="s">
        <v>100</v>
      </c>
      <c r="B117" s="144"/>
      <c r="C117"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17" s="648">
        <v>5040</v>
      </c>
    </row>
    <row r="118" spans="1:4" s="16" customFormat="1" ht="50.1" customHeight="1" x14ac:dyDescent="0.2">
      <c r="A118" s="143" t="s">
        <v>101</v>
      </c>
      <c r="B118" s="144"/>
      <c r="C118" s="188" t="str">
        <f>"Интернет-площадка 2gis.ru на основе Cправочника организаций "&amp;$C$2&amp;""</f>
        <v>Интернет-площадка 2gis.ru на основе Cправочника организаций "2ГИС.ШЕРЕГЕШ"</v>
      </c>
      <c r="D118" s="648">
        <v>5640</v>
      </c>
    </row>
    <row r="119" spans="1:4" s="16" customFormat="1" ht="50.1" customHeight="1" x14ac:dyDescent="0.2">
      <c r="A119" s="143" t="s">
        <v>102</v>
      </c>
      <c r="B119" s="144"/>
      <c r="C119" s="188" t="str">
        <f>"Интернет-площадка 2gis.ru на основе Cправочника организаций "&amp;$C$2&amp;""</f>
        <v>Интернет-площадка 2gis.ru на основе Cправочника организаций "2ГИС.ШЕРЕГЕШ"</v>
      </c>
      <c r="D119" s="648">
        <v>6768</v>
      </c>
    </row>
    <row r="120" spans="1:4" s="16" customFormat="1" ht="50.1" customHeight="1" x14ac:dyDescent="0.2">
      <c r="A120" s="143" t="s">
        <v>103</v>
      </c>
      <c r="B120" s="144"/>
      <c r="C120"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648">
        <v>4920</v>
      </c>
    </row>
    <row r="121" spans="1:4" s="16" customFormat="1" ht="50.1" customHeight="1" x14ac:dyDescent="0.2">
      <c r="A121" s="143" t="s">
        <v>104</v>
      </c>
      <c r="B121" s="144"/>
      <c r="C121"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648">
        <v>4320</v>
      </c>
    </row>
    <row r="122" spans="1:4" s="16" customFormat="1" ht="50.1" customHeight="1" x14ac:dyDescent="0.2">
      <c r="A122" s="137" t="s">
        <v>105</v>
      </c>
      <c r="B122" s="189"/>
      <c r="C122"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2" s="648">
        <v>11280</v>
      </c>
    </row>
    <row r="123" spans="1:4" s="16" customFormat="1" ht="50.1" customHeight="1" x14ac:dyDescent="0.2">
      <c r="A123" s="143" t="s">
        <v>106</v>
      </c>
      <c r="B123" s="144"/>
      <c r="C123" s="188" t="s">
        <v>87</v>
      </c>
      <c r="D123" s="648">
        <v>720</v>
      </c>
    </row>
    <row r="124" spans="1:4" s="16" customFormat="1" ht="67.5" customHeight="1" x14ac:dyDescent="0.2">
      <c r="A124" s="143" t="s">
        <v>107</v>
      </c>
      <c r="B124" s="144"/>
      <c r="C124" s="188"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4" s="648">
        <v>19920</v>
      </c>
    </row>
    <row r="125" spans="1:4" s="16" customFormat="1" ht="50.1" customHeight="1" thickBot="1" x14ac:dyDescent="0.25">
      <c r="A125" s="137" t="s">
        <v>108</v>
      </c>
      <c r="B125" s="189"/>
      <c r="C125"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648">
        <v>2760</v>
      </c>
    </row>
    <row r="126" spans="1:4" s="16" customFormat="1" ht="36" customHeight="1" thickBot="1" x14ac:dyDescent="0.25">
      <c r="A126" s="24" t="s">
        <v>109</v>
      </c>
      <c r="B126" s="25"/>
      <c r="C126" s="24"/>
      <c r="D126" s="292"/>
    </row>
    <row r="127" spans="1:4"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27" s="269">
        <v>5004</v>
      </c>
    </row>
    <row r="128" spans="1:4" s="16" customFormat="1" ht="50.1" customHeight="1" x14ac:dyDescent="0.2">
      <c r="A128" s="143" t="s">
        <v>111</v>
      </c>
      <c r="B128" s="144"/>
      <c r="C128" s="194"/>
      <c r="D128" s="269">
        <v>5004</v>
      </c>
    </row>
    <row r="129" spans="1:4" s="16" customFormat="1" ht="50.1" customHeight="1" x14ac:dyDescent="0.2">
      <c r="A129" s="192" t="s">
        <v>112</v>
      </c>
      <c r="B129" s="193"/>
      <c r="C129" s="194"/>
      <c r="D129" s="752">
        <v>1500</v>
      </c>
    </row>
    <row r="130" spans="1:4" s="16" customFormat="1" ht="50.1" customHeight="1" x14ac:dyDescent="0.2">
      <c r="A130" s="192" t="s">
        <v>113</v>
      </c>
      <c r="B130" s="193"/>
      <c r="C130" s="194"/>
      <c r="D130" s="752">
        <v>150</v>
      </c>
    </row>
    <row r="131" spans="1:4" s="16" customFormat="1" ht="50.1" customHeight="1" thickBot="1" x14ac:dyDescent="0.25">
      <c r="A131" s="192" t="s">
        <v>114</v>
      </c>
      <c r="B131" s="193"/>
      <c r="C131" s="196"/>
      <c r="D131" s="616">
        <v>510</v>
      </c>
    </row>
    <row r="132" spans="1:4" s="16" customFormat="1" ht="50.1" customHeight="1" thickBot="1" x14ac:dyDescent="0.25">
      <c r="A132" s="24" t="s">
        <v>115</v>
      </c>
      <c r="B132" s="25"/>
      <c r="C132" s="26"/>
      <c r="D132" s="27"/>
    </row>
    <row r="133" spans="1:4" s="16" customFormat="1" ht="50.1" customHeight="1" x14ac:dyDescent="0.2">
      <c r="A133" s="143" t="s">
        <v>161</v>
      </c>
      <c r="B133" s="144"/>
      <c r="C133"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3" s="277">
        <v>4020</v>
      </c>
    </row>
    <row r="134" spans="1:4" s="16" customFormat="1" ht="50.1" customHeight="1" x14ac:dyDescent="0.2">
      <c r="A134" s="143" t="s">
        <v>117</v>
      </c>
      <c r="B134" s="144"/>
      <c r="C134" s="188" t="str">
        <f>"Интернет-площадка 2gis.ru на основе Cправочника организаций "&amp;$C$2&amp;""</f>
        <v>Интернет-площадка 2gis.ru на основе Cправочника организаций "2ГИС.ШЕРЕГЕШ"</v>
      </c>
      <c r="D134" s="269">
        <v>2124</v>
      </c>
    </row>
    <row r="135" spans="1:4" s="16" customFormat="1" ht="50.1" customHeight="1" x14ac:dyDescent="0.2">
      <c r="A135" s="143" t="s">
        <v>118</v>
      </c>
      <c r="B135" s="144"/>
      <c r="C135"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77">
        <v>0</v>
      </c>
    </row>
    <row r="136" spans="1:4" s="16" customFormat="1" ht="50.1" customHeight="1" x14ac:dyDescent="0.2">
      <c r="A136" s="143" t="s">
        <v>162</v>
      </c>
      <c r="B136" s="144"/>
      <c r="C136" s="18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36" s="269">
        <v>5640</v>
      </c>
    </row>
    <row r="137" spans="1:4" s="16" customFormat="1" ht="50.1" customHeight="1" x14ac:dyDescent="0.2">
      <c r="A137" s="143" t="s">
        <v>163</v>
      </c>
      <c r="B137" s="144"/>
      <c r="C137" s="188" t="str">
        <f>"Интернет-площадка 2gis.ru на основе Cправочника организаций "&amp;$C$2&amp;""</f>
        <v>Интернет-площадка 2gis.ru на основе Cправочника организаций "2ГИС.ШЕРЕГЕШ"</v>
      </c>
      <c r="D137" s="269">
        <v>3000</v>
      </c>
    </row>
    <row r="138" spans="1:4" s="16" customFormat="1" ht="50.1" customHeight="1" x14ac:dyDescent="0.2">
      <c r="A138" s="143" t="s">
        <v>121</v>
      </c>
      <c r="B138" s="144"/>
      <c r="C138" s="188"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8" s="269">
        <v>3000</v>
      </c>
    </row>
    <row r="139" spans="1:4" s="16" customFormat="1" ht="126" customHeight="1" thickBot="1" x14ac:dyDescent="0.25">
      <c r="A139" s="495" t="s">
        <v>122</v>
      </c>
      <c r="B139" s="496"/>
      <c r="C139" s="753" t="str">
        <f>C134</f>
        <v>Интернет-площадка 2gis.ru на основе Cправочника организаций "2ГИС.ШЕРЕГЕШ"</v>
      </c>
      <c r="D139" s="280">
        <v>4020</v>
      </c>
    </row>
    <row r="140" spans="1:4" s="28" customFormat="1" ht="50.1" customHeight="1" thickBot="1" x14ac:dyDescent="0.25">
      <c r="A140" s="298"/>
      <c r="B140" s="299"/>
      <c r="C140" s="118"/>
      <c r="D140" s="300"/>
    </row>
    <row r="141" spans="1:4" s="23" customFormat="1" ht="26.25" x14ac:dyDescent="0.2">
      <c r="A141" s="202"/>
      <c r="B141" s="203"/>
      <c r="C141" s="204"/>
      <c r="D141" s="203"/>
    </row>
    <row r="142" spans="1:4" s="16" customFormat="1" ht="21" x14ac:dyDescent="0.2">
      <c r="A142" s="206"/>
      <c r="B142" s="207" t="s">
        <v>123</v>
      </c>
      <c r="C142" s="208" t="s">
        <v>568</v>
      </c>
      <c r="D142" s="208"/>
    </row>
    <row r="143" spans="1:4" s="16" customFormat="1" ht="21" x14ac:dyDescent="0.2">
      <c r="A143" s="206"/>
      <c r="B143" s="209"/>
      <c r="C143" s="210" t="s">
        <v>569</v>
      </c>
      <c r="D143" s="210"/>
    </row>
    <row r="144" spans="1:4" s="16" customFormat="1" ht="21" x14ac:dyDescent="0.2">
      <c r="A144" s="206"/>
      <c r="B144" s="209"/>
      <c r="C144" s="210" t="s">
        <v>570</v>
      </c>
      <c r="D144" s="210"/>
    </row>
    <row r="145" spans="1:4" s="16" customFormat="1" ht="21" x14ac:dyDescent="0.2">
      <c r="A145" s="202"/>
      <c r="B145" s="203"/>
      <c r="C145" s="210"/>
      <c r="D145" s="210"/>
    </row>
    <row r="146" spans="1:4" s="16" customFormat="1" ht="23.25" x14ac:dyDescent="0.2">
      <c r="A146" s="213" t="str">
        <f>Абакан_юр!A147</f>
        <v>По соглашению сторон в качестве валюты платежа могут выступать украинские гривны, в этом случае курс следующий: 1 руб. = 0,3909 гривен</v>
      </c>
      <c r="B146" s="213"/>
      <c r="C146" s="213"/>
      <c r="D146" s="214"/>
    </row>
    <row r="147" spans="1:4" s="16" customFormat="1" ht="23.25" x14ac:dyDescent="0.2">
      <c r="A147" s="213" t="str">
        <f>Абакан_юр!A148</f>
        <v>По соглашению сторон в качестве валюты платежа могут выступать дирхамы ОАЭ, в этом случае курс следующий: 1 руб. = 0,0394 дирхам</v>
      </c>
      <c r="B147" s="213"/>
      <c r="C147" s="213"/>
      <c r="D147" s="214"/>
    </row>
    <row r="148" spans="1:4" ht="12.6" customHeight="1" x14ac:dyDescent="0.2">
      <c r="A148" s="213" t="str">
        <f>Абакан_юр!A149</f>
        <v>По соглашению сторон в качестве валюты платежа могут выступать доллары США, в этом случае курс следующий: 1 руб. = 0,0107 доллара</v>
      </c>
      <c r="B148" s="213"/>
      <c r="C148" s="213"/>
      <c r="D148" s="214"/>
    </row>
    <row r="149" spans="1:4" s="209" customFormat="1" ht="24.95" customHeight="1" x14ac:dyDescent="0.2">
      <c r="A149" s="213" t="str">
        <f>Абакан_юр!A150</f>
        <v>По соглашению сторон в качестве валюты платежа могут выступать евро, в этом случае курс следующий: 1 руб. = 0,0101 евро</v>
      </c>
      <c r="B149" s="213"/>
      <c r="C149" s="213"/>
      <c r="D149" s="214"/>
    </row>
    <row r="150" spans="1:4" s="209" customFormat="1" ht="24.95" customHeight="1" x14ac:dyDescent="0.2">
      <c r="A150" s="213" t="str">
        <f>Абакан_юр!A151</f>
        <v>По соглашению сторон в качестве валюты платежа могут выступать чешские кроны, в этом случае курс следующий: 1 руб. = 0,2496 крона</v>
      </c>
      <c r="B150" s="213"/>
      <c r="C150" s="213"/>
      <c r="D150" s="214"/>
    </row>
    <row r="151" spans="1:4" s="209" customFormat="1" ht="24.95" customHeight="1" x14ac:dyDescent="0.2">
      <c r="A151" s="213" t="str">
        <f>Абакан_юр!A152</f>
        <v>По соглашению сторон в качестве валюты платежа могут выступать киргизские сомы, в этом случае курс следующий: 1 руб. = 0,9546 сом</v>
      </c>
      <c r="B151" s="213"/>
      <c r="C151" s="213"/>
      <c r="D151" s="214"/>
    </row>
    <row r="152" spans="1:4" s="203" customFormat="1" ht="12" customHeight="1" x14ac:dyDescent="0.2">
      <c r="A152"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2" s="213"/>
      <c r="C152" s="213"/>
      <c r="D152" s="214"/>
    </row>
    <row r="153" spans="1:4" s="217" customFormat="1" ht="24.95" customHeight="1" x14ac:dyDescent="0.2">
      <c r="A153" s="219"/>
      <c r="B153" s="219"/>
      <c r="C153" s="220"/>
      <c r="D153" s="221"/>
    </row>
    <row r="154" spans="1:4" s="217" customFormat="1" ht="24.95" customHeight="1" x14ac:dyDescent="0.2">
      <c r="A154" s="225" t="s">
        <v>135</v>
      </c>
      <c r="B154" s="225"/>
      <c r="C154" s="225"/>
      <c r="D154" s="225"/>
    </row>
    <row r="155" spans="1:4" s="217" customFormat="1" ht="24.95" customHeight="1" x14ac:dyDescent="0.2">
      <c r="A155" s="219"/>
      <c r="B155" s="219"/>
      <c r="C155" s="220"/>
      <c r="D155" s="221"/>
    </row>
    <row r="156" spans="1:4" s="217" customFormat="1" ht="24.95" customHeight="1" thickBot="1" x14ac:dyDescent="0.25">
      <c r="A156" s="226" t="s">
        <v>136</v>
      </c>
      <c r="B156" s="226"/>
      <c r="C156" s="226"/>
      <c r="D156" s="226"/>
    </row>
    <row r="157" spans="1:4" s="217" customFormat="1" ht="24.95" customHeight="1" thickBot="1" x14ac:dyDescent="0.25">
      <c r="A157" s="229" t="s">
        <v>137</v>
      </c>
      <c r="B157" s="230"/>
      <c r="C157" s="230"/>
      <c r="D157" s="231"/>
    </row>
    <row r="158" spans="1:4" s="217" customFormat="1" ht="24.95" customHeight="1" thickBot="1" x14ac:dyDescent="0.25">
      <c r="A158" s="302" t="s">
        <v>138</v>
      </c>
      <c r="B158" s="303"/>
      <c r="C158" s="236" t="s">
        <v>139</v>
      </c>
      <c r="D158" s="304" t="s">
        <v>140</v>
      </c>
    </row>
    <row r="159" spans="1:4" s="217" customFormat="1" ht="24.95" customHeight="1" x14ac:dyDescent="0.2">
      <c r="A159" s="239" t="s">
        <v>141</v>
      </c>
      <c r="B159" s="240"/>
      <c r="C159" s="241" t="s">
        <v>142</v>
      </c>
      <c r="D159" s="306" t="s">
        <v>143</v>
      </c>
    </row>
    <row r="160" spans="1:4" s="224" customFormat="1" ht="12.6" customHeight="1" x14ac:dyDescent="0.2">
      <c r="A160" s="244" t="s">
        <v>144</v>
      </c>
      <c r="B160" s="245"/>
      <c r="C160" s="246" t="s">
        <v>145</v>
      </c>
      <c r="D160" s="307" t="s">
        <v>146</v>
      </c>
    </row>
    <row r="161" spans="1:4" ht="24.95" customHeight="1" thickBot="1" x14ac:dyDescent="0.25">
      <c r="A161" s="328" t="s">
        <v>147</v>
      </c>
      <c r="B161" s="329"/>
      <c r="C161" s="330" t="s">
        <v>148</v>
      </c>
      <c r="D161" s="581" t="s">
        <v>146</v>
      </c>
    </row>
    <row r="162" spans="1:4" s="224" customFormat="1" ht="12" customHeight="1" thickBot="1" x14ac:dyDescent="0.25">
      <c r="A162" s="328" t="s">
        <v>150</v>
      </c>
      <c r="B162" s="329"/>
      <c r="C162" s="544" t="s">
        <v>151</v>
      </c>
      <c r="D162" s="581" t="s">
        <v>146</v>
      </c>
    </row>
    <row r="163" spans="1:4" s="228" customFormat="1" ht="50.1" customHeight="1" thickBot="1" x14ac:dyDescent="0.25">
      <c r="A163" s="328" t="s">
        <v>152</v>
      </c>
      <c r="B163" s="329"/>
      <c r="C163" s="330" t="s">
        <v>153</v>
      </c>
      <c r="D163" s="330" t="s">
        <v>146</v>
      </c>
    </row>
    <row r="164" spans="1:4" s="233" customFormat="1" ht="50.1" customHeight="1" x14ac:dyDescent="0.2">
      <c r="A164" s="754" t="s">
        <v>155</v>
      </c>
      <c r="B164" s="754"/>
      <c r="C164" s="754"/>
      <c r="D164" s="754"/>
    </row>
    <row r="165" spans="1:4" ht="50.1" customHeight="1" x14ac:dyDescent="0.2">
      <c r="A165" s="75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65" s="755"/>
      <c r="C165" s="755"/>
      <c r="D165" s="755"/>
    </row>
    <row r="166" spans="1:4" ht="99.95" customHeight="1" x14ac:dyDescent="0.2">
      <c r="A166" s="756" t="s">
        <v>157</v>
      </c>
      <c r="B166" s="756"/>
      <c r="C166" s="756"/>
      <c r="D166" s="756"/>
    </row>
    <row r="167" spans="1:4" ht="75" customHeight="1" x14ac:dyDescent="0.2">
      <c r="A167" s="250" t="s">
        <v>158</v>
      </c>
      <c r="B167" s="250"/>
      <c r="C167" s="250"/>
      <c r="D167" s="250"/>
    </row>
    <row r="168" spans="1:4" ht="126.75" customHeight="1" x14ac:dyDescent="0.2">
      <c r="A168" s="225" t="s">
        <v>159</v>
      </c>
      <c r="B168" s="225"/>
      <c r="C168" s="225"/>
      <c r="D168" s="225"/>
    </row>
    <row r="169" spans="1:4" s="203" customFormat="1" ht="102.75" customHeight="1" x14ac:dyDescent="0.2">
      <c r="A169" s="202"/>
      <c r="C169" s="204"/>
    </row>
    <row r="170" spans="1:4" s="224" customFormat="1" ht="222.75" customHeight="1" x14ac:dyDescent="0.2">
      <c r="A170" s="202"/>
      <c r="B170" s="203"/>
      <c r="C170" s="204"/>
      <c r="D170" s="203"/>
    </row>
    <row r="171" spans="1:4" s="224" customFormat="1" ht="42" customHeight="1" x14ac:dyDescent="0.2">
      <c r="A171" s="202"/>
      <c r="B171" s="203"/>
      <c r="C171" s="204"/>
      <c r="D171" s="203"/>
    </row>
    <row r="172" spans="1:4" ht="205.5" customHeight="1" x14ac:dyDescent="0.2"/>
    <row r="173" spans="1:4" s="16" customFormat="1" ht="67.5" customHeight="1" x14ac:dyDescent="0.2">
      <c r="A173" s="202"/>
      <c r="B173" s="203"/>
      <c r="C173" s="204"/>
      <c r="D173" s="203"/>
    </row>
    <row r="174" spans="1:4" ht="45" customHeight="1" x14ac:dyDescent="0.2"/>
    <row r="175" spans="1:4" s="252" customFormat="1" ht="114.75" customHeight="1" x14ac:dyDescent="0.2">
      <c r="A175" s="202"/>
      <c r="B175" s="203"/>
      <c r="C175" s="204"/>
      <c r="D175" s="203"/>
    </row>
  </sheetData>
  <sheetProtection selectLockedCells="1" selectUnlockedCells="1"/>
  <mergeCells count="153">
    <mergeCell ref="A165:D165"/>
    <mergeCell ref="A166:D166"/>
    <mergeCell ref="A167:D167"/>
    <mergeCell ref="A168:D168"/>
    <mergeCell ref="A159:B159"/>
    <mergeCell ref="A160:B160"/>
    <mergeCell ref="A161:B161"/>
    <mergeCell ref="A162:B162"/>
    <mergeCell ref="A163:B163"/>
    <mergeCell ref="A164:D164"/>
    <mergeCell ref="A151:C151"/>
    <mergeCell ref="A152:C152"/>
    <mergeCell ref="A154:D154"/>
    <mergeCell ref="A156:D156"/>
    <mergeCell ref="A157:D157"/>
    <mergeCell ref="A158:B158"/>
    <mergeCell ref="C145:D145"/>
    <mergeCell ref="A146:C146"/>
    <mergeCell ref="A147:C147"/>
    <mergeCell ref="A148:C148"/>
    <mergeCell ref="A149:C149"/>
    <mergeCell ref="A150:C150"/>
    <mergeCell ref="A138:B138"/>
    <mergeCell ref="A139:B139"/>
    <mergeCell ref="A140:B140"/>
    <mergeCell ref="C142:D142"/>
    <mergeCell ref="C143:D143"/>
    <mergeCell ref="C144:D144"/>
    <mergeCell ref="A132:B132"/>
    <mergeCell ref="A133:B133"/>
    <mergeCell ref="A134:B134"/>
    <mergeCell ref="A135:B135"/>
    <mergeCell ref="A136:B136"/>
    <mergeCell ref="A137:B137"/>
    <mergeCell ref="A124:B124"/>
    <mergeCell ref="A125:B125"/>
    <mergeCell ref="A126:B126"/>
    <mergeCell ref="C126:D126"/>
    <mergeCell ref="A127:B127"/>
    <mergeCell ref="C127:C131"/>
    <mergeCell ref="A128:B128"/>
    <mergeCell ref="A129:B129"/>
    <mergeCell ref="A130:B130"/>
    <mergeCell ref="A131:B131"/>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79:B79"/>
    <mergeCell ref="A80:B80"/>
    <mergeCell ref="A81:B81"/>
    <mergeCell ref="A82:B82"/>
    <mergeCell ref="A83:B83"/>
    <mergeCell ref="C83:C91"/>
    <mergeCell ref="A84:B84"/>
    <mergeCell ref="A85:B85"/>
    <mergeCell ref="A86:B86"/>
    <mergeCell ref="A87:B87"/>
    <mergeCell ref="A69:C69"/>
    <mergeCell ref="A71:B71"/>
    <mergeCell ref="C71:C79"/>
    <mergeCell ref="A72:B72"/>
    <mergeCell ref="A73:B73"/>
    <mergeCell ref="A74:B74"/>
    <mergeCell ref="A75:B75"/>
    <mergeCell ref="A76:B76"/>
    <mergeCell ref="A77:B77"/>
    <mergeCell ref="A78:B78"/>
    <mergeCell ref="A63:B63"/>
    <mergeCell ref="A64:B64"/>
    <mergeCell ref="A65:B65"/>
    <mergeCell ref="A66:B66"/>
    <mergeCell ref="A67:B67"/>
    <mergeCell ref="A68:B68"/>
    <mergeCell ref="A57:B57"/>
    <mergeCell ref="A58:B58"/>
    <mergeCell ref="A59:B59"/>
    <mergeCell ref="A60:B60"/>
    <mergeCell ref="A61:B61"/>
    <mergeCell ref="A62:B62"/>
    <mergeCell ref="A48:C48"/>
    <mergeCell ref="A49:B49"/>
    <mergeCell ref="C49:C68"/>
    <mergeCell ref="A50:B50"/>
    <mergeCell ref="A51:B51"/>
    <mergeCell ref="A52:B52"/>
    <mergeCell ref="A53:B53"/>
    <mergeCell ref="A54:B54"/>
    <mergeCell ref="A55:B55"/>
    <mergeCell ref="A56:B5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77"/>
  <sheetViews>
    <sheetView view="pageBreakPreview" zoomScale="40" zoomScaleNormal="60" zoomScaleSheetLayoutView="40" workbookViewId="0">
      <pane ySplit="4" topLeftCell="A74"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730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1">
        <f>F7*1.2</f>
        <v>10929.6</v>
      </c>
      <c r="E7" s="32">
        <f>F7*1.1</f>
        <v>10018.800000000001</v>
      </c>
      <c r="F7" s="32">
        <v>9108</v>
      </c>
      <c r="G7" s="32">
        <f>F7*0.75</f>
        <v>6831</v>
      </c>
      <c r="H7" s="33">
        <f>F7*0.5</f>
        <v>4554</v>
      </c>
    </row>
    <row r="8" spans="1:8" s="16" customFormat="1" ht="114.75"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54">
        <f>F12*1.2</f>
        <v>12009.6</v>
      </c>
      <c r="E12" s="32">
        <f>F12*1.1</f>
        <v>11008.800000000001</v>
      </c>
      <c r="F12" s="32">
        <v>10008</v>
      </c>
      <c r="G12" s="32">
        <f>F12*0.75</f>
        <v>7506</v>
      </c>
      <c r="H12" s="33">
        <f>F12*0.5</f>
        <v>5004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1770</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"2ГИС.ЮЖНО-САХАЛИНСК"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262">
        <v>216</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1">
        <f>F27*1.2</f>
        <v>15307.199999999999</v>
      </c>
      <c r="E27" s="32">
        <f>F27*1.1</f>
        <v>14031.6</v>
      </c>
      <c r="F27" s="32">
        <v>12756</v>
      </c>
      <c r="G27" s="32">
        <f>F27*0.75</f>
        <v>9567</v>
      </c>
      <c r="H27" s="33">
        <f>F27*0.5</f>
        <v>6378</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54">
        <f>F32*1.2</f>
        <v>16819.2</v>
      </c>
      <c r="E32" s="32">
        <f>F32*1.1</f>
        <v>15417.6</v>
      </c>
      <c r="F32" s="32">
        <v>14016</v>
      </c>
      <c r="G32" s="32">
        <f>F32*0.75</f>
        <v>10512</v>
      </c>
      <c r="H32" s="33">
        <f>F32*0.5</f>
        <v>7008</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2520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"2ГИС.ЮЖНО-САХАЛИНСК"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68">
        <v>312</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50.1" customHeight="1" thickBot="1" x14ac:dyDescent="0.25">
      <c r="A48" s="119" t="s">
        <v>31</v>
      </c>
      <c r="B48" s="120"/>
      <c r="C48" s="120"/>
      <c r="D48" s="121" t="str">
        <f>"от "&amp;MIN(D49:D68)&amp;" до "&amp;MAX(D49:D68)</f>
        <v>от 2280 до 23940</v>
      </c>
      <c r="E48" s="122"/>
      <c r="F48" s="122"/>
      <c r="G48" s="122"/>
      <c r="H48" s="123"/>
    </row>
    <row r="49" spans="1:8" ht="37.5" customHeight="1" x14ac:dyDescent="0.2">
      <c r="A49" s="124" t="s">
        <v>32</v>
      </c>
      <c r="B49" s="125"/>
      <c r="C49" s="126"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49" s="127">
        <v>2280</v>
      </c>
      <c r="E49" s="128"/>
      <c r="F49" s="128"/>
      <c r="G49" s="128"/>
      <c r="H49" s="129"/>
    </row>
    <row r="50" spans="1:8" ht="37.5" customHeight="1" x14ac:dyDescent="0.2">
      <c r="A50" s="130" t="s">
        <v>33</v>
      </c>
      <c r="B50" s="131"/>
      <c r="C50" s="126"/>
      <c r="D50" s="36">
        <v>3420</v>
      </c>
      <c r="E50" s="37"/>
      <c r="F50" s="37"/>
      <c r="G50" s="37"/>
      <c r="H50" s="38"/>
    </row>
    <row r="51" spans="1:8" ht="37.5" customHeight="1" x14ac:dyDescent="0.2">
      <c r="A51" s="130" t="s">
        <v>34</v>
      </c>
      <c r="B51" s="131"/>
      <c r="C51" s="126"/>
      <c r="D51" s="36">
        <v>4560</v>
      </c>
      <c r="E51" s="37"/>
      <c r="F51" s="37"/>
      <c r="G51" s="37"/>
      <c r="H51" s="38"/>
    </row>
    <row r="52" spans="1:8" ht="37.5" customHeight="1" x14ac:dyDescent="0.2">
      <c r="A52" s="130" t="s">
        <v>35</v>
      </c>
      <c r="B52" s="131"/>
      <c r="C52" s="126"/>
      <c r="D52" s="36">
        <v>5700</v>
      </c>
      <c r="E52" s="37"/>
      <c r="F52" s="37"/>
      <c r="G52" s="37"/>
      <c r="H52" s="38"/>
    </row>
    <row r="53" spans="1:8" ht="37.5" customHeight="1" x14ac:dyDescent="0.2">
      <c r="A53" s="130" t="s">
        <v>36</v>
      </c>
      <c r="B53" s="131"/>
      <c r="C53" s="126"/>
      <c r="D53" s="36">
        <v>6840</v>
      </c>
      <c r="E53" s="37"/>
      <c r="F53" s="37"/>
      <c r="G53" s="37"/>
      <c r="H53" s="38"/>
    </row>
    <row r="54" spans="1:8" ht="37.5" customHeight="1" x14ac:dyDescent="0.2">
      <c r="A54" s="130" t="s">
        <v>37</v>
      </c>
      <c r="B54" s="131"/>
      <c r="C54" s="126"/>
      <c r="D54" s="36">
        <v>7980</v>
      </c>
      <c r="E54" s="37"/>
      <c r="F54" s="37"/>
      <c r="G54" s="37"/>
      <c r="H54" s="38"/>
    </row>
    <row r="55" spans="1:8" ht="37.5" customHeight="1" x14ac:dyDescent="0.2">
      <c r="A55" s="130" t="s">
        <v>38</v>
      </c>
      <c r="B55" s="131"/>
      <c r="C55" s="126"/>
      <c r="D55" s="36">
        <v>9120</v>
      </c>
      <c r="E55" s="37"/>
      <c r="F55" s="37"/>
      <c r="G55" s="37"/>
      <c r="H55" s="38"/>
    </row>
    <row r="56" spans="1:8" ht="37.5" customHeight="1" x14ac:dyDescent="0.2">
      <c r="A56" s="130" t="s">
        <v>39</v>
      </c>
      <c r="B56" s="131"/>
      <c r="C56" s="126"/>
      <c r="D56" s="36">
        <v>10260</v>
      </c>
      <c r="E56" s="37"/>
      <c r="F56" s="37"/>
      <c r="G56" s="37"/>
      <c r="H56" s="38"/>
    </row>
    <row r="57" spans="1:8" ht="37.5" customHeight="1" x14ac:dyDescent="0.2">
      <c r="A57" s="130" t="s">
        <v>40</v>
      </c>
      <c r="B57" s="131"/>
      <c r="C57" s="126"/>
      <c r="D57" s="36">
        <v>11400</v>
      </c>
      <c r="E57" s="37"/>
      <c r="F57" s="37"/>
      <c r="G57" s="37"/>
      <c r="H57" s="38"/>
    </row>
    <row r="58" spans="1:8" ht="37.5" customHeight="1" x14ac:dyDescent="0.2">
      <c r="A58" s="130" t="s">
        <v>41</v>
      </c>
      <c r="B58" s="131"/>
      <c r="C58" s="126"/>
      <c r="D58" s="36">
        <v>12540</v>
      </c>
      <c r="E58" s="37"/>
      <c r="F58" s="37"/>
      <c r="G58" s="37"/>
      <c r="H58" s="38"/>
    </row>
    <row r="59" spans="1:8" ht="37.5" customHeight="1" x14ac:dyDescent="0.2">
      <c r="A59" s="130" t="s">
        <v>42</v>
      </c>
      <c r="B59" s="131"/>
      <c r="C59" s="126"/>
      <c r="D59" s="36">
        <v>13680</v>
      </c>
      <c r="E59" s="37"/>
      <c r="F59" s="37"/>
      <c r="G59" s="37"/>
      <c r="H59" s="38"/>
    </row>
    <row r="60" spans="1:8" ht="37.5" customHeight="1" x14ac:dyDescent="0.2">
      <c r="A60" s="130" t="s">
        <v>43</v>
      </c>
      <c r="B60" s="131"/>
      <c r="C60" s="126"/>
      <c r="D60" s="36">
        <v>14820</v>
      </c>
      <c r="E60" s="37"/>
      <c r="F60" s="37"/>
      <c r="G60" s="37"/>
      <c r="H60" s="38"/>
    </row>
    <row r="61" spans="1:8" ht="37.5" customHeight="1" x14ac:dyDescent="0.2">
      <c r="A61" s="130" t="s">
        <v>44</v>
      </c>
      <c r="B61" s="131"/>
      <c r="C61" s="126"/>
      <c r="D61" s="36">
        <v>15960</v>
      </c>
      <c r="E61" s="37"/>
      <c r="F61" s="37"/>
      <c r="G61" s="37"/>
      <c r="H61" s="38"/>
    </row>
    <row r="62" spans="1:8" ht="37.5" customHeight="1" x14ac:dyDescent="0.2">
      <c r="A62" s="130" t="s">
        <v>45</v>
      </c>
      <c r="B62" s="131"/>
      <c r="C62" s="126"/>
      <c r="D62" s="36">
        <v>17100</v>
      </c>
      <c r="E62" s="37"/>
      <c r="F62" s="37"/>
      <c r="G62" s="37"/>
      <c r="H62" s="38"/>
    </row>
    <row r="63" spans="1:8" ht="37.5" customHeight="1" x14ac:dyDescent="0.2">
      <c r="A63" s="130" t="s">
        <v>46</v>
      </c>
      <c r="B63" s="131"/>
      <c r="C63" s="126"/>
      <c r="D63" s="36">
        <v>18240</v>
      </c>
      <c r="E63" s="37"/>
      <c r="F63" s="37"/>
      <c r="G63" s="37"/>
      <c r="H63" s="38"/>
    </row>
    <row r="64" spans="1:8" ht="37.5" customHeight="1" x14ac:dyDescent="0.2">
      <c r="A64" s="130" t="s">
        <v>47</v>
      </c>
      <c r="B64" s="131"/>
      <c r="C64" s="126"/>
      <c r="D64" s="36">
        <v>19380</v>
      </c>
      <c r="E64" s="37"/>
      <c r="F64" s="37"/>
      <c r="G64" s="37"/>
      <c r="H64" s="38"/>
    </row>
    <row r="65" spans="1:8" ht="37.5" customHeight="1" x14ac:dyDescent="0.2">
      <c r="A65" s="130" t="s">
        <v>48</v>
      </c>
      <c r="B65" s="131"/>
      <c r="C65" s="126"/>
      <c r="D65" s="36">
        <v>20520</v>
      </c>
      <c r="E65" s="37"/>
      <c r="F65" s="37"/>
      <c r="G65" s="37"/>
      <c r="H65" s="38"/>
    </row>
    <row r="66" spans="1:8" ht="37.5" customHeight="1" x14ac:dyDescent="0.2">
      <c r="A66" s="130" t="s">
        <v>49</v>
      </c>
      <c r="B66" s="131"/>
      <c r="C66" s="126"/>
      <c r="D66" s="36">
        <v>21660</v>
      </c>
      <c r="E66" s="37"/>
      <c r="F66" s="37"/>
      <c r="G66" s="37"/>
      <c r="H66" s="38"/>
    </row>
    <row r="67" spans="1:8" ht="37.5" customHeight="1" x14ac:dyDescent="0.2">
      <c r="A67" s="130" t="s">
        <v>50</v>
      </c>
      <c r="B67" s="131"/>
      <c r="C67" s="126"/>
      <c r="D67" s="36">
        <v>22800</v>
      </c>
      <c r="E67" s="37"/>
      <c r="F67" s="37"/>
      <c r="G67" s="37"/>
      <c r="H67" s="38"/>
    </row>
    <row r="68" spans="1:8" ht="37.5" customHeight="1" thickBot="1" x14ac:dyDescent="0.25">
      <c r="A68" s="130" t="s">
        <v>51</v>
      </c>
      <c r="B68" s="131"/>
      <c r="C68" s="126"/>
      <c r="D68" s="36">
        <v>23940</v>
      </c>
      <c r="E68" s="37"/>
      <c r="F68" s="37"/>
      <c r="G68" s="37"/>
      <c r="H68" s="38"/>
    </row>
    <row r="69" spans="1:8" ht="50.1" customHeight="1" thickBot="1" x14ac:dyDescent="0.25">
      <c r="A69" s="339" t="s">
        <v>52</v>
      </c>
      <c r="B69" s="340"/>
      <c r="C69" s="340"/>
      <c r="D69" s="341" t="str">
        <f>"от "&amp;MIN(D70:D79)&amp;" до "&amp;MAX(D70:D79)</f>
        <v>от 300 до 6726</v>
      </c>
      <c r="E69" s="342"/>
      <c r="F69" s="342"/>
      <c r="G69" s="342"/>
      <c r="H69" s="343"/>
    </row>
    <row r="70" spans="1:8" ht="151.5" x14ac:dyDescent="0.2">
      <c r="A70" s="344" t="s">
        <v>53</v>
      </c>
      <c r="B70" s="345" t="s">
        <v>13</v>
      </c>
      <c r="C70" s="346" t="str">
        <f t="shared" ref="C70"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70" s="32">
        <v>1188</v>
      </c>
      <c r="E70" s="32"/>
      <c r="F70" s="32"/>
      <c r="G70" s="32"/>
      <c r="H70" s="33"/>
    </row>
    <row r="71" spans="1:8" ht="37.5" customHeight="1" x14ac:dyDescent="0.2">
      <c r="A71" s="347" t="s">
        <v>54</v>
      </c>
      <c r="B71" s="176"/>
      <c r="C71" s="348"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71" s="37">
        <v>474</v>
      </c>
      <c r="E71" s="37"/>
      <c r="F71" s="37"/>
      <c r="G71" s="37"/>
      <c r="H71" s="38"/>
    </row>
    <row r="72" spans="1:8" ht="37.5" customHeight="1" x14ac:dyDescent="0.2">
      <c r="A72" s="347" t="s">
        <v>55</v>
      </c>
      <c r="B72" s="176"/>
      <c r="C72" s="348"/>
      <c r="D72" s="37">
        <v>6726</v>
      </c>
      <c r="E72" s="37"/>
      <c r="F72" s="37"/>
      <c r="G72" s="37"/>
      <c r="H72" s="38"/>
    </row>
    <row r="73" spans="1:8" ht="37.5" customHeight="1" x14ac:dyDescent="0.2">
      <c r="A73" s="347" t="s">
        <v>56</v>
      </c>
      <c r="B73" s="176"/>
      <c r="C73" s="348"/>
      <c r="D73" s="37">
        <v>1356</v>
      </c>
      <c r="E73" s="37"/>
      <c r="F73" s="37"/>
      <c r="G73" s="37"/>
      <c r="H73" s="38"/>
    </row>
    <row r="74" spans="1:8" ht="37.5" customHeight="1" x14ac:dyDescent="0.2">
      <c r="A74" s="347" t="s">
        <v>57</v>
      </c>
      <c r="B74" s="176"/>
      <c r="C74" s="348"/>
      <c r="D74" s="37">
        <v>2730</v>
      </c>
      <c r="E74" s="37"/>
      <c r="F74" s="37"/>
      <c r="G74" s="37"/>
      <c r="H74" s="38"/>
    </row>
    <row r="75" spans="1:8" ht="37.5" customHeight="1" x14ac:dyDescent="0.2">
      <c r="A75" s="347" t="s">
        <v>58</v>
      </c>
      <c r="B75" s="176"/>
      <c r="C75" s="348"/>
      <c r="D75" s="37">
        <v>300</v>
      </c>
      <c r="E75" s="37"/>
      <c r="F75" s="37"/>
      <c r="G75" s="37"/>
      <c r="H75" s="38"/>
    </row>
    <row r="76" spans="1:8" ht="37.5" customHeight="1" x14ac:dyDescent="0.2">
      <c r="A76" s="347" t="s">
        <v>59</v>
      </c>
      <c r="B76" s="176"/>
      <c r="C76" s="348"/>
      <c r="D76" s="37">
        <v>300</v>
      </c>
      <c r="E76" s="37"/>
      <c r="F76" s="37"/>
      <c r="G76" s="37"/>
      <c r="H76" s="38"/>
    </row>
    <row r="77" spans="1:8" ht="37.5" customHeight="1" x14ac:dyDescent="0.2">
      <c r="A77" s="347" t="s">
        <v>60</v>
      </c>
      <c r="B77" s="176"/>
      <c r="C77" s="348"/>
      <c r="D77" s="37">
        <v>600</v>
      </c>
      <c r="E77" s="37"/>
      <c r="F77" s="37"/>
      <c r="G77" s="37"/>
      <c r="H77" s="38"/>
    </row>
    <row r="78" spans="1:8" ht="37.5" customHeight="1" x14ac:dyDescent="0.2">
      <c r="A78" s="347" t="s">
        <v>61</v>
      </c>
      <c r="B78" s="176"/>
      <c r="C78" s="348"/>
      <c r="D78" s="37">
        <v>900</v>
      </c>
      <c r="E78" s="37"/>
      <c r="F78" s="37"/>
      <c r="G78" s="37"/>
      <c r="H78" s="38"/>
    </row>
    <row r="79" spans="1:8" ht="37.5" customHeight="1" x14ac:dyDescent="0.2">
      <c r="A79" s="347" t="s">
        <v>62</v>
      </c>
      <c r="B79" s="176"/>
      <c r="C79" s="348"/>
      <c r="D79" s="37">
        <v>4722</v>
      </c>
      <c r="E79" s="37"/>
      <c r="F79" s="37"/>
      <c r="G79" s="37"/>
      <c r="H79" s="38"/>
    </row>
    <row r="80" spans="1:8" s="16" customFormat="1" ht="117.75" customHeight="1" thickBot="1" x14ac:dyDescent="0.25">
      <c r="A80" s="319" t="s">
        <v>64</v>
      </c>
      <c r="B80" s="320"/>
      <c r="C80"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80" s="45">
        <v>30</v>
      </c>
      <c r="E80" s="45"/>
      <c r="F80" s="45"/>
      <c r="G80" s="45"/>
      <c r="H80" s="46"/>
    </row>
    <row r="81" spans="1:8" ht="50.1" customHeight="1" thickBot="1" x14ac:dyDescent="0.25">
      <c r="A81" s="349" t="s">
        <v>65</v>
      </c>
      <c r="B81" s="350"/>
      <c r="C81" s="197"/>
      <c r="D81" s="351" t="str">
        <f>"от "&amp;MIN(D83,D94:H95,F133,D96:H110)&amp;" до "&amp;MAX(D83,D94:H95,F133,D96:H110)</f>
        <v>от 504 до 19920</v>
      </c>
      <c r="E81" s="351"/>
      <c r="F81" s="351"/>
      <c r="G81" s="351"/>
      <c r="H81" s="352"/>
    </row>
    <row r="82" spans="1:8" ht="21.75" thickBot="1" x14ac:dyDescent="0.25">
      <c r="A82" s="298"/>
      <c r="B82" s="299"/>
      <c r="C82" s="118"/>
      <c r="D82" s="322"/>
      <c r="E82" s="322"/>
      <c r="F82" s="322"/>
      <c r="G82" s="322"/>
      <c r="H82" s="323"/>
    </row>
    <row r="83" spans="1:8" ht="68.25" customHeight="1" thickBot="1" x14ac:dyDescent="0.25">
      <c r="A83" s="162" t="s">
        <v>66</v>
      </c>
      <c r="B83" s="163"/>
      <c r="C83"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83" s="165">
        <v>4500</v>
      </c>
      <c r="E83" s="165"/>
      <c r="F83" s="165"/>
      <c r="G83" s="165"/>
      <c r="H83" s="166"/>
    </row>
    <row r="84" spans="1:8" ht="68.25" customHeight="1" thickBot="1" x14ac:dyDescent="0.25">
      <c r="A84" s="167" t="s">
        <v>67</v>
      </c>
      <c r="B84" s="168"/>
      <c r="C84" s="169"/>
      <c r="D84" s="170" t="s">
        <v>68</v>
      </c>
      <c r="E84" s="171"/>
      <c r="F84" s="171"/>
      <c r="G84" s="171"/>
      <c r="H84" s="172"/>
    </row>
    <row r="85" spans="1:8" ht="68.25" customHeight="1" x14ac:dyDescent="0.2">
      <c r="A85" s="173" t="s">
        <v>69</v>
      </c>
      <c r="B85" s="174"/>
      <c r="C85" s="169"/>
      <c r="D85" s="140">
        <f>D83/4</f>
        <v>1125</v>
      </c>
      <c r="E85" s="140"/>
      <c r="F85" s="140"/>
      <c r="G85" s="140"/>
      <c r="H85" s="141"/>
    </row>
    <row r="86" spans="1:8" ht="68.25" customHeight="1" x14ac:dyDescent="0.2">
      <c r="A86" s="173" t="s">
        <v>70</v>
      </c>
      <c r="B86" s="174"/>
      <c r="C86" s="169"/>
      <c r="D86" s="140">
        <f>D83/5</f>
        <v>900</v>
      </c>
      <c r="E86" s="140"/>
      <c r="F86" s="140"/>
      <c r="G86" s="140"/>
      <c r="H86" s="141"/>
    </row>
    <row r="87" spans="1:8" ht="68.25" customHeight="1" x14ac:dyDescent="0.2">
      <c r="A87" s="173" t="s">
        <v>71</v>
      </c>
      <c r="B87" s="174"/>
      <c r="C87" s="169"/>
      <c r="D87" s="140">
        <f>D83/6</f>
        <v>750</v>
      </c>
      <c r="E87" s="140"/>
      <c r="F87" s="140"/>
      <c r="G87" s="140"/>
      <c r="H87" s="141"/>
    </row>
    <row r="88" spans="1:8" ht="68.25" customHeight="1" x14ac:dyDescent="0.2">
      <c r="A88" s="173" t="s">
        <v>72</v>
      </c>
      <c r="B88" s="174"/>
      <c r="C88" s="169"/>
      <c r="D88" s="140">
        <f>D83/7</f>
        <v>642.85714285714289</v>
      </c>
      <c r="E88" s="140"/>
      <c r="F88" s="140"/>
      <c r="G88" s="140"/>
      <c r="H88" s="141"/>
    </row>
    <row r="89" spans="1:8" ht="68.25" customHeight="1" x14ac:dyDescent="0.2">
      <c r="A89" s="173" t="s">
        <v>73</v>
      </c>
      <c r="B89" s="174"/>
      <c r="C89" s="169"/>
      <c r="D89" s="140">
        <f>D83/8</f>
        <v>562.5</v>
      </c>
      <c r="E89" s="140"/>
      <c r="F89" s="140"/>
      <c r="G89" s="140"/>
      <c r="H89" s="141"/>
    </row>
    <row r="90" spans="1:8" ht="68.25" customHeight="1" x14ac:dyDescent="0.2">
      <c r="A90" s="173" t="s">
        <v>74</v>
      </c>
      <c r="B90" s="174"/>
      <c r="C90" s="169"/>
      <c r="D90" s="140">
        <f>D83/9</f>
        <v>500</v>
      </c>
      <c r="E90" s="140"/>
      <c r="F90" s="140"/>
      <c r="G90" s="140"/>
      <c r="H90" s="141"/>
    </row>
    <row r="91" spans="1:8" ht="68.25" customHeight="1" thickBot="1" x14ac:dyDescent="0.25">
      <c r="A91" s="173" t="s">
        <v>75</v>
      </c>
      <c r="B91" s="174"/>
      <c r="C91" s="175"/>
      <c r="D91" s="140">
        <f>D83/10</f>
        <v>450</v>
      </c>
      <c r="E91" s="140"/>
      <c r="F91" s="140"/>
      <c r="G91" s="140"/>
      <c r="H91" s="141"/>
    </row>
    <row r="92" spans="1:8" s="16" customFormat="1" ht="62.45" customHeight="1" thickBot="1" x14ac:dyDescent="0.25">
      <c r="A92" s="176" t="s">
        <v>76</v>
      </c>
      <c r="B92" s="177"/>
      <c r="C92"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92" s="44">
        <v>13110</v>
      </c>
      <c r="E92" s="45"/>
      <c r="F92" s="45"/>
      <c r="G92" s="45"/>
      <c r="H92" s="46"/>
    </row>
    <row r="93" spans="1:8" ht="21.75" thickBot="1" x14ac:dyDescent="0.25">
      <c r="A93" s="298"/>
      <c r="B93" s="299"/>
      <c r="C93" s="180"/>
      <c r="D93" s="322"/>
      <c r="E93" s="322"/>
      <c r="F93" s="322"/>
      <c r="G93" s="322"/>
      <c r="H93" s="323"/>
    </row>
    <row r="94" spans="1:8" ht="50.1" customHeight="1" x14ac:dyDescent="0.2">
      <c r="A94" s="143" t="s">
        <v>77</v>
      </c>
      <c r="B94" s="144"/>
      <c r="C94" s="183" t="str">
        <f>"Интернет-площадка 2gis.ru на основе Cправочника организаций "&amp;$C$2&amp;""</f>
        <v>Интернет-площадка 2gis.ru на основе Cправочника организаций "2ГИС.ЮЖНО-САХАЛИНСК"</v>
      </c>
      <c r="D94" s="31">
        <v>4020</v>
      </c>
      <c r="E94" s="32"/>
      <c r="F94" s="32"/>
      <c r="G94" s="32"/>
      <c r="H94" s="33"/>
    </row>
    <row r="95" spans="1:8" ht="50.1" customHeight="1" x14ac:dyDescent="0.2">
      <c r="A95" s="143" t="s">
        <v>78</v>
      </c>
      <c r="B95" s="144"/>
      <c r="C95"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95" s="185">
        <v>7020</v>
      </c>
      <c r="E95" s="186"/>
      <c r="F95" s="186"/>
      <c r="G95" s="186"/>
      <c r="H95" s="187"/>
    </row>
    <row r="96" spans="1:8" ht="50.1" customHeight="1" x14ac:dyDescent="0.2">
      <c r="A96" s="143" t="s">
        <v>79</v>
      </c>
      <c r="B96" s="144"/>
      <c r="C96"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96" s="36">
        <v>9972</v>
      </c>
      <c r="E96" s="37"/>
      <c r="F96" s="37"/>
      <c r="G96" s="37"/>
      <c r="H96" s="38"/>
    </row>
    <row r="97" spans="1:8" ht="50.1" customHeight="1" x14ac:dyDescent="0.2">
      <c r="A97" s="143" t="s">
        <v>80</v>
      </c>
      <c r="B97" s="144"/>
      <c r="C97" s="184" t="str">
        <f>"Интернет-площадка 2gis.ru на основе Cправочника организаций "&amp;$C$2&amp;""</f>
        <v>Интернет-площадка 2gis.ru на основе Cправочника организаций "2ГИС.ЮЖНО-САХАЛИНСК"</v>
      </c>
      <c r="D97" s="36">
        <v>12000</v>
      </c>
      <c r="E97" s="37"/>
      <c r="F97" s="37"/>
      <c r="G97" s="37"/>
      <c r="H97" s="38"/>
    </row>
    <row r="98" spans="1:8" ht="50.1" customHeight="1" x14ac:dyDescent="0.2">
      <c r="A98" s="143" t="s">
        <v>81</v>
      </c>
      <c r="B98" s="144"/>
      <c r="C98" s="184" t="str">
        <f>"Интернет-площадка 2gis.ru на основе Cправочника организаций "&amp;$C$2&amp;""</f>
        <v>Интернет-площадка 2gis.ru на основе Cправочника организаций "2ГИС.ЮЖНО-САХАЛИНСК"</v>
      </c>
      <c r="D98" s="36">
        <v>14400</v>
      </c>
      <c r="E98" s="37"/>
      <c r="F98" s="37"/>
      <c r="G98" s="37"/>
      <c r="H98" s="38"/>
    </row>
    <row r="99" spans="1:8" ht="50.1" customHeight="1" x14ac:dyDescent="0.2">
      <c r="A99" s="143" t="s">
        <v>82</v>
      </c>
      <c r="B99" s="144"/>
      <c r="C99"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99" s="36">
        <v>6018</v>
      </c>
      <c r="E99" s="37"/>
      <c r="F99" s="37"/>
      <c r="G99" s="37"/>
      <c r="H99" s="38"/>
    </row>
    <row r="100" spans="1:8" ht="50.1" customHeight="1" x14ac:dyDescent="0.2">
      <c r="A100" s="143" t="s">
        <v>83</v>
      </c>
      <c r="B100" s="144"/>
      <c r="C100"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0" s="36">
        <v>9972</v>
      </c>
      <c r="E100" s="37"/>
      <c r="F100" s="37"/>
      <c r="G100" s="37"/>
      <c r="H100" s="38"/>
    </row>
    <row r="101" spans="1:8" ht="50.1" customHeight="1" x14ac:dyDescent="0.2">
      <c r="A101" s="143" t="s">
        <v>84</v>
      </c>
      <c r="B101" s="144"/>
      <c r="C101"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01" s="36">
        <v>12510</v>
      </c>
      <c r="E101" s="37"/>
      <c r="F101" s="37"/>
      <c r="G101" s="37"/>
      <c r="H101" s="38"/>
    </row>
    <row r="102" spans="1:8" ht="50.1" customHeight="1" x14ac:dyDescent="0.2">
      <c r="A102" s="143" t="s">
        <v>85</v>
      </c>
      <c r="B102" s="144"/>
      <c r="C102" s="184" t="str">
        <f>C133</f>
        <v>электронный справочник на основе Справочника организаций "2ГИС.ЮЖНО-САХАЛИНСК" (мобильная версия 2ГИС 4.0 и выше)</v>
      </c>
      <c r="D102" s="36">
        <v>19920</v>
      </c>
      <c r="E102" s="37"/>
      <c r="F102" s="37"/>
      <c r="G102" s="37"/>
      <c r="H102" s="38"/>
    </row>
    <row r="103" spans="1:8" ht="50.1" customHeight="1" x14ac:dyDescent="0.2">
      <c r="A103" s="143" t="s">
        <v>86</v>
      </c>
      <c r="B103" s="144"/>
      <c r="C103" s="184" t="s">
        <v>87</v>
      </c>
      <c r="D103" s="36">
        <v>504</v>
      </c>
      <c r="E103" s="37"/>
      <c r="F103" s="37"/>
      <c r="G103" s="37"/>
      <c r="H103" s="38"/>
    </row>
    <row r="104" spans="1:8" ht="68.25" customHeight="1" x14ac:dyDescent="0.2">
      <c r="A104" s="143" t="s">
        <v>731</v>
      </c>
      <c r="B104" s="144"/>
      <c r="C10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4" s="36">
        <v>3600</v>
      </c>
      <c r="E104" s="37"/>
      <c r="F104" s="37"/>
      <c r="G104" s="37"/>
      <c r="H104" s="38"/>
    </row>
    <row r="105" spans="1:8" ht="68.25" customHeight="1" x14ac:dyDescent="0.2">
      <c r="A105" s="143" t="s">
        <v>89</v>
      </c>
      <c r="B105" s="144"/>
      <c r="C105" s="184" t="str">
        <f t="shared" ref="C105:C107"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5" s="36">
        <v>3000</v>
      </c>
      <c r="E105" s="37"/>
      <c r="F105" s="37"/>
      <c r="G105" s="37"/>
      <c r="H105" s="38"/>
    </row>
    <row r="106" spans="1:8" ht="68.25" customHeight="1" x14ac:dyDescent="0.2">
      <c r="A106" s="143" t="s">
        <v>90</v>
      </c>
      <c r="B106" s="144"/>
      <c r="C106" s="184"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6" s="36">
        <v>3300</v>
      </c>
      <c r="E106" s="37"/>
      <c r="F106" s="37"/>
      <c r="G106" s="37"/>
      <c r="H106" s="38"/>
    </row>
    <row r="107" spans="1:8" ht="68.25" customHeight="1" x14ac:dyDescent="0.2">
      <c r="A107" s="143" t="s">
        <v>91</v>
      </c>
      <c r="B107" s="144"/>
      <c r="C107" s="184"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7" s="36">
        <v>2100</v>
      </c>
      <c r="E107" s="37"/>
      <c r="F107" s="37"/>
      <c r="G107" s="37"/>
      <c r="H107" s="38"/>
    </row>
    <row r="108" spans="1:8" ht="68.25" customHeight="1" x14ac:dyDescent="0.2">
      <c r="A108" s="143" t="s">
        <v>92</v>
      </c>
      <c r="B108" s="144" t="s">
        <v>92</v>
      </c>
      <c r="C10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8" s="36">
        <v>18480</v>
      </c>
      <c r="E108" s="37"/>
      <c r="F108" s="37"/>
      <c r="G108" s="37"/>
      <c r="H108" s="38"/>
    </row>
    <row r="109" spans="1:8" ht="68.25" customHeight="1" x14ac:dyDescent="0.2">
      <c r="A109" s="143" t="s">
        <v>93</v>
      </c>
      <c r="B109" s="144" t="s">
        <v>93</v>
      </c>
      <c r="C109"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09" s="36">
        <v>10008</v>
      </c>
      <c r="E109" s="37"/>
      <c r="F109" s="37"/>
      <c r="G109" s="37"/>
      <c r="H109" s="38"/>
    </row>
    <row r="110" spans="1:8" ht="50.1" customHeight="1" thickBot="1" x14ac:dyDescent="0.25">
      <c r="A110" s="143" t="s">
        <v>94</v>
      </c>
      <c r="B110" s="144"/>
      <c r="C110"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0" s="36">
        <v>12510</v>
      </c>
      <c r="E110" s="37"/>
      <c r="F110" s="37"/>
      <c r="G110" s="37"/>
      <c r="H110" s="38"/>
    </row>
    <row r="111" spans="1:8" s="16" customFormat="1" ht="102" customHeight="1" thickBot="1" x14ac:dyDescent="0.25">
      <c r="A111" s="143" t="s">
        <v>16</v>
      </c>
      <c r="B111" s="144"/>
      <c r="C111"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1" s="36">
        <v>900</v>
      </c>
      <c r="E111" s="37"/>
      <c r="F111" s="37"/>
      <c r="G111" s="37"/>
      <c r="H111" s="38"/>
    </row>
    <row r="112" spans="1:8" s="16" customFormat="1" ht="126" customHeight="1" x14ac:dyDescent="0.2">
      <c r="A112" s="143" t="s">
        <v>95</v>
      </c>
      <c r="B112" s="144"/>
      <c r="C11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12" s="36">
        <v>10005</v>
      </c>
      <c r="E112" s="37"/>
      <c r="F112" s="37"/>
      <c r="G112" s="37"/>
      <c r="H112" s="38"/>
    </row>
    <row r="113" spans="1:8" s="16" customFormat="1" ht="96" customHeight="1" x14ac:dyDescent="0.2">
      <c r="A113" s="137" t="s">
        <v>96</v>
      </c>
      <c r="B113" s="189"/>
      <c r="C113"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13" s="36">
        <v>3510</v>
      </c>
      <c r="E113" s="37"/>
      <c r="F113" s="37"/>
      <c r="G113" s="37"/>
      <c r="H113" s="38"/>
    </row>
    <row r="114" spans="1:8" s="16" customFormat="1" ht="96" customHeight="1" x14ac:dyDescent="0.2">
      <c r="A114" s="137" t="s">
        <v>97</v>
      </c>
      <c r="B114" s="189"/>
      <c r="C114"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14" s="36">
        <v>10002</v>
      </c>
      <c r="E114" s="37"/>
      <c r="F114" s="37"/>
      <c r="G114" s="37"/>
      <c r="H114" s="38"/>
    </row>
    <row r="115" spans="1:8" ht="50.1" customHeight="1" x14ac:dyDescent="0.2">
      <c r="A115" s="143" t="s">
        <v>98</v>
      </c>
      <c r="B115" s="144"/>
      <c r="C115" s="184" t="str">
        <f>"Интернет-площадка 2gis.ru на основе Cправочника организаций "&amp;$C$2&amp;""</f>
        <v>Интернет-площадка 2gis.ru на основе Cправочника организаций "2ГИС.ЮЖНО-САХАЛИНСК"</v>
      </c>
      <c r="D115" s="36">
        <v>5640</v>
      </c>
      <c r="E115" s="37"/>
      <c r="F115" s="37"/>
      <c r="G115" s="37"/>
      <c r="H115" s="38"/>
    </row>
    <row r="116" spans="1:8" ht="50.1" customHeight="1" x14ac:dyDescent="0.2">
      <c r="A116" s="143" t="s">
        <v>99</v>
      </c>
      <c r="B116" s="144"/>
      <c r="C116" s="184" t="str">
        <f t="shared" ref="C116:C125"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16" s="36">
        <v>9840</v>
      </c>
      <c r="E116" s="37"/>
      <c r="F116" s="37"/>
      <c r="G116" s="37"/>
      <c r="H116" s="38"/>
    </row>
    <row r="117" spans="1:8" ht="50.1" customHeight="1" x14ac:dyDescent="0.2">
      <c r="A117" s="143" t="s">
        <v>100</v>
      </c>
      <c r="B117" s="144"/>
      <c r="C117" s="184" t="str">
        <f t="shared" si="2"/>
        <v>Электронный справочник на основе Справочника организаций "2ГИС.ЮЖНО-САХАЛИНСК" (версия для ПК)</v>
      </c>
      <c r="D117" s="36">
        <v>14040</v>
      </c>
      <c r="E117" s="37"/>
      <c r="F117" s="37"/>
      <c r="G117" s="37"/>
      <c r="H117" s="38"/>
    </row>
    <row r="118" spans="1:8" ht="50.1" customHeight="1" x14ac:dyDescent="0.2">
      <c r="A118" s="143" t="s">
        <v>101</v>
      </c>
      <c r="B118" s="144"/>
      <c r="C118" s="184" t="str">
        <f>"Интернет-площадка 2gis.ru на основе Cправочника организаций "&amp;$C$2&amp;""</f>
        <v>Интернет-площадка 2gis.ru на основе Cправочника организаций "2ГИС.ЮЖНО-САХАЛИНСК"</v>
      </c>
      <c r="D118" s="36">
        <v>16800</v>
      </c>
      <c r="E118" s="37"/>
      <c r="F118" s="37"/>
      <c r="G118" s="37"/>
      <c r="H118" s="38"/>
    </row>
    <row r="119" spans="1:8" ht="50.1" customHeight="1" x14ac:dyDescent="0.2">
      <c r="A119" s="143" t="s">
        <v>102</v>
      </c>
      <c r="B119" s="144"/>
      <c r="C119" s="184" t="str">
        <f>"Интернет-площадка 2gis.ru на основе Cправочника организаций "&amp;$C$2&amp;""</f>
        <v>Интернет-площадка 2gis.ru на основе Cправочника организаций "2ГИС.ЮЖНО-САХАЛИНСК"</v>
      </c>
      <c r="D119" s="36">
        <v>20160</v>
      </c>
      <c r="E119" s="37"/>
      <c r="F119" s="37"/>
      <c r="G119" s="37"/>
      <c r="H119" s="38"/>
    </row>
    <row r="120" spans="1:8" ht="50.1" customHeight="1" x14ac:dyDescent="0.2">
      <c r="A120" s="143" t="s">
        <v>103</v>
      </c>
      <c r="B120" s="144"/>
      <c r="C120" s="184" t="str">
        <f t="shared" si="2"/>
        <v>Электронный справочник на основе Справочника организаций "2ГИС.ЮЖНО-САХАЛИНСК" (версия для ПК)</v>
      </c>
      <c r="D120" s="36">
        <v>8520</v>
      </c>
      <c r="E120" s="37"/>
      <c r="F120" s="37"/>
      <c r="G120" s="37"/>
      <c r="H120" s="38"/>
    </row>
    <row r="121" spans="1:8" ht="50.1" customHeight="1" x14ac:dyDescent="0.2">
      <c r="A121" s="143" t="s">
        <v>104</v>
      </c>
      <c r="B121" s="144"/>
      <c r="C121" s="184" t="str">
        <f t="shared" si="2"/>
        <v>Электронный справочник на основе Справочника организаций "2ГИС.ЮЖНО-САХАЛИНСК" (версия для ПК)</v>
      </c>
      <c r="D121" s="36">
        <v>14040</v>
      </c>
      <c r="E121" s="37"/>
      <c r="F121" s="37"/>
      <c r="G121" s="37"/>
      <c r="H121" s="38"/>
    </row>
    <row r="122" spans="1:8" ht="50.1" customHeight="1" x14ac:dyDescent="0.2">
      <c r="A122" s="143" t="s">
        <v>105</v>
      </c>
      <c r="B122" s="144"/>
      <c r="C122" s="184" t="str">
        <f t="shared" si="2"/>
        <v>Электронный справочник на основе Справочника организаций "2ГИС.ЮЖНО-САХАЛИНСК" (версия для ПК)</v>
      </c>
      <c r="D122" s="36">
        <v>17520</v>
      </c>
      <c r="E122" s="37"/>
      <c r="F122" s="37"/>
      <c r="G122" s="37"/>
      <c r="H122" s="38"/>
    </row>
    <row r="123" spans="1:8" ht="50.1" customHeight="1" x14ac:dyDescent="0.2">
      <c r="A123" s="143" t="s">
        <v>106</v>
      </c>
      <c r="B123" s="144"/>
      <c r="C123" s="184" t="s">
        <v>87</v>
      </c>
      <c r="D123" s="36">
        <v>720</v>
      </c>
      <c r="E123" s="37"/>
      <c r="F123" s="37"/>
      <c r="G123" s="37"/>
      <c r="H123" s="38"/>
    </row>
    <row r="124" spans="1:8" ht="75.75" customHeight="1" x14ac:dyDescent="0.2">
      <c r="A124" s="143" t="s">
        <v>107</v>
      </c>
      <c r="B124" s="144"/>
      <c r="C124"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4" s="36">
        <v>25920</v>
      </c>
      <c r="E124" s="37"/>
      <c r="F124" s="37"/>
      <c r="G124" s="37"/>
      <c r="H124" s="38"/>
    </row>
    <row r="125" spans="1:8" ht="50.1" customHeight="1" thickBot="1" x14ac:dyDescent="0.25">
      <c r="A125" s="143" t="s">
        <v>108</v>
      </c>
      <c r="B125" s="144"/>
      <c r="C125" s="184" t="str">
        <f t="shared" si="2"/>
        <v>Электронный справочник на основе Справочника организаций "2ГИС.ЮЖНО-САХАЛИНСК" (версия для ПК)</v>
      </c>
      <c r="D125" s="44">
        <v>17520</v>
      </c>
      <c r="E125" s="45"/>
      <c r="F125" s="45"/>
      <c r="G125" s="45"/>
      <c r="H125" s="46"/>
    </row>
    <row r="126" spans="1:8" s="28" customFormat="1" ht="50.1" customHeight="1" thickBot="1" x14ac:dyDescent="0.25">
      <c r="A126" s="24" t="s">
        <v>109</v>
      </c>
      <c r="B126" s="25"/>
      <c r="C126" s="26"/>
      <c r="D126" s="156"/>
      <c r="E126" s="156"/>
      <c r="F126" s="156"/>
      <c r="G126" s="156"/>
      <c r="H126" s="157"/>
    </row>
    <row r="127" spans="1:8" s="16" customFormat="1" ht="50.1" customHeight="1" x14ac:dyDescent="0.2">
      <c r="A127" s="143" t="s">
        <v>110</v>
      </c>
      <c r="B127" s="144"/>
      <c r="C127" s="191"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27" s="36">
        <v>10008</v>
      </c>
      <c r="E127" s="37"/>
      <c r="F127" s="37"/>
      <c r="G127" s="37"/>
      <c r="H127" s="38"/>
    </row>
    <row r="128" spans="1:8" s="16" customFormat="1" ht="50.1" customHeight="1" x14ac:dyDescent="0.2">
      <c r="A128" s="143" t="s">
        <v>111</v>
      </c>
      <c r="B128" s="144"/>
      <c r="C128" s="194"/>
      <c r="D128" s="36">
        <v>10200</v>
      </c>
      <c r="E128" s="37"/>
      <c r="F128" s="37"/>
      <c r="G128" s="37"/>
      <c r="H128" s="38"/>
    </row>
    <row r="129" spans="1:8" s="16" customFormat="1" ht="50.1" customHeight="1" x14ac:dyDescent="0.2">
      <c r="A129" s="192" t="s">
        <v>112</v>
      </c>
      <c r="B129" s="193"/>
      <c r="C129" s="194"/>
      <c r="D129" s="325">
        <v>1500</v>
      </c>
      <c r="E129" s="140"/>
      <c r="F129" s="140"/>
      <c r="G129" s="140"/>
      <c r="H129" s="140"/>
    </row>
    <row r="130" spans="1:8" s="16" customFormat="1" ht="50.1" customHeight="1" x14ac:dyDescent="0.2">
      <c r="A130" s="192" t="s">
        <v>113</v>
      </c>
      <c r="B130" s="193"/>
      <c r="C130" s="194"/>
      <c r="D130" s="325">
        <v>150</v>
      </c>
      <c r="E130" s="140"/>
      <c r="F130" s="140"/>
      <c r="G130" s="140"/>
      <c r="H130" s="140"/>
    </row>
    <row r="131" spans="1:8" s="16" customFormat="1" ht="50.1" customHeight="1" thickBot="1" x14ac:dyDescent="0.25">
      <c r="A131" s="192" t="s">
        <v>114</v>
      </c>
      <c r="B131" s="193"/>
      <c r="C131" s="196"/>
      <c r="D131" s="78">
        <v>1125</v>
      </c>
      <c r="E131" s="79"/>
      <c r="F131" s="79"/>
      <c r="G131" s="79"/>
      <c r="H131" s="79"/>
    </row>
    <row r="132" spans="1:8" s="16" customFormat="1" ht="50.1" customHeight="1" thickBot="1" x14ac:dyDescent="0.25">
      <c r="A132" s="24" t="s">
        <v>115</v>
      </c>
      <c r="B132" s="25"/>
      <c r="C132" s="26"/>
      <c r="D132" s="156"/>
      <c r="E132" s="156"/>
      <c r="F132" s="156"/>
      <c r="G132" s="156"/>
      <c r="H132" s="157"/>
    </row>
    <row r="133" spans="1:8" ht="50.1" customHeight="1" x14ac:dyDescent="0.2">
      <c r="A133" s="143" t="s">
        <v>116</v>
      </c>
      <c r="B133" s="144"/>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3" s="198">
        <f>F133*1.2</f>
        <v>5040</v>
      </c>
      <c r="E133" s="199">
        <f>F133*1.1</f>
        <v>4620</v>
      </c>
      <c r="F133" s="199">
        <v>4200</v>
      </c>
      <c r="G133" s="199">
        <f>F133*0.75</f>
        <v>3150</v>
      </c>
      <c r="H133" s="200">
        <f>F133*0.5</f>
        <v>2100</v>
      </c>
    </row>
    <row r="134" spans="1:8" ht="50.1" customHeight="1" x14ac:dyDescent="0.2">
      <c r="A134" s="143" t="s">
        <v>117</v>
      </c>
      <c r="B134" s="144"/>
      <c r="C134" s="184" t="str">
        <f>"Интернет-площадка 2gis.ru на основе Cправочника организаций "&amp;$C$2&amp;""</f>
        <v>Интернет-площадка 2gis.ru на основе Cправочника организаций "2ГИС.ЮЖНО-САХАЛИНСК"</v>
      </c>
      <c r="D134" s="36">
        <v>3000</v>
      </c>
      <c r="E134" s="37"/>
      <c r="F134" s="37"/>
      <c r="G134" s="37"/>
      <c r="H134" s="38"/>
    </row>
    <row r="135" spans="1:8" ht="50.1" customHeight="1" x14ac:dyDescent="0.2">
      <c r="A135" s="143" t="s">
        <v>118</v>
      </c>
      <c r="B135" s="144"/>
      <c r="C135"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6">
        <v>4488</v>
      </c>
      <c r="E135" s="37"/>
      <c r="F135" s="37"/>
      <c r="G135" s="37"/>
      <c r="H135" s="38"/>
    </row>
    <row r="136" spans="1:8" ht="50.1" customHeight="1" x14ac:dyDescent="0.2">
      <c r="A136" s="143" t="s">
        <v>119</v>
      </c>
      <c r="B136" s="144"/>
      <c r="C136"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36" s="198">
        <f>F136*1.2</f>
        <v>7056</v>
      </c>
      <c r="E136" s="199">
        <f>F136*1.1</f>
        <v>6468.0000000000009</v>
      </c>
      <c r="F136" s="199">
        <v>5880</v>
      </c>
      <c r="G136" s="199">
        <f>F136*0.75</f>
        <v>4410</v>
      </c>
      <c r="H136" s="200">
        <f>F136*0.5</f>
        <v>2940</v>
      </c>
    </row>
    <row r="137" spans="1:8" ht="50.1" customHeight="1" x14ac:dyDescent="0.2">
      <c r="A137" s="143" t="s">
        <v>163</v>
      </c>
      <c r="B137" s="144"/>
      <c r="C137" s="184" t="str">
        <f>"Интернет-площадка 2gis.ru на основе Cправочника организаций "&amp;$C$2&amp;""</f>
        <v>Интернет-площадка 2gis.ru на основе Cправочника организаций "2ГИС.ЮЖНО-САХАЛИНСК"</v>
      </c>
      <c r="D137" s="36">
        <v>4200</v>
      </c>
      <c r="E137" s="37"/>
      <c r="F137" s="37"/>
      <c r="G137" s="37"/>
      <c r="H137" s="38"/>
    </row>
    <row r="138" spans="1:8" ht="50.1" customHeight="1" x14ac:dyDescent="0.2">
      <c r="A138" s="143" t="s">
        <v>121</v>
      </c>
      <c r="B138" s="144"/>
      <c r="C138" s="18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8" s="36">
        <v>6360</v>
      </c>
      <c r="E138" s="37"/>
      <c r="F138" s="37"/>
      <c r="G138" s="37"/>
      <c r="H138" s="38"/>
    </row>
    <row r="139" spans="1:8" s="16" customFormat="1" ht="126" customHeight="1" thickBot="1" x14ac:dyDescent="0.25">
      <c r="A139" s="143" t="s">
        <v>122</v>
      </c>
      <c r="B139" s="144"/>
      <c r="C139" s="201" t="str">
        <f>C134</f>
        <v>Интернет-площадка 2gis.ru на основе Cправочника организаций "2ГИС.ЮЖНО-САХАЛИНСК"</v>
      </c>
      <c r="D139" s="198">
        <f>F139*1.2</f>
        <v>3600</v>
      </c>
      <c r="E139" s="199">
        <f>F139*1.1</f>
        <v>3300.0000000000005</v>
      </c>
      <c r="F139" s="199">
        <v>3000</v>
      </c>
      <c r="G139" s="199">
        <f>F139*0.75</f>
        <v>2250</v>
      </c>
      <c r="H139" s="200">
        <f>F139*0.5</f>
        <v>1500</v>
      </c>
    </row>
    <row r="140" spans="1:8" ht="50.1" customHeight="1" thickBot="1" x14ac:dyDescent="0.25">
      <c r="A140" s="24" t="s">
        <v>182</v>
      </c>
      <c r="B140" s="25"/>
      <c r="C140" s="26"/>
      <c r="D140" s="156"/>
      <c r="E140" s="156"/>
      <c r="F140" s="156"/>
      <c r="G140" s="156"/>
      <c r="H140" s="157"/>
    </row>
    <row r="141" spans="1:8" s="23" customFormat="1" ht="30" customHeight="1" thickBot="1" x14ac:dyDescent="0.25">
      <c r="A141" s="532"/>
      <c r="B141" s="353"/>
      <c r="C141" s="354"/>
      <c r="D141" s="353"/>
      <c r="E141" s="353"/>
      <c r="F141" s="353"/>
      <c r="G141" s="353"/>
      <c r="H141" s="355"/>
    </row>
    <row r="142" spans="1:8" s="16" customFormat="1" ht="185.25" customHeight="1" x14ac:dyDescent="0.2">
      <c r="A142" s="143" t="s">
        <v>183</v>
      </c>
      <c r="B142" s="144"/>
      <c r="C142"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42" s="31">
        <v>10008</v>
      </c>
      <c r="E142" s="32"/>
      <c r="F142" s="32"/>
      <c r="G142" s="32"/>
      <c r="H142" s="33"/>
    </row>
    <row r="143" spans="1:8" s="16" customFormat="1" ht="83.25" customHeight="1" x14ac:dyDescent="0.2">
      <c r="A143" s="143" t="s">
        <v>184</v>
      </c>
      <c r="B143" s="144"/>
      <c r="C143" s="194"/>
      <c r="D143" s="36">
        <v>20016</v>
      </c>
      <c r="E143" s="37"/>
      <c r="F143" s="37"/>
      <c r="G143" s="37"/>
      <c r="H143" s="38"/>
    </row>
    <row r="144" spans="1:8" s="16" customFormat="1" ht="83.25" customHeight="1" x14ac:dyDescent="0.2">
      <c r="A144" s="143" t="s">
        <v>185</v>
      </c>
      <c r="B144" s="144"/>
      <c r="C144" s="194"/>
      <c r="D144" s="36">
        <v>10008</v>
      </c>
      <c r="E144" s="37"/>
      <c r="F144" s="37"/>
      <c r="G144" s="37"/>
      <c r="H144" s="38"/>
    </row>
    <row r="145" spans="1:8" s="16" customFormat="1" ht="83.25" customHeight="1" thickBot="1" x14ac:dyDescent="0.25">
      <c r="A145" s="143" t="s">
        <v>186</v>
      </c>
      <c r="B145" s="144"/>
      <c r="C145" s="194"/>
      <c r="D145" s="36">
        <v>20016</v>
      </c>
      <c r="E145" s="37"/>
      <c r="F145" s="37"/>
      <c r="G145" s="37"/>
      <c r="H145" s="38"/>
    </row>
    <row r="146" spans="1:8" ht="21.75" thickBot="1" x14ac:dyDescent="0.25">
      <c r="A146" s="298"/>
      <c r="B146" s="299"/>
      <c r="C146" s="118"/>
      <c r="D146" s="322"/>
      <c r="E146" s="322"/>
      <c r="F146" s="322"/>
      <c r="G146" s="322"/>
      <c r="H146" s="323"/>
    </row>
    <row r="148" spans="1:8" ht="21" x14ac:dyDescent="0.2">
      <c r="A148" s="206"/>
      <c r="B148" s="207" t="s">
        <v>123</v>
      </c>
      <c r="C148" s="208" t="s">
        <v>732</v>
      </c>
      <c r="D148" s="208"/>
      <c r="E148" s="209"/>
      <c r="F148" s="209"/>
      <c r="G148" s="209"/>
      <c r="H148" s="209"/>
    </row>
    <row r="149" spans="1:8" ht="21" x14ac:dyDescent="0.2">
      <c r="A149" s="206"/>
      <c r="B149" s="209"/>
      <c r="C149" s="210" t="s">
        <v>733</v>
      </c>
      <c r="D149" s="210"/>
      <c r="E149" s="209"/>
      <c r="F149" s="209"/>
      <c r="G149" s="209"/>
      <c r="H149" s="209"/>
    </row>
    <row r="150" spans="1:8" ht="21" x14ac:dyDescent="0.2">
      <c r="A150" s="206"/>
      <c r="B150" s="209"/>
      <c r="C150" s="301" t="s">
        <v>734</v>
      </c>
      <c r="D150" s="210"/>
      <c r="E150" s="209"/>
      <c r="F150" s="209"/>
      <c r="G150" s="209"/>
      <c r="H150" s="209"/>
    </row>
    <row r="151" spans="1:8" ht="21" x14ac:dyDescent="0.2">
      <c r="C151" s="210"/>
      <c r="D151" s="210"/>
      <c r="E151" s="209"/>
      <c r="F151" s="209"/>
      <c r="G151" s="209"/>
      <c r="H151" s="203"/>
    </row>
    <row r="152" spans="1:8" ht="26.25" customHeight="1" x14ac:dyDescent="0.2">
      <c r="A152" s="213" t="str">
        <f>Абакан_юр!A147</f>
        <v>По соглашению сторон в качестве валюты платежа могут выступать украинские гривны, в этом случае курс следующий: 1 руб. = 0,3909 гривен</v>
      </c>
      <c r="B152" s="213"/>
      <c r="C152" s="213"/>
      <c r="D152" s="214"/>
      <c r="E152" s="214"/>
      <c r="F152" s="215"/>
      <c r="G152" s="216"/>
      <c r="H152" s="216"/>
    </row>
    <row r="153" spans="1:8" ht="26.25" customHeight="1" x14ac:dyDescent="0.2">
      <c r="A153" s="213" t="str">
        <f>Абакан_юр!A148</f>
        <v>По соглашению сторон в качестве валюты платежа могут выступать дирхамы ОАЭ, в этом случае курс следующий: 1 руб. = 0,0394 дирхам</v>
      </c>
      <c r="B153" s="213"/>
      <c r="C153" s="213"/>
      <c r="D153" s="214"/>
      <c r="E153" s="214"/>
      <c r="F153" s="215"/>
      <c r="G153" s="218"/>
      <c r="H153" s="218"/>
    </row>
    <row r="154" spans="1:8" ht="26.25" customHeight="1" x14ac:dyDescent="0.2">
      <c r="A154" s="213" t="str">
        <f>Абакан_юр!A149</f>
        <v>По соглашению сторон в качестве валюты платежа могут выступать доллары США, в этом случае курс следующий: 1 руб. = 0,0107 доллара</v>
      </c>
      <c r="B154" s="213"/>
      <c r="C154" s="213"/>
      <c r="D154" s="214"/>
      <c r="E154" s="214"/>
      <c r="F154" s="215"/>
      <c r="G154" s="218"/>
      <c r="H154" s="218"/>
    </row>
    <row r="155" spans="1:8" ht="26.25" customHeight="1" x14ac:dyDescent="0.2">
      <c r="A155" s="213" t="str">
        <f>Абакан_юр!A150</f>
        <v>По соглашению сторон в качестве валюты платежа могут выступать евро, в этом случае курс следующий: 1 руб. = 0,0101 евро</v>
      </c>
      <c r="B155" s="213"/>
      <c r="C155" s="213"/>
      <c r="D155" s="214"/>
      <c r="E155" s="215"/>
      <c r="F155" s="215"/>
      <c r="G155" s="218"/>
      <c r="H155" s="218"/>
    </row>
    <row r="156" spans="1:8" ht="26.25" customHeight="1" x14ac:dyDescent="0.2">
      <c r="A156" s="213" t="str">
        <f>Абакан_юр!A151</f>
        <v>По соглашению сторон в качестве валюты платежа могут выступать чешские кроны, в этом случае курс следующий: 1 руб. = 0,2496 крона</v>
      </c>
      <c r="B156" s="213"/>
      <c r="C156" s="213"/>
      <c r="D156" s="214"/>
      <c r="E156" s="215"/>
      <c r="F156" s="215"/>
      <c r="G156" s="218"/>
      <c r="H156" s="218"/>
    </row>
    <row r="157" spans="1:8" ht="26.25" customHeight="1" x14ac:dyDescent="0.2">
      <c r="A157" s="213" t="str">
        <f>Абакан_юр!A152</f>
        <v>По соглашению сторон в качестве валюты платежа могут выступать киргизские сомы, в этом случае курс следующий: 1 руб. = 0,9546 сом</v>
      </c>
      <c r="B157" s="213"/>
      <c r="C157" s="213"/>
      <c r="D157" s="214"/>
      <c r="E157" s="214"/>
      <c r="F157" s="215"/>
      <c r="G157" s="218"/>
      <c r="H157" s="218"/>
    </row>
    <row r="158" spans="1:8" ht="26.25" customHeight="1" x14ac:dyDescent="0.2">
      <c r="A158" s="213" t="str">
        <f>Абакан_юр!A153</f>
        <v>По соглашению сторон в качестве валюты платежа могут выступать казахстанские тенге, в этом случае курс следующий: 1 руб. = 5,1087 тенге</v>
      </c>
      <c r="B158" s="213"/>
      <c r="C158" s="213"/>
      <c r="D158" s="214"/>
      <c r="E158" s="214"/>
      <c r="F158" s="215"/>
      <c r="G158" s="218"/>
      <c r="H158" s="218"/>
    </row>
    <row r="159" spans="1:8" ht="26.25" x14ac:dyDescent="0.2">
      <c r="A159" s="219"/>
      <c r="B159" s="219"/>
      <c r="C159" s="220"/>
      <c r="D159" s="221"/>
      <c r="E159" s="221"/>
      <c r="F159" s="222"/>
      <c r="G159" s="223"/>
      <c r="H159" s="223"/>
    </row>
    <row r="160" spans="1:8" ht="21" x14ac:dyDescent="0.2">
      <c r="A160" s="225" t="s">
        <v>134</v>
      </c>
      <c r="B160" s="225"/>
      <c r="C160" s="225"/>
      <c r="D160" s="225"/>
      <c r="E160" s="225"/>
      <c r="F160" s="225"/>
      <c r="G160" s="225"/>
      <c r="H160" s="225"/>
    </row>
    <row r="161" spans="1:8" ht="21" x14ac:dyDescent="0.2">
      <c r="A161" s="225" t="s">
        <v>135</v>
      </c>
      <c r="B161" s="225"/>
      <c r="C161" s="225"/>
      <c r="D161" s="225"/>
      <c r="E161" s="225"/>
      <c r="F161" s="225"/>
      <c r="G161" s="225"/>
      <c r="H161" s="225"/>
    </row>
    <row r="162" spans="1:8" ht="26.25" x14ac:dyDescent="0.2">
      <c r="A162" s="219"/>
      <c r="B162" s="219"/>
      <c r="C162" s="220"/>
      <c r="D162" s="221"/>
      <c r="E162" s="221"/>
      <c r="F162" s="222"/>
      <c r="G162" s="223"/>
      <c r="H162" s="223"/>
    </row>
    <row r="163" spans="1:8" ht="50.1" customHeight="1" thickBot="1" x14ac:dyDescent="0.25">
      <c r="A163" s="226" t="s">
        <v>136</v>
      </c>
      <c r="B163" s="226"/>
      <c r="C163" s="226"/>
      <c r="D163" s="226"/>
      <c r="E163" s="226"/>
      <c r="F163" s="227"/>
      <c r="G163" s="217"/>
      <c r="H163" s="228"/>
    </row>
    <row r="164" spans="1:8" ht="50.1" customHeight="1" thickBot="1" x14ac:dyDescent="0.25">
      <c r="A164" s="229" t="s">
        <v>137</v>
      </c>
      <c r="B164" s="230"/>
      <c r="C164" s="230"/>
      <c r="D164" s="230"/>
      <c r="E164" s="231"/>
      <c r="F164" s="232"/>
      <c r="H164" s="233"/>
    </row>
    <row r="165" spans="1:8" ht="97.5" customHeight="1" thickBot="1" x14ac:dyDescent="0.25">
      <c r="A165" s="302" t="s">
        <v>138</v>
      </c>
      <c r="B165" s="303"/>
      <c r="C165" s="236" t="s">
        <v>139</v>
      </c>
      <c r="D165" s="326" t="s">
        <v>140</v>
      </c>
      <c r="E165" s="327"/>
      <c r="F165" s="238"/>
      <c r="G165" s="238"/>
      <c r="H165" s="238"/>
    </row>
    <row r="166" spans="1:8" ht="114" customHeight="1" x14ac:dyDescent="0.2">
      <c r="A166" s="239" t="s">
        <v>141</v>
      </c>
      <c r="B166" s="240"/>
      <c r="C166" s="241" t="s">
        <v>142</v>
      </c>
      <c r="D166" s="242" t="s">
        <v>143</v>
      </c>
      <c r="E166" s="243"/>
      <c r="F166" s="238"/>
      <c r="G166" s="238"/>
      <c r="H166" s="238"/>
    </row>
    <row r="167" spans="1:8" ht="103.5" customHeight="1" x14ac:dyDescent="0.2">
      <c r="A167" s="244" t="s">
        <v>144</v>
      </c>
      <c r="B167" s="245"/>
      <c r="C167" s="246" t="s">
        <v>145</v>
      </c>
      <c r="D167" s="247" t="s">
        <v>146</v>
      </c>
      <c r="E167" s="248"/>
      <c r="F167" s="238"/>
      <c r="G167" s="238"/>
      <c r="H167" s="238"/>
    </row>
    <row r="168" spans="1:8" ht="111" customHeight="1" thickBot="1" x14ac:dyDescent="0.25">
      <c r="A168" s="328" t="s">
        <v>147</v>
      </c>
      <c r="B168" s="329"/>
      <c r="C168" s="330" t="s">
        <v>148</v>
      </c>
      <c r="D168" s="331" t="s">
        <v>146</v>
      </c>
      <c r="E168" s="332"/>
      <c r="F168" s="238"/>
      <c r="G168" s="238"/>
      <c r="H168" s="238"/>
    </row>
    <row r="169" spans="1:8" s="203" customFormat="1" ht="102.75" customHeight="1" thickBot="1" x14ac:dyDescent="0.25">
      <c r="A169" s="328" t="s">
        <v>150</v>
      </c>
      <c r="B169" s="329"/>
      <c r="C169" s="544" t="s">
        <v>151</v>
      </c>
      <c r="D169" s="331" t="s">
        <v>146</v>
      </c>
      <c r="E169" s="332"/>
      <c r="F169" s="232"/>
      <c r="G169" s="232"/>
      <c r="H169" s="232"/>
    </row>
    <row r="170" spans="1:8" s="224" customFormat="1" ht="222.75" customHeight="1" thickBot="1" x14ac:dyDescent="0.25">
      <c r="A170" s="328" t="s">
        <v>152</v>
      </c>
      <c r="B170" s="329"/>
      <c r="C170" s="330" t="s">
        <v>153</v>
      </c>
      <c r="D170" s="331" t="s">
        <v>146</v>
      </c>
      <c r="E170" s="332"/>
      <c r="F170" s="222"/>
      <c r="G170" s="223"/>
      <c r="H170" s="223"/>
    </row>
    <row r="171" spans="1:8" ht="23.25" x14ac:dyDescent="0.2">
      <c r="A171" s="250" t="s">
        <v>154</v>
      </c>
      <c r="B171" s="250"/>
      <c r="C171" s="250"/>
      <c r="D171" s="250"/>
      <c r="E171" s="250"/>
      <c r="F171" s="250"/>
      <c r="G171" s="250"/>
      <c r="H171" s="250"/>
    </row>
    <row r="172" spans="1:8" ht="23.25" x14ac:dyDescent="0.2">
      <c r="A172" s="250" t="s">
        <v>155</v>
      </c>
      <c r="B172" s="250"/>
      <c r="C172" s="250"/>
      <c r="D172" s="250"/>
      <c r="E172" s="250"/>
      <c r="F172" s="250"/>
      <c r="G172" s="250"/>
      <c r="H172" s="250"/>
    </row>
    <row r="173" spans="1:8" ht="192" customHeight="1" x14ac:dyDescent="0.2">
      <c r="A173"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73" s="225"/>
      <c r="C173" s="225"/>
      <c r="D173" s="225"/>
      <c r="E173" s="225"/>
      <c r="F173" s="225"/>
      <c r="G173" s="225"/>
      <c r="H173" s="225"/>
    </row>
    <row r="174" spans="1:8" ht="81" customHeight="1" x14ac:dyDescent="0.2">
      <c r="A174" s="225" t="s">
        <v>157</v>
      </c>
      <c r="B174" s="225"/>
      <c r="C174" s="225"/>
      <c r="D174" s="225"/>
      <c r="E174" s="225"/>
      <c r="F174" s="225"/>
      <c r="G174" s="225"/>
      <c r="H174" s="225"/>
    </row>
    <row r="175" spans="1:8" ht="23.25" x14ac:dyDescent="0.2">
      <c r="A175" s="250" t="s">
        <v>158</v>
      </c>
      <c r="B175" s="250"/>
      <c r="C175" s="250"/>
      <c r="D175" s="250"/>
      <c r="E175" s="250"/>
      <c r="F175" s="250"/>
      <c r="G175" s="250"/>
      <c r="H175" s="250"/>
    </row>
    <row r="177" spans="1:8" s="252" customFormat="1" ht="114.75" customHeight="1" x14ac:dyDescent="0.2">
      <c r="A177" s="225" t="s">
        <v>159</v>
      </c>
      <c r="B177" s="225"/>
      <c r="C177" s="225"/>
      <c r="D177" s="225"/>
      <c r="E177" s="225"/>
      <c r="F177" s="225"/>
      <c r="G177" s="225"/>
      <c r="H177" s="225"/>
    </row>
  </sheetData>
  <sheetProtection selectLockedCells="1" selectUnlockedCells="1"/>
  <mergeCells count="288">
    <mergeCell ref="A171:H171"/>
    <mergeCell ref="A172:H172"/>
    <mergeCell ref="A173:H173"/>
    <mergeCell ref="A174:H174"/>
    <mergeCell ref="A175:H175"/>
    <mergeCell ref="A177:E177"/>
    <mergeCell ref="F177:H177"/>
    <mergeCell ref="A168:B168"/>
    <mergeCell ref="D168:E168"/>
    <mergeCell ref="A169:B169"/>
    <mergeCell ref="D169:E169"/>
    <mergeCell ref="A170:B170"/>
    <mergeCell ref="D170:E170"/>
    <mergeCell ref="A164:E164"/>
    <mergeCell ref="A165:B165"/>
    <mergeCell ref="D165:E165"/>
    <mergeCell ref="A166:B166"/>
    <mergeCell ref="D166:E166"/>
    <mergeCell ref="A167:B167"/>
    <mergeCell ref="D167:E167"/>
    <mergeCell ref="A156:C156"/>
    <mergeCell ref="A157:C157"/>
    <mergeCell ref="A158:C158"/>
    <mergeCell ref="A160:H160"/>
    <mergeCell ref="A161:H161"/>
    <mergeCell ref="A163:E163"/>
    <mergeCell ref="C151:D151"/>
    <mergeCell ref="A152:C152"/>
    <mergeCell ref="G152:H152"/>
    <mergeCell ref="A153:C153"/>
    <mergeCell ref="A154:C154"/>
    <mergeCell ref="A155:C155"/>
    <mergeCell ref="D145:H145"/>
    <mergeCell ref="A146:B146"/>
    <mergeCell ref="D146:H146"/>
    <mergeCell ref="C148:D148"/>
    <mergeCell ref="C149:D149"/>
    <mergeCell ref="C150:D150"/>
    <mergeCell ref="A141:C141"/>
    <mergeCell ref="D141:H141"/>
    <mergeCell ref="A142:B142"/>
    <mergeCell ref="C142:C145"/>
    <mergeCell ref="D142:H142"/>
    <mergeCell ref="A143:B143"/>
    <mergeCell ref="D143:H143"/>
    <mergeCell ref="A144:B144"/>
    <mergeCell ref="D144:H144"/>
    <mergeCell ref="A145:B145"/>
    <mergeCell ref="A137:B137"/>
    <mergeCell ref="D137:H137"/>
    <mergeCell ref="A138:B138"/>
    <mergeCell ref="D138:H138"/>
    <mergeCell ref="A139:B139"/>
    <mergeCell ref="A140:B140"/>
    <mergeCell ref="D140:H140"/>
    <mergeCell ref="A133:B133"/>
    <mergeCell ref="A134:B134"/>
    <mergeCell ref="D134:H134"/>
    <mergeCell ref="A135:B135"/>
    <mergeCell ref="D135:H135"/>
    <mergeCell ref="A136:B136"/>
    <mergeCell ref="D129:H129"/>
    <mergeCell ref="A130:B130"/>
    <mergeCell ref="D130:H130"/>
    <mergeCell ref="A131:B131"/>
    <mergeCell ref="D131:H131"/>
    <mergeCell ref="A132:B132"/>
    <mergeCell ref="D132:H132"/>
    <mergeCell ref="A125:B125"/>
    <mergeCell ref="D125:H125"/>
    <mergeCell ref="A126:B126"/>
    <mergeCell ref="D126:H126"/>
    <mergeCell ref="A127:B127"/>
    <mergeCell ref="C127:C131"/>
    <mergeCell ref="D127:H127"/>
    <mergeCell ref="A128:B128"/>
    <mergeCell ref="D128:H128"/>
    <mergeCell ref="A129:B129"/>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01:B101"/>
    <mergeCell ref="D101:H101"/>
    <mergeCell ref="A102:B102"/>
    <mergeCell ref="D102:H102"/>
    <mergeCell ref="A103:B103"/>
    <mergeCell ref="D103:H103"/>
    <mergeCell ref="A98:B98"/>
    <mergeCell ref="D98:H98"/>
    <mergeCell ref="A99:B99"/>
    <mergeCell ref="D99:H99"/>
    <mergeCell ref="A100:B100"/>
    <mergeCell ref="D100:H10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D85:H85"/>
    <mergeCell ref="A86:B86"/>
    <mergeCell ref="D86:H86"/>
    <mergeCell ref="A87:B87"/>
    <mergeCell ref="D87:H87"/>
    <mergeCell ref="A88:B88"/>
    <mergeCell ref="D88:H88"/>
    <mergeCell ref="A81:B81"/>
    <mergeCell ref="D81:H81"/>
    <mergeCell ref="A82:B82"/>
    <mergeCell ref="D82:H82"/>
    <mergeCell ref="A83:B83"/>
    <mergeCell ref="C83:C91"/>
    <mergeCell ref="D83:H83"/>
    <mergeCell ref="A84:B84"/>
    <mergeCell ref="D84:H84"/>
    <mergeCell ref="A85:B85"/>
    <mergeCell ref="A78:B78"/>
    <mergeCell ref="D78:H78"/>
    <mergeCell ref="A79:B79"/>
    <mergeCell ref="D79:H79"/>
    <mergeCell ref="A80:B80"/>
    <mergeCell ref="D80:H80"/>
    <mergeCell ref="A75:B75"/>
    <mergeCell ref="D75:H75"/>
    <mergeCell ref="A76:B76"/>
    <mergeCell ref="D76:H76"/>
    <mergeCell ref="A77:B77"/>
    <mergeCell ref="D77:H77"/>
    <mergeCell ref="D70:H70"/>
    <mergeCell ref="A71:B71"/>
    <mergeCell ref="C71:C79"/>
    <mergeCell ref="D71:H71"/>
    <mergeCell ref="A72:B72"/>
    <mergeCell ref="D72:H72"/>
    <mergeCell ref="A73:B73"/>
    <mergeCell ref="D73:H73"/>
    <mergeCell ref="A74:B74"/>
    <mergeCell ref="D74:H74"/>
    <mergeCell ref="A67:B67"/>
    <mergeCell ref="D67:H67"/>
    <mergeCell ref="A68:B68"/>
    <mergeCell ref="D68:H68"/>
    <mergeCell ref="A69:C69"/>
    <mergeCell ref="D69:H69"/>
    <mergeCell ref="A64:B64"/>
    <mergeCell ref="D64:H64"/>
    <mergeCell ref="A65:B65"/>
    <mergeCell ref="D65:H65"/>
    <mergeCell ref="A66:B66"/>
    <mergeCell ref="D66:H66"/>
    <mergeCell ref="A61:B61"/>
    <mergeCell ref="D61:H61"/>
    <mergeCell ref="A62:B62"/>
    <mergeCell ref="D62:H62"/>
    <mergeCell ref="A63:B63"/>
    <mergeCell ref="D63:H63"/>
    <mergeCell ref="A58:B58"/>
    <mergeCell ref="D58:H58"/>
    <mergeCell ref="A59:B59"/>
    <mergeCell ref="D59:H59"/>
    <mergeCell ref="A60:B60"/>
    <mergeCell ref="D60:H60"/>
    <mergeCell ref="A55:B55"/>
    <mergeCell ref="D55:H55"/>
    <mergeCell ref="A56:B56"/>
    <mergeCell ref="D56:H56"/>
    <mergeCell ref="A57:B57"/>
    <mergeCell ref="D57:H57"/>
    <mergeCell ref="A52:B52"/>
    <mergeCell ref="D52:H52"/>
    <mergeCell ref="A53:B53"/>
    <mergeCell ref="D53:H53"/>
    <mergeCell ref="A54:B54"/>
    <mergeCell ref="D54:H54"/>
    <mergeCell ref="D47:H47"/>
    <mergeCell ref="A48:C48"/>
    <mergeCell ref="D48:H48"/>
    <mergeCell ref="A49:B49"/>
    <mergeCell ref="C49:C68"/>
    <mergeCell ref="D49:H49"/>
    <mergeCell ref="A50:B50"/>
    <mergeCell ref="D50:H50"/>
    <mergeCell ref="A51:B51"/>
    <mergeCell ref="D51:H51"/>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5"/>
  <sheetViews>
    <sheetView view="pageBreakPreview" zoomScale="40" zoomScaleNormal="60" zoomScaleSheetLayoutView="40" workbookViewId="0">
      <pane ySplit="4" topLeftCell="A92" activePane="bottomLeft" state="frozen"/>
      <selection activeCell="C158" sqref="C158:C257"/>
      <selection pane="bottomLeft" activeCell="C158" sqref="C158:C257"/>
    </sheetView>
  </sheetViews>
  <sheetFormatPr defaultColWidth="9.140625" defaultRowHeight="12.75" x14ac:dyDescent="0.2"/>
  <cols>
    <col min="1" max="1" width="45.7109375" style="202" customWidth="1"/>
    <col min="2" max="2" width="80.7109375" style="203" customWidth="1"/>
    <col min="3" max="3" width="120.7109375" style="204" customWidth="1"/>
    <col min="4" max="7" width="30.7109375" style="203" customWidth="1"/>
    <col min="8" max="8" width="30.7109375" style="205" customWidth="1"/>
    <col min="9" max="9" width="10.140625" style="205" customWidth="1"/>
    <col min="10" max="16384" width="9.140625" style="205"/>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ноября 2023 г.</v>
      </c>
      <c r="B2" s="6" t="s">
        <v>2</v>
      </c>
      <c r="C2" s="7" t="s">
        <v>735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3" customFormat="1" ht="50.1" customHeight="1" thickBot="1" x14ac:dyDescent="0.25">
      <c r="A4" s="17" t="s">
        <v>5</v>
      </c>
      <c r="B4" s="18" t="s">
        <v>6</v>
      </c>
      <c r="C4" s="19" t="s">
        <v>7</v>
      </c>
      <c r="D4" s="20" t="s">
        <v>8</v>
      </c>
      <c r="E4" s="21"/>
      <c r="F4" s="21"/>
      <c r="G4" s="21"/>
      <c r="H4" s="22"/>
    </row>
    <row r="5" spans="1:8" s="28" customFormat="1" ht="49.5" customHeight="1" thickBot="1" x14ac:dyDescent="0.25">
      <c r="A5" s="24" t="s">
        <v>9</v>
      </c>
      <c r="B5" s="25"/>
      <c r="C5" s="26"/>
      <c r="D5" s="26"/>
      <c r="E5" s="26"/>
      <c r="F5" s="26"/>
      <c r="G5" s="26"/>
      <c r="H5" s="27"/>
    </row>
    <row r="6" spans="1:8" ht="24" thickBot="1" x14ac:dyDescent="0.25">
      <c r="A6" s="255"/>
      <c r="B6" s="256"/>
      <c r="C6" s="257"/>
      <c r="D6" s="310" t="s">
        <v>173</v>
      </c>
      <c r="E6" s="311" t="s">
        <v>174</v>
      </c>
      <c r="F6" s="310" t="s">
        <v>175</v>
      </c>
      <c r="G6" s="311" t="s">
        <v>176</v>
      </c>
      <c r="H6" s="312" t="s">
        <v>177</v>
      </c>
    </row>
    <row r="7" spans="1:8" s="16" customFormat="1" ht="48" customHeight="1" x14ac:dyDescent="0.2">
      <c r="A7" s="29" t="s">
        <v>10</v>
      </c>
      <c r="B7" s="30" t="s">
        <v>27</v>
      </c>
      <c r="C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1">
        <f>F7*1.2</f>
        <v>11793.6</v>
      </c>
      <c r="E7" s="32">
        <f>F7*1.1</f>
        <v>10810.800000000001</v>
      </c>
      <c r="F7" s="32">
        <v>9828</v>
      </c>
      <c r="G7" s="32">
        <f>F7*0.75</f>
        <v>7371</v>
      </c>
      <c r="H7" s="33">
        <f>F7*0.5</f>
        <v>4914</v>
      </c>
    </row>
    <row r="8" spans="1:8" s="16" customFormat="1" ht="132" customHeight="1" x14ac:dyDescent="0.2">
      <c r="A8" s="34"/>
      <c r="B8" s="35"/>
      <c r="C8" s="35"/>
      <c r="D8" s="36"/>
      <c r="E8" s="37"/>
      <c r="F8" s="37"/>
      <c r="G8" s="37"/>
      <c r="H8" s="38"/>
    </row>
    <row r="9" spans="1:8" s="16" customFormat="1" ht="97.5" customHeight="1" x14ac:dyDescent="0.2">
      <c r="A9" s="34"/>
      <c r="B9" s="39" t="s">
        <v>12</v>
      </c>
      <c r="C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6"/>
      <c r="E9" s="37"/>
      <c r="F9" s="37"/>
      <c r="G9" s="37"/>
      <c r="H9" s="38"/>
    </row>
    <row r="10" spans="1:8" s="16" customFormat="1" ht="166.5" customHeight="1" thickBot="1" x14ac:dyDescent="0.25">
      <c r="A10" s="41"/>
      <c r="B10" s="42" t="s">
        <v>13</v>
      </c>
      <c r="C10"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44"/>
      <c r="E10" s="45"/>
      <c r="F10" s="45"/>
      <c r="G10" s="45"/>
      <c r="H10" s="46"/>
    </row>
    <row r="11" spans="1:8" s="16" customFormat="1" ht="24.95" customHeight="1" thickBot="1" x14ac:dyDescent="0.25">
      <c r="A11" s="47"/>
      <c r="B11" s="48"/>
      <c r="C11" s="49"/>
      <c r="D11" s="50"/>
      <c r="E11" s="51"/>
      <c r="F11" s="51"/>
      <c r="G11" s="51"/>
      <c r="H11" s="52"/>
    </row>
    <row r="12" spans="1:8" s="16" customFormat="1" ht="48" customHeight="1" x14ac:dyDescent="0.2">
      <c r="A12" s="53" t="s">
        <v>14</v>
      </c>
      <c r="B12" s="30" t="s">
        <v>27</v>
      </c>
      <c r="C1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54">
        <f>F12*1.2</f>
        <v>13233.6</v>
      </c>
      <c r="E12" s="32">
        <f>F12*1.1</f>
        <v>12130.800000000001</v>
      </c>
      <c r="F12" s="32">
        <v>11028</v>
      </c>
      <c r="G12" s="32">
        <f>F12*0.75</f>
        <v>8271</v>
      </c>
      <c r="H12" s="33">
        <f>F12*0.5</f>
        <v>5514</v>
      </c>
    </row>
    <row r="13" spans="1:8" s="16" customFormat="1" ht="132" customHeight="1" x14ac:dyDescent="0.2">
      <c r="A13" s="55"/>
      <c r="B13" s="35"/>
      <c r="C13" s="35"/>
      <c r="D13" s="56"/>
      <c r="E13" s="37"/>
      <c r="F13" s="37"/>
      <c r="G13" s="37"/>
      <c r="H13" s="38"/>
    </row>
    <row r="14" spans="1:8" s="16" customFormat="1" ht="97.5" customHeight="1" x14ac:dyDescent="0.2">
      <c r="A14" s="55"/>
      <c r="B14" s="39" t="s">
        <v>12</v>
      </c>
      <c r="C14"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56"/>
      <c r="E14" s="37"/>
      <c r="F14" s="37"/>
      <c r="G14" s="37"/>
      <c r="H14" s="38"/>
    </row>
    <row r="15" spans="1:8" s="16" customFormat="1" ht="166.5" customHeight="1" x14ac:dyDescent="0.2">
      <c r="A15" s="55"/>
      <c r="B15" s="57" t="s">
        <v>13</v>
      </c>
      <c r="C15"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56"/>
      <c r="E15" s="37"/>
      <c r="F15" s="37"/>
      <c r="G15" s="37"/>
      <c r="H15" s="38"/>
    </row>
    <row r="16" spans="1:8" s="16" customFormat="1" ht="92.25" customHeight="1" thickBot="1" x14ac:dyDescent="0.25">
      <c r="A16" s="59"/>
      <c r="B16" s="42" t="s">
        <v>16</v>
      </c>
      <c r="C16" s="6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61"/>
      <c r="E16" s="45"/>
      <c r="F16" s="45"/>
      <c r="G16" s="45"/>
      <c r="H16" s="46"/>
    </row>
    <row r="17" spans="1:8" s="16" customFormat="1" ht="24.95" customHeight="1" thickBot="1" x14ac:dyDescent="0.25">
      <c r="A17" s="47"/>
      <c r="B17" s="62"/>
      <c r="C17" s="49"/>
      <c r="D17" s="63"/>
      <c r="E17" s="63"/>
      <c r="F17" s="63"/>
      <c r="G17" s="63"/>
      <c r="H17" s="64"/>
    </row>
    <row r="18" spans="1:8" s="16" customFormat="1" ht="112.5" customHeight="1" x14ac:dyDescent="0.2">
      <c r="A18" s="65" t="s">
        <v>17</v>
      </c>
      <c r="B18" s="66" t="s">
        <v>18</v>
      </c>
      <c r="C18" s="67"/>
      <c r="D18" s="68">
        <v>2364</v>
      </c>
      <c r="E18" s="69"/>
      <c r="F18" s="69"/>
      <c r="G18" s="69"/>
      <c r="H18" s="70"/>
    </row>
    <row r="19" spans="1:8" s="16" customFormat="1" ht="50.1" customHeight="1" x14ac:dyDescent="0.2">
      <c r="A19" s="71"/>
      <c r="B19" s="72" t="s">
        <v>19</v>
      </c>
      <c r="C19" s="73" t="str">
        <f>"Электронный справочник "&amp;$C$2&amp;" (версия для ПК)"</f>
        <v>Электронный справочник "2ГИС.ЯКУТСК" (версия для ПК)</v>
      </c>
      <c r="D19" s="74"/>
      <c r="E19" s="75"/>
      <c r="F19" s="75"/>
      <c r="G19" s="75"/>
      <c r="H19" s="76"/>
    </row>
    <row r="20" spans="1:8" s="16" customFormat="1" ht="40.5" customHeight="1" x14ac:dyDescent="0.2">
      <c r="A20" s="71"/>
      <c r="B20" s="72" t="s">
        <v>20</v>
      </c>
      <c r="C20" s="35"/>
      <c r="D20" s="74"/>
      <c r="E20" s="75"/>
      <c r="F20" s="75"/>
      <c r="G20" s="75"/>
      <c r="H20" s="76"/>
    </row>
    <row r="21" spans="1:8" s="16" customFormat="1" ht="75" customHeight="1" thickBot="1" x14ac:dyDescent="0.25">
      <c r="A21" s="77"/>
      <c r="B21" s="72" t="s">
        <v>21</v>
      </c>
      <c r="C2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78"/>
      <c r="E21" s="79"/>
      <c r="F21" s="79"/>
      <c r="G21" s="79"/>
      <c r="H21" s="80"/>
    </row>
    <row r="22" spans="1:8" s="16" customFormat="1" ht="24.95" customHeight="1" thickBot="1" x14ac:dyDescent="0.25">
      <c r="A22" s="81"/>
      <c r="B22" s="82"/>
      <c r="C22" s="83"/>
      <c r="D22" s="84"/>
      <c r="E22" s="85"/>
      <c r="F22" s="85"/>
      <c r="G22" s="85"/>
      <c r="H22" s="86"/>
    </row>
    <row r="23" spans="1:8" s="16" customFormat="1" ht="50.1" customHeight="1" x14ac:dyDescent="0.2">
      <c r="A23" s="65" t="s">
        <v>22</v>
      </c>
      <c r="B23" s="87" t="s">
        <v>23</v>
      </c>
      <c r="C23" s="8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262">
        <v>510</v>
      </c>
      <c r="E23" s="313"/>
      <c r="F23" s="313"/>
      <c r="G23" s="313"/>
      <c r="H23" s="314"/>
    </row>
    <row r="24" spans="1:8" s="16" customFormat="1" ht="94.5" customHeight="1" x14ac:dyDescent="0.2">
      <c r="A24" s="71"/>
      <c r="B24" s="92"/>
      <c r="C24" s="93"/>
      <c r="D24" s="94"/>
      <c r="E24" s="95"/>
      <c r="F24" s="95"/>
      <c r="G24" s="95"/>
      <c r="H24" s="315"/>
    </row>
    <row r="25" spans="1:8" s="16" customFormat="1" ht="163.5" customHeight="1" thickBot="1" x14ac:dyDescent="0.25">
      <c r="A25" s="77"/>
      <c r="B25" s="97" t="s">
        <v>13</v>
      </c>
      <c r="C25"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263"/>
      <c r="E25" s="316"/>
      <c r="F25" s="316"/>
      <c r="G25" s="316"/>
      <c r="H25" s="317"/>
    </row>
    <row r="26" spans="1:8" s="16" customFormat="1" ht="24.95" customHeight="1" thickBot="1" x14ac:dyDescent="0.25">
      <c r="A26" s="81"/>
      <c r="B26" s="48"/>
      <c r="C26" s="49"/>
      <c r="D26" s="102"/>
      <c r="E26" s="103"/>
      <c r="F26" s="103"/>
      <c r="G26" s="103"/>
      <c r="H26" s="104"/>
    </row>
    <row r="27" spans="1:8" s="16" customFormat="1" ht="50.1" customHeight="1" x14ac:dyDescent="0.2">
      <c r="A27" s="65" t="s">
        <v>24</v>
      </c>
      <c r="B27" s="30" t="s">
        <v>27</v>
      </c>
      <c r="C27"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1">
        <f>F27*1.2</f>
        <v>16516.8</v>
      </c>
      <c r="E27" s="32">
        <f>F27*1.1</f>
        <v>15140.400000000001</v>
      </c>
      <c r="F27" s="32">
        <v>13764</v>
      </c>
      <c r="G27" s="32">
        <f>F27*0.75</f>
        <v>10323</v>
      </c>
      <c r="H27" s="33">
        <f>F27*0.5</f>
        <v>6882</v>
      </c>
    </row>
    <row r="28" spans="1:8" s="16" customFormat="1" ht="99.95" customHeight="1" x14ac:dyDescent="0.2">
      <c r="A28" s="71"/>
      <c r="B28" s="35"/>
      <c r="C28" s="35"/>
      <c r="D28" s="36"/>
      <c r="E28" s="37"/>
      <c r="F28" s="37"/>
      <c r="G28" s="37"/>
      <c r="H28" s="38"/>
    </row>
    <row r="29" spans="1:8" s="16" customFormat="1" ht="99.95" customHeight="1" x14ac:dyDescent="0.2">
      <c r="A29" s="71"/>
      <c r="B29" s="105" t="s">
        <v>12</v>
      </c>
      <c r="C29" s="10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6"/>
      <c r="E29" s="37"/>
      <c r="F29" s="37"/>
      <c r="G29" s="37"/>
      <c r="H29" s="38"/>
    </row>
    <row r="30" spans="1:8" s="16" customFormat="1" ht="156.75" customHeight="1" thickBot="1" x14ac:dyDescent="0.25">
      <c r="A30" s="77"/>
      <c r="B30" s="107" t="s">
        <v>13</v>
      </c>
      <c r="C30" s="1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44"/>
      <c r="E30" s="45"/>
      <c r="F30" s="45"/>
      <c r="G30" s="45"/>
      <c r="H30" s="46"/>
    </row>
    <row r="31" spans="1:8" s="16" customFormat="1" ht="24.95" customHeight="1" thickBot="1" x14ac:dyDescent="0.25">
      <c r="A31" s="81"/>
      <c r="B31" s="48"/>
      <c r="C31" s="49"/>
      <c r="D31" s="50"/>
      <c r="E31" s="51"/>
      <c r="F31" s="51"/>
      <c r="G31" s="51"/>
      <c r="H31" s="52"/>
    </row>
    <row r="32" spans="1:8" s="16" customFormat="1" ht="50.1" customHeight="1" x14ac:dyDescent="0.2">
      <c r="A32" s="65" t="s">
        <v>26</v>
      </c>
      <c r="B32" s="30" t="s">
        <v>27</v>
      </c>
      <c r="C32" s="3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54">
        <f>F32*1.2</f>
        <v>18532.8</v>
      </c>
      <c r="E32" s="32">
        <f>F32*1.1</f>
        <v>16988.400000000001</v>
      </c>
      <c r="F32" s="32">
        <v>15444</v>
      </c>
      <c r="G32" s="32">
        <f>F32*0.75</f>
        <v>11583</v>
      </c>
      <c r="H32" s="33">
        <f>F32*0.5</f>
        <v>7722</v>
      </c>
    </row>
    <row r="33" spans="1:8" s="16" customFormat="1" ht="99.95" customHeight="1" x14ac:dyDescent="0.2">
      <c r="A33" s="71"/>
      <c r="B33" s="35"/>
      <c r="C33" s="35"/>
      <c r="D33" s="56"/>
      <c r="E33" s="37"/>
      <c r="F33" s="37"/>
      <c r="G33" s="37"/>
      <c r="H33" s="38"/>
    </row>
    <row r="34" spans="1:8" s="16" customFormat="1" ht="99.95" customHeight="1" x14ac:dyDescent="0.2">
      <c r="A34" s="71"/>
      <c r="B34" s="39" t="s">
        <v>12</v>
      </c>
      <c r="C34" s="10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56"/>
      <c r="E34" s="37"/>
      <c r="F34" s="37"/>
      <c r="G34" s="37"/>
      <c r="H34" s="38"/>
    </row>
    <row r="35" spans="1:8" s="16" customFormat="1" ht="156.75" customHeight="1" x14ac:dyDescent="0.2">
      <c r="A35" s="71"/>
      <c r="B35" s="57" t="s">
        <v>13</v>
      </c>
      <c r="C35" s="11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56"/>
      <c r="E35" s="37"/>
      <c r="F35" s="37"/>
      <c r="G35" s="37"/>
      <c r="H35" s="38"/>
    </row>
    <row r="36" spans="1:8" s="16" customFormat="1" ht="92.25" customHeight="1" thickBot="1" x14ac:dyDescent="0.25">
      <c r="A36" s="77"/>
      <c r="B36" s="42" t="s">
        <v>16</v>
      </c>
      <c r="C36" s="11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61"/>
      <c r="E36" s="45"/>
      <c r="F36" s="45"/>
      <c r="G36" s="45"/>
      <c r="H36" s="46"/>
    </row>
    <row r="37" spans="1:8" s="16" customFormat="1" ht="24.95" customHeight="1" thickBot="1" x14ac:dyDescent="0.25">
      <c r="A37" s="112"/>
      <c r="B37" s="62"/>
      <c r="C37" s="49"/>
      <c r="D37" s="63"/>
      <c r="E37" s="63"/>
      <c r="F37" s="63"/>
      <c r="G37" s="63"/>
      <c r="H37" s="64"/>
    </row>
    <row r="38" spans="1:8" s="16" customFormat="1" ht="125.1" customHeight="1" x14ac:dyDescent="0.2">
      <c r="A38" s="65" t="s">
        <v>28</v>
      </c>
      <c r="B38" s="66" t="s">
        <v>29</v>
      </c>
      <c r="C38" s="67"/>
      <c r="D38" s="68">
        <v>3360</v>
      </c>
      <c r="E38" s="69"/>
      <c r="F38" s="69"/>
      <c r="G38" s="69"/>
      <c r="H38" s="70"/>
    </row>
    <row r="39" spans="1:8" s="16" customFormat="1" ht="50.1" customHeight="1" x14ac:dyDescent="0.2">
      <c r="A39" s="71"/>
      <c r="B39" s="72" t="s">
        <v>19</v>
      </c>
      <c r="C39" s="73" t="str">
        <f>"Электронный справочник "&amp;$C$2&amp;" (версия для ПК)"</f>
        <v>Электронный справочник "2ГИС.ЯКУТСК" (версия для ПК)</v>
      </c>
      <c r="D39" s="74"/>
      <c r="E39" s="75"/>
      <c r="F39" s="75"/>
      <c r="G39" s="75"/>
      <c r="H39" s="76"/>
    </row>
    <row r="40" spans="1:8" s="16" customFormat="1" ht="50.1" customHeight="1" x14ac:dyDescent="0.2">
      <c r="A40" s="71"/>
      <c r="B40" s="72" t="s">
        <v>20</v>
      </c>
      <c r="C40" s="35"/>
      <c r="D40" s="74"/>
      <c r="E40" s="75"/>
      <c r="F40" s="75"/>
      <c r="G40" s="75"/>
      <c r="H40" s="76"/>
    </row>
    <row r="41" spans="1:8" s="16" customFormat="1" ht="75" customHeight="1" thickBot="1" x14ac:dyDescent="0.25">
      <c r="A41" s="77"/>
      <c r="B41" s="72" t="s">
        <v>21</v>
      </c>
      <c r="C41" s="40"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78"/>
      <c r="E41" s="79"/>
      <c r="F41" s="79"/>
      <c r="G41" s="79"/>
      <c r="H41" s="80"/>
    </row>
    <row r="42" spans="1:8" s="16" customFormat="1" ht="24.95" customHeight="1" thickBot="1" x14ac:dyDescent="0.25">
      <c r="A42" s="81"/>
      <c r="B42" s="82"/>
      <c r="C42" s="83"/>
      <c r="D42" s="113"/>
      <c r="E42" s="114"/>
      <c r="F42" s="114"/>
      <c r="G42" s="114"/>
      <c r="H42" s="115"/>
    </row>
    <row r="43" spans="1:8" s="16" customFormat="1" ht="50.1" customHeight="1" x14ac:dyDescent="0.2">
      <c r="A43" s="65" t="s">
        <v>30</v>
      </c>
      <c r="B43" s="87" t="s">
        <v>23</v>
      </c>
      <c r="C43" s="8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68">
        <v>720</v>
      </c>
      <c r="E43" s="69"/>
      <c r="F43" s="69"/>
      <c r="G43" s="69"/>
      <c r="H43" s="70"/>
    </row>
    <row r="44" spans="1:8" s="16" customFormat="1" ht="69.75" customHeight="1" x14ac:dyDescent="0.2">
      <c r="A44" s="71"/>
      <c r="B44" s="92"/>
      <c r="C44" s="93"/>
      <c r="D44" s="74"/>
      <c r="E44" s="75"/>
      <c r="F44" s="75"/>
      <c r="G44" s="75"/>
      <c r="H44" s="76"/>
    </row>
    <row r="45" spans="1:8" s="16" customFormat="1" ht="155.25" customHeight="1" x14ac:dyDescent="0.2">
      <c r="A45" s="71"/>
      <c r="B45" s="105" t="s">
        <v>13</v>
      </c>
      <c r="C45" s="1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74"/>
      <c r="E45" s="75"/>
      <c r="F45" s="75"/>
      <c r="G45" s="75"/>
      <c r="H45" s="76"/>
    </row>
    <row r="46" spans="1:8" s="16" customFormat="1" ht="168.75" customHeight="1" thickBot="1" x14ac:dyDescent="0.25">
      <c r="A46" s="77"/>
      <c r="B46" s="107" t="s">
        <v>13</v>
      </c>
      <c r="C46" s="9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78"/>
      <c r="E46" s="79"/>
      <c r="F46" s="79"/>
      <c r="G46" s="79"/>
      <c r="H46" s="80"/>
    </row>
    <row r="47" spans="1:8" ht="21.75" thickBot="1" x14ac:dyDescent="0.25">
      <c r="A47" s="81"/>
      <c r="B47" s="117"/>
      <c r="C47" s="118"/>
      <c r="D47" s="113"/>
      <c r="E47" s="114"/>
      <c r="F47" s="114"/>
      <c r="G47" s="114"/>
      <c r="H47" s="115"/>
    </row>
    <row r="48" spans="1:8" ht="42.75" thickBot="1" x14ac:dyDescent="0.25">
      <c r="A48" s="357" t="s">
        <v>191</v>
      </c>
      <c r="B48" s="66" t="s">
        <v>192</v>
      </c>
      <c r="C48"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358">
        <f>F48*1.2</f>
        <v>6768</v>
      </c>
      <c r="E48" s="358">
        <f>F48*1.1</f>
        <v>6204.0000000000009</v>
      </c>
      <c r="F48" s="358">
        <v>5640</v>
      </c>
      <c r="G48" s="358">
        <f>F48*0.75</f>
        <v>4230</v>
      </c>
      <c r="H48" s="358">
        <f>F48*0.5</f>
        <v>2820</v>
      </c>
    </row>
    <row r="49" spans="1:8" ht="84.75" thickBot="1" x14ac:dyDescent="0.25">
      <c r="A49" s="357"/>
      <c r="B49" s="72" t="s">
        <v>193</v>
      </c>
      <c r="C49" s="4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359"/>
      <c r="E49" s="359"/>
      <c r="F49" s="359"/>
      <c r="G49" s="359"/>
      <c r="H49" s="359"/>
    </row>
    <row r="50" spans="1:8" ht="63.75" thickBot="1" x14ac:dyDescent="0.25">
      <c r="A50" s="357"/>
      <c r="B50" s="72" t="s">
        <v>12</v>
      </c>
      <c r="C50"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359"/>
      <c r="E50" s="359"/>
      <c r="F50" s="359"/>
      <c r="G50" s="359"/>
      <c r="H50" s="359"/>
    </row>
    <row r="51" spans="1:8" ht="21.75" thickBot="1" x14ac:dyDescent="0.25">
      <c r="A51" s="81"/>
      <c r="B51" s="117"/>
      <c r="C51" s="118"/>
      <c r="D51" s="113"/>
      <c r="E51" s="114"/>
      <c r="F51" s="114"/>
      <c r="G51" s="114"/>
      <c r="H51" s="115"/>
    </row>
    <row r="52" spans="1:8" ht="42" x14ac:dyDescent="0.2">
      <c r="A52" s="360" t="s">
        <v>194</v>
      </c>
      <c r="B52" s="66" t="s">
        <v>195</v>
      </c>
      <c r="C52" s="67"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89">
        <v>480</v>
      </c>
      <c r="E52" s="90"/>
      <c r="F52" s="90"/>
      <c r="G52" s="90"/>
      <c r="H52" s="91"/>
    </row>
    <row r="53" spans="1:8" ht="63.75" thickBot="1" x14ac:dyDescent="0.25">
      <c r="A53" s="71"/>
      <c r="B53" s="72" t="s">
        <v>23</v>
      </c>
      <c r="C53" s="40"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99"/>
      <c r="E53" s="100"/>
      <c r="F53" s="100"/>
      <c r="G53" s="100"/>
      <c r="H53" s="101"/>
    </row>
    <row r="54" spans="1:8" ht="21.75" thickBot="1" x14ac:dyDescent="0.25">
      <c r="A54" s="81"/>
      <c r="B54" s="117"/>
      <c r="C54" s="118"/>
      <c r="D54" s="113"/>
      <c r="E54" s="114"/>
      <c r="F54" s="114"/>
      <c r="G54" s="114"/>
      <c r="H54" s="115"/>
    </row>
    <row r="55" spans="1:8" ht="50.1" customHeight="1" thickBot="1" x14ac:dyDescent="0.25">
      <c r="A55" s="119" t="s">
        <v>31</v>
      </c>
      <c r="B55" s="120"/>
      <c r="C55" s="120"/>
      <c r="D55" s="121" t="str">
        <f>"от "&amp;MIN(D56:D85)&amp;" до "&amp;MAX(D56:D85)</f>
        <v>от 2820 до 163560</v>
      </c>
      <c r="E55" s="122"/>
      <c r="F55" s="122"/>
      <c r="G55" s="122"/>
      <c r="H55" s="123"/>
    </row>
    <row r="56" spans="1:8" ht="37.5" customHeight="1" x14ac:dyDescent="0.2">
      <c r="A56" s="124" t="s">
        <v>32</v>
      </c>
      <c r="B56" s="125"/>
      <c r="C56" s="36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6" s="127">
        <v>2820</v>
      </c>
      <c r="E56" s="128"/>
      <c r="F56" s="128"/>
      <c r="G56" s="128"/>
      <c r="H56" s="129"/>
    </row>
    <row r="57" spans="1:8" ht="37.5" customHeight="1" x14ac:dyDescent="0.2">
      <c r="A57" s="130" t="s">
        <v>33</v>
      </c>
      <c r="B57" s="131"/>
      <c r="C57" s="126"/>
      <c r="D57" s="36">
        <v>5640</v>
      </c>
      <c r="E57" s="37"/>
      <c r="F57" s="37"/>
      <c r="G57" s="37"/>
      <c r="H57" s="38"/>
    </row>
    <row r="58" spans="1:8" ht="37.5" customHeight="1" x14ac:dyDescent="0.2">
      <c r="A58" s="130" t="s">
        <v>34</v>
      </c>
      <c r="B58" s="131"/>
      <c r="C58" s="126"/>
      <c r="D58" s="36">
        <v>11280</v>
      </c>
      <c r="E58" s="37"/>
      <c r="F58" s="37"/>
      <c r="G58" s="37"/>
      <c r="H58" s="38"/>
    </row>
    <row r="59" spans="1:8" ht="37.5" customHeight="1" x14ac:dyDescent="0.2">
      <c r="A59" s="130" t="s">
        <v>35</v>
      </c>
      <c r="B59" s="131"/>
      <c r="C59" s="126"/>
      <c r="D59" s="36">
        <v>16920</v>
      </c>
      <c r="E59" s="37"/>
      <c r="F59" s="37"/>
      <c r="G59" s="37"/>
      <c r="H59" s="38"/>
    </row>
    <row r="60" spans="1:8" ht="37.5" customHeight="1" x14ac:dyDescent="0.2">
      <c r="A60" s="130" t="s">
        <v>36</v>
      </c>
      <c r="B60" s="131"/>
      <c r="C60" s="126"/>
      <c r="D60" s="36">
        <v>22560</v>
      </c>
      <c r="E60" s="37"/>
      <c r="F60" s="37"/>
      <c r="G60" s="37"/>
      <c r="H60" s="38"/>
    </row>
    <row r="61" spans="1:8" ht="37.5" customHeight="1" x14ac:dyDescent="0.2">
      <c r="A61" s="130" t="s">
        <v>37</v>
      </c>
      <c r="B61" s="131"/>
      <c r="C61" s="126"/>
      <c r="D61" s="36">
        <v>28200</v>
      </c>
      <c r="E61" s="37"/>
      <c r="F61" s="37"/>
      <c r="G61" s="37"/>
      <c r="H61" s="38"/>
    </row>
    <row r="62" spans="1:8" ht="37.5" customHeight="1" x14ac:dyDescent="0.2">
      <c r="A62" s="130" t="s">
        <v>38</v>
      </c>
      <c r="B62" s="131"/>
      <c r="C62" s="126"/>
      <c r="D62" s="36">
        <v>33840</v>
      </c>
      <c r="E62" s="37"/>
      <c r="F62" s="37"/>
      <c r="G62" s="37"/>
      <c r="H62" s="38"/>
    </row>
    <row r="63" spans="1:8" ht="37.5" customHeight="1" x14ac:dyDescent="0.2">
      <c r="A63" s="130" t="s">
        <v>39</v>
      </c>
      <c r="B63" s="131"/>
      <c r="C63" s="126"/>
      <c r="D63" s="36">
        <v>39480</v>
      </c>
      <c r="E63" s="37"/>
      <c r="F63" s="37"/>
      <c r="G63" s="37"/>
      <c r="H63" s="38"/>
    </row>
    <row r="64" spans="1:8" ht="37.5" customHeight="1" x14ac:dyDescent="0.2">
      <c r="A64" s="130" t="s">
        <v>40</v>
      </c>
      <c r="B64" s="131"/>
      <c r="C64" s="126"/>
      <c r="D64" s="36">
        <v>45120</v>
      </c>
      <c r="E64" s="37"/>
      <c r="F64" s="37"/>
      <c r="G64" s="37"/>
      <c r="H64" s="38"/>
    </row>
    <row r="65" spans="1:8" ht="37.5" customHeight="1" x14ac:dyDescent="0.2">
      <c r="A65" s="130" t="s">
        <v>41</v>
      </c>
      <c r="B65" s="131"/>
      <c r="C65" s="126"/>
      <c r="D65" s="36">
        <v>50760</v>
      </c>
      <c r="E65" s="37"/>
      <c r="F65" s="37"/>
      <c r="G65" s="37"/>
      <c r="H65" s="38"/>
    </row>
    <row r="66" spans="1:8" ht="37.5" customHeight="1" x14ac:dyDescent="0.2">
      <c r="A66" s="130" t="s">
        <v>42</v>
      </c>
      <c r="B66" s="131"/>
      <c r="C66" s="126"/>
      <c r="D66" s="36">
        <v>56400</v>
      </c>
      <c r="E66" s="37"/>
      <c r="F66" s="37"/>
      <c r="G66" s="37"/>
      <c r="H66" s="38"/>
    </row>
    <row r="67" spans="1:8" ht="37.5" customHeight="1" x14ac:dyDescent="0.2">
      <c r="A67" s="130" t="s">
        <v>43</v>
      </c>
      <c r="B67" s="131"/>
      <c r="C67" s="126"/>
      <c r="D67" s="36">
        <v>62040</v>
      </c>
      <c r="E67" s="37"/>
      <c r="F67" s="37"/>
      <c r="G67" s="37"/>
      <c r="H67" s="38"/>
    </row>
    <row r="68" spans="1:8" ht="37.5" customHeight="1" x14ac:dyDescent="0.2">
      <c r="A68" s="130" t="s">
        <v>44</v>
      </c>
      <c r="B68" s="131"/>
      <c r="C68" s="126"/>
      <c r="D68" s="36">
        <v>67680</v>
      </c>
      <c r="E68" s="37"/>
      <c r="F68" s="37"/>
      <c r="G68" s="37"/>
      <c r="H68" s="38"/>
    </row>
    <row r="69" spans="1:8" ht="37.5" customHeight="1" x14ac:dyDescent="0.2">
      <c r="A69" s="130" t="s">
        <v>45</v>
      </c>
      <c r="B69" s="131"/>
      <c r="C69" s="126"/>
      <c r="D69" s="36">
        <v>73320</v>
      </c>
      <c r="E69" s="37"/>
      <c r="F69" s="37"/>
      <c r="G69" s="37"/>
      <c r="H69" s="38"/>
    </row>
    <row r="70" spans="1:8" ht="37.5" customHeight="1" x14ac:dyDescent="0.2">
      <c r="A70" s="130" t="s">
        <v>46</v>
      </c>
      <c r="B70" s="131"/>
      <c r="C70" s="126"/>
      <c r="D70" s="36">
        <v>78960</v>
      </c>
      <c r="E70" s="37"/>
      <c r="F70" s="37"/>
      <c r="G70" s="37"/>
      <c r="H70" s="38"/>
    </row>
    <row r="71" spans="1:8" ht="37.5" customHeight="1" x14ac:dyDescent="0.2">
      <c r="A71" s="130" t="s">
        <v>47</v>
      </c>
      <c r="B71" s="131"/>
      <c r="C71" s="126"/>
      <c r="D71" s="36">
        <v>84600</v>
      </c>
      <c r="E71" s="37"/>
      <c r="F71" s="37"/>
      <c r="G71" s="37"/>
      <c r="H71" s="38"/>
    </row>
    <row r="72" spans="1:8" ht="37.5" customHeight="1" x14ac:dyDescent="0.2">
      <c r="A72" s="130" t="s">
        <v>48</v>
      </c>
      <c r="B72" s="131"/>
      <c r="C72" s="126"/>
      <c r="D72" s="36">
        <v>90240</v>
      </c>
      <c r="E72" s="37"/>
      <c r="F72" s="37"/>
      <c r="G72" s="37"/>
      <c r="H72" s="38"/>
    </row>
    <row r="73" spans="1:8" ht="37.5" customHeight="1" x14ac:dyDescent="0.2">
      <c r="A73" s="130" t="s">
        <v>49</v>
      </c>
      <c r="B73" s="131"/>
      <c r="C73" s="126"/>
      <c r="D73" s="36">
        <v>95880</v>
      </c>
      <c r="E73" s="37"/>
      <c r="F73" s="37"/>
      <c r="G73" s="37"/>
      <c r="H73" s="38"/>
    </row>
    <row r="74" spans="1:8" ht="37.5" customHeight="1" x14ac:dyDescent="0.2">
      <c r="A74" s="130" t="s">
        <v>50</v>
      </c>
      <c r="B74" s="131"/>
      <c r="C74" s="126"/>
      <c r="D74" s="36">
        <v>101520</v>
      </c>
      <c r="E74" s="37"/>
      <c r="F74" s="37"/>
      <c r="G74" s="37"/>
      <c r="H74" s="38"/>
    </row>
    <row r="75" spans="1:8" ht="37.5" customHeight="1" x14ac:dyDescent="0.2">
      <c r="A75" s="130" t="s">
        <v>51</v>
      </c>
      <c r="B75" s="131"/>
      <c r="C75" s="126"/>
      <c r="D75" s="36">
        <v>107160</v>
      </c>
      <c r="E75" s="37"/>
      <c r="F75" s="37"/>
      <c r="G75" s="37"/>
      <c r="H75" s="38"/>
    </row>
    <row r="76" spans="1:8" ht="37.5" customHeight="1" x14ac:dyDescent="0.2">
      <c r="A76" s="130" t="s">
        <v>196</v>
      </c>
      <c r="B76" s="131"/>
      <c r="C76" s="126"/>
      <c r="D76" s="36">
        <v>112800</v>
      </c>
      <c r="E76" s="37"/>
      <c r="F76" s="37"/>
      <c r="G76" s="37"/>
      <c r="H76" s="38"/>
    </row>
    <row r="77" spans="1:8" ht="37.5" customHeight="1" x14ac:dyDescent="0.2">
      <c r="A77" s="130" t="s">
        <v>197</v>
      </c>
      <c r="B77" s="131"/>
      <c r="C77" s="126"/>
      <c r="D77" s="36">
        <v>118440</v>
      </c>
      <c r="E77" s="37"/>
      <c r="F77" s="37"/>
      <c r="G77" s="37"/>
      <c r="H77" s="38"/>
    </row>
    <row r="78" spans="1:8" ht="37.5" customHeight="1" x14ac:dyDescent="0.2">
      <c r="A78" s="130" t="s">
        <v>198</v>
      </c>
      <c r="B78" s="131"/>
      <c r="C78" s="126"/>
      <c r="D78" s="36">
        <v>124080</v>
      </c>
      <c r="E78" s="37"/>
      <c r="F78" s="37"/>
      <c r="G78" s="37"/>
      <c r="H78" s="38"/>
    </row>
    <row r="79" spans="1:8" ht="37.5" customHeight="1" x14ac:dyDescent="0.2">
      <c r="A79" s="130" t="s">
        <v>199</v>
      </c>
      <c r="B79" s="131"/>
      <c r="C79" s="126"/>
      <c r="D79" s="36">
        <v>129720</v>
      </c>
      <c r="E79" s="37"/>
      <c r="F79" s="37"/>
      <c r="G79" s="37"/>
      <c r="H79" s="38"/>
    </row>
    <row r="80" spans="1:8" ht="37.5" customHeight="1" x14ac:dyDescent="0.2">
      <c r="A80" s="130" t="s">
        <v>200</v>
      </c>
      <c r="B80" s="131"/>
      <c r="C80" s="126"/>
      <c r="D80" s="36">
        <v>135360</v>
      </c>
      <c r="E80" s="37"/>
      <c r="F80" s="37"/>
      <c r="G80" s="37"/>
      <c r="H80" s="38"/>
    </row>
    <row r="81" spans="1:8" ht="37.5" customHeight="1" x14ac:dyDescent="0.2">
      <c r="A81" s="130" t="s">
        <v>201</v>
      </c>
      <c r="B81" s="131"/>
      <c r="C81" s="126"/>
      <c r="D81" s="36">
        <v>141000</v>
      </c>
      <c r="E81" s="37"/>
      <c r="F81" s="37"/>
      <c r="G81" s="37"/>
      <c r="H81" s="38"/>
    </row>
    <row r="82" spans="1:8" ht="37.5" customHeight="1" x14ac:dyDescent="0.2">
      <c r="A82" s="130" t="s">
        <v>202</v>
      </c>
      <c r="B82" s="131"/>
      <c r="C82" s="126"/>
      <c r="D82" s="36">
        <v>146640</v>
      </c>
      <c r="E82" s="37"/>
      <c r="F82" s="37"/>
      <c r="G82" s="37"/>
      <c r="H82" s="38"/>
    </row>
    <row r="83" spans="1:8" ht="37.5" customHeight="1" x14ac:dyDescent="0.2">
      <c r="A83" s="130" t="s">
        <v>203</v>
      </c>
      <c r="B83" s="131"/>
      <c r="C83" s="126"/>
      <c r="D83" s="36">
        <v>152280</v>
      </c>
      <c r="E83" s="37"/>
      <c r="F83" s="37"/>
      <c r="G83" s="37"/>
      <c r="H83" s="38"/>
    </row>
    <row r="84" spans="1:8" ht="37.5" customHeight="1" x14ac:dyDescent="0.2">
      <c r="A84" s="130" t="s">
        <v>204</v>
      </c>
      <c r="B84" s="131"/>
      <c r="C84" s="126"/>
      <c r="D84" s="36">
        <v>157920</v>
      </c>
      <c r="E84" s="37"/>
      <c r="F84" s="37"/>
      <c r="G84" s="37"/>
      <c r="H84" s="38"/>
    </row>
    <row r="85" spans="1:8" ht="37.5" customHeight="1" thickBot="1" x14ac:dyDescent="0.25">
      <c r="A85" s="130" t="s">
        <v>205</v>
      </c>
      <c r="B85" s="131"/>
      <c r="C85" s="126"/>
      <c r="D85" s="36">
        <v>163560</v>
      </c>
      <c r="E85" s="37"/>
      <c r="F85" s="37"/>
      <c r="G85" s="37"/>
      <c r="H85" s="38"/>
    </row>
    <row r="86" spans="1:8" ht="50.1" customHeight="1" thickBot="1" x14ac:dyDescent="0.25">
      <c r="A86" s="119" t="s">
        <v>52</v>
      </c>
      <c r="B86" s="120"/>
      <c r="C86" s="120"/>
      <c r="D86" s="121" t="e">
        <f>"от "&amp;MIN(D87:D98)&amp;" до "&amp;MAX(D87:D98)</f>
        <v>#REF!</v>
      </c>
      <c r="E86" s="122"/>
      <c r="F86" s="122"/>
      <c r="G86" s="122"/>
      <c r="H86" s="123"/>
    </row>
    <row r="87" spans="1:8" ht="151.5" x14ac:dyDescent="0.2">
      <c r="A87" s="421" t="s">
        <v>608</v>
      </c>
      <c r="B87" s="133" t="s">
        <v>272</v>
      </c>
      <c r="C87" s="3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87" s="135">
        <v>1788</v>
      </c>
      <c r="E87" s="135"/>
      <c r="F87" s="135"/>
      <c r="G87" s="135"/>
      <c r="H87" s="136"/>
    </row>
    <row r="88" spans="1:8" ht="151.5" x14ac:dyDescent="0.2">
      <c r="A88" s="642" t="s">
        <v>609</v>
      </c>
      <c r="B88" s="133" t="s">
        <v>13</v>
      </c>
      <c r="C88" s="364"/>
      <c r="D88" s="135" t="e">
        <v>#REF!</v>
      </c>
      <c r="E88" s="135"/>
      <c r="F88" s="135"/>
      <c r="G88" s="135"/>
      <c r="H88" s="136"/>
    </row>
    <row r="89" spans="1:8" ht="151.5" x14ac:dyDescent="0.2">
      <c r="A89" s="132" t="s">
        <v>53</v>
      </c>
      <c r="B89" s="133" t="s">
        <v>13</v>
      </c>
      <c r="C89" s="35"/>
      <c r="D89" s="135">
        <v>1788</v>
      </c>
      <c r="E89" s="135"/>
      <c r="F89" s="135"/>
      <c r="G89" s="135"/>
      <c r="H89" s="136"/>
    </row>
    <row r="90" spans="1:8" ht="37.5" customHeight="1" x14ac:dyDescent="0.2">
      <c r="A90" s="137" t="s">
        <v>54</v>
      </c>
      <c r="B90" s="138"/>
      <c r="C90" s="139"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90" s="140">
        <v>105</v>
      </c>
      <c r="E90" s="140"/>
      <c r="F90" s="140"/>
      <c r="G90" s="140"/>
      <c r="H90" s="141"/>
    </row>
    <row r="91" spans="1:8" ht="37.5" customHeight="1" x14ac:dyDescent="0.2">
      <c r="A91" s="137" t="s">
        <v>55</v>
      </c>
      <c r="B91" s="138"/>
      <c r="C91" s="142"/>
      <c r="D91" s="140">
        <v>6252</v>
      </c>
      <c r="E91" s="140"/>
      <c r="F91" s="140"/>
      <c r="G91" s="140"/>
      <c r="H91" s="141"/>
    </row>
    <row r="92" spans="1:8" ht="37.5" customHeight="1" x14ac:dyDescent="0.2">
      <c r="A92" s="137" t="s">
        <v>56</v>
      </c>
      <c r="B92" s="138"/>
      <c r="C92" s="142"/>
      <c r="D92" s="140">
        <v>1242</v>
      </c>
      <c r="E92" s="140"/>
      <c r="F92" s="140"/>
      <c r="G92" s="140"/>
      <c r="H92" s="141"/>
    </row>
    <row r="93" spans="1:8" ht="37.5" customHeight="1" x14ac:dyDescent="0.2">
      <c r="A93" s="143" t="s">
        <v>57</v>
      </c>
      <c r="B93" s="144"/>
      <c r="C93" s="142"/>
      <c r="D93" s="140">
        <v>3780</v>
      </c>
      <c r="E93" s="140"/>
      <c r="F93" s="140"/>
      <c r="G93" s="140"/>
      <c r="H93" s="141"/>
    </row>
    <row r="94" spans="1:8" ht="37.5" customHeight="1" x14ac:dyDescent="0.2">
      <c r="A94" s="137" t="s">
        <v>58</v>
      </c>
      <c r="B94" s="138"/>
      <c r="C94" s="142"/>
      <c r="D94" s="140">
        <v>240</v>
      </c>
      <c r="E94" s="140"/>
      <c r="F94" s="140"/>
      <c r="G94" s="140"/>
      <c r="H94" s="141"/>
    </row>
    <row r="95" spans="1:8" ht="37.5" customHeight="1" x14ac:dyDescent="0.2">
      <c r="A95" s="137" t="s">
        <v>59</v>
      </c>
      <c r="B95" s="138"/>
      <c r="C95" s="142"/>
      <c r="D95" s="140">
        <v>240</v>
      </c>
      <c r="E95" s="140"/>
      <c r="F95" s="140"/>
      <c r="G95" s="140"/>
      <c r="H95" s="141"/>
    </row>
    <row r="96" spans="1:8" ht="37.5" customHeight="1" x14ac:dyDescent="0.2">
      <c r="A96" s="137" t="s">
        <v>60</v>
      </c>
      <c r="B96" s="138"/>
      <c r="C96" s="142"/>
      <c r="D96" s="140">
        <v>480</v>
      </c>
      <c r="E96" s="140"/>
      <c r="F96" s="140"/>
      <c r="G96" s="140"/>
      <c r="H96" s="141"/>
    </row>
    <row r="97" spans="1:8" ht="37.5" customHeight="1" x14ac:dyDescent="0.2">
      <c r="A97" s="137" t="s">
        <v>61</v>
      </c>
      <c r="B97" s="138"/>
      <c r="C97" s="142"/>
      <c r="D97" s="140">
        <v>720</v>
      </c>
      <c r="E97" s="140"/>
      <c r="F97" s="140"/>
      <c r="G97" s="140"/>
      <c r="H97" s="141"/>
    </row>
    <row r="98" spans="1:8" ht="37.5" customHeight="1" thickBot="1" x14ac:dyDescent="0.25">
      <c r="A98" s="145" t="s">
        <v>62</v>
      </c>
      <c r="B98" s="146"/>
      <c r="C98" s="147"/>
      <c r="D98" s="148">
        <v>6432</v>
      </c>
      <c r="E98" s="148"/>
      <c r="F98" s="148"/>
      <c r="G98" s="148"/>
      <c r="H98" s="149"/>
    </row>
    <row r="99" spans="1:8" s="16" customFormat="1" ht="117.75" customHeight="1" thickBot="1" x14ac:dyDescent="0.25">
      <c r="A99" s="319" t="s">
        <v>64</v>
      </c>
      <c r="B99" s="320"/>
      <c r="C99" s="32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9" s="45">
        <v>30</v>
      </c>
      <c r="E99" s="45"/>
      <c r="F99" s="45"/>
      <c r="G99" s="45"/>
      <c r="H99" s="46"/>
    </row>
    <row r="100" spans="1:8" ht="50.1" customHeight="1" thickBot="1" x14ac:dyDescent="0.25">
      <c r="A100" s="24" t="s">
        <v>65</v>
      </c>
      <c r="B100" s="25"/>
      <c r="C100" s="26"/>
      <c r="D100" s="156" t="str">
        <f>"от "&amp;MIN(D102,D113:H114,F152,D115:H129)&amp;" до "&amp;MAX(D102,D113:H114,F152,D115:H129)</f>
        <v>от 504 до 30774</v>
      </c>
      <c r="E100" s="156"/>
      <c r="F100" s="156"/>
      <c r="G100" s="156"/>
      <c r="H100" s="157"/>
    </row>
    <row r="101" spans="1:8" ht="21.75" thickBot="1" x14ac:dyDescent="0.25">
      <c r="A101" s="298"/>
      <c r="B101" s="299"/>
      <c r="C101" s="118"/>
      <c r="D101" s="322"/>
      <c r="E101" s="322"/>
      <c r="F101" s="322"/>
      <c r="G101" s="322"/>
      <c r="H101" s="323"/>
    </row>
    <row r="102" spans="1:8" ht="66.75" customHeight="1" thickBot="1" x14ac:dyDescent="0.25">
      <c r="A102" s="162" t="s">
        <v>66</v>
      </c>
      <c r="B102" s="163"/>
      <c r="C102" s="16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02" s="165">
        <v>8280</v>
      </c>
      <c r="E102" s="165"/>
      <c r="F102" s="165"/>
      <c r="G102" s="165"/>
      <c r="H102" s="166"/>
    </row>
    <row r="103" spans="1:8" ht="66.75" customHeight="1" thickBot="1" x14ac:dyDescent="0.25">
      <c r="A103" s="167" t="s">
        <v>67</v>
      </c>
      <c r="B103" s="168"/>
      <c r="C103" s="169"/>
      <c r="D103" s="170" t="s">
        <v>68</v>
      </c>
      <c r="E103" s="171"/>
      <c r="F103" s="171"/>
      <c r="G103" s="171"/>
      <c r="H103" s="172"/>
    </row>
    <row r="104" spans="1:8" ht="66.75" customHeight="1" x14ac:dyDescent="0.2">
      <c r="A104" s="173" t="s">
        <v>69</v>
      </c>
      <c r="B104" s="174"/>
      <c r="C104" s="169"/>
      <c r="D104" s="140">
        <f>D102/4</f>
        <v>2070</v>
      </c>
      <c r="E104" s="140"/>
      <c r="F104" s="140"/>
      <c r="G104" s="140"/>
      <c r="H104" s="141"/>
    </row>
    <row r="105" spans="1:8" ht="66.75" customHeight="1" x14ac:dyDescent="0.2">
      <c r="A105" s="173" t="s">
        <v>70</v>
      </c>
      <c r="B105" s="174"/>
      <c r="C105" s="169"/>
      <c r="D105" s="140">
        <f>D102/5</f>
        <v>1656</v>
      </c>
      <c r="E105" s="140"/>
      <c r="F105" s="140"/>
      <c r="G105" s="140"/>
      <c r="H105" s="141"/>
    </row>
    <row r="106" spans="1:8" ht="66.75" customHeight="1" x14ac:dyDescent="0.2">
      <c r="A106" s="173" t="s">
        <v>71</v>
      </c>
      <c r="B106" s="174"/>
      <c r="C106" s="169"/>
      <c r="D106" s="140">
        <f>D102/6</f>
        <v>1380</v>
      </c>
      <c r="E106" s="140"/>
      <c r="F106" s="140"/>
      <c r="G106" s="140"/>
      <c r="H106" s="141"/>
    </row>
    <row r="107" spans="1:8" ht="66.75" customHeight="1" x14ac:dyDescent="0.2">
      <c r="A107" s="173" t="s">
        <v>72</v>
      </c>
      <c r="B107" s="174"/>
      <c r="C107" s="169"/>
      <c r="D107" s="140">
        <f>D102/7</f>
        <v>1182.8571428571429</v>
      </c>
      <c r="E107" s="140"/>
      <c r="F107" s="140"/>
      <c r="G107" s="140"/>
      <c r="H107" s="141"/>
    </row>
    <row r="108" spans="1:8" ht="66.75" customHeight="1" x14ac:dyDescent="0.2">
      <c r="A108" s="173" t="s">
        <v>73</v>
      </c>
      <c r="B108" s="174"/>
      <c r="C108" s="169"/>
      <c r="D108" s="140">
        <f>D102/8</f>
        <v>1035</v>
      </c>
      <c r="E108" s="140"/>
      <c r="F108" s="140"/>
      <c r="G108" s="140"/>
      <c r="H108" s="141"/>
    </row>
    <row r="109" spans="1:8" ht="66.75" customHeight="1" x14ac:dyDescent="0.2">
      <c r="A109" s="173" t="s">
        <v>74</v>
      </c>
      <c r="B109" s="174"/>
      <c r="C109" s="169"/>
      <c r="D109" s="140">
        <f>D102/9</f>
        <v>920</v>
      </c>
      <c r="E109" s="140"/>
      <c r="F109" s="140"/>
      <c r="G109" s="140"/>
      <c r="H109" s="141"/>
    </row>
    <row r="110" spans="1:8" ht="66.75" customHeight="1" thickBot="1" x14ac:dyDescent="0.25">
      <c r="A110" s="173" t="s">
        <v>75</v>
      </c>
      <c r="B110" s="174"/>
      <c r="C110" s="175"/>
      <c r="D110" s="140">
        <f>D102/10</f>
        <v>828</v>
      </c>
      <c r="E110" s="140"/>
      <c r="F110" s="140"/>
      <c r="G110" s="140"/>
      <c r="H110" s="141"/>
    </row>
    <row r="111" spans="1:8" s="16" customFormat="1" ht="62.45" customHeight="1" thickBot="1" x14ac:dyDescent="0.25">
      <c r="A111" s="176" t="s">
        <v>76</v>
      </c>
      <c r="B111" s="177"/>
      <c r="C111" s="4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11" s="44">
        <v>20004</v>
      </c>
      <c r="E111" s="45"/>
      <c r="F111" s="45"/>
      <c r="G111" s="45"/>
      <c r="H111" s="46"/>
    </row>
    <row r="112" spans="1:8" ht="21.75" thickBot="1" x14ac:dyDescent="0.25">
      <c r="A112" s="298"/>
      <c r="B112" s="299"/>
      <c r="C112" s="180"/>
      <c r="D112" s="322"/>
      <c r="E112" s="322"/>
      <c r="F112" s="322"/>
      <c r="G112" s="322"/>
      <c r="H112" s="323"/>
    </row>
    <row r="113" spans="1:8" ht="50.1" customHeight="1" x14ac:dyDescent="0.2">
      <c r="A113" s="143" t="s">
        <v>77</v>
      </c>
      <c r="B113" s="144"/>
      <c r="C113" s="183" t="str">
        <f>"Интернет-площадка 2gis.ru на основе Cправочника организаций "&amp;$C$2&amp;""</f>
        <v>Интернет-площадка 2gis.ru на основе Cправочника организаций "2ГИС.ЯКУТСК"</v>
      </c>
      <c r="D113" s="31">
        <v>5016</v>
      </c>
      <c r="E113" s="32"/>
      <c r="F113" s="32"/>
      <c r="G113" s="32"/>
      <c r="H113" s="33"/>
    </row>
    <row r="114" spans="1:8" ht="50.1" customHeight="1" x14ac:dyDescent="0.2">
      <c r="A114" s="143" t="s">
        <v>78</v>
      </c>
      <c r="B114" s="144"/>
      <c r="C114"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14" s="185">
        <v>2364</v>
      </c>
      <c r="E114" s="186"/>
      <c r="F114" s="186"/>
      <c r="G114" s="186"/>
      <c r="H114" s="187"/>
    </row>
    <row r="115" spans="1:8" ht="50.1" customHeight="1" x14ac:dyDescent="0.2">
      <c r="A115" s="143" t="s">
        <v>79</v>
      </c>
      <c r="B115" s="144"/>
      <c r="C115"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15" s="36">
        <v>2952</v>
      </c>
      <c r="E115" s="37"/>
      <c r="F115" s="37"/>
      <c r="G115" s="37"/>
      <c r="H115" s="38"/>
    </row>
    <row r="116" spans="1:8" ht="50.1" customHeight="1" x14ac:dyDescent="0.2">
      <c r="A116" s="143" t="s">
        <v>80</v>
      </c>
      <c r="B116" s="144"/>
      <c r="C116" s="184" t="str">
        <f>"Интернет-площадка 2gis.ru на основе Cправочника организаций "&amp;$C$2&amp;""</f>
        <v>Интернет-площадка 2gis.ru на основе Cправочника организаций "2ГИС.ЯКУТСК"</v>
      </c>
      <c r="D116" s="36">
        <v>8280</v>
      </c>
      <c r="E116" s="37"/>
      <c r="F116" s="37"/>
      <c r="G116" s="37"/>
      <c r="H116" s="38"/>
    </row>
    <row r="117" spans="1:8" ht="50.1" customHeight="1" x14ac:dyDescent="0.2">
      <c r="A117" s="143" t="s">
        <v>81</v>
      </c>
      <c r="B117" s="144"/>
      <c r="C117" s="184" t="str">
        <f>"Интернет-площадка 2gis.ru на основе Cправочника организаций "&amp;$C$2&amp;""</f>
        <v>Интернет-площадка 2gis.ru на основе Cправочника организаций "2ГИС.ЯКУТСК"</v>
      </c>
      <c r="D117" s="36">
        <v>9936</v>
      </c>
      <c r="E117" s="37"/>
      <c r="F117" s="37"/>
      <c r="G117" s="37"/>
      <c r="H117" s="38"/>
    </row>
    <row r="118" spans="1:8" ht="50.1" customHeight="1" x14ac:dyDescent="0.2">
      <c r="A118" s="143" t="s">
        <v>82</v>
      </c>
      <c r="B118" s="144"/>
      <c r="C118"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18" s="36">
        <v>1770</v>
      </c>
      <c r="E118" s="37"/>
      <c r="F118" s="37"/>
      <c r="G118" s="37"/>
      <c r="H118" s="38"/>
    </row>
    <row r="119" spans="1:8" ht="50.1" customHeight="1" x14ac:dyDescent="0.2">
      <c r="A119" s="143" t="s">
        <v>83</v>
      </c>
      <c r="B119" s="144"/>
      <c r="C119"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19" s="36">
        <v>3540</v>
      </c>
      <c r="E119" s="37"/>
      <c r="F119" s="37"/>
      <c r="G119" s="37"/>
      <c r="H119" s="38"/>
    </row>
    <row r="120" spans="1:8" ht="50.1" customHeight="1" x14ac:dyDescent="0.2">
      <c r="A120" s="143" t="s">
        <v>84</v>
      </c>
      <c r="B120" s="144"/>
      <c r="C120"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0" s="36">
        <v>4140</v>
      </c>
      <c r="E120" s="37"/>
      <c r="F120" s="37"/>
      <c r="G120" s="37"/>
      <c r="H120" s="38"/>
    </row>
    <row r="121" spans="1:8" ht="50.1" customHeight="1" x14ac:dyDescent="0.2">
      <c r="A121" s="143" t="s">
        <v>85</v>
      </c>
      <c r="B121" s="144"/>
      <c r="C121" s="184" t="str">
        <f>C152</f>
        <v>электронный справочник на основе Справочника организаций "2ГИС.ЯКУТСК" (мобильная версия 2ГИС 4.0 и выше)</v>
      </c>
      <c r="D121" s="36">
        <v>24000</v>
      </c>
      <c r="E121" s="37"/>
      <c r="F121" s="37"/>
      <c r="G121" s="37"/>
      <c r="H121" s="38"/>
    </row>
    <row r="122" spans="1:8" ht="50.1" customHeight="1" x14ac:dyDescent="0.2">
      <c r="A122" s="143" t="s">
        <v>86</v>
      </c>
      <c r="B122" s="144"/>
      <c r="C122" s="184" t="s">
        <v>87</v>
      </c>
      <c r="D122" s="36">
        <v>504</v>
      </c>
      <c r="E122" s="37"/>
      <c r="F122" s="37"/>
      <c r="G122" s="37"/>
      <c r="H122" s="38"/>
    </row>
    <row r="123" spans="1:8" ht="68.25" customHeight="1" x14ac:dyDescent="0.2">
      <c r="A123" s="143" t="s">
        <v>88</v>
      </c>
      <c r="B123" s="144"/>
      <c r="C12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3" s="36">
        <v>10050</v>
      </c>
      <c r="E123" s="37"/>
      <c r="F123" s="37"/>
      <c r="G123" s="37"/>
      <c r="H123" s="38"/>
    </row>
    <row r="124" spans="1:8" ht="68.25" customHeight="1" x14ac:dyDescent="0.2">
      <c r="A124" s="143" t="s">
        <v>89</v>
      </c>
      <c r="B124" s="144"/>
      <c r="C124" s="184" t="str">
        <f t="shared" ref="C124:C12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4" s="36">
        <v>8040</v>
      </c>
      <c r="E124" s="37"/>
      <c r="F124" s="37"/>
      <c r="G124" s="37"/>
      <c r="H124" s="38"/>
    </row>
    <row r="125" spans="1:8" ht="68.25" customHeight="1" x14ac:dyDescent="0.2">
      <c r="A125" s="143" t="s">
        <v>90</v>
      </c>
      <c r="B125" s="144"/>
      <c r="C125" s="184"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5" s="36">
        <v>8370</v>
      </c>
      <c r="E125" s="37"/>
      <c r="F125" s="37"/>
      <c r="G125" s="37"/>
      <c r="H125" s="38"/>
    </row>
    <row r="126" spans="1:8" ht="68.25" customHeight="1" x14ac:dyDescent="0.2">
      <c r="A126" s="143" t="s">
        <v>91</v>
      </c>
      <c r="B126" s="144"/>
      <c r="C126" s="184"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6" s="36">
        <v>4020</v>
      </c>
      <c r="E126" s="37"/>
      <c r="F126" s="37"/>
      <c r="G126" s="37"/>
      <c r="H126" s="38"/>
    </row>
    <row r="127" spans="1:8" ht="68.25" customHeight="1" x14ac:dyDescent="0.2">
      <c r="A127" s="143" t="s">
        <v>92</v>
      </c>
      <c r="B127" s="144" t="s">
        <v>92</v>
      </c>
      <c r="C127"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7" s="36">
        <v>30774</v>
      </c>
      <c r="E127" s="37"/>
      <c r="F127" s="37"/>
      <c r="G127" s="37"/>
      <c r="H127" s="38"/>
    </row>
    <row r="128" spans="1:8" ht="68.25" customHeight="1" x14ac:dyDescent="0.2">
      <c r="A128" s="143" t="s">
        <v>93</v>
      </c>
      <c r="B128" s="144" t="s">
        <v>93</v>
      </c>
      <c r="C128"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28" s="36">
        <v>15000</v>
      </c>
      <c r="E128" s="37"/>
      <c r="F128" s="37"/>
      <c r="G128" s="37"/>
      <c r="H128" s="38"/>
    </row>
    <row r="129" spans="1:8" ht="50.1" customHeight="1" thickBot="1" x14ac:dyDescent="0.25">
      <c r="A129" s="143" t="s">
        <v>94</v>
      </c>
      <c r="B129" s="144"/>
      <c r="C129"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9" s="36">
        <v>3540</v>
      </c>
      <c r="E129" s="37"/>
      <c r="F129" s="37"/>
      <c r="G129" s="37"/>
      <c r="H129" s="38"/>
    </row>
    <row r="130" spans="1:8" s="16" customFormat="1" ht="102" customHeight="1" thickBot="1" x14ac:dyDescent="0.25">
      <c r="A130" s="143" t="s">
        <v>16</v>
      </c>
      <c r="B130" s="144"/>
      <c r="C130" s="32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30" s="36">
        <v>1200</v>
      </c>
      <c r="E130" s="37"/>
      <c r="F130" s="37"/>
      <c r="G130" s="37"/>
      <c r="H130" s="38"/>
    </row>
    <row r="131" spans="1:8" s="16" customFormat="1" ht="126" customHeight="1" x14ac:dyDescent="0.2">
      <c r="A131" s="143" t="s">
        <v>95</v>
      </c>
      <c r="B131" s="144"/>
      <c r="C131"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1" s="36">
        <v>20010</v>
      </c>
      <c r="E131" s="37"/>
      <c r="F131" s="37"/>
      <c r="G131" s="37"/>
      <c r="H131" s="38"/>
    </row>
    <row r="132" spans="1:8" s="16" customFormat="1" ht="96" customHeight="1" x14ac:dyDescent="0.2">
      <c r="A132" s="137" t="s">
        <v>96</v>
      </c>
      <c r="B132" s="189"/>
      <c r="C132" s="40"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2" s="36">
        <v>5100</v>
      </c>
      <c r="E132" s="37"/>
      <c r="F132" s="37"/>
      <c r="G132" s="37"/>
      <c r="H132" s="38"/>
    </row>
    <row r="133" spans="1:8" s="16" customFormat="1" ht="96" customHeight="1" x14ac:dyDescent="0.2">
      <c r="A133" s="137" t="s">
        <v>97</v>
      </c>
      <c r="B133" s="189"/>
      <c r="C133"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33" s="36">
        <v>12000</v>
      </c>
      <c r="E133" s="37"/>
      <c r="F133" s="37"/>
      <c r="G133" s="37"/>
      <c r="H133" s="38"/>
    </row>
    <row r="134" spans="1:8" ht="50.1" customHeight="1" x14ac:dyDescent="0.2">
      <c r="A134" s="143" t="s">
        <v>98</v>
      </c>
      <c r="B134" s="144"/>
      <c r="C134" s="184" t="str">
        <f>"Интернет-площадка 2gis.ru на основе Cправочника организаций "&amp;$C$2&amp;""</f>
        <v>Интернет-площадка 2gis.ru на основе Cправочника организаций "2ГИС.ЯКУТСК"</v>
      </c>
      <c r="D134" s="36">
        <v>7080</v>
      </c>
      <c r="E134" s="37"/>
      <c r="F134" s="37"/>
      <c r="G134" s="37"/>
      <c r="H134" s="38"/>
    </row>
    <row r="135" spans="1:8" ht="50.1" customHeight="1" x14ac:dyDescent="0.2">
      <c r="A135" s="143" t="s">
        <v>99</v>
      </c>
      <c r="B135" s="144"/>
      <c r="C135" s="184" t="str">
        <f t="shared" ref="C135:C144"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35" s="36">
        <v>3360</v>
      </c>
      <c r="E135" s="37"/>
      <c r="F135" s="37"/>
      <c r="G135" s="37"/>
      <c r="H135" s="38"/>
    </row>
    <row r="136" spans="1:8" ht="50.1" customHeight="1" x14ac:dyDescent="0.2">
      <c r="A136" s="143" t="s">
        <v>100</v>
      </c>
      <c r="B136" s="144"/>
      <c r="C136" s="184" t="str">
        <f t="shared" si="1"/>
        <v>Электронный справочник на основе Справочника организаций "2ГИС.ЯКУТСК" (версия для ПК)</v>
      </c>
      <c r="D136" s="36">
        <v>4200</v>
      </c>
      <c r="E136" s="37"/>
      <c r="F136" s="37"/>
      <c r="G136" s="37"/>
      <c r="H136" s="38"/>
    </row>
    <row r="137" spans="1:8" ht="50.1" customHeight="1" x14ac:dyDescent="0.2">
      <c r="A137" s="143" t="s">
        <v>101</v>
      </c>
      <c r="B137" s="144"/>
      <c r="C137" s="184" t="str">
        <f>"Интернет-площадка 2gis.ru на основе Cправочника организаций "&amp;$C$2&amp;""</f>
        <v>Интернет-площадка 2gis.ru на основе Cправочника организаций "2ГИС.ЯКУТСК"</v>
      </c>
      <c r="D137" s="36">
        <v>11640</v>
      </c>
      <c r="E137" s="37"/>
      <c r="F137" s="37"/>
      <c r="G137" s="37"/>
      <c r="H137" s="38"/>
    </row>
    <row r="138" spans="1:8" ht="50.1" customHeight="1" x14ac:dyDescent="0.2">
      <c r="A138" s="143" t="s">
        <v>102</v>
      </c>
      <c r="B138" s="144"/>
      <c r="C138" s="184" t="str">
        <f>"Интернет-площадка 2gis.ru на основе Cправочника организаций "&amp;$C$2&amp;""</f>
        <v>Интернет-площадка 2gis.ru на основе Cправочника организаций "2ГИС.ЯКУТСК"</v>
      </c>
      <c r="D138" s="36">
        <v>13968</v>
      </c>
      <c r="E138" s="37"/>
      <c r="F138" s="37"/>
      <c r="G138" s="37"/>
      <c r="H138" s="38"/>
    </row>
    <row r="139" spans="1:8" ht="50.1" customHeight="1" x14ac:dyDescent="0.2">
      <c r="A139" s="143" t="s">
        <v>103</v>
      </c>
      <c r="B139" s="144"/>
      <c r="C139" s="184" t="str">
        <f t="shared" si="1"/>
        <v>Электронный справочник на основе Справочника организаций "2ГИС.ЯКУТСК" (версия для ПК)</v>
      </c>
      <c r="D139" s="36">
        <v>2520</v>
      </c>
      <c r="E139" s="37"/>
      <c r="F139" s="37"/>
      <c r="G139" s="37"/>
      <c r="H139" s="38"/>
    </row>
    <row r="140" spans="1:8" ht="50.1" customHeight="1" x14ac:dyDescent="0.2">
      <c r="A140" s="143" t="s">
        <v>104</v>
      </c>
      <c r="B140" s="144"/>
      <c r="C140" s="184" t="str">
        <f t="shared" si="1"/>
        <v>Электронный справочник на основе Справочника организаций "2ГИС.ЯКУТСК" (версия для ПК)</v>
      </c>
      <c r="D140" s="36">
        <v>5040</v>
      </c>
      <c r="E140" s="37"/>
      <c r="F140" s="37"/>
      <c r="G140" s="37"/>
      <c r="H140" s="38"/>
    </row>
    <row r="141" spans="1:8" ht="50.1" customHeight="1" x14ac:dyDescent="0.2">
      <c r="A141" s="143" t="s">
        <v>105</v>
      </c>
      <c r="B141" s="144"/>
      <c r="C141" s="184" t="str">
        <f t="shared" si="1"/>
        <v>Электронный справочник на основе Справочника организаций "2ГИС.ЯКУТСК" (версия для ПК)</v>
      </c>
      <c r="D141" s="36">
        <v>5880</v>
      </c>
      <c r="E141" s="37"/>
      <c r="F141" s="37"/>
      <c r="G141" s="37"/>
      <c r="H141" s="38"/>
    </row>
    <row r="142" spans="1:8" ht="50.1" customHeight="1" x14ac:dyDescent="0.2">
      <c r="A142" s="143" t="s">
        <v>106</v>
      </c>
      <c r="B142" s="144"/>
      <c r="C142" s="184" t="s">
        <v>87</v>
      </c>
      <c r="D142" s="36">
        <v>720</v>
      </c>
      <c r="E142" s="37"/>
      <c r="F142" s="37"/>
      <c r="G142" s="37"/>
      <c r="H142" s="38"/>
    </row>
    <row r="143" spans="1:8" ht="69.75" customHeight="1" x14ac:dyDescent="0.2">
      <c r="A143" s="143" t="s">
        <v>107</v>
      </c>
      <c r="B143" s="144"/>
      <c r="C143" s="18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43" s="36">
        <v>43200</v>
      </c>
      <c r="E143" s="37"/>
      <c r="F143" s="37"/>
      <c r="G143" s="37"/>
      <c r="H143" s="38"/>
    </row>
    <row r="144" spans="1:8" ht="50.1" customHeight="1" thickBot="1" x14ac:dyDescent="0.25">
      <c r="A144" s="143" t="s">
        <v>108</v>
      </c>
      <c r="B144" s="144"/>
      <c r="C144" s="184" t="str">
        <f t="shared" si="1"/>
        <v>Электронный справочник на основе Справочника организаций "2ГИС.ЯКУТСК" (версия для ПК)</v>
      </c>
      <c r="D144" s="44">
        <v>5040</v>
      </c>
      <c r="E144" s="45"/>
      <c r="F144" s="45"/>
      <c r="G144" s="45"/>
      <c r="H144" s="46"/>
    </row>
    <row r="145" spans="1:8" s="28" customFormat="1" ht="50.1" customHeight="1" thickBot="1" x14ac:dyDescent="0.25">
      <c r="A145" s="24" t="s">
        <v>109</v>
      </c>
      <c r="B145" s="25"/>
      <c r="C145" s="26"/>
      <c r="D145" s="156"/>
      <c r="E145" s="156"/>
      <c r="F145" s="156"/>
      <c r="G145" s="156"/>
      <c r="H145" s="157"/>
    </row>
    <row r="146" spans="1:8" s="16" customFormat="1" ht="50.1" customHeight="1" x14ac:dyDescent="0.2">
      <c r="A146" s="143" t="s">
        <v>110</v>
      </c>
      <c r="B146" s="144"/>
      <c r="C146" s="191"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46" s="36">
        <v>10008</v>
      </c>
      <c r="E146" s="37"/>
      <c r="F146" s="37"/>
      <c r="G146" s="37"/>
      <c r="H146" s="38"/>
    </row>
    <row r="147" spans="1:8" s="16" customFormat="1" ht="50.1" customHeight="1" x14ac:dyDescent="0.2">
      <c r="A147" s="143" t="s">
        <v>111</v>
      </c>
      <c r="B147" s="144"/>
      <c r="C147" s="194"/>
      <c r="D147" s="36">
        <v>10008</v>
      </c>
      <c r="E147" s="37"/>
      <c r="F147" s="37"/>
      <c r="G147" s="37"/>
      <c r="H147" s="38"/>
    </row>
    <row r="148" spans="1:8" s="16" customFormat="1" ht="50.1" customHeight="1" x14ac:dyDescent="0.2">
      <c r="A148" s="192" t="s">
        <v>112</v>
      </c>
      <c r="B148" s="193"/>
      <c r="C148" s="194"/>
      <c r="D148" s="325">
        <v>3000</v>
      </c>
      <c r="E148" s="140"/>
      <c r="F148" s="140"/>
      <c r="G148" s="140"/>
      <c r="H148" s="140"/>
    </row>
    <row r="149" spans="1:8" s="16" customFormat="1" ht="50.1" customHeight="1" x14ac:dyDescent="0.2">
      <c r="A149" s="192" t="s">
        <v>113</v>
      </c>
      <c r="B149" s="193"/>
      <c r="C149" s="194"/>
      <c r="D149" s="325">
        <v>300</v>
      </c>
      <c r="E149" s="140"/>
      <c r="F149" s="140"/>
      <c r="G149" s="140"/>
      <c r="H149" s="140"/>
    </row>
    <row r="150" spans="1:8" s="16" customFormat="1" ht="50.1" customHeight="1" thickBot="1" x14ac:dyDescent="0.25">
      <c r="A150" s="192" t="s">
        <v>114</v>
      </c>
      <c r="B150" s="193"/>
      <c r="C150" s="196"/>
      <c r="D150" s="78">
        <v>1050</v>
      </c>
      <c r="E150" s="79"/>
      <c r="F150" s="79"/>
      <c r="G150" s="79"/>
      <c r="H150" s="79"/>
    </row>
    <row r="151" spans="1:8" s="16" customFormat="1" ht="50.1" customHeight="1" thickBot="1" x14ac:dyDescent="0.25">
      <c r="A151" s="24" t="s">
        <v>115</v>
      </c>
      <c r="B151" s="25"/>
      <c r="C151" s="26"/>
      <c r="D151" s="156"/>
      <c r="E151" s="156"/>
      <c r="F151" s="156"/>
      <c r="G151" s="156"/>
      <c r="H151" s="157"/>
    </row>
    <row r="152" spans="1:8" ht="50.1" customHeight="1" x14ac:dyDescent="0.2">
      <c r="A152" s="143" t="s">
        <v>116</v>
      </c>
      <c r="B152" s="144"/>
      <c r="C152"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52" s="198">
        <f>F152*1.2</f>
        <v>9770.4</v>
      </c>
      <c r="E152" s="199">
        <f>F152*1.1</f>
        <v>8956.2000000000007</v>
      </c>
      <c r="F152" s="199">
        <v>8142</v>
      </c>
      <c r="G152" s="199">
        <f>F152*0.75</f>
        <v>6106.5</v>
      </c>
      <c r="H152" s="200">
        <f>F152*0.5</f>
        <v>4071</v>
      </c>
    </row>
    <row r="153" spans="1:8" ht="50.1" customHeight="1" x14ac:dyDescent="0.2">
      <c r="A153" s="143" t="s">
        <v>117</v>
      </c>
      <c r="B153" s="144"/>
      <c r="C153" s="184" t="str">
        <f>"Интернет-площадка 2gis.ru на основе Cправочника организаций "&amp;$C$2&amp;""</f>
        <v>Интернет-площадка 2gis.ru на основе Cправочника организаций "2ГИС.ЯКУТСК"</v>
      </c>
      <c r="D153" s="36">
        <v>1770</v>
      </c>
      <c r="E153" s="37"/>
      <c r="F153" s="37"/>
      <c r="G153" s="37"/>
      <c r="H153" s="38"/>
    </row>
    <row r="154" spans="1:8" ht="50.1" customHeight="1" x14ac:dyDescent="0.2">
      <c r="A154" s="143" t="s">
        <v>118</v>
      </c>
      <c r="B154" s="144"/>
      <c r="C154"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4" s="36">
        <v>1770</v>
      </c>
      <c r="E154" s="37"/>
      <c r="F154" s="37"/>
      <c r="G154" s="37"/>
      <c r="H154" s="38"/>
    </row>
    <row r="155" spans="1:8" ht="50.1" customHeight="1" x14ac:dyDescent="0.2">
      <c r="A155" s="143" t="s">
        <v>119</v>
      </c>
      <c r="B155" s="144"/>
      <c r="C155" s="18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55" s="198">
        <f>F155*1.2</f>
        <v>13680</v>
      </c>
      <c r="E155" s="199">
        <f>F155*1.1</f>
        <v>12540.000000000002</v>
      </c>
      <c r="F155" s="199">
        <v>11400</v>
      </c>
      <c r="G155" s="199">
        <f>F155*0.75</f>
        <v>8550</v>
      </c>
      <c r="H155" s="200">
        <f>F155*0.5</f>
        <v>5700</v>
      </c>
    </row>
    <row r="156" spans="1:8" ht="50.1" customHeight="1" x14ac:dyDescent="0.2">
      <c r="A156" s="143" t="s">
        <v>163</v>
      </c>
      <c r="B156" s="144"/>
      <c r="C156" s="184" t="str">
        <f>"Интернет-площадка 2gis.ru на основе Cправочника организаций "&amp;$C$2&amp;""</f>
        <v>Интернет-площадка 2gis.ru на основе Cправочника организаций "2ГИС.ЯКУТСК"</v>
      </c>
      <c r="D156" s="36">
        <v>2520</v>
      </c>
      <c r="E156" s="37"/>
      <c r="F156" s="37"/>
      <c r="G156" s="37"/>
      <c r="H156" s="38"/>
    </row>
    <row r="157" spans="1:8" ht="50.1" customHeight="1" x14ac:dyDescent="0.2">
      <c r="A157" s="143" t="s">
        <v>121</v>
      </c>
      <c r="B157" s="144"/>
      <c r="C157" s="184"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7" s="36">
        <v>2520</v>
      </c>
      <c r="E157" s="37"/>
      <c r="F157" s="37"/>
      <c r="G157" s="37"/>
      <c r="H157" s="38"/>
    </row>
    <row r="158" spans="1:8" s="16" customFormat="1" ht="126" customHeight="1" thickBot="1" x14ac:dyDescent="0.25">
      <c r="A158" s="143" t="s">
        <v>122</v>
      </c>
      <c r="B158" s="144"/>
      <c r="C158" s="201" t="str">
        <f>C153</f>
        <v>Интернет-площадка 2gis.ru на основе Cправочника организаций "2ГИС.ЯКУТСК"</v>
      </c>
      <c r="D158" s="198">
        <f>F158*1.2</f>
        <v>3600</v>
      </c>
      <c r="E158" s="199">
        <f>F158*1.1</f>
        <v>3300.0000000000005</v>
      </c>
      <c r="F158" s="199">
        <v>3000</v>
      </c>
      <c r="G158" s="199">
        <f>F158*0.75</f>
        <v>2250</v>
      </c>
      <c r="H158" s="200">
        <f>F158*0.5</f>
        <v>1500</v>
      </c>
    </row>
    <row r="159" spans="1:8" ht="50.1" customHeight="1" thickBot="1" x14ac:dyDescent="0.25">
      <c r="A159" s="24" t="s">
        <v>182</v>
      </c>
      <c r="B159" s="25"/>
      <c r="C159" s="26"/>
      <c r="D159" s="156"/>
      <c r="E159" s="156"/>
      <c r="F159" s="156"/>
      <c r="G159" s="156"/>
      <c r="H159" s="157"/>
    </row>
    <row r="160" spans="1:8" s="23" customFormat="1" ht="30" customHeight="1" thickBot="1" x14ac:dyDescent="0.25">
      <c r="A160" s="532"/>
      <c r="B160" s="353"/>
      <c r="C160" s="354"/>
      <c r="D160" s="353"/>
      <c r="E160" s="353"/>
      <c r="F160" s="353"/>
      <c r="G160" s="353"/>
      <c r="H160" s="355"/>
    </row>
    <row r="161" spans="1:8" s="16" customFormat="1" ht="185.25" customHeight="1" x14ac:dyDescent="0.2">
      <c r="A161" s="143" t="s">
        <v>183</v>
      </c>
      <c r="B161" s="144"/>
      <c r="C161"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1" s="31">
        <v>11028</v>
      </c>
      <c r="E161" s="32"/>
      <c r="F161" s="32"/>
      <c r="G161" s="32"/>
      <c r="H161" s="33"/>
    </row>
    <row r="162" spans="1:8" s="16" customFormat="1" ht="83.25" customHeight="1" x14ac:dyDescent="0.2">
      <c r="A162" s="143" t="s">
        <v>184</v>
      </c>
      <c r="B162" s="144"/>
      <c r="C162" s="194"/>
      <c r="D162" s="36">
        <v>22056</v>
      </c>
      <c r="E162" s="37"/>
      <c r="F162" s="37"/>
      <c r="G162" s="37"/>
      <c r="H162" s="38"/>
    </row>
    <row r="163" spans="1:8" s="16" customFormat="1" ht="83.25" customHeight="1" x14ac:dyDescent="0.2">
      <c r="A163" s="143" t="s">
        <v>185</v>
      </c>
      <c r="B163" s="144"/>
      <c r="C163" s="194"/>
      <c r="D163" s="36">
        <v>11028</v>
      </c>
      <c r="E163" s="37"/>
      <c r="F163" s="37"/>
      <c r="G163" s="37"/>
      <c r="H163" s="38"/>
    </row>
    <row r="164" spans="1:8" s="16" customFormat="1" ht="83.25" customHeight="1" thickBot="1" x14ac:dyDescent="0.25">
      <c r="A164" s="143" t="s">
        <v>186</v>
      </c>
      <c r="B164" s="144"/>
      <c r="C164" s="194"/>
      <c r="D164" s="36">
        <v>22056</v>
      </c>
      <c r="E164" s="37"/>
      <c r="F164" s="37"/>
      <c r="G164" s="37"/>
      <c r="H164" s="38"/>
    </row>
    <row r="165" spans="1:8" ht="21.75" thickBot="1" x14ac:dyDescent="0.25">
      <c r="A165" s="298"/>
      <c r="B165" s="299"/>
      <c r="C165" s="118"/>
      <c r="D165" s="322"/>
      <c r="E165" s="322"/>
      <c r="F165" s="322"/>
      <c r="G165" s="322"/>
      <c r="H165" s="323"/>
    </row>
    <row r="167" spans="1:8" ht="21" x14ac:dyDescent="0.2">
      <c r="A167" s="206"/>
      <c r="B167" s="207" t="s">
        <v>123</v>
      </c>
      <c r="C167" s="208" t="s">
        <v>732</v>
      </c>
      <c r="D167" s="208"/>
      <c r="E167" s="209"/>
      <c r="F167" s="209"/>
      <c r="G167" s="209"/>
      <c r="H167" s="209"/>
    </row>
    <row r="168" spans="1:8" ht="21" x14ac:dyDescent="0.2">
      <c r="A168" s="206"/>
      <c r="B168" s="209"/>
      <c r="C168" s="210" t="s">
        <v>733</v>
      </c>
      <c r="D168" s="210"/>
      <c r="E168" s="209"/>
      <c r="F168" s="209"/>
      <c r="G168" s="209"/>
      <c r="H168" s="209"/>
    </row>
    <row r="169" spans="1:8" ht="21" x14ac:dyDescent="0.2">
      <c r="A169" s="206"/>
      <c r="B169" s="209"/>
      <c r="C169" s="301" t="s">
        <v>734</v>
      </c>
      <c r="D169" s="210"/>
      <c r="E169" s="209"/>
      <c r="F169" s="209"/>
      <c r="G169" s="209"/>
      <c r="H169" s="209"/>
    </row>
    <row r="170" spans="1:8" ht="21" x14ac:dyDescent="0.2">
      <c r="C170" s="210"/>
      <c r="D170" s="210"/>
      <c r="E170" s="209"/>
      <c r="F170" s="209"/>
      <c r="G170" s="209"/>
      <c r="H170" s="203"/>
    </row>
    <row r="171" spans="1:8" ht="26.25" customHeight="1" x14ac:dyDescent="0.2">
      <c r="A171" s="213" t="str">
        <f>Абакан_юр!A147</f>
        <v>По соглашению сторон в качестве валюты платежа могут выступать украинские гривны, в этом случае курс следующий: 1 руб. = 0,3909 гривен</v>
      </c>
      <c r="B171" s="213"/>
      <c r="C171" s="213"/>
      <c r="D171" s="214"/>
      <c r="E171" s="214"/>
      <c r="F171" s="215"/>
      <c r="G171" s="216"/>
      <c r="H171" s="216"/>
    </row>
    <row r="172" spans="1:8" ht="26.25" customHeight="1" x14ac:dyDescent="0.2">
      <c r="A172" s="213" t="str">
        <f>Абакан_юр!A148</f>
        <v>По соглашению сторон в качестве валюты платежа могут выступать дирхамы ОАЭ, в этом случае курс следующий: 1 руб. = 0,0394 дирхам</v>
      </c>
      <c r="B172" s="213"/>
      <c r="C172" s="213"/>
      <c r="D172" s="214"/>
      <c r="E172" s="214"/>
      <c r="F172" s="215"/>
      <c r="G172" s="218"/>
      <c r="H172" s="218"/>
    </row>
    <row r="173" spans="1:8" ht="26.25" customHeight="1" x14ac:dyDescent="0.2">
      <c r="A173" s="213" t="str">
        <f>Абакан_юр!A149</f>
        <v>По соглашению сторон в качестве валюты платежа могут выступать доллары США, в этом случае курс следующий: 1 руб. = 0,0107 доллара</v>
      </c>
      <c r="B173" s="213"/>
      <c r="C173" s="213"/>
      <c r="D173" s="214"/>
      <c r="E173" s="214"/>
      <c r="F173" s="215"/>
      <c r="G173" s="218"/>
      <c r="H173" s="218"/>
    </row>
    <row r="174" spans="1:8" ht="26.25" customHeight="1" x14ac:dyDescent="0.2">
      <c r="A174" s="213" t="str">
        <f>Абакан_юр!A150</f>
        <v>По соглашению сторон в качестве валюты платежа могут выступать евро, в этом случае курс следующий: 1 руб. = 0,0101 евро</v>
      </c>
      <c r="B174" s="213"/>
      <c r="C174" s="213"/>
      <c r="D174" s="214"/>
      <c r="E174" s="215"/>
      <c r="F174" s="215"/>
      <c r="G174" s="218"/>
      <c r="H174" s="218"/>
    </row>
    <row r="175" spans="1:8" ht="26.25" customHeight="1" x14ac:dyDescent="0.2">
      <c r="A175" s="213" t="str">
        <f>Абакан_юр!A151</f>
        <v>По соглашению сторон в качестве валюты платежа могут выступать чешские кроны, в этом случае курс следующий: 1 руб. = 0,2496 крона</v>
      </c>
      <c r="B175" s="213"/>
      <c r="C175" s="213"/>
      <c r="D175" s="214"/>
      <c r="E175" s="215"/>
      <c r="F175" s="215"/>
      <c r="G175" s="218"/>
      <c r="H175" s="218"/>
    </row>
    <row r="176" spans="1:8" ht="26.25" customHeight="1" x14ac:dyDescent="0.2">
      <c r="A176" s="213" t="str">
        <f>Абакан_юр!A152</f>
        <v>По соглашению сторон в качестве валюты платежа могут выступать киргизские сомы, в этом случае курс следующий: 1 руб. = 0,9546 сом</v>
      </c>
      <c r="B176" s="213"/>
      <c r="C176" s="213"/>
      <c r="D176" s="214"/>
      <c r="E176" s="214"/>
      <c r="F176" s="215"/>
      <c r="G176" s="218"/>
      <c r="H176" s="218"/>
    </row>
    <row r="177" spans="1:8" ht="26.25" customHeight="1" x14ac:dyDescent="0.2">
      <c r="A177" s="213" t="str">
        <f>Абакан_юр!A153</f>
        <v>По соглашению сторон в качестве валюты платежа могут выступать казахстанские тенге, в этом случае курс следующий: 1 руб. = 5,1087 тенге</v>
      </c>
      <c r="B177" s="213"/>
      <c r="C177" s="213"/>
      <c r="D177" s="214"/>
      <c r="E177" s="214"/>
      <c r="F177" s="215"/>
      <c r="G177" s="218"/>
      <c r="H177" s="218"/>
    </row>
    <row r="178" spans="1:8" ht="26.25" x14ac:dyDescent="0.2">
      <c r="A178" s="219"/>
      <c r="B178" s="219"/>
      <c r="C178" s="220"/>
      <c r="D178" s="221"/>
      <c r="E178" s="221"/>
      <c r="F178" s="222"/>
      <c r="G178" s="223"/>
      <c r="H178" s="223"/>
    </row>
    <row r="179" spans="1:8" ht="21" x14ac:dyDescent="0.2">
      <c r="A179" s="225" t="s">
        <v>134</v>
      </c>
      <c r="B179" s="225"/>
      <c r="C179" s="225"/>
      <c r="D179" s="225"/>
      <c r="E179" s="225"/>
      <c r="F179" s="225"/>
      <c r="G179" s="225"/>
      <c r="H179" s="225"/>
    </row>
    <row r="180" spans="1:8" ht="21" x14ac:dyDescent="0.2">
      <c r="A180" s="225" t="s">
        <v>135</v>
      </c>
      <c r="B180" s="225"/>
      <c r="C180" s="225"/>
      <c r="D180" s="225"/>
      <c r="E180" s="225"/>
      <c r="F180" s="225"/>
      <c r="G180" s="225"/>
      <c r="H180" s="225"/>
    </row>
    <row r="181" spans="1:8" ht="26.25" x14ac:dyDescent="0.2">
      <c r="A181" s="219"/>
      <c r="B181" s="219"/>
      <c r="C181" s="220"/>
      <c r="D181" s="221"/>
      <c r="E181" s="221"/>
      <c r="F181" s="222"/>
      <c r="G181" s="223"/>
      <c r="H181" s="223"/>
    </row>
    <row r="182" spans="1:8" ht="50.1" customHeight="1" thickBot="1" x14ac:dyDescent="0.25">
      <c r="A182" s="226" t="s">
        <v>136</v>
      </c>
      <c r="B182" s="226"/>
      <c r="C182" s="226"/>
      <c r="D182" s="226"/>
      <c r="E182" s="226"/>
      <c r="F182" s="227"/>
      <c r="G182" s="217"/>
      <c r="H182" s="228"/>
    </row>
    <row r="183" spans="1:8" ht="50.1" customHeight="1" thickBot="1" x14ac:dyDescent="0.25">
      <c r="A183" s="229" t="s">
        <v>137</v>
      </c>
      <c r="B183" s="230"/>
      <c r="C183" s="230"/>
      <c r="D183" s="230"/>
      <c r="E183" s="231"/>
      <c r="F183" s="232"/>
      <c r="H183" s="233"/>
    </row>
    <row r="184" spans="1:8" ht="79.5" customHeight="1" thickBot="1" x14ac:dyDescent="0.25">
      <c r="A184" s="302" t="s">
        <v>138</v>
      </c>
      <c r="B184" s="303"/>
      <c r="C184" s="236" t="s">
        <v>139</v>
      </c>
      <c r="D184" s="326" t="s">
        <v>140</v>
      </c>
      <c r="E184" s="327"/>
      <c r="F184" s="238"/>
      <c r="G184" s="238"/>
      <c r="H184" s="238"/>
    </row>
    <row r="185" spans="1:8" ht="101.25" customHeight="1" x14ac:dyDescent="0.2">
      <c r="A185" s="239" t="s">
        <v>141</v>
      </c>
      <c r="B185" s="240"/>
      <c r="C185" s="241" t="s">
        <v>142</v>
      </c>
      <c r="D185" s="242" t="s">
        <v>143</v>
      </c>
      <c r="E185" s="243"/>
      <c r="F185" s="238"/>
      <c r="G185" s="238"/>
      <c r="H185" s="238"/>
    </row>
    <row r="186" spans="1:8" ht="75" customHeight="1" x14ac:dyDescent="0.2">
      <c r="A186" s="244" t="s">
        <v>144</v>
      </c>
      <c r="B186" s="245"/>
      <c r="C186" s="246" t="s">
        <v>145</v>
      </c>
      <c r="D186" s="247" t="s">
        <v>146</v>
      </c>
      <c r="E186" s="248"/>
      <c r="F186" s="238"/>
      <c r="G186" s="238"/>
      <c r="H186" s="238"/>
    </row>
    <row r="187" spans="1:8" ht="126" customHeight="1" thickBot="1" x14ac:dyDescent="0.25">
      <c r="A187" s="328" t="s">
        <v>147</v>
      </c>
      <c r="B187" s="329"/>
      <c r="C187" s="330" t="s">
        <v>148</v>
      </c>
      <c r="D187" s="331" t="s">
        <v>146</v>
      </c>
      <c r="E187" s="332"/>
      <c r="F187" s="238"/>
      <c r="G187" s="238"/>
      <c r="H187" s="238"/>
    </row>
    <row r="188" spans="1:8" s="203" customFormat="1" ht="102.75" customHeight="1" thickBot="1" x14ac:dyDescent="0.25">
      <c r="A188" s="328" t="s">
        <v>150</v>
      </c>
      <c r="B188" s="329"/>
      <c r="C188" s="544" t="s">
        <v>151</v>
      </c>
      <c r="D188" s="331" t="s">
        <v>146</v>
      </c>
      <c r="E188" s="332"/>
      <c r="F188" s="232"/>
      <c r="G188" s="232"/>
      <c r="H188" s="232"/>
    </row>
    <row r="189" spans="1:8" s="224" customFormat="1" ht="222.75" customHeight="1" thickBot="1" x14ac:dyDescent="0.25">
      <c r="A189" s="328" t="s">
        <v>152</v>
      </c>
      <c r="B189" s="329"/>
      <c r="C189" s="330" t="s">
        <v>153</v>
      </c>
      <c r="D189" s="331" t="s">
        <v>146</v>
      </c>
      <c r="E189" s="332"/>
      <c r="F189" s="222"/>
      <c r="G189" s="223"/>
      <c r="H189" s="223"/>
    </row>
    <row r="190" spans="1:8" ht="23.25" x14ac:dyDescent="0.2">
      <c r="A190" s="250" t="s">
        <v>154</v>
      </c>
      <c r="B190" s="250"/>
      <c r="C190" s="250"/>
      <c r="D190" s="250"/>
      <c r="E190" s="250"/>
      <c r="F190" s="250"/>
      <c r="G190" s="250"/>
      <c r="H190" s="250"/>
    </row>
    <row r="191" spans="1:8" ht="23.25" x14ac:dyDescent="0.2">
      <c r="A191" s="250" t="s">
        <v>155</v>
      </c>
      <c r="B191" s="250"/>
      <c r="C191" s="250"/>
      <c r="D191" s="250"/>
      <c r="E191" s="250"/>
      <c r="F191" s="250"/>
      <c r="G191" s="250"/>
      <c r="H191" s="250"/>
    </row>
    <row r="192" spans="1:8" ht="195" customHeight="1" x14ac:dyDescent="0.2">
      <c r="A192" s="225" t="str">
        <f>Абакан_юр!A168</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225"/>
      <c r="C192" s="225"/>
      <c r="D192" s="225"/>
      <c r="E192" s="225"/>
      <c r="F192" s="225"/>
      <c r="G192" s="225"/>
      <c r="H192" s="225"/>
    </row>
    <row r="193" spans="1:8" ht="77.25" customHeight="1" x14ac:dyDescent="0.2">
      <c r="A193" s="225" t="s">
        <v>157</v>
      </c>
      <c r="B193" s="225"/>
      <c r="C193" s="225"/>
      <c r="D193" s="225"/>
      <c r="E193" s="225"/>
      <c r="F193" s="225"/>
      <c r="G193" s="225"/>
      <c r="H193" s="225"/>
    </row>
    <row r="194" spans="1:8" ht="23.25" x14ac:dyDescent="0.2">
      <c r="A194" s="250" t="s">
        <v>158</v>
      </c>
      <c r="B194" s="250"/>
      <c r="C194" s="250"/>
      <c r="D194" s="250"/>
      <c r="E194" s="250"/>
      <c r="F194" s="250"/>
      <c r="G194" s="250"/>
      <c r="H194" s="250"/>
    </row>
    <row r="195" spans="1:8" s="252" customFormat="1" ht="114.75" customHeight="1" x14ac:dyDescent="0.2">
      <c r="A195" s="225" t="s">
        <v>159</v>
      </c>
      <c r="B195" s="225"/>
      <c r="C195" s="225"/>
      <c r="D195" s="225"/>
      <c r="E195" s="225"/>
      <c r="F195" s="225"/>
      <c r="G195" s="225"/>
      <c r="H195" s="225"/>
    </row>
  </sheetData>
  <sheetProtection selectLockedCells="1" selectUnlockedCells="1"/>
  <mergeCells count="321">
    <mergeCell ref="A190:H190"/>
    <mergeCell ref="A191:H191"/>
    <mergeCell ref="A192:H192"/>
    <mergeCell ref="A193:H193"/>
    <mergeCell ref="A194:H194"/>
    <mergeCell ref="A195:E195"/>
    <mergeCell ref="F195:H195"/>
    <mergeCell ref="A187:B187"/>
    <mergeCell ref="D187:E187"/>
    <mergeCell ref="A188:B188"/>
    <mergeCell ref="D188:E188"/>
    <mergeCell ref="A189:B189"/>
    <mergeCell ref="D189:E189"/>
    <mergeCell ref="A184:B184"/>
    <mergeCell ref="D184:E184"/>
    <mergeCell ref="A185:B185"/>
    <mergeCell ref="D185:E185"/>
    <mergeCell ref="A186:B186"/>
    <mergeCell ref="D186:E186"/>
    <mergeCell ref="A176:C176"/>
    <mergeCell ref="A177:C177"/>
    <mergeCell ref="A179:H179"/>
    <mergeCell ref="A180:H180"/>
    <mergeCell ref="A182:E182"/>
    <mergeCell ref="A183:E183"/>
    <mergeCell ref="A171:C171"/>
    <mergeCell ref="G171:H171"/>
    <mergeCell ref="A172:C172"/>
    <mergeCell ref="A173:C173"/>
    <mergeCell ref="A174:C174"/>
    <mergeCell ref="A175:C175"/>
    <mergeCell ref="A165:B165"/>
    <mergeCell ref="D165:H165"/>
    <mergeCell ref="C167:D167"/>
    <mergeCell ref="C168:D168"/>
    <mergeCell ref="C169:D169"/>
    <mergeCell ref="C170:D170"/>
    <mergeCell ref="A161:B161"/>
    <mergeCell ref="C161:C164"/>
    <mergeCell ref="D161:H161"/>
    <mergeCell ref="A162:B162"/>
    <mergeCell ref="D162:H162"/>
    <mergeCell ref="A163:B163"/>
    <mergeCell ref="D163:H163"/>
    <mergeCell ref="A164:B164"/>
    <mergeCell ref="D164:H164"/>
    <mergeCell ref="A157:B157"/>
    <mergeCell ref="D157:H157"/>
    <mergeCell ref="A158:B158"/>
    <mergeCell ref="A159:B159"/>
    <mergeCell ref="D159:H159"/>
    <mergeCell ref="A160:C160"/>
    <mergeCell ref="D160:H160"/>
    <mergeCell ref="A153:B153"/>
    <mergeCell ref="D153:H153"/>
    <mergeCell ref="A154:B154"/>
    <mergeCell ref="D154:H154"/>
    <mergeCell ref="A155:B155"/>
    <mergeCell ref="A156:B156"/>
    <mergeCell ref="D156:H156"/>
    <mergeCell ref="D149:H149"/>
    <mergeCell ref="A150:B150"/>
    <mergeCell ref="D150:H150"/>
    <mergeCell ref="A151:B151"/>
    <mergeCell ref="D151:H151"/>
    <mergeCell ref="A152:B152"/>
    <mergeCell ref="A145:B145"/>
    <mergeCell ref="D145:H145"/>
    <mergeCell ref="A146:B146"/>
    <mergeCell ref="C146:C150"/>
    <mergeCell ref="D146:H146"/>
    <mergeCell ref="A147:B147"/>
    <mergeCell ref="D147:H147"/>
    <mergeCell ref="A148:B148"/>
    <mergeCell ref="D148:H148"/>
    <mergeCell ref="A149:B14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01:B101"/>
    <mergeCell ref="D101:H101"/>
    <mergeCell ref="A102:B102"/>
    <mergeCell ref="C102:C110"/>
    <mergeCell ref="D102:H102"/>
    <mergeCell ref="A103:B103"/>
    <mergeCell ref="D103:H103"/>
    <mergeCell ref="A104:B104"/>
    <mergeCell ref="D104:H104"/>
    <mergeCell ref="A105:B105"/>
    <mergeCell ref="A98:B98"/>
    <mergeCell ref="D98:H98"/>
    <mergeCell ref="A99:B99"/>
    <mergeCell ref="D99:H99"/>
    <mergeCell ref="A100:B100"/>
    <mergeCell ref="D100:H100"/>
    <mergeCell ref="D94:H94"/>
    <mergeCell ref="A95:B95"/>
    <mergeCell ref="D95:H95"/>
    <mergeCell ref="A96:B96"/>
    <mergeCell ref="D96:H96"/>
    <mergeCell ref="A97:B97"/>
    <mergeCell ref="D97:H97"/>
    <mergeCell ref="A90:B90"/>
    <mergeCell ref="C90:C98"/>
    <mergeCell ref="D90:H90"/>
    <mergeCell ref="A91:B91"/>
    <mergeCell ref="D91:H91"/>
    <mergeCell ref="A92:B92"/>
    <mergeCell ref="D92:H92"/>
    <mergeCell ref="A93:B93"/>
    <mergeCell ref="D93:H93"/>
    <mergeCell ref="A94:B94"/>
    <mergeCell ref="A85:B85"/>
    <mergeCell ref="D85:H85"/>
    <mergeCell ref="A86:C86"/>
    <mergeCell ref="D86:H86"/>
    <mergeCell ref="C87:C89"/>
    <mergeCell ref="D87:H87"/>
    <mergeCell ref="D88:H88"/>
    <mergeCell ref="D89:H89"/>
    <mergeCell ref="A82:B82"/>
    <mergeCell ref="D82:H82"/>
    <mergeCell ref="A83:B83"/>
    <mergeCell ref="D83:H83"/>
    <mergeCell ref="A84:B84"/>
    <mergeCell ref="D84:H84"/>
    <mergeCell ref="A79:B79"/>
    <mergeCell ref="D79:H79"/>
    <mergeCell ref="A80:B80"/>
    <mergeCell ref="D80:H80"/>
    <mergeCell ref="A81:B81"/>
    <mergeCell ref="D81:H81"/>
    <mergeCell ref="A76:B76"/>
    <mergeCell ref="D76:H76"/>
    <mergeCell ref="A77:B77"/>
    <mergeCell ref="D77:H77"/>
    <mergeCell ref="A78:B78"/>
    <mergeCell ref="D78:H78"/>
    <mergeCell ref="A73:B73"/>
    <mergeCell ref="D73:H73"/>
    <mergeCell ref="A74:B74"/>
    <mergeCell ref="D74:H74"/>
    <mergeCell ref="A75:B75"/>
    <mergeCell ref="D75:H75"/>
    <mergeCell ref="A70:B70"/>
    <mergeCell ref="D70:H70"/>
    <mergeCell ref="A71:B71"/>
    <mergeCell ref="D71:H71"/>
    <mergeCell ref="A72:B72"/>
    <mergeCell ref="D72:H72"/>
    <mergeCell ref="A67:B67"/>
    <mergeCell ref="D67:H67"/>
    <mergeCell ref="A68:B68"/>
    <mergeCell ref="D68:H68"/>
    <mergeCell ref="A69:B69"/>
    <mergeCell ref="D69:H69"/>
    <mergeCell ref="A64:B64"/>
    <mergeCell ref="D64:H64"/>
    <mergeCell ref="A65:B65"/>
    <mergeCell ref="D65:H65"/>
    <mergeCell ref="A66:B66"/>
    <mergeCell ref="D66:H66"/>
    <mergeCell ref="D60:H60"/>
    <mergeCell ref="A61:B61"/>
    <mergeCell ref="D61:H61"/>
    <mergeCell ref="A62:B62"/>
    <mergeCell ref="D62:H62"/>
    <mergeCell ref="A63:B63"/>
    <mergeCell ref="D63:H63"/>
    <mergeCell ref="A56:B56"/>
    <mergeCell ref="C56:C85"/>
    <mergeCell ref="D56:H56"/>
    <mergeCell ref="A57:B57"/>
    <mergeCell ref="D57:H57"/>
    <mergeCell ref="A58:B58"/>
    <mergeCell ref="D58:H58"/>
    <mergeCell ref="A59:B59"/>
    <mergeCell ref="D59:H59"/>
    <mergeCell ref="A60:B60"/>
    <mergeCell ref="D51:H51"/>
    <mergeCell ref="A52:A53"/>
    <mergeCell ref="D52:H53"/>
    <mergeCell ref="D54:H54"/>
    <mergeCell ref="A55:C55"/>
    <mergeCell ref="D55:H55"/>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101</vt:i4>
      </vt:variant>
      <vt:variant>
        <vt:lpstr>Именованные диапазоны</vt:lpstr>
      </vt:variant>
      <vt:variant>
        <vt:i4>1</vt:i4>
      </vt:variant>
    </vt:vector>
  </HeadingPairs>
  <TitlesOfParts>
    <vt:vector size="102" baseType="lpstr">
      <vt:lpstr>Абакан_юр</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Нижневартовск_юр!Область_печати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2023-11-01T06:00:18Z</dcterms:created>
  <dcterms:modified xsi:type="dcterms:W3CDTF">2023-11-01T06:08:48Z</dcterms:modified>
</cp:coreProperties>
</file>