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2\Прайс-лист с 01.09.2022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380" l="1"/>
  <c r="F119" i="380"/>
  <c r="F18" i="380"/>
  <c r="J13" i="380"/>
  <c r="I13" i="380"/>
  <c r="G13" i="380"/>
  <c r="F13" i="380"/>
  <c r="J12" i="380"/>
  <c r="F12" i="380"/>
  <c r="I10" i="380"/>
  <c r="J10" i="380"/>
  <c r="G10" i="380"/>
  <c r="F9" i="380"/>
  <c r="B4" i="380"/>
  <c r="J109" i="379"/>
  <c r="I109" i="379"/>
  <c r="G109" i="379"/>
  <c r="F109" i="379"/>
  <c r="J106" i="379"/>
  <c r="F106" i="379"/>
  <c r="F64" i="379"/>
  <c r="F51" i="379"/>
  <c r="F20" i="379"/>
  <c r="J12" i="379"/>
  <c r="I12" i="379"/>
  <c r="G12" i="379"/>
  <c r="F12" i="379"/>
  <c r="I11" i="379"/>
  <c r="G11" i="379"/>
  <c r="J9" i="379"/>
  <c r="I9" i="379"/>
  <c r="G9" i="379"/>
  <c r="F9" i="379"/>
  <c r="J8" i="379"/>
  <c r="I8" i="379"/>
  <c r="G8" i="379"/>
  <c r="F8" i="379"/>
  <c r="B4" i="379"/>
  <c r="I109" i="378"/>
  <c r="G109" i="378"/>
  <c r="I106" i="378"/>
  <c r="G106" i="378"/>
  <c r="F106" i="378"/>
  <c r="F64" i="378"/>
  <c r="F51" i="378"/>
  <c r="F20" i="378"/>
  <c r="F12" i="378"/>
  <c r="J11" i="378"/>
  <c r="I11" i="378"/>
  <c r="G11" i="378"/>
  <c r="F11" i="378"/>
  <c r="G9" i="378"/>
  <c r="B4" i="378"/>
  <c r="J102" i="377"/>
  <c r="J99" i="377"/>
  <c r="I99" i="377"/>
  <c r="G99" i="377"/>
  <c r="F99" i="377"/>
  <c r="J96" i="377"/>
  <c r="I96" i="377"/>
  <c r="G96" i="377"/>
  <c r="F96" i="377"/>
  <c r="F54" i="377"/>
  <c r="F41" i="377"/>
  <c r="I12" i="377"/>
  <c r="J11" i="377"/>
  <c r="I11" i="377"/>
  <c r="G11" i="377"/>
  <c r="F11" i="377"/>
  <c r="I8" i="377"/>
  <c r="B4" i="377"/>
  <c r="F54" i="376"/>
  <c r="F41" i="376"/>
  <c r="F20" i="376"/>
  <c r="B4" i="376"/>
  <c r="J109" i="375"/>
  <c r="I109" i="375"/>
  <c r="G109" i="375"/>
  <c r="F109" i="375"/>
  <c r="J106" i="375"/>
  <c r="I106" i="375"/>
  <c r="G106" i="375"/>
  <c r="F106" i="375"/>
  <c r="F64" i="375"/>
  <c r="F20" i="375"/>
  <c r="J12" i="375"/>
  <c r="I12" i="375"/>
  <c r="G12" i="375"/>
  <c r="F12" i="375"/>
  <c r="I11" i="375"/>
  <c r="G11" i="375"/>
  <c r="J9" i="375"/>
  <c r="I9" i="375"/>
  <c r="G9" i="375"/>
  <c r="F9" i="375"/>
  <c r="J8" i="375"/>
  <c r="I8" i="375"/>
  <c r="G8" i="375"/>
  <c r="F8" i="375"/>
  <c r="B4" i="375"/>
  <c r="F110" i="374"/>
  <c r="F69" i="374"/>
  <c r="I63" i="374"/>
  <c r="F21" i="374"/>
  <c r="J13" i="374"/>
  <c r="I13" i="374"/>
  <c r="G13" i="374"/>
  <c r="F13" i="374"/>
  <c r="J12" i="374"/>
  <c r="I12" i="374"/>
  <c r="F12" i="374"/>
  <c r="I10" i="374"/>
  <c r="G10" i="374"/>
  <c r="J9" i="374"/>
  <c r="I9" i="374"/>
  <c r="G9" i="374"/>
  <c r="B4" i="374"/>
  <c r="I112" i="373"/>
  <c r="G112" i="373"/>
  <c r="G109" i="373"/>
  <c r="J106" i="373"/>
  <c r="I106" i="373"/>
  <c r="G106" i="373"/>
  <c r="F106" i="373"/>
  <c r="F51" i="373"/>
  <c r="F20" i="373"/>
  <c r="I12" i="373"/>
  <c r="G12" i="373"/>
  <c r="J11" i="373"/>
  <c r="I11" i="373"/>
  <c r="G11" i="373"/>
  <c r="J9" i="373"/>
  <c r="I9" i="373"/>
  <c r="G9" i="373"/>
  <c r="F9" i="373"/>
  <c r="J8" i="373"/>
  <c r="I8" i="373"/>
  <c r="F8" i="373"/>
  <c r="B4" i="373"/>
  <c r="J112" i="372"/>
  <c r="I112" i="372"/>
  <c r="G112" i="372"/>
  <c r="F112" i="372"/>
  <c r="I106" i="372"/>
  <c r="F64" i="372"/>
  <c r="F51" i="372"/>
  <c r="F20" i="372"/>
  <c r="J12" i="372"/>
  <c r="I12" i="372"/>
  <c r="G12" i="372"/>
  <c r="F12" i="372"/>
  <c r="J11" i="372"/>
  <c r="I11" i="372"/>
  <c r="G11" i="372"/>
  <c r="F11" i="372"/>
  <c r="I9" i="372"/>
  <c r="G9" i="372"/>
  <c r="J8" i="372"/>
  <c r="I8" i="372"/>
  <c r="G8" i="372"/>
  <c r="F8" i="372"/>
  <c r="B4" i="372"/>
  <c r="G107" i="371"/>
  <c r="J101" i="371"/>
  <c r="I101" i="371"/>
  <c r="G101" i="371"/>
  <c r="F101" i="371"/>
  <c r="I11" i="371"/>
  <c r="J8" i="371"/>
  <c r="I8" i="371"/>
  <c r="G8" i="371"/>
  <c r="F8" i="371"/>
  <c r="B4" i="371"/>
  <c r="F102" i="370"/>
  <c r="J96" i="370"/>
  <c r="I96" i="370"/>
  <c r="F96" i="370"/>
  <c r="F54" i="370"/>
  <c r="F41" i="370"/>
  <c r="I11" i="370"/>
  <c r="J8" i="370"/>
  <c r="I8" i="370"/>
  <c r="G8" i="370"/>
  <c r="F8" i="370"/>
  <c r="B4" i="370"/>
  <c r="F143" i="369"/>
  <c r="F130" i="369"/>
  <c r="F79" i="369"/>
  <c r="I75" i="369"/>
  <c r="G75" i="369"/>
  <c r="J73" i="369"/>
  <c r="I73" i="369"/>
  <c r="G73" i="369"/>
  <c r="F73" i="369"/>
  <c r="F13" i="369"/>
  <c r="J12" i="369"/>
  <c r="I12" i="369"/>
  <c r="G12" i="369"/>
  <c r="F12" i="369"/>
  <c r="G10" i="369"/>
  <c r="B4" i="369"/>
  <c r="J102" i="368"/>
  <c r="J99" i="368"/>
  <c r="I99" i="368"/>
  <c r="G99" i="368"/>
  <c r="F99" i="368"/>
  <c r="J96" i="368"/>
  <c r="G96" i="368"/>
  <c r="F96" i="368"/>
  <c r="J11" i="368"/>
  <c r="I11" i="368"/>
  <c r="G11" i="368"/>
  <c r="F11" i="368"/>
  <c r="J9" i="368"/>
  <c r="I9" i="368"/>
  <c r="G9" i="368"/>
  <c r="F9" i="368"/>
  <c r="B4" i="368"/>
  <c r="J102" i="367"/>
  <c r="I102" i="367"/>
  <c r="G102" i="367"/>
  <c r="F102" i="367"/>
  <c r="J99" i="367"/>
  <c r="I99" i="367"/>
  <c r="G99" i="367"/>
  <c r="F99" i="367"/>
  <c r="F54" i="367"/>
  <c r="F41" i="367"/>
  <c r="F20" i="367"/>
  <c r="J11" i="367"/>
  <c r="I11" i="367"/>
  <c r="G11" i="367"/>
  <c r="F11" i="367"/>
  <c r="J9" i="367"/>
  <c r="I9" i="367"/>
  <c r="G9" i="367"/>
  <c r="F9" i="367"/>
  <c r="B4" i="367"/>
  <c r="J122" i="366"/>
  <c r="I122" i="366"/>
  <c r="G122" i="366"/>
  <c r="F122" i="366"/>
  <c r="J119" i="366"/>
  <c r="I119" i="366"/>
  <c r="G119" i="366"/>
  <c r="F119" i="366"/>
  <c r="F74" i="366"/>
  <c r="F61" i="366"/>
  <c r="F20" i="366"/>
  <c r="J11" i="366"/>
  <c r="I11" i="366"/>
  <c r="G11" i="366"/>
  <c r="F11" i="366"/>
  <c r="J9" i="366"/>
  <c r="I9" i="366"/>
  <c r="G9" i="366"/>
  <c r="F9" i="366"/>
  <c r="B4" i="366"/>
  <c r="J132" i="365"/>
  <c r="I132" i="365"/>
  <c r="G132" i="365"/>
  <c r="F132" i="365"/>
  <c r="J129" i="365"/>
  <c r="I129" i="365"/>
  <c r="G129" i="365"/>
  <c r="F129" i="365"/>
  <c r="I126" i="365"/>
  <c r="F84" i="365"/>
  <c r="F71" i="365"/>
  <c r="F20" i="365"/>
  <c r="J12" i="365"/>
  <c r="I12" i="365"/>
  <c r="G12" i="365"/>
  <c r="F12" i="365"/>
  <c r="J8" i="365"/>
  <c r="I8" i="365"/>
  <c r="G8" i="365"/>
  <c r="F8" i="365"/>
  <c r="B4" i="365"/>
  <c r="G99" i="364"/>
  <c r="J96" i="364"/>
  <c r="I96" i="364"/>
  <c r="G96" i="364"/>
  <c r="F96" i="364"/>
  <c r="F54" i="364"/>
  <c r="F20" i="364"/>
  <c r="J12" i="364"/>
  <c r="I12" i="364"/>
  <c r="G12" i="364"/>
  <c r="F12" i="364"/>
  <c r="G11" i="364"/>
  <c r="I9" i="364"/>
  <c r="J8" i="364"/>
  <c r="I8" i="364"/>
  <c r="G8" i="364"/>
  <c r="F8" i="364"/>
  <c r="B4" i="364"/>
  <c r="F20" i="363"/>
  <c r="J12" i="363"/>
  <c r="I12" i="363"/>
  <c r="G12" i="363"/>
  <c r="F12" i="363"/>
  <c r="J8" i="363"/>
  <c r="I8" i="363"/>
  <c r="G8" i="363"/>
  <c r="F8" i="363"/>
  <c r="B4" i="363"/>
  <c r="F83" i="362"/>
  <c r="F70" i="362"/>
  <c r="F49" i="362"/>
  <c r="J45" i="362"/>
  <c r="I45" i="362"/>
  <c r="G45" i="362"/>
  <c r="F45" i="362"/>
  <c r="J43" i="362"/>
  <c r="I43" i="362"/>
  <c r="G43" i="362"/>
  <c r="F43" i="362"/>
  <c r="F21" i="362"/>
  <c r="J12" i="362"/>
  <c r="I12" i="362"/>
  <c r="G12" i="362"/>
  <c r="F12" i="362"/>
  <c r="J10" i="362"/>
  <c r="I10" i="362"/>
  <c r="G10" i="362"/>
  <c r="F10" i="362"/>
  <c r="G9" i="362"/>
  <c r="B4" i="362"/>
  <c r="J102" i="361"/>
  <c r="I102" i="361"/>
  <c r="G102" i="361"/>
  <c r="F102" i="361"/>
  <c r="J99" i="361"/>
  <c r="I99" i="361"/>
  <c r="G99" i="361"/>
  <c r="F99" i="361"/>
  <c r="F41" i="361"/>
  <c r="F20" i="361"/>
  <c r="I12" i="361"/>
  <c r="J11" i="361"/>
  <c r="I11" i="361"/>
  <c r="G11" i="361"/>
  <c r="F11" i="361"/>
  <c r="J9" i="361"/>
  <c r="I9" i="361"/>
  <c r="G9" i="361"/>
  <c r="F9" i="361"/>
  <c r="G8" i="361"/>
  <c r="B4" i="361"/>
  <c r="J99" i="360"/>
  <c r="I99" i="360"/>
  <c r="G99" i="360"/>
  <c r="F99" i="360"/>
  <c r="I96" i="360"/>
  <c r="F41" i="360"/>
  <c r="F20" i="360"/>
  <c r="J12" i="360"/>
  <c r="I12" i="360"/>
  <c r="G12" i="360"/>
  <c r="F12" i="360"/>
  <c r="G11" i="360"/>
  <c r="J8" i="360"/>
  <c r="I8" i="360"/>
  <c r="G8" i="360"/>
  <c r="F8" i="360"/>
  <c r="B4" i="360"/>
  <c r="G99" i="359"/>
  <c r="J96" i="359"/>
  <c r="I96" i="359"/>
  <c r="G96" i="359"/>
  <c r="F96" i="359"/>
  <c r="F20" i="359"/>
  <c r="J12" i="359"/>
  <c r="I12" i="359"/>
  <c r="G12" i="359"/>
  <c r="F12" i="359"/>
  <c r="J8" i="359"/>
  <c r="I8" i="359"/>
  <c r="G8" i="359"/>
  <c r="F8" i="359"/>
  <c r="B4" i="359"/>
  <c r="F54" i="358"/>
  <c r="F41" i="358"/>
  <c r="F20" i="358"/>
  <c r="B4" i="358"/>
  <c r="J112" i="357"/>
  <c r="I112" i="357"/>
  <c r="G112" i="357"/>
  <c r="F112" i="357"/>
  <c r="J109" i="357"/>
  <c r="I109" i="357"/>
  <c r="G109" i="357"/>
  <c r="F109" i="357"/>
  <c r="I106" i="357"/>
  <c r="F64" i="357"/>
  <c r="F51" i="357"/>
  <c r="F20" i="357"/>
  <c r="J12" i="357"/>
  <c r="I12" i="357"/>
  <c r="G12" i="357"/>
  <c r="F12" i="357"/>
  <c r="J8" i="357"/>
  <c r="I8" i="357"/>
  <c r="G8" i="357"/>
  <c r="F8" i="357"/>
  <c r="B4" i="357"/>
  <c r="G99" i="356"/>
  <c r="J96" i="356"/>
  <c r="I96" i="356"/>
  <c r="G96" i="356"/>
  <c r="F96" i="356"/>
  <c r="F20" i="356"/>
  <c r="J12" i="356"/>
  <c r="I12" i="356"/>
  <c r="G12" i="356"/>
  <c r="F12" i="356"/>
  <c r="J8" i="356"/>
  <c r="I8" i="356"/>
  <c r="G8" i="356"/>
  <c r="F8" i="356"/>
  <c r="B4" i="356"/>
  <c r="G109" i="355"/>
  <c r="J106" i="355"/>
  <c r="I106" i="355"/>
  <c r="G106" i="355"/>
  <c r="F106" i="355"/>
  <c r="F20" i="355"/>
  <c r="I12" i="355"/>
  <c r="J11" i="355"/>
  <c r="I11" i="355"/>
  <c r="G11" i="355"/>
  <c r="F11" i="355"/>
  <c r="J9" i="355"/>
  <c r="I9" i="355"/>
  <c r="G9" i="355"/>
  <c r="F9" i="355"/>
  <c r="G8" i="355"/>
  <c r="B4" i="355"/>
  <c r="F54" i="354"/>
  <c r="F41" i="354"/>
  <c r="J12" i="354"/>
  <c r="I12" i="354"/>
  <c r="G12" i="354"/>
  <c r="F12" i="354"/>
  <c r="J11" i="354"/>
  <c r="I11" i="354"/>
  <c r="G11" i="354"/>
  <c r="F11" i="354"/>
  <c r="B4" i="354"/>
  <c r="J100" i="353"/>
  <c r="I100" i="353"/>
  <c r="G100" i="353"/>
  <c r="F100" i="353"/>
  <c r="J97" i="353"/>
  <c r="I97" i="353"/>
  <c r="G97" i="353"/>
  <c r="F97" i="353"/>
  <c r="F55" i="353"/>
  <c r="F41" i="353"/>
  <c r="F20" i="353"/>
  <c r="J12" i="353"/>
  <c r="I12" i="353"/>
  <c r="G12" i="353"/>
  <c r="F12" i="353"/>
  <c r="J8" i="353"/>
  <c r="I8" i="353"/>
  <c r="G8" i="353"/>
  <c r="F8" i="353"/>
  <c r="B4" i="353"/>
  <c r="J111" i="352"/>
  <c r="I111" i="352"/>
  <c r="G111" i="352"/>
  <c r="F111" i="352"/>
  <c r="F56" i="352"/>
  <c r="F20" i="352"/>
  <c r="J12" i="352"/>
  <c r="I12" i="352"/>
  <c r="G12" i="352"/>
  <c r="F12" i="352"/>
  <c r="J11" i="352"/>
  <c r="I11" i="352"/>
  <c r="G11" i="352"/>
  <c r="F11" i="352"/>
  <c r="G9" i="352"/>
  <c r="B4" i="352"/>
  <c r="J99" i="351"/>
  <c r="I99" i="351"/>
  <c r="G99" i="351"/>
  <c r="F99" i="351"/>
  <c r="J96" i="351"/>
  <c r="I96" i="351"/>
  <c r="G96" i="351"/>
  <c r="F96" i="351"/>
  <c r="F41" i="351"/>
  <c r="F20" i="351"/>
  <c r="J12" i="351"/>
  <c r="I12" i="351"/>
  <c r="G12" i="351"/>
  <c r="F12" i="351"/>
  <c r="J11" i="351"/>
  <c r="I11" i="351"/>
  <c r="G11" i="351"/>
  <c r="F11" i="351"/>
  <c r="G9" i="351"/>
  <c r="I8" i="351"/>
  <c r="B4" i="351"/>
  <c r="J99" i="350"/>
  <c r="I99" i="350"/>
  <c r="G99" i="350"/>
  <c r="F99" i="350"/>
  <c r="J96" i="350"/>
  <c r="I96" i="350"/>
  <c r="G96" i="350"/>
  <c r="F96" i="350"/>
  <c r="F54" i="350"/>
  <c r="F41" i="350"/>
  <c r="J12" i="350"/>
  <c r="I12" i="350"/>
  <c r="G12" i="350"/>
  <c r="F12" i="350"/>
  <c r="J11" i="350"/>
  <c r="I11" i="350"/>
  <c r="G11" i="350"/>
  <c r="F11" i="350"/>
  <c r="B4" i="350"/>
  <c r="J99" i="349"/>
  <c r="I99" i="349"/>
  <c r="G99" i="349"/>
  <c r="F99" i="349"/>
  <c r="J96" i="349"/>
  <c r="I96" i="349"/>
  <c r="G96" i="349"/>
  <c r="F96" i="349"/>
  <c r="F54" i="349"/>
  <c r="F41" i="349"/>
  <c r="F20" i="349"/>
  <c r="J12" i="349"/>
  <c r="I12" i="349"/>
  <c r="G12" i="349"/>
  <c r="F12" i="349"/>
  <c r="J11" i="349"/>
  <c r="I11" i="349"/>
  <c r="G11" i="349"/>
  <c r="F11" i="349"/>
  <c r="G9" i="349"/>
  <c r="B4" i="349"/>
  <c r="F104" i="348"/>
  <c r="F91" i="348"/>
  <c r="F60" i="348"/>
  <c r="J56" i="348"/>
  <c r="I56" i="348"/>
  <c r="G56" i="348"/>
  <c r="F56" i="348"/>
  <c r="G54" i="348"/>
  <c r="F22" i="348"/>
  <c r="G14" i="348"/>
  <c r="J11" i="348"/>
  <c r="I11" i="348"/>
  <c r="G11" i="348"/>
  <c r="F11" i="348"/>
  <c r="J9" i="348"/>
  <c r="I9" i="348"/>
  <c r="G9" i="348"/>
  <c r="F9" i="348"/>
  <c r="B4" i="348"/>
  <c r="F72" i="347"/>
  <c r="F50" i="347"/>
  <c r="J44" i="347"/>
  <c r="I44" i="347"/>
  <c r="G44" i="347"/>
  <c r="F44" i="347"/>
  <c r="J12" i="347"/>
  <c r="I12" i="347"/>
  <c r="G12" i="347"/>
  <c r="F12" i="347"/>
  <c r="J10" i="347"/>
  <c r="I10" i="347"/>
  <c r="G10" i="347"/>
  <c r="F10" i="347"/>
  <c r="G9" i="347"/>
  <c r="B4" i="347"/>
  <c r="J102" i="346"/>
  <c r="I102" i="346"/>
  <c r="G102" i="346"/>
  <c r="F102" i="346"/>
  <c r="J99" i="346"/>
  <c r="I99" i="346"/>
  <c r="G99" i="346"/>
  <c r="F99" i="346"/>
  <c r="F54" i="346"/>
  <c r="F41" i="346"/>
  <c r="F20" i="346"/>
  <c r="J11" i="346"/>
  <c r="I11" i="346"/>
  <c r="G11" i="346"/>
  <c r="F11" i="346"/>
  <c r="J9" i="346"/>
  <c r="I9" i="346"/>
  <c r="G9" i="346"/>
  <c r="F9" i="346"/>
  <c r="B4" i="346"/>
  <c r="J119" i="345"/>
  <c r="I119" i="345"/>
  <c r="G119" i="345"/>
  <c r="F119" i="345"/>
  <c r="F74" i="345"/>
  <c r="F61" i="345"/>
  <c r="J11" i="345"/>
  <c r="I11" i="345"/>
  <c r="G11" i="345"/>
  <c r="F11" i="345"/>
  <c r="J9" i="345"/>
  <c r="I9" i="345"/>
  <c r="G9" i="345"/>
  <c r="F9" i="345"/>
  <c r="G8" i="345"/>
  <c r="B4" i="345"/>
  <c r="J112" i="344"/>
  <c r="I112" i="344"/>
  <c r="G112" i="344"/>
  <c r="F112" i="344"/>
  <c r="J109" i="344"/>
  <c r="I109" i="344"/>
  <c r="G109" i="344"/>
  <c r="F109" i="344"/>
  <c r="F64" i="344"/>
  <c r="F51" i="344"/>
  <c r="F20" i="344"/>
  <c r="J12" i="344"/>
  <c r="I12" i="344"/>
  <c r="G12" i="344"/>
  <c r="F12" i="344"/>
  <c r="G11" i="344"/>
  <c r="I9" i="344"/>
  <c r="J8" i="344"/>
  <c r="I8" i="344"/>
  <c r="G8" i="344"/>
  <c r="F8" i="344"/>
  <c r="B4" i="344"/>
  <c r="I102" i="343"/>
  <c r="J96" i="343"/>
  <c r="I96" i="343"/>
  <c r="G96" i="343"/>
  <c r="F96" i="343"/>
  <c r="F54" i="343"/>
  <c r="F20" i="343"/>
  <c r="J12" i="343"/>
  <c r="I12" i="343"/>
  <c r="G12" i="343"/>
  <c r="F12" i="343"/>
  <c r="J8" i="343"/>
  <c r="I8" i="343"/>
  <c r="G8" i="343"/>
  <c r="F8" i="343"/>
  <c r="B4" i="343"/>
  <c r="G99" i="342"/>
  <c r="J96" i="342"/>
  <c r="I96" i="342"/>
  <c r="G96" i="342"/>
  <c r="F96" i="342"/>
  <c r="F20" i="342"/>
  <c r="J12" i="342"/>
  <c r="I12" i="342"/>
  <c r="G12" i="342"/>
  <c r="F12" i="342"/>
  <c r="J8" i="342"/>
  <c r="I8" i="342"/>
  <c r="G8" i="342"/>
  <c r="F8" i="342"/>
  <c r="B4" i="342"/>
  <c r="G99" i="341"/>
  <c r="J96" i="341"/>
  <c r="I96" i="341"/>
  <c r="G96" i="341"/>
  <c r="F96" i="341"/>
  <c r="F41" i="341"/>
  <c r="F20" i="341"/>
  <c r="J12" i="341"/>
  <c r="I12" i="341"/>
  <c r="G12" i="341"/>
  <c r="F12" i="341"/>
  <c r="J11" i="341"/>
  <c r="I11" i="341"/>
  <c r="G11" i="341"/>
  <c r="F11" i="341"/>
  <c r="G9" i="341"/>
  <c r="I8" i="341"/>
  <c r="B4" i="341"/>
  <c r="F148" i="340"/>
  <c r="F130" i="340"/>
  <c r="J75" i="340"/>
  <c r="I75" i="340"/>
  <c r="G75" i="340"/>
  <c r="F75" i="340"/>
  <c r="G73" i="340"/>
  <c r="F21" i="340"/>
  <c r="J10" i="340"/>
  <c r="I10" i="340"/>
  <c r="G10" i="340"/>
  <c r="F10" i="340"/>
  <c r="J8" i="340"/>
  <c r="I8" i="340"/>
  <c r="G8" i="340"/>
  <c r="F8" i="340"/>
  <c r="B4" i="340"/>
  <c r="F54" i="339"/>
  <c r="F41" i="339"/>
  <c r="F20" i="339"/>
  <c r="B4" i="339"/>
  <c r="G102" i="338"/>
  <c r="F44" i="338"/>
  <c r="F23" i="338"/>
  <c r="J12" i="338"/>
  <c r="G12" i="338"/>
  <c r="F12" i="338"/>
  <c r="J11" i="338"/>
  <c r="I11" i="338"/>
  <c r="G11" i="338"/>
  <c r="F11" i="338"/>
  <c r="I9" i="338"/>
  <c r="G9" i="338"/>
  <c r="F9" i="338"/>
  <c r="G8" i="338"/>
  <c r="B4" i="338"/>
  <c r="J99" i="337"/>
  <c r="I99" i="337"/>
  <c r="G99" i="337"/>
  <c r="F99" i="337"/>
  <c r="J96" i="337"/>
  <c r="G96" i="337"/>
  <c r="F96" i="337"/>
  <c r="F54" i="337"/>
  <c r="F41" i="337"/>
  <c r="I12" i="337"/>
  <c r="J11" i="337"/>
  <c r="I11" i="337"/>
  <c r="G11" i="337"/>
  <c r="F11" i="337"/>
  <c r="I8" i="337"/>
  <c r="B4" i="337"/>
  <c r="F118" i="336"/>
  <c r="F105" i="336"/>
  <c r="J75" i="336"/>
  <c r="I75" i="336"/>
  <c r="G75" i="336"/>
  <c r="F75" i="336"/>
  <c r="J73" i="336"/>
  <c r="F21" i="336"/>
  <c r="I13" i="336"/>
  <c r="J12" i="336"/>
  <c r="I12" i="336"/>
  <c r="G12" i="336"/>
  <c r="F12" i="336"/>
  <c r="J10" i="336"/>
  <c r="I10" i="336"/>
  <c r="G10" i="336"/>
  <c r="F10" i="336"/>
  <c r="G9" i="336"/>
  <c r="B4" i="336"/>
  <c r="J102" i="335"/>
  <c r="I102" i="335"/>
  <c r="G102" i="335"/>
  <c r="F102" i="335"/>
  <c r="I99" i="335"/>
  <c r="F57" i="335"/>
  <c r="F44" i="335"/>
  <c r="F23" i="335"/>
  <c r="J12" i="335"/>
  <c r="I12" i="335"/>
  <c r="G12" i="335"/>
  <c r="F12" i="335"/>
  <c r="G11" i="335"/>
  <c r="I9" i="335"/>
  <c r="J8" i="335"/>
  <c r="I8" i="335"/>
  <c r="G8" i="335"/>
  <c r="F8" i="335"/>
  <c r="B4" i="335"/>
  <c r="I112" i="334"/>
  <c r="G109" i="334"/>
  <c r="J106" i="334"/>
  <c r="I106" i="334"/>
  <c r="G106" i="334"/>
  <c r="F106" i="334"/>
  <c r="F51" i="334"/>
  <c r="F20" i="334"/>
  <c r="J9" i="334"/>
  <c r="I9" i="334"/>
  <c r="G9" i="334"/>
  <c r="F9" i="334"/>
  <c r="J8" i="334"/>
  <c r="I8" i="334"/>
  <c r="G8" i="334"/>
  <c r="F8" i="334"/>
  <c r="B4" i="334"/>
  <c r="G99" i="333"/>
  <c r="F57" i="333"/>
  <c r="F44" i="333"/>
  <c r="F23" i="333"/>
  <c r="J12" i="333"/>
  <c r="I12" i="333"/>
  <c r="G12" i="333"/>
  <c r="F12" i="333"/>
  <c r="J11" i="333"/>
  <c r="I11" i="333"/>
  <c r="G11" i="333"/>
  <c r="F11" i="333"/>
  <c r="G9" i="333"/>
  <c r="I8" i="333"/>
  <c r="B4" i="333"/>
  <c r="F83" i="332"/>
  <c r="J45" i="332"/>
  <c r="I45" i="332"/>
  <c r="G45" i="332"/>
  <c r="F45" i="332"/>
  <c r="G43" i="332"/>
  <c r="J13" i="332"/>
  <c r="I13" i="332"/>
  <c r="G13" i="332"/>
  <c r="F13" i="332"/>
  <c r="J12" i="332"/>
  <c r="I12" i="332"/>
  <c r="G12" i="332"/>
  <c r="F12" i="332"/>
  <c r="B4" i="332"/>
  <c r="J109" i="331"/>
  <c r="I109" i="331"/>
  <c r="G109" i="331"/>
  <c r="F109" i="331"/>
  <c r="J106" i="331"/>
  <c r="I106" i="331"/>
  <c r="G106" i="331"/>
  <c r="F106" i="331"/>
  <c r="F64" i="331"/>
  <c r="F51" i="331"/>
  <c r="F20" i="331"/>
  <c r="G12" i="331"/>
  <c r="I11" i="331"/>
  <c r="J9" i="331"/>
  <c r="I9" i="331"/>
  <c r="G9" i="331"/>
  <c r="F9" i="331"/>
  <c r="J8" i="331"/>
  <c r="I8" i="331"/>
  <c r="G8" i="331"/>
  <c r="F8" i="331"/>
  <c r="B4" i="331"/>
  <c r="J112" i="330"/>
  <c r="I112" i="330"/>
  <c r="G112" i="330"/>
  <c r="F112" i="330"/>
  <c r="I109" i="330"/>
  <c r="F51" i="330"/>
  <c r="J12" i="330"/>
  <c r="I12" i="330"/>
  <c r="G12" i="330"/>
  <c r="F12" i="330"/>
  <c r="J11" i="330"/>
  <c r="I11" i="330"/>
  <c r="G11" i="330"/>
  <c r="F11" i="330"/>
  <c r="G9" i="330"/>
  <c r="I8" i="330"/>
  <c r="B4" i="330"/>
  <c r="J99" i="329"/>
  <c r="I99" i="329"/>
  <c r="G99" i="329"/>
  <c r="F99" i="329"/>
  <c r="J96" i="329"/>
  <c r="I96" i="329"/>
  <c r="G96" i="329"/>
  <c r="F96" i="329"/>
  <c r="F54" i="329"/>
  <c r="J12" i="329"/>
  <c r="I12" i="329"/>
  <c r="G12" i="329"/>
  <c r="F12" i="329"/>
  <c r="J11" i="329"/>
  <c r="I11" i="329"/>
  <c r="G11" i="329"/>
  <c r="F11" i="329"/>
  <c r="B4" i="329"/>
  <c r="F90" i="328"/>
  <c r="F59" i="328"/>
  <c r="I55" i="328"/>
  <c r="J53" i="328"/>
  <c r="I53" i="328"/>
  <c r="G53" i="328"/>
  <c r="F53" i="328"/>
  <c r="F21" i="328"/>
  <c r="J13" i="328"/>
  <c r="I13" i="328"/>
  <c r="G13" i="328"/>
  <c r="F13" i="328"/>
  <c r="J12" i="328"/>
  <c r="I12" i="328"/>
  <c r="G12" i="328"/>
  <c r="F12" i="328"/>
  <c r="G10" i="328"/>
  <c r="I9" i="328"/>
  <c r="B4" i="328"/>
  <c r="J99" i="327"/>
  <c r="I99" i="327"/>
  <c r="G99" i="327"/>
  <c r="F99" i="327"/>
  <c r="J96" i="327"/>
  <c r="I96" i="327"/>
  <c r="G96" i="327"/>
  <c r="F96" i="327"/>
  <c r="F54" i="327"/>
  <c r="J12" i="327"/>
  <c r="I12" i="327"/>
  <c r="G12" i="327"/>
  <c r="F12" i="327"/>
  <c r="J11" i="327"/>
  <c r="I11" i="327"/>
  <c r="G11" i="327"/>
  <c r="F11" i="327"/>
  <c r="B4" i="327"/>
  <c r="G102" i="326"/>
  <c r="J99" i="326"/>
  <c r="I99" i="326"/>
  <c r="G99" i="326"/>
  <c r="F99" i="326"/>
  <c r="J96" i="326"/>
  <c r="I96" i="326"/>
  <c r="G96" i="326"/>
  <c r="F96" i="326"/>
  <c r="F41" i="326"/>
  <c r="F20" i="326"/>
  <c r="J12" i="326"/>
  <c r="I12" i="326"/>
  <c r="G12" i="326"/>
  <c r="F12" i="326"/>
  <c r="J11" i="326"/>
  <c r="I11" i="326"/>
  <c r="G11" i="326"/>
  <c r="F11" i="326"/>
  <c r="G9" i="326"/>
  <c r="I8" i="326"/>
  <c r="B4" i="326"/>
  <c r="J109" i="325"/>
  <c r="I109" i="325"/>
  <c r="G109" i="325"/>
  <c r="F109" i="325"/>
  <c r="J106" i="325"/>
  <c r="I106" i="325"/>
  <c r="G106" i="325"/>
  <c r="F106" i="325"/>
  <c r="F20" i="325"/>
  <c r="G12" i="325"/>
  <c r="J9" i="325"/>
  <c r="I9" i="325"/>
  <c r="G9" i="325"/>
  <c r="F9" i="325"/>
  <c r="J8" i="325"/>
  <c r="I8" i="325"/>
  <c r="G8" i="325"/>
  <c r="F8" i="325"/>
  <c r="B4" i="325"/>
  <c r="J102" i="324"/>
  <c r="I102" i="324"/>
  <c r="G102" i="324"/>
  <c r="F102" i="324"/>
  <c r="G96" i="324"/>
  <c r="F54" i="324"/>
  <c r="F41" i="324"/>
  <c r="F20" i="324"/>
  <c r="G12" i="324"/>
  <c r="I11" i="324"/>
  <c r="J9" i="324"/>
  <c r="I9" i="324"/>
  <c r="G9" i="324"/>
  <c r="F9" i="324"/>
  <c r="J8" i="324"/>
  <c r="I8" i="324"/>
  <c r="G8" i="324"/>
  <c r="F8" i="324"/>
  <c r="B4" i="324"/>
  <c r="J102" i="323"/>
  <c r="I102" i="323"/>
  <c r="G102" i="323"/>
  <c r="F102" i="323"/>
  <c r="I99" i="323"/>
  <c r="F41" i="323"/>
  <c r="F20" i="323"/>
  <c r="G12" i="323"/>
  <c r="J9" i="323"/>
  <c r="I9" i="323"/>
  <c r="G9" i="323"/>
  <c r="F9" i="323"/>
  <c r="J8" i="323"/>
  <c r="I8" i="323"/>
  <c r="G8" i="323"/>
  <c r="F8" i="323"/>
  <c r="B4" i="323"/>
  <c r="G95" i="322"/>
  <c r="F40" i="322"/>
  <c r="F20" i="322"/>
  <c r="J12" i="322"/>
  <c r="I12" i="322"/>
  <c r="G12" i="322"/>
  <c r="F12" i="322"/>
  <c r="J8" i="322"/>
  <c r="I8" i="322"/>
  <c r="G8" i="322"/>
  <c r="F8" i="322"/>
  <c r="B4" i="322"/>
  <c r="J97" i="321"/>
  <c r="I97" i="321"/>
  <c r="G97" i="321"/>
  <c r="F97" i="321"/>
  <c r="J94" i="321"/>
  <c r="I94" i="321"/>
  <c r="G94" i="321"/>
  <c r="F94" i="321"/>
  <c r="F54" i="321"/>
  <c r="F41" i="321"/>
  <c r="F20" i="321"/>
  <c r="J9" i="321"/>
  <c r="I9" i="321"/>
  <c r="G9" i="321"/>
  <c r="F9" i="321"/>
  <c r="J8" i="321"/>
  <c r="I8" i="321"/>
  <c r="G8" i="321"/>
  <c r="F8" i="321"/>
  <c r="B4" i="321"/>
  <c r="G95" i="320"/>
  <c r="F53" i="320"/>
  <c r="F40" i="320"/>
  <c r="F19" i="320"/>
  <c r="J14" i="320"/>
  <c r="I14" i="320"/>
  <c r="G14" i="320"/>
  <c r="F14" i="320"/>
  <c r="J13" i="320"/>
  <c r="I13" i="320"/>
  <c r="G13" i="320"/>
  <c r="F13" i="320"/>
  <c r="G11" i="320"/>
  <c r="I10" i="320"/>
  <c r="J8" i="320"/>
  <c r="I8" i="320"/>
  <c r="G8" i="320"/>
  <c r="F8" i="320"/>
  <c r="J7" i="320"/>
  <c r="I7" i="320"/>
  <c r="G7" i="320"/>
  <c r="F7" i="320"/>
  <c r="B4" i="320"/>
  <c r="I99" i="319"/>
  <c r="F41" i="319"/>
  <c r="F20" i="319"/>
  <c r="G12" i="319"/>
  <c r="J9" i="319"/>
  <c r="I9" i="319"/>
  <c r="G9" i="319"/>
  <c r="F9" i="319"/>
  <c r="J8" i="319"/>
  <c r="I8" i="319"/>
  <c r="G8" i="319"/>
  <c r="F8" i="319"/>
  <c r="B4" i="319"/>
  <c r="J102" i="318"/>
  <c r="I102" i="318"/>
  <c r="G102" i="318"/>
  <c r="F102" i="318"/>
  <c r="G96" i="318"/>
  <c r="F54" i="318"/>
  <c r="F41" i="318"/>
  <c r="F20" i="318"/>
  <c r="G12" i="318"/>
  <c r="I11" i="318"/>
  <c r="J9" i="318"/>
  <c r="I9" i="318"/>
  <c r="G9" i="318"/>
  <c r="J8" i="318"/>
  <c r="I8" i="318"/>
  <c r="G8" i="318"/>
  <c r="F8" i="318"/>
  <c r="B4" i="318"/>
  <c r="G102" i="317"/>
  <c r="I99" i="317"/>
  <c r="G99" i="317"/>
  <c r="J96" i="317"/>
  <c r="I96" i="317"/>
  <c r="G96" i="317"/>
  <c r="F96" i="317"/>
  <c r="F54" i="317"/>
  <c r="F41" i="317"/>
  <c r="F20" i="317"/>
  <c r="J12" i="317"/>
  <c r="I12" i="317"/>
  <c r="F12" i="317"/>
  <c r="I11" i="317"/>
  <c r="G11" i="317"/>
  <c r="J9" i="317"/>
  <c r="I9" i="317"/>
  <c r="G9" i="317"/>
  <c r="J8" i="317"/>
  <c r="I8" i="317"/>
  <c r="G8" i="317"/>
  <c r="F8" i="317"/>
  <c r="B4" i="317"/>
  <c r="G102" i="316"/>
  <c r="I99" i="316"/>
  <c r="G99" i="316"/>
  <c r="J96" i="316"/>
  <c r="I96" i="316"/>
  <c r="G96" i="316"/>
  <c r="F96" i="316"/>
  <c r="F54" i="316"/>
  <c r="F41" i="316"/>
  <c r="F20" i="316"/>
  <c r="J12" i="316"/>
  <c r="I12" i="316"/>
  <c r="F12" i="316"/>
  <c r="I11" i="316"/>
  <c r="G11" i="316"/>
  <c r="J9" i="316"/>
  <c r="I9" i="316"/>
  <c r="G9" i="316"/>
  <c r="J8" i="316"/>
  <c r="I8" i="316"/>
  <c r="G8" i="316"/>
  <c r="F8" i="316"/>
  <c r="B4" i="316"/>
  <c r="F243" i="315"/>
  <c r="F230" i="315"/>
  <c r="F129" i="315"/>
  <c r="I125" i="315"/>
  <c r="G125" i="315"/>
  <c r="G123" i="315"/>
  <c r="F21" i="315"/>
  <c r="J13" i="315"/>
  <c r="I13" i="315"/>
  <c r="G13" i="315"/>
  <c r="F13" i="315"/>
  <c r="I12" i="315"/>
  <c r="G9" i="315"/>
  <c r="B4" i="315"/>
  <c r="I129" i="314"/>
  <c r="J126" i="314"/>
  <c r="I126" i="314"/>
  <c r="G126" i="314"/>
  <c r="F126" i="314"/>
  <c r="F20" i="314"/>
  <c r="I12" i="314"/>
  <c r="G12" i="314"/>
  <c r="J11" i="314"/>
  <c r="I11" i="314"/>
  <c r="G11" i="314"/>
  <c r="F11" i="314"/>
  <c r="J9" i="314"/>
  <c r="I9" i="314"/>
  <c r="G9" i="314"/>
  <c r="F9" i="314"/>
  <c r="J8" i="314"/>
  <c r="I8" i="314"/>
  <c r="G8" i="314"/>
  <c r="F8" i="314"/>
  <c r="B4" i="314"/>
  <c r="J102" i="313"/>
  <c r="I102" i="313"/>
  <c r="G102" i="313"/>
  <c r="F102" i="313"/>
  <c r="G99" i="313"/>
  <c r="I96" i="313"/>
  <c r="G96" i="313"/>
  <c r="F54" i="313"/>
  <c r="F41" i="313"/>
  <c r="F20" i="313"/>
  <c r="G12" i="313"/>
  <c r="G11" i="313"/>
  <c r="F11" i="313"/>
  <c r="J9" i="313"/>
  <c r="I9" i="313"/>
  <c r="G9" i="313"/>
  <c r="F9" i="313"/>
  <c r="I8" i="313"/>
  <c r="G8" i="313"/>
  <c r="B4" i="313"/>
  <c r="J99" i="312"/>
  <c r="I99" i="312"/>
  <c r="G99" i="312"/>
  <c r="I96" i="312"/>
  <c r="G96" i="312"/>
  <c r="F54" i="312"/>
  <c r="F41" i="312"/>
  <c r="F20" i="312"/>
  <c r="G11" i="312"/>
  <c r="J9" i="312"/>
  <c r="I9" i="312"/>
  <c r="G9" i="312"/>
  <c r="F9" i="312"/>
  <c r="I8" i="312"/>
  <c r="B4" i="312"/>
  <c r="J100" i="311"/>
  <c r="I100" i="311"/>
  <c r="G100" i="311"/>
  <c r="F100" i="311"/>
  <c r="G97" i="311"/>
  <c r="F57" i="311"/>
  <c r="F23" i="311"/>
  <c r="G12" i="311"/>
  <c r="G11" i="311"/>
  <c r="F11" i="311"/>
  <c r="J9" i="311"/>
  <c r="I9" i="311"/>
  <c r="G9" i="311"/>
  <c r="F9" i="311"/>
  <c r="I8" i="311"/>
  <c r="G8" i="311"/>
  <c r="B4" i="311"/>
  <c r="J102" i="310"/>
  <c r="I102" i="310"/>
  <c r="G102" i="310"/>
  <c r="F102" i="310"/>
  <c r="J99" i="310"/>
  <c r="I99" i="310"/>
  <c r="G99" i="310"/>
  <c r="F99" i="310"/>
  <c r="G96" i="310"/>
  <c r="F54" i="310"/>
  <c r="F41" i="310"/>
  <c r="F20" i="310"/>
  <c r="G12" i="310"/>
  <c r="J11" i="310"/>
  <c r="I11" i="310"/>
  <c r="G11" i="310"/>
  <c r="F11" i="310"/>
  <c r="J9" i="310"/>
  <c r="I9" i="310"/>
  <c r="G9" i="310"/>
  <c r="F9" i="310"/>
  <c r="J8" i="310"/>
  <c r="G8" i="310"/>
  <c r="B4" i="310"/>
  <c r="J102" i="309"/>
  <c r="I102" i="309"/>
  <c r="G102" i="309"/>
  <c r="F102" i="309"/>
  <c r="J99" i="309"/>
  <c r="I99" i="309"/>
  <c r="G99" i="309"/>
  <c r="F99" i="309"/>
  <c r="G96" i="309"/>
  <c r="F54" i="309"/>
  <c r="F41" i="309"/>
  <c r="F20" i="309"/>
  <c r="G12" i="309"/>
  <c r="J11" i="309"/>
  <c r="I11" i="309"/>
  <c r="G11" i="309"/>
  <c r="F11" i="309"/>
  <c r="J9" i="309"/>
  <c r="I9" i="309"/>
  <c r="G9" i="309"/>
  <c r="F9" i="309"/>
  <c r="J8" i="309"/>
  <c r="G8" i="309"/>
  <c r="B4" i="309"/>
  <c r="J99" i="308"/>
  <c r="I99" i="308"/>
  <c r="G99" i="308"/>
  <c r="F99" i="308"/>
  <c r="G96" i="308"/>
  <c r="F54" i="308"/>
  <c r="F41" i="308"/>
  <c r="F20" i="308"/>
  <c r="G12" i="308"/>
  <c r="J11" i="308"/>
  <c r="I11" i="308"/>
  <c r="G11" i="308"/>
  <c r="F11" i="308"/>
  <c r="J9" i="308"/>
  <c r="I9" i="308"/>
  <c r="G9" i="308"/>
  <c r="F9" i="308"/>
  <c r="J8" i="308"/>
  <c r="G8" i="308"/>
  <c r="B4" i="308"/>
  <c r="F54" i="307"/>
  <c r="F41" i="307"/>
  <c r="F20" i="307"/>
  <c r="B4" i="307"/>
  <c r="J102" i="306"/>
  <c r="I102" i="306"/>
  <c r="G102" i="306"/>
  <c r="F102" i="306"/>
  <c r="J99" i="306"/>
  <c r="I99" i="306"/>
  <c r="G99" i="306"/>
  <c r="F99" i="306"/>
  <c r="G96" i="306"/>
  <c r="F54" i="306"/>
  <c r="F41" i="306"/>
  <c r="F20" i="306"/>
  <c r="G12" i="306"/>
  <c r="J11" i="306"/>
  <c r="I11" i="306"/>
  <c r="G11" i="306"/>
  <c r="F11" i="306"/>
  <c r="J9" i="306"/>
  <c r="I9" i="306"/>
  <c r="G9" i="306"/>
  <c r="F9" i="306"/>
  <c r="J8" i="306"/>
  <c r="G8" i="306"/>
  <c r="B4" i="306"/>
  <c r="F167" i="305"/>
  <c r="F143" i="305"/>
  <c r="F130" i="305"/>
  <c r="F79" i="305"/>
  <c r="J75" i="305"/>
  <c r="G75" i="305"/>
  <c r="G73" i="305"/>
  <c r="F21" i="305"/>
  <c r="G13" i="305"/>
  <c r="J12" i="305"/>
  <c r="I12" i="305"/>
  <c r="G12" i="305"/>
  <c r="F12" i="305"/>
  <c r="J10" i="305"/>
  <c r="I10" i="305"/>
  <c r="G10" i="305"/>
  <c r="F10" i="305"/>
  <c r="J9" i="305"/>
  <c r="G9" i="305"/>
  <c r="B4" i="305"/>
  <c r="J102" i="304"/>
  <c r="I102" i="304"/>
  <c r="G102" i="304"/>
  <c r="F102" i="304"/>
  <c r="J99" i="304"/>
  <c r="I99" i="304"/>
  <c r="G99" i="304"/>
  <c r="F99" i="304"/>
  <c r="G96" i="304"/>
  <c r="F54" i="304"/>
  <c r="F41" i="304"/>
  <c r="F20" i="304"/>
  <c r="G12" i="304"/>
  <c r="J11" i="304"/>
  <c r="I11" i="304"/>
  <c r="G11" i="304"/>
  <c r="F11" i="304"/>
  <c r="J9" i="304"/>
  <c r="I9" i="304"/>
  <c r="G9" i="304"/>
  <c r="F9" i="304"/>
  <c r="J8" i="304"/>
  <c r="G8" i="304"/>
  <c r="B4" i="304"/>
  <c r="J132" i="303"/>
  <c r="I132" i="303"/>
  <c r="G132" i="303"/>
  <c r="F132" i="303"/>
  <c r="J129" i="303"/>
  <c r="I129" i="303"/>
  <c r="G129" i="303"/>
  <c r="F129" i="303"/>
  <c r="G126" i="303"/>
  <c r="F84" i="303"/>
  <c r="F71" i="303"/>
  <c r="F20" i="303"/>
  <c r="J12" i="303"/>
  <c r="I12" i="303"/>
  <c r="G12" i="303"/>
  <c r="F12" i="303"/>
  <c r="J11" i="303"/>
  <c r="G11" i="303"/>
  <c r="G9" i="303"/>
  <c r="J8" i="303"/>
  <c r="I8" i="303"/>
  <c r="G8" i="303"/>
  <c r="F8" i="303"/>
  <c r="B4" i="303"/>
  <c r="F83" i="302"/>
  <c r="F70" i="302"/>
  <c r="F49" i="302"/>
  <c r="J45" i="302"/>
  <c r="I45" i="302"/>
  <c r="G45" i="302"/>
  <c r="F45" i="302"/>
  <c r="J43" i="302"/>
  <c r="I43" i="302"/>
  <c r="G43" i="302"/>
  <c r="F43" i="302"/>
  <c r="F21" i="302"/>
  <c r="G13" i="302"/>
  <c r="J12" i="302"/>
  <c r="I12" i="302"/>
  <c r="G12" i="302"/>
  <c r="F12" i="302"/>
  <c r="J10" i="302"/>
  <c r="I10" i="302"/>
  <c r="G10" i="302"/>
  <c r="F10" i="302"/>
  <c r="J9" i="302"/>
  <c r="G9" i="302"/>
  <c r="B4" i="302"/>
  <c r="J102" i="301"/>
  <c r="I102" i="301"/>
  <c r="G102" i="301"/>
  <c r="F102" i="301"/>
  <c r="J99" i="301"/>
  <c r="I99" i="301"/>
  <c r="G99" i="301"/>
  <c r="F99" i="301"/>
  <c r="G96" i="301"/>
  <c r="F54" i="301"/>
  <c r="F41" i="301"/>
  <c r="F20" i="301"/>
  <c r="G12" i="301"/>
  <c r="J11" i="301"/>
  <c r="I11" i="301"/>
  <c r="G11" i="301"/>
  <c r="F11" i="301"/>
  <c r="J9" i="301"/>
  <c r="I9" i="301"/>
  <c r="G9" i="301"/>
  <c r="F9" i="301"/>
  <c r="J8" i="301"/>
  <c r="G8" i="301"/>
  <c r="B4" i="301"/>
  <c r="J102" i="300"/>
  <c r="I102" i="300"/>
  <c r="G102" i="300"/>
  <c r="F102" i="300"/>
  <c r="J99" i="300"/>
  <c r="I99" i="300"/>
  <c r="G99" i="300"/>
  <c r="F99" i="300"/>
  <c r="G96" i="300"/>
  <c r="F54" i="300"/>
  <c r="F41" i="300"/>
  <c r="F20" i="300"/>
  <c r="G12" i="300"/>
  <c r="J11" i="300"/>
  <c r="I11" i="300"/>
  <c r="G11" i="300"/>
  <c r="F11" i="300"/>
  <c r="J9" i="300"/>
  <c r="I9" i="300"/>
  <c r="G9" i="300"/>
  <c r="F9" i="300"/>
  <c r="J8" i="300"/>
  <c r="G8" i="300"/>
  <c r="B4" i="300"/>
  <c r="F125" i="299"/>
  <c r="F112" i="299"/>
  <c r="G68" i="299"/>
  <c r="J66" i="299"/>
  <c r="I66" i="299"/>
  <c r="G66" i="299"/>
  <c r="F66" i="299"/>
  <c r="F24" i="299"/>
  <c r="J15" i="299"/>
  <c r="G15" i="299"/>
  <c r="G13" i="299"/>
  <c r="J11" i="299"/>
  <c r="I11" i="299"/>
  <c r="G11" i="299"/>
  <c r="F11" i="299"/>
  <c r="J9" i="299"/>
  <c r="I9" i="299"/>
  <c r="G9" i="299"/>
  <c r="F9" i="299"/>
  <c r="B4" i="299"/>
  <c r="J101" i="298"/>
  <c r="I101" i="298"/>
  <c r="G101" i="298"/>
  <c r="F101" i="298"/>
  <c r="G98" i="298"/>
  <c r="J95" i="298"/>
  <c r="G95" i="298"/>
  <c r="F53" i="298"/>
  <c r="F40" i="298"/>
  <c r="F20" i="298"/>
  <c r="J12" i="298"/>
  <c r="I12" i="298"/>
  <c r="G12" i="298"/>
  <c r="F12" i="298"/>
  <c r="J11" i="298"/>
  <c r="G11" i="298"/>
  <c r="G9" i="298"/>
  <c r="J8" i="298"/>
  <c r="I8" i="298"/>
  <c r="G8" i="298"/>
  <c r="F8" i="298"/>
  <c r="B4" i="298"/>
  <c r="J99" i="297"/>
  <c r="G99" i="297"/>
  <c r="J96" i="297"/>
  <c r="I96" i="297"/>
  <c r="G96" i="297"/>
  <c r="F96" i="297"/>
  <c r="F54" i="297"/>
  <c r="F41" i="297"/>
  <c r="F20" i="297"/>
  <c r="J12" i="297"/>
  <c r="I12" i="297"/>
  <c r="G12" i="297"/>
  <c r="F12" i="297"/>
  <c r="J11" i="297"/>
  <c r="G11" i="297"/>
  <c r="G9" i="297"/>
  <c r="J8" i="297"/>
  <c r="I8" i="297"/>
  <c r="G8" i="297"/>
  <c r="F8" i="297"/>
  <c r="B4" i="297"/>
  <c r="J99" i="296"/>
  <c r="G99" i="296"/>
  <c r="J96" i="296"/>
  <c r="I96" i="296"/>
  <c r="G96" i="296"/>
  <c r="F96" i="296"/>
  <c r="F54" i="296"/>
  <c r="F41" i="296"/>
  <c r="F20" i="296"/>
  <c r="J12" i="296"/>
  <c r="I12" i="296"/>
  <c r="G12" i="296"/>
  <c r="F12" i="296"/>
  <c r="J11" i="296"/>
  <c r="G11" i="296"/>
  <c r="G9" i="296"/>
  <c r="J8" i="296"/>
  <c r="I8" i="296"/>
  <c r="G8" i="296"/>
  <c r="F8" i="296"/>
  <c r="B4" i="296"/>
  <c r="J99" i="295"/>
  <c r="G99" i="295"/>
  <c r="J96" i="295"/>
  <c r="I96" i="295"/>
  <c r="G96" i="295"/>
  <c r="F96" i="295"/>
  <c r="F54" i="295"/>
  <c r="F41" i="295"/>
  <c r="F20" i="295"/>
  <c r="J12" i="295"/>
  <c r="I12" i="295"/>
  <c r="G12" i="295"/>
  <c r="F12" i="295"/>
  <c r="J11" i="295"/>
  <c r="G11" i="295"/>
  <c r="G9" i="295"/>
  <c r="J8" i="295"/>
  <c r="I8" i="295"/>
  <c r="G8" i="295"/>
  <c r="F8" i="295"/>
  <c r="B4" i="295"/>
  <c r="G102" i="294"/>
  <c r="J99" i="294"/>
  <c r="G99" i="294"/>
  <c r="J96" i="294"/>
  <c r="I96" i="294"/>
  <c r="G96" i="294"/>
  <c r="F96" i="294"/>
  <c r="F54" i="294"/>
  <c r="F41" i="294"/>
  <c r="F20" i="294"/>
  <c r="J12" i="294"/>
  <c r="I12" i="294"/>
  <c r="G12" i="294"/>
  <c r="F12" i="294"/>
  <c r="J11" i="294"/>
  <c r="G11" i="294"/>
  <c r="G9" i="294"/>
  <c r="J8" i="294"/>
  <c r="I8" i="294"/>
  <c r="G8" i="294"/>
  <c r="F8" i="294"/>
  <c r="B4" i="294"/>
  <c r="J99" i="293"/>
  <c r="G99" i="293"/>
  <c r="J96" i="293"/>
  <c r="I96" i="293"/>
  <c r="G96" i="293"/>
  <c r="F96" i="293"/>
  <c r="F54" i="293"/>
  <c r="F41" i="293"/>
  <c r="F20" i="293"/>
  <c r="J12" i="293"/>
  <c r="I12" i="293"/>
  <c r="G12" i="293"/>
  <c r="F12" i="293"/>
  <c r="J11" i="293"/>
  <c r="G11" i="293"/>
  <c r="G9" i="293"/>
  <c r="J8" i="293"/>
  <c r="I8" i="293"/>
  <c r="G8" i="293"/>
  <c r="F8" i="293"/>
  <c r="B4" i="293"/>
  <c r="G102" i="292"/>
  <c r="J99" i="292"/>
  <c r="G99" i="292"/>
  <c r="J96" i="292"/>
  <c r="I96" i="292"/>
  <c r="G96" i="292"/>
  <c r="F96" i="292"/>
  <c r="F54" i="292"/>
  <c r="F41" i="292"/>
  <c r="F20" i="292"/>
  <c r="J12" i="292"/>
  <c r="I12" i="292"/>
  <c r="G12" i="292"/>
  <c r="F12" i="292"/>
  <c r="J11" i="292"/>
  <c r="G11" i="292"/>
  <c r="G9" i="292"/>
  <c r="J8" i="292"/>
  <c r="I8" i="292"/>
  <c r="G8" i="292"/>
  <c r="F8" i="292"/>
  <c r="B4" i="292"/>
  <c r="J100" i="291"/>
  <c r="G100" i="291"/>
  <c r="J97" i="291"/>
  <c r="I97" i="291"/>
  <c r="G97" i="291"/>
  <c r="F97" i="291"/>
  <c r="F55" i="291"/>
  <c r="F42" i="291"/>
  <c r="F20" i="291"/>
  <c r="J12" i="291"/>
  <c r="G12" i="291"/>
  <c r="G11" i="291"/>
  <c r="J9" i="291"/>
  <c r="I9" i="291"/>
  <c r="G9" i="291"/>
  <c r="F9" i="291"/>
  <c r="J8" i="291"/>
  <c r="I8" i="291"/>
  <c r="G8" i="291"/>
  <c r="F8" i="291"/>
  <c r="B4" i="291"/>
  <c r="G99" i="290"/>
  <c r="J96" i="290"/>
  <c r="G96" i="290"/>
  <c r="F54" i="290"/>
  <c r="F41" i="290"/>
  <c r="F20" i="290"/>
  <c r="J12" i="290"/>
  <c r="G12" i="290"/>
  <c r="G11" i="290"/>
  <c r="J9" i="290"/>
  <c r="I9" i="290"/>
  <c r="G9" i="290"/>
  <c r="F9" i="290"/>
  <c r="J8" i="290"/>
  <c r="I8" i="290"/>
  <c r="G8" i="290"/>
  <c r="F8" i="290"/>
  <c r="B4" i="290"/>
  <c r="J102" i="289"/>
  <c r="I102" i="289"/>
  <c r="G102" i="289"/>
  <c r="F102" i="289"/>
  <c r="G99" i="289"/>
  <c r="J96" i="289"/>
  <c r="G96" i="289"/>
  <c r="F54" i="289"/>
  <c r="F41" i="289"/>
  <c r="F20" i="289"/>
  <c r="J12" i="289"/>
  <c r="G12" i="289"/>
  <c r="G11" i="289"/>
  <c r="J9" i="289"/>
  <c r="I9" i="289"/>
  <c r="G9" i="289"/>
  <c r="F9" i="289"/>
  <c r="J8" i="289"/>
  <c r="I8" i="289"/>
  <c r="G8" i="289"/>
  <c r="F8" i="289"/>
  <c r="B4" i="289"/>
  <c r="J112" i="288"/>
  <c r="I112" i="288"/>
  <c r="G112" i="288"/>
  <c r="F112" i="288"/>
  <c r="G109" i="288"/>
  <c r="J106" i="288"/>
  <c r="G106" i="288"/>
  <c r="F64" i="288"/>
  <c r="F51" i="288"/>
  <c r="F20" i="288"/>
  <c r="J12" i="288"/>
  <c r="I12" i="288"/>
  <c r="G12" i="288"/>
  <c r="F12" i="288"/>
  <c r="J11" i="288"/>
  <c r="I11" i="288"/>
  <c r="G11" i="288"/>
  <c r="F11" i="288"/>
  <c r="J9" i="288"/>
  <c r="G9" i="288"/>
  <c r="G8" i="288"/>
  <c r="B4" i="288"/>
  <c r="J102" i="287"/>
  <c r="G102" i="287"/>
  <c r="J99" i="287"/>
  <c r="I99" i="287"/>
  <c r="G99" i="287"/>
  <c r="F99" i="287"/>
  <c r="J96" i="287"/>
  <c r="I96" i="287"/>
  <c r="G96" i="287"/>
  <c r="F96" i="287"/>
  <c r="F54" i="287"/>
  <c r="F41" i="287"/>
  <c r="F20" i="287"/>
  <c r="J12" i="287"/>
  <c r="I12" i="287"/>
  <c r="G12" i="287"/>
  <c r="F12" i="287"/>
  <c r="J11" i="287"/>
  <c r="I11" i="287"/>
  <c r="G11" i="287"/>
  <c r="F11" i="287"/>
  <c r="J9" i="287"/>
  <c r="G9" i="287"/>
  <c r="G8" i="287"/>
  <c r="B4" i="287"/>
  <c r="J109" i="286"/>
  <c r="I109" i="286"/>
  <c r="G109" i="286"/>
  <c r="F109" i="286"/>
  <c r="J106" i="286"/>
  <c r="I106" i="286"/>
  <c r="G106" i="286"/>
  <c r="F106" i="286"/>
  <c r="F64" i="286"/>
  <c r="F51" i="286"/>
  <c r="F20" i="286"/>
  <c r="J12" i="286"/>
  <c r="G12" i="286"/>
  <c r="G11" i="286"/>
  <c r="J9" i="286"/>
  <c r="I9" i="286"/>
  <c r="G9" i="286"/>
  <c r="F9" i="286"/>
  <c r="J8" i="286"/>
  <c r="I8" i="286"/>
  <c r="G8" i="286"/>
  <c r="F8" i="286"/>
  <c r="B4" i="286"/>
  <c r="J122" i="285"/>
  <c r="I122" i="285"/>
  <c r="G122" i="285"/>
  <c r="F122" i="285"/>
  <c r="G119" i="285"/>
  <c r="J116" i="285"/>
  <c r="G116" i="285"/>
  <c r="F74" i="285"/>
  <c r="F61" i="285"/>
  <c r="F20" i="285"/>
  <c r="J12" i="285"/>
  <c r="G12" i="285"/>
  <c r="G11" i="285"/>
  <c r="J9" i="285"/>
  <c r="I9" i="285"/>
  <c r="G9" i="285"/>
  <c r="F9" i="285"/>
  <c r="J8" i="285"/>
  <c r="I8" i="285"/>
  <c r="G8" i="285"/>
  <c r="F8" i="285"/>
  <c r="B4" i="285"/>
  <c r="G99" i="284"/>
  <c r="J96" i="284"/>
  <c r="G96" i="284"/>
  <c r="F54" i="284"/>
  <c r="F41" i="284"/>
  <c r="F20" i="284"/>
  <c r="J12" i="284"/>
  <c r="G12" i="284"/>
  <c r="G11" i="284"/>
  <c r="J9" i="284"/>
  <c r="I9" i="284"/>
  <c r="G9" i="284"/>
  <c r="F9" i="284"/>
  <c r="J8" i="284"/>
  <c r="I8" i="284"/>
  <c r="G8" i="284"/>
  <c r="F8" i="284"/>
  <c r="B4" i="284"/>
  <c r="J102" i="283"/>
  <c r="I102" i="283"/>
  <c r="G102" i="283"/>
  <c r="F102" i="283"/>
  <c r="G99" i="283"/>
  <c r="J96" i="283"/>
  <c r="G96" i="283"/>
  <c r="F54" i="283"/>
  <c r="F41" i="283"/>
  <c r="F20" i="283"/>
  <c r="J12" i="283"/>
  <c r="G12" i="283"/>
  <c r="G11" i="283"/>
  <c r="J9" i="283"/>
  <c r="I9" i="283"/>
  <c r="G9" i="283"/>
  <c r="F9" i="283"/>
  <c r="J8" i="283"/>
  <c r="I8" i="283"/>
  <c r="G8" i="283"/>
  <c r="F8" i="283"/>
  <c r="B4" i="283"/>
  <c r="F54" i="282"/>
  <c r="F41" i="282"/>
  <c r="F20" i="282"/>
  <c r="B4" i="282"/>
  <c r="F54" i="281"/>
  <c r="F41" i="281"/>
  <c r="F20" i="281"/>
  <c r="B4" i="281"/>
  <c r="J102" i="280"/>
  <c r="I102" i="280"/>
  <c r="G102" i="280"/>
  <c r="F102" i="280"/>
  <c r="G99" i="280"/>
  <c r="J96" i="280"/>
  <c r="G96" i="280"/>
  <c r="F54" i="280"/>
  <c r="F41" i="280"/>
  <c r="F20" i="280"/>
  <c r="J12" i="280"/>
  <c r="G12" i="280"/>
  <c r="G11" i="280"/>
  <c r="J9" i="280"/>
  <c r="I9" i="280"/>
  <c r="G9" i="280"/>
  <c r="F9" i="280"/>
  <c r="J8" i="280"/>
  <c r="I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J12" i="312" l="1"/>
  <c r="F12" i="312"/>
  <c r="J10" i="315"/>
  <c r="F10" i="315"/>
  <c r="G11" i="319"/>
  <c r="J11" i="319"/>
  <c r="F11" i="319"/>
  <c r="J96" i="319"/>
  <c r="F96" i="319"/>
  <c r="I96" i="319"/>
  <c r="J12" i="321"/>
  <c r="F12" i="321"/>
  <c r="I12" i="321"/>
  <c r="J11" i="322"/>
  <c r="F11" i="322"/>
  <c r="I11" i="322"/>
  <c r="G98" i="322"/>
  <c r="J98" i="322"/>
  <c r="F98" i="322"/>
  <c r="G11" i="323"/>
  <c r="J11" i="323"/>
  <c r="F11" i="323"/>
  <c r="J96" i="323"/>
  <c r="F96" i="323"/>
  <c r="I96" i="323"/>
  <c r="G11" i="325"/>
  <c r="J11" i="325"/>
  <c r="F11" i="325"/>
  <c r="J9" i="327"/>
  <c r="F9" i="327"/>
  <c r="I9" i="327"/>
  <c r="J102" i="327"/>
  <c r="F102" i="327"/>
  <c r="I102" i="327"/>
  <c r="J9" i="329"/>
  <c r="F9" i="329"/>
  <c r="I9" i="329"/>
  <c r="J106" i="330"/>
  <c r="F106" i="330"/>
  <c r="I106" i="330"/>
  <c r="J10" i="332"/>
  <c r="F10" i="332"/>
  <c r="I10" i="332"/>
  <c r="J12" i="334"/>
  <c r="F12" i="334"/>
  <c r="I12" i="334"/>
  <c r="I9" i="337"/>
  <c r="G9" i="337"/>
  <c r="F9" i="337"/>
  <c r="J99" i="343"/>
  <c r="F99" i="343"/>
  <c r="I99" i="343"/>
  <c r="G46" i="347"/>
  <c r="J46" i="347"/>
  <c r="F46" i="347"/>
  <c r="G8" i="349"/>
  <c r="J8" i="349"/>
  <c r="F8" i="349"/>
  <c r="J114" i="352"/>
  <c r="F114" i="352"/>
  <c r="I114" i="352"/>
  <c r="G114" i="352"/>
  <c r="J11" i="353"/>
  <c r="F11" i="353"/>
  <c r="I11" i="353"/>
  <c r="J9" i="354"/>
  <c r="F9" i="354"/>
  <c r="I9" i="354"/>
  <c r="G9" i="354"/>
  <c r="J11" i="359"/>
  <c r="F11" i="359"/>
  <c r="I11" i="359"/>
  <c r="G11" i="359"/>
  <c r="G102" i="359"/>
  <c r="J102" i="359"/>
  <c r="F102" i="359"/>
  <c r="I102" i="359"/>
  <c r="J8" i="368"/>
  <c r="F8" i="368"/>
  <c r="I8" i="368"/>
  <c r="G8" i="368"/>
  <c r="J99" i="370"/>
  <c r="F99" i="370"/>
  <c r="G99" i="370"/>
  <c r="I99" i="370"/>
  <c r="I112" i="375"/>
  <c r="G112" i="375"/>
  <c r="F112" i="375"/>
  <c r="I11" i="280"/>
  <c r="I99" i="283"/>
  <c r="I11" i="285"/>
  <c r="I99" i="289"/>
  <c r="I9" i="292"/>
  <c r="I102" i="292"/>
  <c r="I9" i="293"/>
  <c r="I9" i="296"/>
  <c r="I9" i="297"/>
  <c r="I98" i="298"/>
  <c r="I13" i="299"/>
  <c r="I68" i="299"/>
  <c r="I12" i="300"/>
  <c r="I9" i="303"/>
  <c r="I126" i="303"/>
  <c r="I96" i="304"/>
  <c r="I13" i="305"/>
  <c r="I73" i="305"/>
  <c r="I12" i="306"/>
  <c r="I96" i="306"/>
  <c r="I12" i="308"/>
  <c r="I96" i="308"/>
  <c r="I12" i="309"/>
  <c r="I96" i="309"/>
  <c r="I12" i="310"/>
  <c r="I96" i="310"/>
  <c r="J12" i="311"/>
  <c r="F12" i="311"/>
  <c r="J97" i="311"/>
  <c r="F97" i="311"/>
  <c r="J8" i="312"/>
  <c r="I11" i="312"/>
  <c r="I12" i="312"/>
  <c r="J12" i="313"/>
  <c r="F12" i="313"/>
  <c r="I99" i="313"/>
  <c r="J129" i="314"/>
  <c r="I9" i="315"/>
  <c r="I10" i="315"/>
  <c r="J12" i="315"/>
  <c r="J123" i="315"/>
  <c r="F123" i="315"/>
  <c r="I102" i="316"/>
  <c r="I102" i="317"/>
  <c r="J12" i="318"/>
  <c r="F12" i="318"/>
  <c r="I12" i="318"/>
  <c r="G99" i="318"/>
  <c r="J99" i="318"/>
  <c r="F99" i="318"/>
  <c r="I11" i="319"/>
  <c r="F54" i="319"/>
  <c r="G98" i="320"/>
  <c r="J98" i="320"/>
  <c r="F98" i="320"/>
  <c r="G11" i="321"/>
  <c r="J11" i="321"/>
  <c r="F11" i="321"/>
  <c r="G9" i="322"/>
  <c r="J9" i="322"/>
  <c r="F9" i="322"/>
  <c r="J95" i="322"/>
  <c r="F95" i="322"/>
  <c r="I95" i="322"/>
  <c r="I98" i="322"/>
  <c r="I11" i="323"/>
  <c r="F54" i="323"/>
  <c r="J12" i="324"/>
  <c r="F12" i="324"/>
  <c r="I12" i="324"/>
  <c r="G99" i="324"/>
  <c r="J99" i="324"/>
  <c r="F99" i="324"/>
  <c r="I11" i="325"/>
  <c r="G8" i="327"/>
  <c r="J8" i="327"/>
  <c r="F8" i="327"/>
  <c r="G8" i="329"/>
  <c r="J8" i="329"/>
  <c r="F8" i="329"/>
  <c r="J9" i="330"/>
  <c r="F9" i="330"/>
  <c r="I9" i="330"/>
  <c r="F64" i="330"/>
  <c r="J12" i="331"/>
  <c r="F12" i="331"/>
  <c r="I12" i="331"/>
  <c r="G9" i="332"/>
  <c r="J9" i="332"/>
  <c r="F9" i="332"/>
  <c r="G102" i="333"/>
  <c r="J102" i="333"/>
  <c r="F102" i="333"/>
  <c r="G11" i="334"/>
  <c r="J11" i="334"/>
  <c r="F11" i="334"/>
  <c r="J11" i="335"/>
  <c r="F11" i="335"/>
  <c r="I11" i="335"/>
  <c r="J9" i="336"/>
  <c r="F9" i="336"/>
  <c r="I9" i="336"/>
  <c r="J9" i="337"/>
  <c r="I99" i="338"/>
  <c r="G99" i="338"/>
  <c r="F99" i="338"/>
  <c r="G12" i="340"/>
  <c r="J12" i="340"/>
  <c r="F12" i="340"/>
  <c r="I12" i="340"/>
  <c r="G9" i="342"/>
  <c r="J9" i="342"/>
  <c r="F9" i="342"/>
  <c r="I9" i="342"/>
  <c r="G12" i="345"/>
  <c r="J12" i="345"/>
  <c r="F12" i="345"/>
  <c r="I12" i="345"/>
  <c r="I46" i="347"/>
  <c r="I8" i="349"/>
  <c r="G8" i="350"/>
  <c r="J8" i="350"/>
  <c r="F8" i="350"/>
  <c r="I8" i="350"/>
  <c r="J102" i="350"/>
  <c r="F102" i="350"/>
  <c r="I102" i="350"/>
  <c r="G102" i="350"/>
  <c r="G8" i="352"/>
  <c r="J8" i="352"/>
  <c r="F8" i="352"/>
  <c r="J8" i="355"/>
  <c r="F8" i="355"/>
  <c r="I8" i="355"/>
  <c r="G9" i="356"/>
  <c r="J9" i="356"/>
  <c r="F9" i="356"/>
  <c r="I9" i="356"/>
  <c r="G109" i="372"/>
  <c r="J109" i="372"/>
  <c r="I109" i="372"/>
  <c r="F109" i="372"/>
  <c r="J112" i="375"/>
  <c r="I9" i="377"/>
  <c r="G9" i="377"/>
  <c r="F9" i="377"/>
  <c r="J9" i="377"/>
  <c r="I11" i="283"/>
  <c r="I11" i="284"/>
  <c r="I119" i="285"/>
  <c r="I11" i="286"/>
  <c r="I8" i="287"/>
  <c r="I109" i="288"/>
  <c r="I99" i="290"/>
  <c r="I9" i="294"/>
  <c r="I102" i="294"/>
  <c r="I96" i="301"/>
  <c r="I13" i="302"/>
  <c r="F11" i="280"/>
  <c r="J11" i="280"/>
  <c r="I12" i="280"/>
  <c r="I96" i="280"/>
  <c r="F99" i="280"/>
  <c r="J99" i="280"/>
  <c r="F11" i="283"/>
  <c r="J11" i="283"/>
  <c r="I12" i="283"/>
  <c r="I96" i="283"/>
  <c r="F99" i="283"/>
  <c r="J99" i="283"/>
  <c r="F11" i="284"/>
  <c r="J11" i="284"/>
  <c r="I12" i="284"/>
  <c r="I96" i="284"/>
  <c r="F99" i="284"/>
  <c r="J99" i="284"/>
  <c r="F11" i="285"/>
  <c r="J11" i="285"/>
  <c r="I12" i="285"/>
  <c r="I116" i="285"/>
  <c r="F119" i="285"/>
  <c r="J119" i="285"/>
  <c r="F11" i="286"/>
  <c r="J11" i="286"/>
  <c r="I12" i="286"/>
  <c r="F8" i="287"/>
  <c r="J8" i="287"/>
  <c r="I9" i="287"/>
  <c r="I102" i="287"/>
  <c r="F8" i="288"/>
  <c r="J8" i="288"/>
  <c r="I9" i="288"/>
  <c r="I106" i="288"/>
  <c r="F109" i="288"/>
  <c r="J109" i="288"/>
  <c r="F11" i="289"/>
  <c r="J11" i="289"/>
  <c r="I12" i="289"/>
  <c r="I96" i="289"/>
  <c r="F99" i="289"/>
  <c r="J99" i="289"/>
  <c r="F11" i="290"/>
  <c r="J11" i="290"/>
  <c r="I12" i="290"/>
  <c r="I96" i="290"/>
  <c r="F99" i="290"/>
  <c r="J99" i="290"/>
  <c r="F11" i="291"/>
  <c r="J11" i="291"/>
  <c r="I12" i="291"/>
  <c r="I100" i="291"/>
  <c r="F9" i="292"/>
  <c r="J9" i="292"/>
  <c r="I11" i="292"/>
  <c r="I99" i="292"/>
  <c r="F102" i="292"/>
  <c r="J102" i="292"/>
  <c r="F9" i="293"/>
  <c r="J9" i="293"/>
  <c r="I11" i="293"/>
  <c r="I99" i="293"/>
  <c r="F9" i="294"/>
  <c r="J9" i="294"/>
  <c r="I11" i="294"/>
  <c r="I99" i="294"/>
  <c r="F102" i="294"/>
  <c r="J102" i="294"/>
  <c r="F9" i="295"/>
  <c r="J9" i="295"/>
  <c r="I11" i="295"/>
  <c r="I99" i="295"/>
  <c r="F9" i="296"/>
  <c r="J9" i="296"/>
  <c r="I11" i="296"/>
  <c r="I99" i="296"/>
  <c r="F9" i="297"/>
  <c r="J9" i="297"/>
  <c r="I11" i="297"/>
  <c r="I99" i="297"/>
  <c r="F9" i="298"/>
  <c r="J9" i="298"/>
  <c r="I11" i="298"/>
  <c r="I95" i="298"/>
  <c r="F98" i="298"/>
  <c r="J98" i="298"/>
  <c r="F13" i="299"/>
  <c r="J13" i="299"/>
  <c r="I15" i="299"/>
  <c r="F68" i="299"/>
  <c r="J68" i="299"/>
  <c r="I8" i="300"/>
  <c r="F12" i="300"/>
  <c r="J12" i="300"/>
  <c r="F96" i="300"/>
  <c r="J96" i="300"/>
  <c r="I8" i="301"/>
  <c r="F12" i="301"/>
  <c r="J12" i="301"/>
  <c r="F96" i="301"/>
  <c r="J96" i="301"/>
  <c r="I9" i="302"/>
  <c r="F13" i="302"/>
  <c r="J13" i="302"/>
  <c r="F9" i="303"/>
  <c r="J9" i="303"/>
  <c r="I11" i="303"/>
  <c r="F126" i="303"/>
  <c r="J126" i="303"/>
  <c r="I8" i="304"/>
  <c r="F12" i="304"/>
  <c r="J12" i="304"/>
  <c r="F96" i="304"/>
  <c r="J96" i="304"/>
  <c r="I9" i="305"/>
  <c r="F13" i="305"/>
  <c r="J13" i="305"/>
  <c r="F73" i="305"/>
  <c r="J73" i="305"/>
  <c r="I75" i="305"/>
  <c r="I8" i="306"/>
  <c r="F12" i="306"/>
  <c r="J12" i="306"/>
  <c r="F96" i="306"/>
  <c r="J96" i="306"/>
  <c r="I8" i="308"/>
  <c r="F12" i="308"/>
  <c r="J12" i="308"/>
  <c r="F96" i="308"/>
  <c r="J96" i="308"/>
  <c r="I8" i="309"/>
  <c r="F12" i="309"/>
  <c r="J12" i="309"/>
  <c r="F96" i="309"/>
  <c r="J96" i="309"/>
  <c r="I8" i="310"/>
  <c r="F12" i="310"/>
  <c r="J12" i="310"/>
  <c r="F96" i="310"/>
  <c r="J96" i="310"/>
  <c r="J8" i="311"/>
  <c r="I11" i="311"/>
  <c r="I12" i="311"/>
  <c r="F44" i="311"/>
  <c r="I97" i="311"/>
  <c r="F8" i="312"/>
  <c r="J11" i="312"/>
  <c r="J96" i="312"/>
  <c r="F96" i="312"/>
  <c r="F99" i="312"/>
  <c r="J8" i="313"/>
  <c r="I11" i="313"/>
  <c r="I12" i="313"/>
  <c r="J99" i="313"/>
  <c r="J12" i="314"/>
  <c r="F12" i="314"/>
  <c r="F84" i="314"/>
  <c r="F129" i="314"/>
  <c r="J9" i="315"/>
  <c r="F12" i="315"/>
  <c r="I123" i="315"/>
  <c r="J125" i="315"/>
  <c r="F9" i="316"/>
  <c r="G12" i="316"/>
  <c r="J102" i="316"/>
  <c r="F9" i="317"/>
  <c r="G12" i="317"/>
  <c r="J102" i="317"/>
  <c r="F9" i="318"/>
  <c r="G11" i="318"/>
  <c r="J11" i="318"/>
  <c r="F11" i="318"/>
  <c r="J96" i="318"/>
  <c r="F96" i="318"/>
  <c r="I96" i="318"/>
  <c r="I99" i="318"/>
  <c r="J11" i="320"/>
  <c r="F11" i="320"/>
  <c r="I11" i="320"/>
  <c r="J95" i="320"/>
  <c r="F95" i="320"/>
  <c r="I95" i="320"/>
  <c r="I98" i="320"/>
  <c r="I11" i="321"/>
  <c r="I9" i="322"/>
  <c r="F53" i="322"/>
  <c r="G11" i="324"/>
  <c r="J11" i="324"/>
  <c r="F11" i="324"/>
  <c r="J96" i="324"/>
  <c r="F96" i="324"/>
  <c r="I96" i="324"/>
  <c r="I99" i="324"/>
  <c r="F64" i="325"/>
  <c r="J9" i="326"/>
  <c r="F9" i="326"/>
  <c r="I9" i="326"/>
  <c r="J102" i="326"/>
  <c r="F102" i="326"/>
  <c r="I102" i="326"/>
  <c r="I8" i="327"/>
  <c r="F20" i="327"/>
  <c r="F41" i="327"/>
  <c r="J10" i="328"/>
  <c r="F10" i="328"/>
  <c r="I10" i="328"/>
  <c r="G55" i="328"/>
  <c r="J55" i="328"/>
  <c r="F55" i="328"/>
  <c r="I8" i="329"/>
  <c r="F20" i="329"/>
  <c r="F41" i="329"/>
  <c r="G8" i="330"/>
  <c r="J8" i="330"/>
  <c r="F8" i="330"/>
  <c r="G11" i="331"/>
  <c r="J11" i="331"/>
  <c r="F11" i="331"/>
  <c r="I9" i="332"/>
  <c r="F21" i="332"/>
  <c r="F49" i="332"/>
  <c r="F70" i="332"/>
  <c r="J9" i="333"/>
  <c r="F9" i="333"/>
  <c r="I9" i="333"/>
  <c r="J99" i="333"/>
  <c r="F99" i="333"/>
  <c r="I99" i="333"/>
  <c r="I102" i="333"/>
  <c r="I11" i="334"/>
  <c r="F64" i="334"/>
  <c r="G112" i="334"/>
  <c r="J112" i="334"/>
  <c r="F112" i="334"/>
  <c r="G9" i="335"/>
  <c r="J9" i="335"/>
  <c r="F9" i="335"/>
  <c r="J8" i="337"/>
  <c r="F8" i="337"/>
  <c r="G8" i="337"/>
  <c r="J99" i="338"/>
  <c r="J102" i="338"/>
  <c r="F102" i="338"/>
  <c r="I102" i="338"/>
  <c r="J13" i="340"/>
  <c r="F13" i="340"/>
  <c r="I13" i="340"/>
  <c r="G13" i="340"/>
  <c r="F79" i="340"/>
  <c r="J11" i="342"/>
  <c r="F11" i="342"/>
  <c r="I11" i="342"/>
  <c r="G11" i="342"/>
  <c r="G9" i="343"/>
  <c r="J9" i="343"/>
  <c r="F9" i="343"/>
  <c r="I9" i="343"/>
  <c r="G106" i="344"/>
  <c r="J106" i="344"/>
  <c r="F106" i="344"/>
  <c r="I106" i="344"/>
  <c r="G116" i="345"/>
  <c r="J116" i="345"/>
  <c r="F116" i="345"/>
  <c r="I116" i="345"/>
  <c r="G13" i="347"/>
  <c r="J13" i="347"/>
  <c r="F13" i="347"/>
  <c r="I13" i="347"/>
  <c r="J9" i="350"/>
  <c r="F9" i="350"/>
  <c r="I9" i="350"/>
  <c r="G9" i="350"/>
  <c r="I8" i="352"/>
  <c r="J11" i="356"/>
  <c r="F11" i="356"/>
  <c r="I11" i="356"/>
  <c r="G11" i="356"/>
  <c r="G9" i="357"/>
  <c r="J9" i="357"/>
  <c r="F9" i="357"/>
  <c r="I9" i="357"/>
  <c r="J11" i="360"/>
  <c r="F11" i="360"/>
  <c r="I11" i="360"/>
  <c r="J11" i="363"/>
  <c r="F11" i="363"/>
  <c r="I11" i="363"/>
  <c r="G11" i="363"/>
  <c r="G102" i="364"/>
  <c r="J102" i="364"/>
  <c r="F102" i="364"/>
  <c r="I102" i="364"/>
  <c r="J11" i="365"/>
  <c r="F11" i="365"/>
  <c r="I11" i="365"/>
  <c r="G11" i="365"/>
  <c r="I99" i="280"/>
  <c r="I99" i="284"/>
  <c r="I8" i="288"/>
  <c r="I11" i="289"/>
  <c r="I11" i="290"/>
  <c r="I11" i="291"/>
  <c r="I9" i="295"/>
  <c r="I9" i="298"/>
  <c r="I96" i="300"/>
  <c r="I12" i="301"/>
  <c r="I12" i="304"/>
  <c r="F12" i="280"/>
  <c r="F96" i="280"/>
  <c r="F12" i="283"/>
  <c r="F96" i="283"/>
  <c r="F12" i="284"/>
  <c r="F96" i="284"/>
  <c r="F12" i="285"/>
  <c r="F116" i="285"/>
  <c r="F12" i="286"/>
  <c r="F9" i="287"/>
  <c r="F102" i="287"/>
  <c r="F9" i="288"/>
  <c r="F106" i="288"/>
  <c r="F12" i="289"/>
  <c r="F96" i="289"/>
  <c r="F12" i="290"/>
  <c r="F96" i="290"/>
  <c r="F12" i="291"/>
  <c r="F100" i="291"/>
  <c r="F11" i="292"/>
  <c r="F99" i="292"/>
  <c r="F11" i="293"/>
  <c r="F99" i="293"/>
  <c r="F11" i="294"/>
  <c r="F99" i="294"/>
  <c r="F11" i="295"/>
  <c r="F99" i="295"/>
  <c r="F11" i="296"/>
  <c r="F99" i="296"/>
  <c r="F11" i="297"/>
  <c r="F99" i="297"/>
  <c r="F11" i="298"/>
  <c r="F95" i="298"/>
  <c r="F15" i="299"/>
  <c r="F8" i="300"/>
  <c r="F8" i="301"/>
  <c r="F9" i="302"/>
  <c r="F11" i="303"/>
  <c r="F8" i="304"/>
  <c r="F9" i="305"/>
  <c r="F75" i="305"/>
  <c r="F8" i="306"/>
  <c r="F8" i="308"/>
  <c r="F8" i="309"/>
  <c r="F8" i="310"/>
  <c r="F8" i="311"/>
  <c r="J11" i="311"/>
  <c r="G8" i="312"/>
  <c r="F11" i="312"/>
  <c r="G12" i="312"/>
  <c r="F8" i="313"/>
  <c r="J11" i="313"/>
  <c r="J96" i="313"/>
  <c r="F96" i="313"/>
  <c r="F99" i="313"/>
  <c r="F71" i="314"/>
  <c r="G129" i="314"/>
  <c r="F9" i="315"/>
  <c r="G10" i="315"/>
  <c r="G12" i="315"/>
  <c r="F125" i="315"/>
  <c r="J11" i="316"/>
  <c r="F11" i="316"/>
  <c r="J99" i="316"/>
  <c r="F99" i="316"/>
  <c r="F102" i="316"/>
  <c r="J11" i="317"/>
  <c r="F11" i="317"/>
  <c r="J99" i="317"/>
  <c r="F99" i="317"/>
  <c r="F102" i="317"/>
  <c r="J12" i="319"/>
  <c r="F12" i="319"/>
  <c r="I12" i="319"/>
  <c r="G96" i="319"/>
  <c r="G99" i="319"/>
  <c r="J99" i="319"/>
  <c r="F99" i="319"/>
  <c r="G10" i="320"/>
  <c r="J10" i="320"/>
  <c r="F10" i="320"/>
  <c r="G12" i="321"/>
  <c r="G11" i="322"/>
  <c r="J12" i="323"/>
  <c r="F12" i="323"/>
  <c r="I12" i="323"/>
  <c r="G96" i="323"/>
  <c r="G99" i="323"/>
  <c r="J99" i="323"/>
  <c r="F99" i="323"/>
  <c r="J12" i="325"/>
  <c r="F12" i="325"/>
  <c r="I12" i="325"/>
  <c r="F51" i="325"/>
  <c r="G8" i="326"/>
  <c r="J8" i="326"/>
  <c r="F8" i="326"/>
  <c r="F54" i="326"/>
  <c r="G9" i="327"/>
  <c r="G102" i="327"/>
  <c r="G9" i="328"/>
  <c r="J9" i="328"/>
  <c r="F9" i="328"/>
  <c r="F103" i="328"/>
  <c r="G9" i="329"/>
  <c r="F20" i="330"/>
  <c r="G106" i="330"/>
  <c r="G109" i="330"/>
  <c r="J109" i="330"/>
  <c r="F109" i="330"/>
  <c r="G10" i="332"/>
  <c r="J43" i="332"/>
  <c r="F43" i="332"/>
  <c r="I43" i="332"/>
  <c r="G8" i="333"/>
  <c r="J8" i="333"/>
  <c r="F8" i="333"/>
  <c r="G12" i="334"/>
  <c r="J109" i="334"/>
  <c r="F109" i="334"/>
  <c r="I109" i="334"/>
  <c r="G99" i="335"/>
  <c r="J99" i="335"/>
  <c r="F99" i="335"/>
  <c r="G13" i="336"/>
  <c r="J13" i="336"/>
  <c r="F13" i="336"/>
  <c r="I73" i="336"/>
  <c r="G73" i="336"/>
  <c r="F73" i="336"/>
  <c r="F79" i="336"/>
  <c r="G12" i="337"/>
  <c r="F12" i="337"/>
  <c r="J12" i="337"/>
  <c r="F57" i="338"/>
  <c r="J73" i="340"/>
  <c r="F73" i="340"/>
  <c r="I73" i="340"/>
  <c r="J11" i="343"/>
  <c r="F11" i="343"/>
  <c r="I11" i="343"/>
  <c r="G11" i="343"/>
  <c r="G99" i="343"/>
  <c r="G102" i="343"/>
  <c r="J102" i="343"/>
  <c r="F102" i="343"/>
  <c r="G9" i="344"/>
  <c r="J9" i="344"/>
  <c r="F9" i="344"/>
  <c r="J8" i="346"/>
  <c r="F8" i="346"/>
  <c r="I8" i="346"/>
  <c r="G8" i="346"/>
  <c r="F85" i="347"/>
  <c r="J14" i="348"/>
  <c r="F14" i="348"/>
  <c r="I14" i="348"/>
  <c r="G11" i="353"/>
  <c r="G8" i="354"/>
  <c r="J8" i="354"/>
  <c r="F8" i="354"/>
  <c r="I8" i="354"/>
  <c r="J11" i="357"/>
  <c r="F11" i="357"/>
  <c r="I11" i="357"/>
  <c r="G11" i="357"/>
  <c r="G9" i="359"/>
  <c r="J9" i="359"/>
  <c r="F9" i="359"/>
  <c r="I9" i="359"/>
  <c r="J9" i="369"/>
  <c r="F9" i="369"/>
  <c r="I9" i="369"/>
  <c r="G9" i="369"/>
  <c r="G9" i="370"/>
  <c r="F9" i="370"/>
  <c r="J9" i="370"/>
  <c r="I9" i="370"/>
  <c r="I12" i="371"/>
  <c r="G12" i="371"/>
  <c r="F12" i="371"/>
  <c r="J12" i="371"/>
  <c r="J8" i="338"/>
  <c r="F8" i="338"/>
  <c r="J9" i="341"/>
  <c r="F9" i="341"/>
  <c r="I9" i="341"/>
  <c r="F54" i="341"/>
  <c r="F54" i="342"/>
  <c r="G12" i="346"/>
  <c r="J12" i="346"/>
  <c r="F12" i="346"/>
  <c r="G96" i="346"/>
  <c r="J96" i="346"/>
  <c r="F96" i="346"/>
  <c r="G13" i="348"/>
  <c r="J13" i="348"/>
  <c r="F13" i="348"/>
  <c r="J54" i="348"/>
  <c r="F54" i="348"/>
  <c r="I54" i="348"/>
  <c r="F20" i="350"/>
  <c r="J9" i="351"/>
  <c r="F9" i="351"/>
  <c r="I9" i="351"/>
  <c r="G9" i="353"/>
  <c r="J9" i="353"/>
  <c r="F9" i="353"/>
  <c r="F20" i="354"/>
  <c r="F64" i="355"/>
  <c r="F54" i="356"/>
  <c r="F54" i="359"/>
  <c r="J99" i="359"/>
  <c r="F99" i="359"/>
  <c r="I99" i="359"/>
  <c r="G9" i="360"/>
  <c r="J9" i="360"/>
  <c r="F9" i="360"/>
  <c r="G96" i="361"/>
  <c r="J96" i="361"/>
  <c r="F96" i="361"/>
  <c r="F54" i="361"/>
  <c r="G13" i="362"/>
  <c r="J13" i="362"/>
  <c r="F13" i="362"/>
  <c r="J8" i="366"/>
  <c r="F8" i="366"/>
  <c r="I8" i="366"/>
  <c r="G8" i="366"/>
  <c r="G102" i="370"/>
  <c r="J102" i="370"/>
  <c r="I102" i="370"/>
  <c r="G9" i="371"/>
  <c r="F9" i="371"/>
  <c r="J9" i="371"/>
  <c r="I9" i="371"/>
  <c r="I104" i="371"/>
  <c r="F104" i="371"/>
  <c r="J104" i="371"/>
  <c r="G104" i="371"/>
  <c r="I65" i="374"/>
  <c r="G65" i="374"/>
  <c r="F65" i="374"/>
  <c r="J65" i="374"/>
  <c r="J8" i="378"/>
  <c r="F8" i="378"/>
  <c r="I8" i="378"/>
  <c r="G8" i="378"/>
  <c r="F20" i="337"/>
  <c r="I96" i="337"/>
  <c r="I8" i="338"/>
  <c r="J9" i="338"/>
  <c r="I12" i="338"/>
  <c r="G8" i="341"/>
  <c r="J8" i="341"/>
  <c r="F8" i="341"/>
  <c r="J99" i="341"/>
  <c r="F99" i="341"/>
  <c r="I99" i="341"/>
  <c r="F41" i="342"/>
  <c r="J99" i="342"/>
  <c r="F99" i="342"/>
  <c r="I99" i="342"/>
  <c r="F41" i="343"/>
  <c r="J11" i="344"/>
  <c r="F11" i="344"/>
  <c r="I11" i="344"/>
  <c r="J8" i="345"/>
  <c r="F8" i="345"/>
  <c r="I8" i="345"/>
  <c r="F20" i="345"/>
  <c r="I12" i="346"/>
  <c r="I96" i="346"/>
  <c r="J9" i="347"/>
  <c r="F9" i="347"/>
  <c r="I9" i="347"/>
  <c r="F21" i="347"/>
  <c r="I13" i="348"/>
  <c r="J9" i="349"/>
  <c r="F9" i="349"/>
  <c r="I9" i="349"/>
  <c r="G8" i="351"/>
  <c r="J8" i="351"/>
  <c r="F8" i="351"/>
  <c r="F54" i="351"/>
  <c r="J9" i="352"/>
  <c r="F9" i="352"/>
  <c r="I9" i="352"/>
  <c r="F69" i="352"/>
  <c r="I9" i="353"/>
  <c r="G12" i="355"/>
  <c r="J12" i="355"/>
  <c r="F12" i="355"/>
  <c r="F51" i="355"/>
  <c r="J109" i="355"/>
  <c r="F109" i="355"/>
  <c r="I109" i="355"/>
  <c r="F41" i="356"/>
  <c r="J99" i="356"/>
  <c r="F99" i="356"/>
  <c r="I99" i="356"/>
  <c r="G106" i="357"/>
  <c r="J106" i="357"/>
  <c r="F106" i="357"/>
  <c r="F41" i="359"/>
  <c r="I9" i="360"/>
  <c r="F54" i="360"/>
  <c r="G96" i="360"/>
  <c r="J96" i="360"/>
  <c r="F96" i="360"/>
  <c r="G12" i="361"/>
  <c r="J12" i="361"/>
  <c r="F12" i="361"/>
  <c r="I96" i="361"/>
  <c r="I13" i="362"/>
  <c r="G9" i="363"/>
  <c r="J9" i="363"/>
  <c r="F9" i="363"/>
  <c r="I9" i="363"/>
  <c r="G9" i="364"/>
  <c r="J9" i="364"/>
  <c r="F9" i="364"/>
  <c r="G9" i="365"/>
  <c r="J9" i="365"/>
  <c r="F9" i="365"/>
  <c r="I9" i="365"/>
  <c r="J8" i="367"/>
  <c r="F8" i="367"/>
  <c r="I8" i="367"/>
  <c r="G8" i="367"/>
  <c r="F41" i="368"/>
  <c r="I102" i="368"/>
  <c r="G102" i="368"/>
  <c r="F102" i="368"/>
  <c r="I12" i="370"/>
  <c r="G12" i="370"/>
  <c r="F12" i="370"/>
  <c r="J12" i="370"/>
  <c r="F46" i="371"/>
  <c r="G12" i="377"/>
  <c r="F12" i="377"/>
  <c r="J12" i="377"/>
  <c r="G12" i="378"/>
  <c r="J12" i="378"/>
  <c r="I12" i="378"/>
  <c r="J9" i="362"/>
  <c r="F9" i="362"/>
  <c r="I9" i="362"/>
  <c r="F54" i="363"/>
  <c r="F41" i="364"/>
  <c r="J99" i="364"/>
  <c r="F99" i="364"/>
  <c r="I99" i="364"/>
  <c r="G12" i="366"/>
  <c r="J12" i="366"/>
  <c r="F12" i="366"/>
  <c r="G116" i="366"/>
  <c r="J116" i="366"/>
  <c r="F116" i="366"/>
  <c r="G12" i="367"/>
  <c r="J12" i="367"/>
  <c r="F12" i="367"/>
  <c r="G96" i="367"/>
  <c r="J96" i="367"/>
  <c r="F96" i="367"/>
  <c r="G12" i="368"/>
  <c r="J12" i="368"/>
  <c r="F12" i="368"/>
  <c r="G13" i="369"/>
  <c r="J13" i="369"/>
  <c r="I13" i="369"/>
  <c r="I109" i="373"/>
  <c r="F109" i="373"/>
  <c r="J109" i="373"/>
  <c r="I9" i="378"/>
  <c r="F9" i="378"/>
  <c r="J9" i="378"/>
  <c r="G112" i="378"/>
  <c r="F112" i="378"/>
  <c r="J112" i="378"/>
  <c r="G9" i="380"/>
  <c r="I9" i="380"/>
  <c r="J9" i="380"/>
  <c r="J8" i="361"/>
  <c r="F8" i="361"/>
  <c r="I8" i="361"/>
  <c r="F41" i="363"/>
  <c r="J11" i="364"/>
  <c r="F11" i="364"/>
  <c r="I11" i="364"/>
  <c r="G126" i="365"/>
  <c r="J126" i="365"/>
  <c r="F126" i="365"/>
  <c r="I12" i="366"/>
  <c r="I116" i="366"/>
  <c r="I12" i="367"/>
  <c r="I96" i="367"/>
  <c r="I12" i="368"/>
  <c r="F54" i="368"/>
  <c r="I10" i="369"/>
  <c r="F10" i="369"/>
  <c r="J10" i="369"/>
  <c r="F21" i="369"/>
  <c r="J11" i="370"/>
  <c r="F11" i="370"/>
  <c r="G11" i="370"/>
  <c r="F20" i="370"/>
  <c r="J11" i="371"/>
  <c r="F11" i="371"/>
  <c r="G11" i="371"/>
  <c r="F20" i="371"/>
  <c r="J106" i="372"/>
  <c r="F106" i="372"/>
  <c r="G106" i="372"/>
  <c r="J63" i="374"/>
  <c r="F63" i="374"/>
  <c r="G63" i="374"/>
  <c r="F51" i="375"/>
  <c r="J8" i="377"/>
  <c r="F8" i="377"/>
  <c r="G8" i="377"/>
  <c r="I102" i="377"/>
  <c r="G102" i="377"/>
  <c r="F102" i="377"/>
  <c r="I112" i="378"/>
  <c r="G96" i="370"/>
  <c r="J107" i="371"/>
  <c r="F107" i="371"/>
  <c r="G8" i="373"/>
  <c r="F11" i="373"/>
  <c r="J112" i="373"/>
  <c r="F112" i="373"/>
  <c r="F9" i="374"/>
  <c r="G12" i="374"/>
  <c r="J11" i="375"/>
  <c r="F11" i="375"/>
  <c r="F20" i="368"/>
  <c r="I96" i="368"/>
  <c r="J75" i="369"/>
  <c r="F75" i="369"/>
  <c r="F59" i="371"/>
  <c r="I107" i="371"/>
  <c r="J9" i="372"/>
  <c r="F9" i="372"/>
  <c r="J12" i="373"/>
  <c r="F12" i="373"/>
  <c r="F64" i="373"/>
  <c r="J10" i="374"/>
  <c r="F10" i="374"/>
  <c r="F123" i="374"/>
  <c r="F20" i="377"/>
  <c r="J106" i="378"/>
  <c r="J109" i="378"/>
  <c r="F109" i="378"/>
  <c r="J11" i="379"/>
  <c r="F11" i="379"/>
  <c r="G106" i="379"/>
  <c r="I106" i="379"/>
  <c r="I12" i="380"/>
  <c r="G12" i="380"/>
  <c r="F10" i="380"/>
</calcChain>
</file>

<file path=xl/sharedStrings.xml><?xml version="1.0" encoding="utf-8"?>
<sst xmlns="http://schemas.openxmlformats.org/spreadsheetml/2006/main" count="16641" uniqueCount="534">
  <si>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</si>
  <si>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</si>
  <si>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</si>
  <si>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</si>
  <si>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</si>
  <si>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</si>
  <si>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</si>
  <si>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</si>
  <si>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</si>
  <si>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</si>
  <si>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</si>
  <si>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</si>
  <si>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</si>
  <si>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</si>
  <si>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</si>
  <si>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</si>
  <si>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</si>
  <si>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</si>
  <si>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</si>
  <si>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</si>
  <si>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</si>
  <si>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</si>
  <si>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</si>
  <si>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</si>
  <si>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</si>
  <si>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</si>
  <si>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</si>
  <si>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</si>
  <si>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</si>
  <si>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</si>
  <si>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</si>
  <si>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</si>
  <si>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</si>
  <si>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</si>
  <si>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</si>
  <si>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</si>
  <si>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</si>
  <si>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</si>
  <si>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</si>
  <si>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</si>
  <si>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</si>
  <si>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</si>
  <si>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</si>
  <si>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</si>
  <si>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</si>
  <si>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</si>
  <si>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</si>
  <si>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</si>
  <si>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</si>
  <si>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</si>
  <si>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</si>
  <si>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</si>
  <si>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</si>
  <si>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</si>
  <si>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</si>
  <si>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</si>
  <si>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</si>
  <si>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</si>
  <si>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</si>
  <si>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</si>
  <si>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</si>
  <si>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</si>
  <si>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</si>
  <si>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</si>
  <si>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</si>
  <si>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</si>
  <si>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</si>
  <si>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</si>
  <si>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</si>
  <si>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</si>
  <si>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</si>
  <si>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</si>
  <si>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</si>
  <si>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</si>
  <si>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</si>
  <si>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</si>
  <si>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</si>
  <si>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</si>
  <si>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</si>
  <si>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</si>
  <si>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</si>
  <si>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</si>
  <si>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</si>
  <si>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</si>
  <si>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</si>
  <si>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</si>
  <si>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</si>
  <si>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</si>
  <si>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</si>
  <si>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</si>
  <si>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</si>
  <si>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</si>
  <si>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</si>
  <si>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</si>
  <si>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</si>
  <si>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</si>
  <si>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</si>
  <si>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</si>
  <si>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</si>
  <si>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</si>
  <si>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</si>
  <si>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</si>
  <si>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</si>
  <si>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01.09.2022 года (начало размещения - с 01.10.2022).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</si>
  <si>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</si>
  <si>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</si>
  <si>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</si>
  <si>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</si>
  <si>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</si>
  <si>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</si>
  <si>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</si>
  <si>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</si>
  <si>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</si>
  <si>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</si>
  <si>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</si>
  <si>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</si>
  <si>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</si>
  <si>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</si>
  <si>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</si>
  <si>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</si>
  <si>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</si>
  <si>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</si>
  <si>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</si>
  <si>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</si>
  <si>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</si>
  <si>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</si>
  <si>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</si>
  <si>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</si>
  <si>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</si>
  <si>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</si>
  <si>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</si>
  <si>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</si>
  <si>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</si>
  <si>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</si>
  <si>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</si>
  <si>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</si>
  <si>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</si>
  <si>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</si>
  <si>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</si>
  <si>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</si>
  <si>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</si>
  <si>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</si>
  <si>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</si>
  <si>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</si>
  <si>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</si>
  <si>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</si>
  <si>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</si>
  <si>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</si>
  <si>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</si>
  <si>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</si>
  <si>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</si>
  <si>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</si>
  <si>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</si>
  <si>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</si>
  <si>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</si>
  <si>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</si>
  <si>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</si>
  <si>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</si>
  <si>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</si>
  <si>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</si>
  <si>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</si>
  <si>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</si>
  <si>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</si>
  <si>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</si>
  <si>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</si>
  <si>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</si>
  <si>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</si>
  <si>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</si>
  <si>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</si>
  <si>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</si>
  <si>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</si>
  <si>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</si>
  <si>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</si>
  <si>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</si>
  <si>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</si>
  <si>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</si>
  <si>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</si>
  <si>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</si>
  <si>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</si>
  <si>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</si>
  <si>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</si>
  <si>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</si>
  <si>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</si>
  <si>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</si>
  <si>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</si>
  <si>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</si>
  <si>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</si>
  <si>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</si>
  <si>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</si>
  <si>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</si>
  <si>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</si>
  <si>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</si>
  <si>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</si>
  <si>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</si>
  <si>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</si>
  <si>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</si>
  <si>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</si>
  <si>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</si>
  <si>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</si>
  <si>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</si>
  <si>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</si>
  <si>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</si>
  <si>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</si>
  <si>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</si>
  <si>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</si>
  <si>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</si>
  <si>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</si>
  <si>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</si>
  <si>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</si>
  <si>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</si>
  <si>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</si>
  <si>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</si>
  <si>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</si>
  <si>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</si>
  <si>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</si>
  <si>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</si>
  <si>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</si>
  <si>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</si>
  <si>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</si>
  <si>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</si>
  <si>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</si>
  <si>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</si>
  <si>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</si>
  <si>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</si>
  <si>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</si>
  <si>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</si>
  <si>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</si>
  <si>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</si>
  <si>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</si>
  <si>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</si>
  <si>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</si>
  <si>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Контекстный рекламный блок в выдаче VIP2</t>
  </si>
  <si>
    <t>Лента B2B-предложений в Личном кабинете VIP2</t>
  </si>
  <si>
    <t>В стоимость включены 6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</si>
  <si>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</si>
  <si>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</si>
  <si>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</si>
  <si>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</si>
  <si>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</si>
  <si>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</si>
  <si>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</si>
  <si>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</si>
  <si>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</si>
  <si>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</si>
  <si>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</si>
  <si>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</si>
  <si>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</si>
  <si>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</si>
  <si>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</si>
  <si>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</si>
  <si>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</si>
  <si>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</si>
  <si>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</si>
  <si>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</si>
  <si>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</si>
  <si>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</si>
  <si>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</si>
  <si>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</si>
  <si>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</si>
  <si>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</si>
  <si>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</si>
  <si>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</si>
  <si>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</si>
  <si>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</si>
  <si>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</si>
  <si>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В стоимость включены 4 ежемесячных выпуска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</si>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</sst>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16"/>
      <color rgb="FF0000FF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43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21" fillId="0" borderId="34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4" fillId="7" borderId="1" xfId="3" applyFont="1" applyFill="1" applyBorder="1" applyAlignment="1" applyProtection="1">
      <alignment horizontal="left" vertical="center" wrapText="1"/>
      <protection locked="0"/>
    </xf>
    <xf numFmtId="0" fontId="24" fillId="7" borderId="2" xfId="3" applyFont="1" applyFill="1" applyBorder="1" applyAlignment="1" applyProtection="1">
      <alignment horizontal="left" vertical="center" wrapText="1"/>
      <protection locked="0"/>
    </xf>
    <xf numFmtId="0" fontId="24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5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5" fillId="2" borderId="0" xfId="1" applyFont="1" applyFill="1" applyAlignment="1">
      <alignment horizontal="left" vertical="center"/>
    </xf>
    <xf numFmtId="0" fontId="25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5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7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9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0" fontId="25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8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9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3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0" fontId="20" fillId="4" borderId="118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13" xfId="1" applyFont="1" applyFill="1" applyBorder="1" applyAlignment="1">
      <alignment horizontal="center" vertical="center" wrapText="1"/>
    </xf>
    <xf numFmtId="0" fontId="16" fillId="4" borderId="114" xfId="1" applyFont="1" applyFill="1" applyBorder="1" applyAlignment="1">
      <alignment horizontal="center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8" fillId="2" borderId="0" xfId="1" applyFont="1" applyFill="1" applyAlignment="1">
      <alignment vertical="center" wrapText="1"/>
    </xf>
    <xf numFmtId="0" fontId="18" fillId="2" borderId="123" xfId="5" applyNumberFormat="1" applyFont="1" applyFill="1" applyBorder="1" applyAlignment="1" applyProtection="1">
      <alignment horizontal="center" vertical="center" wrapText="1"/>
    </xf>
    <xf numFmtId="0" fontId="29" fillId="6" borderId="1" xfId="3" applyFont="1" applyFill="1" applyBorder="1" applyAlignment="1">
      <alignment horizontal="center" vertical="center" wrapText="1"/>
    </xf>
    <xf numFmtId="0" fontId="29" fillId="6" borderId="2" xfId="3" applyFont="1" applyFill="1" applyBorder="1" applyAlignment="1">
      <alignment horizontal="center" vertical="center" wrapText="1"/>
    </xf>
    <xf numFmtId="0" fontId="29" fillId="6" borderId="3" xfId="3" applyFont="1" applyFill="1" applyBorder="1" applyAlignment="1">
      <alignment horizontal="center" vertical="center" wrapText="1"/>
    </xf>
    <xf numFmtId="0" fontId="20" fillId="6" borderId="124" xfId="3" applyFont="1" applyFill="1" applyBorder="1" applyAlignment="1">
      <alignment horizontal="center" vertical="center" wrapText="1"/>
    </xf>
    <xf numFmtId="0" fontId="20" fillId="6" borderId="125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83" xfId="3" applyFont="1" applyFill="1" applyBorder="1" applyAlignment="1">
      <alignment horizontal="center" vertical="center" wrapText="1"/>
    </xf>
    <xf numFmtId="0" fontId="20" fillId="6" borderId="84" xfId="3" applyFont="1" applyFill="1" applyBorder="1" applyAlignment="1">
      <alignment horizontal="center" vertical="center" wrapText="1"/>
    </xf>
    <xf numFmtId="0" fontId="9" fillId="8" borderId="100" xfId="3" applyFont="1" applyFill="1" applyBorder="1" applyAlignment="1">
      <alignment horizontal="left" vertical="center" wrapText="1"/>
    </xf>
    <xf numFmtId="0" fontId="9" fillId="8" borderId="101" xfId="3" applyFont="1" applyFill="1" applyBorder="1" applyAlignment="1">
      <alignment horizontal="left" vertical="center" wrapText="1"/>
    </xf>
    <xf numFmtId="0" fontId="9" fillId="8" borderId="77" xfId="3" applyFont="1" applyFill="1" applyBorder="1" applyAlignment="1">
      <alignment horizontal="center" vertical="center" wrapText="1"/>
    </xf>
    <xf numFmtId="0" fontId="9" fillId="8" borderId="83" xfId="3" applyFont="1" applyFill="1" applyBorder="1" applyAlignment="1">
      <alignment horizontal="center" vertical="center" wrapText="1"/>
    </xf>
    <xf numFmtId="4" fontId="9" fillId="8" borderId="80" xfId="3" applyNumberFormat="1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0" fontId="9" fillId="8" borderId="82" xfId="3" applyFont="1" applyFill="1" applyBorder="1" applyAlignment="1">
      <alignment horizontal="center" vertical="center" wrapText="1"/>
    </xf>
    <xf numFmtId="0" fontId="9" fillId="8" borderId="102" xfId="3" applyFont="1" applyFill="1" applyBorder="1" applyAlignment="1">
      <alignment horizontal="left" vertical="center" wrapText="1"/>
    </xf>
    <xf numFmtId="0" fontId="9" fillId="8" borderId="103" xfId="3" applyFont="1" applyFill="1" applyBorder="1" applyAlignment="1">
      <alignment horizontal="left" vertical="center" wrapText="1"/>
    </xf>
    <xf numFmtId="0" fontId="9" fillId="8" borderId="94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126" xfId="3" applyFont="1" applyFill="1" applyBorder="1" applyAlignment="1">
      <alignment horizontal="left" vertical="center" wrapText="1"/>
    </xf>
    <xf numFmtId="0" fontId="9" fillId="8" borderId="127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23" xfId="3" applyFont="1" applyFill="1" applyBorder="1" applyAlignment="1">
      <alignment horizontal="center" vertical="center" wrapText="1"/>
    </xf>
    <xf numFmtId="4" fontId="9" fillId="8" borderId="128" xfId="3" applyNumberFormat="1" applyFont="1" applyFill="1" applyBorder="1" applyAlignment="1">
      <alignment horizontal="center" vertical="center" wrapText="1"/>
    </xf>
    <xf numFmtId="0" fontId="9" fillId="8" borderId="90" xfId="3" applyFont="1" applyFill="1" applyBorder="1" applyAlignment="1">
      <alignment horizontal="center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20" fillId="4" borderId="98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6" borderId="129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77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left" vertical="center" wrapText="1"/>
    </xf>
    <xf numFmtId="0" fontId="9" fillId="8" borderId="81" xfId="3" applyFont="1" applyFill="1" applyBorder="1" applyAlignment="1">
      <alignment horizontal="left" vertical="center" wrapText="1"/>
    </xf>
    <xf numFmtId="4" fontId="9" fillId="8" borderId="81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8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165" fontId="18" fillId="5" borderId="131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165" fontId="18" fillId="5" borderId="134" xfId="2" applyNumberFormat="1" applyFont="1" applyFill="1" applyBorder="1" applyAlignment="1" applyProtection="1">
      <alignment horizontal="center" vertical="center" wrapText="1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0" fontId="20" fillId="4" borderId="137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0" fontId="20" fillId="4" borderId="140" xfId="1" applyFont="1" applyFill="1" applyBorder="1" applyAlignment="1">
      <alignment horizontal="left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8" xfId="1" applyNumberFormat="1" applyFont="1" applyFill="1" applyBorder="1" applyAlignment="1">
      <alignment horizontal="center" vertical="center"/>
    </xf>
    <xf numFmtId="165" fontId="20" fillId="9" borderId="143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147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4" fillId="7" borderId="53" xfId="3" applyFont="1" applyFill="1" applyBorder="1" applyAlignment="1" applyProtection="1">
      <alignment horizontal="left" vertical="center" wrapText="1"/>
      <protection locked="0"/>
    </xf>
    <xf numFmtId="0" fontId="24" fillId="7" borderId="54" xfId="3" applyFont="1" applyFill="1" applyBorder="1" applyAlignment="1" applyProtection="1">
      <alignment horizontal="left" vertical="center" wrapText="1"/>
      <protection locked="0"/>
    </xf>
    <xf numFmtId="0" fontId="24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0" fontId="10" fillId="3" borderId="131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30" fillId="2" borderId="0" xfId="1" applyFont="1" applyFill="1" applyBorder="1" applyAlignment="1">
      <alignment horizontal="center" vertical="center" wrapText="1"/>
    </xf>
    <xf numFmtId="0" fontId="30" fillId="2" borderId="95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8" fillId="0" borderId="0" xfId="1" applyFont="1" applyFill="1" applyAlignment="1">
      <alignment horizontal="left" vertical="center" wrapText="1"/>
    </xf>
    <xf numFmtId="0" fontId="31" fillId="10" borderId="34" xfId="3" applyFont="1" applyFill="1" applyBorder="1" applyAlignment="1">
      <alignment horizontal="center"/>
    </xf>
    <xf numFmtId="0" fontId="31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1" fillId="0" borderId="34" xfId="3" applyFont="1" applyBorder="1" applyAlignment="1">
      <alignment horizontal="center"/>
    </xf>
    <xf numFmtId="0" fontId="31" fillId="0" borderId="72" xfId="3" applyFont="1" applyBorder="1" applyAlignment="1">
      <alignment horizontal="center"/>
    </xf>
    <xf numFmtId="0" fontId="31" fillId="0" borderId="34" xfId="3" applyFont="1" applyBorder="1" applyAlignment="1">
      <alignment horizontal="center"/>
    </xf>
    <xf numFmtId="0" fontId="28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50" xfId="2" applyNumberFormat="1" applyFont="1" applyFill="1" applyBorder="1" applyAlignment="1" applyProtection="1">
      <alignment horizontal="left" vertical="center" wrapText="1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3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8" fillId="4" borderId="86" xfId="1" applyNumberFormat="1" applyFont="1" applyFill="1" applyBorder="1" applyAlignment="1">
      <alignment horizontal="center" vertical="center"/>
    </xf>
    <xf numFmtId="4" fontId="18" fillId="4" borderId="87" xfId="1" applyNumberFormat="1" applyFont="1" applyFill="1" applyBorder="1" applyAlignment="1">
      <alignment horizontal="center" vertical="center"/>
    </xf>
    <xf numFmtId="0" fontId="20" fillId="6" borderId="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5" xfId="2" applyNumberFormat="1" applyFont="1" applyFill="1" applyBorder="1" applyAlignment="1" applyProtection="1">
      <alignment horizontal="left" vertical="center" wrapText="1"/>
      <protection locked="0"/>
    </xf>
    <xf numFmtId="165" fontId="18" fillId="5" borderId="118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0" fontId="16" fillId="4" borderId="85" xfId="1" applyFont="1" applyFill="1" applyBorder="1" applyAlignment="1">
      <alignment horizontal="center" vertical="center" wrapText="1"/>
    </xf>
    <xf numFmtId="0" fontId="16" fillId="4" borderId="95" xfId="1" applyFont="1" applyFill="1" applyBorder="1" applyAlignment="1">
      <alignment horizontal="center" vertical="center" wrapText="1"/>
    </xf>
    <xf numFmtId="0" fontId="20" fillId="4" borderId="152" xfId="1" applyFont="1" applyFill="1" applyBorder="1" applyAlignment="1">
      <alignment horizontal="left" vertical="center"/>
    </xf>
    <xf numFmtId="0" fontId="20" fillId="4" borderId="86" xfId="1" applyFont="1" applyFill="1" applyBorder="1" applyAlignment="1">
      <alignment horizontal="left" vertical="center"/>
    </xf>
    <xf numFmtId="0" fontId="20" fillId="4" borderId="87" xfId="1" applyFont="1" applyFill="1" applyBorder="1" applyAlignment="1">
      <alignment horizontal="left" vertical="center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0" fontId="25" fillId="2" borderId="0" xfId="1" applyNumberFormat="1" applyFont="1" applyFill="1" applyAlignment="1">
      <alignment vertical="center"/>
    </xf>
    <xf numFmtId="0" fontId="30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53" xfId="1" applyNumberFormat="1" applyFont="1" applyFill="1" applyBorder="1" applyAlignment="1">
      <alignment horizontal="center" vertical="center"/>
    </xf>
    <xf numFmtId="4" fontId="18" fillId="4" borderId="154" xfId="1" applyNumberFormat="1" applyFont="1" applyFill="1" applyBorder="1" applyAlignment="1">
      <alignment horizontal="center" vertical="center"/>
    </xf>
    <xf numFmtId="4" fontId="18" fillId="4" borderId="155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3" xfId="1" applyFont="1" applyFill="1" applyBorder="1" applyAlignment="1">
      <alignment horizontal="left" vertical="center"/>
    </xf>
    <xf numFmtId="0" fontId="10" fillId="3" borderId="84" xfId="1" applyFont="1" applyFill="1" applyBorder="1" applyAlignment="1">
      <alignment horizontal="left" vertical="center"/>
    </xf>
    <xf numFmtId="0" fontId="16" fillId="4" borderId="79" xfId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4" fontId="18" fillId="2" borderId="156" xfId="1" applyNumberFormat="1" applyFont="1" applyFill="1" applyBorder="1" applyAlignment="1">
      <alignment horizontal="center" vertical="center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0" fontId="9" fillId="2" borderId="12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28" xfId="1" applyNumberFormat="1" applyFont="1" applyFill="1" applyBorder="1" applyAlignment="1">
      <alignment horizontal="center" vertical="center"/>
    </xf>
    <xf numFmtId="4" fontId="20" fillId="2" borderId="90" xfId="1" applyNumberFormat="1" applyFont="1" applyFill="1" applyBorder="1" applyAlignment="1">
      <alignment horizontal="center" vertical="center"/>
    </xf>
    <xf numFmtId="4" fontId="20" fillId="2" borderId="91" xfId="1" applyNumberFormat="1" applyFont="1" applyFill="1" applyBorder="1" applyAlignment="1">
      <alignment horizontal="center" vertical="center"/>
    </xf>
    <xf numFmtId="4" fontId="28" fillId="2" borderId="40" xfId="1" applyNumberFormat="1" applyFont="1" applyFill="1" applyBorder="1" applyAlignment="1">
      <alignment horizontal="center" vertical="center"/>
    </xf>
    <xf numFmtId="4" fontId="28" fillId="2" borderId="41" xfId="1" applyNumberFormat="1" applyFont="1" applyFill="1" applyBorder="1" applyAlignment="1">
      <alignment horizontal="center" vertical="center"/>
    </xf>
    <xf numFmtId="4" fontId="28" fillId="2" borderId="32" xfId="1" applyNumberFormat="1" applyFont="1" applyFill="1" applyBorder="1" applyAlignment="1">
      <alignment horizontal="center" vertical="center"/>
    </xf>
    <xf numFmtId="4" fontId="20" fillId="2" borderId="100" xfId="1" applyNumberFormat="1" applyFont="1" applyFill="1" applyBorder="1" applyAlignment="1">
      <alignment horizontal="center" vertical="center"/>
    </xf>
    <xf numFmtId="4" fontId="20" fillId="2" borderId="136" xfId="1" applyNumberFormat="1" applyFont="1" applyFill="1" applyBorder="1" applyAlignment="1">
      <alignment horizontal="center" vertical="center"/>
    </xf>
    <xf numFmtId="4" fontId="20" fillId="2" borderId="101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7" xfId="2" applyNumberFormat="1" applyFont="1" applyFill="1" applyBorder="1" applyAlignment="1" applyProtection="1">
      <alignment vertical="center" wrapText="1"/>
    </xf>
    <xf numFmtId="3" fontId="9" fillId="2" borderId="83" xfId="2" applyNumberFormat="1" applyFont="1" applyFill="1" applyBorder="1" applyAlignment="1" applyProtection="1">
      <alignment vertical="center" wrapText="1"/>
    </xf>
    <xf numFmtId="3" fontId="9" fillId="2" borderId="84" xfId="2" applyNumberFormat="1" applyFont="1" applyFill="1" applyBorder="1" applyAlignment="1" applyProtection="1">
      <alignment vertical="center" wrapText="1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vertical="center"/>
    </xf>
    <xf numFmtId="4" fontId="18" fillId="2" borderId="81" xfId="1" applyNumberFormat="1" applyFont="1" applyFill="1" applyBorder="1" applyAlignment="1">
      <alignment vertical="center"/>
    </xf>
    <xf numFmtId="4" fontId="18" fillId="2" borderId="128" xfId="1" applyNumberFormat="1" applyFont="1" applyFill="1" applyBorder="1" applyAlignment="1">
      <alignment vertical="center"/>
    </xf>
    <xf numFmtId="4" fontId="18" fillId="2" borderId="90" xfId="1" applyNumberFormat="1" applyFont="1" applyFill="1" applyBorder="1" applyAlignment="1">
      <alignment vertical="center"/>
    </xf>
    <xf numFmtId="165" fontId="9" fillId="5" borderId="123" xfId="2" applyNumberFormat="1" applyFont="1" applyFill="1" applyBorder="1" applyAlignment="1" applyProtection="1">
      <alignment horizontal="center" vertical="center" wrapText="1"/>
    </xf>
    <xf numFmtId="165" fontId="9" fillId="5" borderId="131" xfId="2" applyNumberFormat="1" applyFont="1" applyFill="1" applyBorder="1" applyAlignment="1" applyProtection="1">
      <alignment horizontal="center" vertical="center" wrapText="1"/>
    </xf>
    <xf numFmtId="0" fontId="10" fillId="3" borderId="77" xfId="1" applyFont="1" applyFill="1" applyBorder="1" applyAlignment="1">
      <alignment horizontal="left" vertical="center"/>
    </xf>
    <xf numFmtId="0" fontId="20" fillId="2" borderId="12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1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4" fontId="18" fillId="2" borderId="103" xfId="1" applyNumberFormat="1" applyFont="1" applyFill="1" applyBorder="1" applyAlignment="1">
      <alignment horizontal="center" vertical="center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3" fontId="9" fillId="2" borderId="157" xfId="2" applyNumberFormat="1" applyFont="1" applyFill="1" applyBorder="1" applyAlignment="1" applyProtection="1">
      <alignment horizontal="left" vertical="center" wrapText="1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0" fontId="20" fillId="6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4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4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5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21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4" fontId="18" fillId="2" borderId="158" xfId="1" applyNumberFormat="1" applyFont="1" applyFill="1" applyBorder="1" applyAlignment="1">
      <alignment horizontal="center" vertical="center"/>
    </xf>
    <xf numFmtId="3" fontId="9" fillId="2" borderId="128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9" xfId="1" applyNumberFormat="1" applyFont="1" applyFill="1" applyBorder="1" applyAlignment="1">
      <alignment horizontal="center" vertical="center"/>
    </xf>
    <xf numFmtId="4" fontId="18" fillId="2" borderId="160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7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9" borderId="94" xfId="2" applyNumberFormat="1" applyFont="1" applyFill="1" applyBorder="1" applyAlignment="1" applyProtection="1">
      <alignment horizontal="left" vertical="center" wrapText="1"/>
    </xf>
    <xf numFmtId="4" fontId="18" fillId="2" borderId="161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P116"/>
  <sheetViews>
    <sheetView view="pageBreakPreview" topLeftCell="B1" zoomScale="50" zoomScaleNormal="60" zoomScaleSheetLayoutView="50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"&amp;MIN(F56:J89)&amp;" до "&amp;MAX(F56:J89)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41940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41940</v>
      </c>
      <c r="G64" s="68"/>
      <c r="H64" s="68"/>
      <c r="I64" s="68"/>
      <c r="J64" s="69"/>
    </row>
    <row r="65" spans="1:16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50328</v>
      </c>
      <c r="G65" s="68"/>
      <c r="H65" s="68"/>
      <c r="I65" s="68"/>
      <c r="J65" s="69"/>
    </row>
    <row r="66" spans="1:16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6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6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21240</v>
      </c>
      <c r="G68" s="68"/>
      <c r="H68" s="68"/>
      <c r="I68" s="68"/>
      <c r="J68" s="69"/>
    </row>
    <row r="69" spans="1:16" ht="36" customHeight="1" x14ac:dyDescent="0.25">
      <c r="A69" s="7" t="s">
        <v>111</v>
      </c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27000</v>
      </c>
      <c r="G69" s="68"/>
      <c r="H69" s="68"/>
      <c r="I69" s="68"/>
      <c r="J69" s="69"/>
    </row>
    <row r="70" spans="1:16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21600</v>
      </c>
      <c r="G70" s="68"/>
      <c r="H70" s="68"/>
      <c r="I70" s="68"/>
      <c r="J70" s="69"/>
    </row>
    <row r="71" spans="1:16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6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6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44190</v>
      </c>
      <c r="G73" s="68"/>
      <c r="H73" s="68"/>
      <c r="I73" s="68"/>
      <c r="J73" s="69"/>
    </row>
    <row r="74" spans="1:16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6" ht="36" customHeight="1" x14ac:dyDescent="0.25">
      <c r="A75" s="7" t="s">
        <v>111</v>
      </c>
      <c r="B75" s="76" t="s">
        <v>174</v>
      </c>
      <c r="C75" s="77"/>
      <c r="D75" s="77"/>
      <c r="E75" s="54"/>
      <c r="F75" s="93">
        <v>4608</v>
      </c>
      <c r="G75" s="94"/>
      <c r="H75" s="94"/>
      <c r="I75" s="94"/>
      <c r="J75" s="95"/>
      <c r="P75" s="98"/>
    </row>
    <row r="76" spans="1:16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33030</v>
      </c>
      <c r="G76" s="59"/>
      <c r="H76" s="59"/>
      <c r="I76" s="59"/>
      <c r="J76" s="59"/>
    </row>
    <row r="77" spans="1:16" ht="36" customHeight="1" x14ac:dyDescent="0.25">
      <c r="A77" s="7" t="s">
        <v>111</v>
      </c>
      <c r="B77" s="76" t="s">
        <v>176</v>
      </c>
      <c r="C77" s="77"/>
      <c r="D77" s="77"/>
      <c r="E77" s="53"/>
      <c r="F77" s="59">
        <v>30060</v>
      </c>
      <c r="G77" s="59"/>
      <c r="H77" s="59"/>
      <c r="I77" s="59"/>
      <c r="J77" s="59"/>
    </row>
    <row r="78" spans="1:16" ht="36" customHeight="1" x14ac:dyDescent="0.25">
      <c r="B78" s="76" t="s">
        <v>177</v>
      </c>
      <c r="C78" s="77"/>
      <c r="D78" s="77"/>
      <c r="E78" s="53"/>
      <c r="F78" s="59">
        <v>36000</v>
      </c>
      <c r="G78" s="59"/>
      <c r="H78" s="59"/>
      <c r="I78" s="59"/>
      <c r="J78" s="59"/>
    </row>
    <row r="79" spans="1:16" ht="36" customHeight="1" x14ac:dyDescent="0.25">
      <c r="A79" s="7" t="s">
        <v>113</v>
      </c>
      <c r="B79" s="76" t="s">
        <v>178</v>
      </c>
      <c r="C79" s="77"/>
      <c r="D79" s="77"/>
      <c r="E79" s="53"/>
      <c r="F79" s="59">
        <v>79920</v>
      </c>
      <c r="G79" s="59"/>
      <c r="H79" s="59"/>
      <c r="I79" s="59"/>
      <c r="J79" s="59"/>
    </row>
    <row r="80" spans="1:16" ht="36" customHeight="1" x14ac:dyDescent="0.25">
      <c r="A80" s="7" t="s">
        <v>113</v>
      </c>
      <c r="B80" s="76" t="s">
        <v>179</v>
      </c>
      <c r="C80" s="77"/>
      <c r="D80" s="77"/>
      <c r="E80" s="54"/>
      <c r="F80" s="80">
        <v>24480</v>
      </c>
      <c r="G80" s="81"/>
      <c r="H80" s="81"/>
      <c r="I80" s="81"/>
      <c r="J80" s="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79920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95904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24480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41040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41040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84240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13680</v>
      </c>
      <c r="G89" s="68"/>
      <c r="H89" s="68"/>
      <c r="I89" s="68"/>
      <c r="J89" s="69"/>
    </row>
    <row r="90" spans="1:10" ht="36" customHeight="1" thickBot="1" x14ac:dyDescent="0.3">
      <c r="B90" s="99" t="s">
        <v>189</v>
      </c>
      <c r="C90" s="100"/>
      <c r="D90" s="100"/>
      <c r="E90" s="101"/>
      <c r="F90" s="102"/>
      <c r="G90" s="103"/>
      <c r="H90" s="103"/>
      <c r="I90" s="103"/>
      <c r="J90" s="104"/>
    </row>
    <row r="91" spans="1:10" ht="22.5" customHeight="1" thickBot="1" x14ac:dyDescent="0.3">
      <c r="A91" s="7" t="s">
        <v>111</v>
      </c>
      <c r="B91" s="105" t="s">
        <v>190</v>
      </c>
      <c r="C91" s="106"/>
      <c r="D91" s="106"/>
      <c r="E91" s="106"/>
      <c r="F91" s="106"/>
      <c r="G91" s="106"/>
      <c r="H91" s="106"/>
      <c r="I91" s="106"/>
      <c r="J91" s="107"/>
    </row>
    <row r="92" spans="1:10" ht="36" customHeight="1" x14ac:dyDescent="0.25">
      <c r="B92" s="108" t="s">
        <v>191</v>
      </c>
      <c r="C92" s="109"/>
      <c r="D92" s="109"/>
      <c r="E92" s="110"/>
      <c r="F92" s="67">
        <v>60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75" customHeight="1" thickBot="1" x14ac:dyDescent="0.3">
      <c r="B95" s="18" t="s">
        <v>194</v>
      </c>
      <c r="C95" s="19"/>
      <c r="D95" s="19"/>
      <c r="E95" s="20"/>
      <c r="F95" s="111"/>
      <c r="G95" s="112"/>
      <c r="H95" s="112"/>
      <c r="I95" s="112"/>
      <c r="J95" s="113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4">
        <f>H96*1.2</f>
        <v>21600</v>
      </c>
      <c r="G96" s="115">
        <f>H96*1.1</f>
        <v>19800</v>
      </c>
      <c r="H96" s="115">
        <v>18000</v>
      </c>
      <c r="I96" s="115">
        <f>H96*0.75</f>
        <v>13500</v>
      </c>
      <c r="J96" s="116">
        <f>H96*0.5</f>
        <v>9000</v>
      </c>
    </row>
    <row r="97" spans="1:10" ht="36" customHeight="1" x14ac:dyDescent="0.25">
      <c r="A97" s="7" t="s">
        <v>111</v>
      </c>
      <c r="B97" s="52" t="s">
        <v>196</v>
      </c>
      <c r="C97" s="96"/>
      <c r="D97" s="96"/>
      <c r="E97" s="97"/>
      <c r="F97" s="117">
        <v>18000</v>
      </c>
      <c r="G97" s="118"/>
      <c r="H97" s="118"/>
      <c r="I97" s="118"/>
      <c r="J97" s="11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120">
        <v>3564</v>
      </c>
      <c r="G98" s="81"/>
      <c r="H98" s="81"/>
      <c r="I98" s="81"/>
      <c r="J98" s="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114">
        <f>H99*1.2</f>
        <v>41472</v>
      </c>
      <c r="G99" s="115">
        <f>H99*1.1</f>
        <v>38016</v>
      </c>
      <c r="H99" s="115">
        <v>34560</v>
      </c>
      <c r="I99" s="115">
        <f>H99*0.75</f>
        <v>25920</v>
      </c>
      <c r="J99" s="116">
        <f>H99*0.5</f>
        <v>17280</v>
      </c>
    </row>
    <row r="100" spans="1:10" ht="36" customHeight="1" x14ac:dyDescent="0.25">
      <c r="A100" s="7" t="s">
        <v>113</v>
      </c>
      <c r="B100" s="52" t="s">
        <v>199</v>
      </c>
      <c r="C100" s="96"/>
      <c r="D100" s="96"/>
      <c r="E100" s="97"/>
      <c r="F100" s="117">
        <v>34560</v>
      </c>
      <c r="G100" s="118"/>
      <c r="H100" s="118"/>
      <c r="I100" s="118"/>
      <c r="J100" s="11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83">
        <v>7200</v>
      </c>
      <c r="G101" s="68"/>
      <c r="H101" s="68"/>
      <c r="I101" s="68"/>
      <c r="J101" s="69"/>
    </row>
    <row r="102" spans="1:10" ht="40.5" customHeight="1" thickBot="1" x14ac:dyDescent="0.3">
      <c r="B102" s="76" t="s">
        <v>201</v>
      </c>
      <c r="C102" s="77"/>
      <c r="D102" s="77"/>
      <c r="E102" s="54"/>
      <c r="F102" s="121">
        <f>H102*1.2</f>
        <v>10195.199999999999</v>
      </c>
      <c r="G102" s="121">
        <f>H102*1.1</f>
        <v>9345.6</v>
      </c>
      <c r="H102" s="121">
        <v>8496</v>
      </c>
      <c r="I102" s="121">
        <f>H102*0.75</f>
        <v>6372</v>
      </c>
      <c r="J102" s="121">
        <f>H102*0.5</f>
        <v>4248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60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7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60" zoomScaleNormal="6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141"/>
      <c r="C7" s="142"/>
      <c r="D7" s="142"/>
      <c r="E7" s="143"/>
      <c r="F7" s="144"/>
      <c r="G7" s="145"/>
      <c r="H7" s="145"/>
      <c r="I7" s="146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7">
        <v>24120</v>
      </c>
      <c r="G8" s="148"/>
      <c r="H8" s="148"/>
      <c r="I8" s="149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50"/>
      <c r="G10" s="150"/>
      <c r="H10" s="150"/>
      <c r="I10" s="151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7">
        <v>30168</v>
      </c>
      <c r="G11" s="148"/>
      <c r="H11" s="148"/>
      <c r="I11" s="149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52"/>
      <c r="G13" s="153"/>
      <c r="H13" s="153"/>
      <c r="I13" s="154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5">
        <v>6048</v>
      </c>
      <c r="G14" s="148"/>
      <c r="H14" s="148"/>
      <c r="I14" s="149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6">
        <v>8640</v>
      </c>
      <c r="G15" s="157"/>
      <c r="H15" s="157"/>
      <c r="I15" s="158"/>
    </row>
    <row r="16" spans="1:9" ht="24" customHeight="1" thickBot="1" x14ac:dyDescent="0.3">
      <c r="A16" s="7"/>
      <c r="B16" s="27"/>
      <c r="C16" s="38"/>
      <c r="D16" s="38"/>
      <c r="E16" s="39"/>
      <c r="F16" s="152"/>
      <c r="G16" s="153"/>
      <c r="H16" s="153"/>
      <c r="I16" s="154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7">
        <v>360</v>
      </c>
      <c r="G17" s="148"/>
      <c r="H17" s="148"/>
      <c r="I17" s="149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9"/>
      <c r="C19" s="160"/>
      <c r="D19" s="160"/>
      <c r="E19" s="161"/>
      <c r="F19" s="162"/>
      <c r="G19" s="163"/>
      <c r="H19" s="163"/>
      <c r="I19" s="164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42120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36" customHeight="1" thickBot="1" x14ac:dyDescent="0.3">
      <c r="A59" s="7"/>
      <c r="B59" s="76" t="s">
        <v>159</v>
      </c>
      <c r="C59" s="77"/>
      <c r="D59" s="77"/>
      <c r="E59" s="54"/>
      <c r="F59" s="67">
        <v>30024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18072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36108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6048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42120</v>
      </c>
      <c r="G68" s="68"/>
      <c r="H68" s="68"/>
      <c r="I68" s="69"/>
    </row>
    <row r="69" spans="1:9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B72" s="52" t="s">
        <v>171</v>
      </c>
      <c r="C72" s="96"/>
      <c r="D72" s="96"/>
      <c r="E72" s="97"/>
      <c r="F72" s="67">
        <v>7092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30096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9216</v>
      </c>
      <c r="G74" s="68"/>
      <c r="H74" s="68"/>
      <c r="I74" s="69"/>
    </row>
    <row r="75" spans="1:9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9"/>
    </row>
    <row r="76" spans="1:9" ht="36" customHeight="1" x14ac:dyDescent="0.25">
      <c r="B76" s="84" t="s">
        <v>175</v>
      </c>
      <c r="C76" s="85"/>
      <c r="D76" s="85"/>
      <c r="E76" s="86"/>
      <c r="F76" s="67">
        <v>27000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24030</v>
      </c>
      <c r="G77" s="68"/>
      <c r="H77" s="68"/>
      <c r="I77" s="69"/>
    </row>
    <row r="78" spans="1:9" ht="36" customHeight="1" x14ac:dyDescent="0.25">
      <c r="A78" s="7"/>
      <c r="B78" s="76" t="s">
        <v>177</v>
      </c>
      <c r="C78" s="77"/>
      <c r="D78" s="77"/>
      <c r="E78" s="53"/>
      <c r="F78" s="67">
        <v>12024</v>
      </c>
      <c r="G78" s="68"/>
      <c r="H78" s="68"/>
      <c r="I78" s="69"/>
    </row>
    <row r="79" spans="1:9" ht="36" customHeight="1" x14ac:dyDescent="0.25">
      <c r="A79" s="136" t="s">
        <v>113</v>
      </c>
      <c r="B79" s="78" t="s">
        <v>214</v>
      </c>
      <c r="C79" s="79"/>
      <c r="D79" s="79"/>
      <c r="E79" s="36"/>
      <c r="F79" s="67">
        <v>25920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215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51120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42480</v>
      </c>
      <c r="G82" s="68"/>
      <c r="H82" s="68"/>
      <c r="I82" s="69"/>
    </row>
    <row r="83" spans="1:9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50976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8640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8640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59040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42480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12960</v>
      </c>
      <c r="G89" s="68"/>
      <c r="H89" s="68"/>
      <c r="I89" s="69"/>
    </row>
    <row r="90" spans="1:9" ht="27" customHeight="1" thickBot="1" x14ac:dyDescent="0.3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19.5" customHeight="1" thickBot="1" x14ac:dyDescent="0.3">
      <c r="B91" s="171" t="s">
        <v>190</v>
      </c>
      <c r="C91" s="172"/>
      <c r="D91" s="172"/>
      <c r="E91" s="172"/>
      <c r="F91" s="171"/>
      <c r="G91" s="172"/>
      <c r="H91" s="172"/>
      <c r="I91" s="173"/>
    </row>
    <row r="92" spans="1:9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2"/>
    </row>
    <row r="93" spans="1:9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9"/>
    </row>
    <row r="94" spans="1:9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9"/>
    </row>
    <row r="95" spans="1:9" ht="36" customHeight="1" thickBot="1" x14ac:dyDescent="0.3">
      <c r="B95" s="18" t="s">
        <v>194</v>
      </c>
      <c r="C95" s="19"/>
      <c r="D95" s="19"/>
      <c r="E95" s="20"/>
      <c r="F95" s="111"/>
      <c r="G95" s="112"/>
      <c r="H95" s="112"/>
      <c r="I95" s="113"/>
    </row>
    <row r="96" spans="1:9" ht="36" customHeight="1" x14ac:dyDescent="0.25">
      <c r="A96" s="136" t="s">
        <v>111</v>
      </c>
      <c r="B96" s="76" t="s">
        <v>225</v>
      </c>
      <c r="C96" s="77"/>
      <c r="D96" s="77"/>
      <c r="E96" s="54"/>
      <c r="F96" s="67">
        <v>17352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16380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8856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24480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23040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12960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17352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3"/>
    </row>
    <row r="104" spans="1:9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customHeight="1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s="179" customFormat="1" ht="24" customHeight="1" x14ac:dyDescent="0.25">
      <c r="A111" s="176"/>
      <c r="B111" s="177"/>
      <c r="C111" s="177"/>
      <c r="D111" s="177"/>
      <c r="E111" s="177"/>
      <c r="F111" s="178"/>
      <c r="G111" s="178"/>
      <c r="H111" s="178"/>
      <c r="I111" s="178"/>
    </row>
    <row r="112" spans="1:9" ht="18" customHeight="1" x14ac:dyDescent="0.25">
      <c r="B112" s="128"/>
      <c r="C112" s="128"/>
      <c r="D112" s="128"/>
      <c r="E112" s="128"/>
      <c r="F112" s="128"/>
      <c r="G112" s="128"/>
      <c r="H112" s="128"/>
      <c r="I112" s="128"/>
    </row>
    <row r="113" spans="1:9" s="180" customFormat="1" ht="27" customHeight="1" x14ac:dyDescent="0.25">
      <c r="A113" s="136" t="s">
        <v>113</v>
      </c>
      <c r="B113" s="130" t="s">
        <v>229</v>
      </c>
      <c r="C113" s="130"/>
      <c r="D113" s="130"/>
      <c r="E113" s="130"/>
      <c r="F113" s="130"/>
      <c r="G113" s="130"/>
      <c r="H113" s="130"/>
      <c r="I113" s="130"/>
    </row>
    <row r="114" spans="1:9" s="133" customFormat="1" ht="40.5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</row>
    <row r="115" spans="1:9" ht="18" customHeight="1" x14ac:dyDescent="0.25"/>
  </sheetData>
  <sheetProtection selectLockedCells="1" selectUnlockedCells="1"/>
  <mergeCells count="217">
    <mergeCell ref="B110:E110"/>
    <mergeCell ref="F110:I110"/>
    <mergeCell ref="B112:I112"/>
    <mergeCell ref="B113:I113"/>
    <mergeCell ref="B114:I114"/>
    <mergeCell ref="B107:E107"/>
    <mergeCell ref="F107:I107"/>
    <mergeCell ref="B108:E108"/>
    <mergeCell ref="F108:I108"/>
    <mergeCell ref="B109:E109"/>
    <mergeCell ref="F109:I109"/>
    <mergeCell ref="B103:E103"/>
    <mergeCell ref="F103:I103"/>
    <mergeCell ref="B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6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6" width="24.7109375" style="135" customWidth="1"/>
    <col min="7" max="7" width="63.5703125" style="135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1" t="s">
        <v>5</v>
      </c>
      <c r="C2" s="181"/>
      <c r="D2" s="181"/>
      <c r="E2" s="181"/>
      <c r="F2" s="181"/>
      <c r="G2" s="181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2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3"/>
      <c r="G6" s="184"/>
    </row>
    <row r="7" spans="1:7" ht="24" customHeight="1" thickBot="1" x14ac:dyDescent="0.3">
      <c r="B7" s="141"/>
      <c r="C7" s="142"/>
      <c r="D7" s="142"/>
      <c r="E7" s="143"/>
      <c r="F7" s="185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86">
        <v>15012</v>
      </c>
      <c r="G8" s="187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8">
        <v>21024</v>
      </c>
      <c r="G9" s="189"/>
    </row>
    <row r="10" spans="1:7" ht="36" customHeight="1" thickBot="1" x14ac:dyDescent="0.3">
      <c r="B10" s="27"/>
      <c r="C10" s="38"/>
      <c r="D10" s="38"/>
      <c r="E10" s="39"/>
      <c r="F10" s="185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86">
        <v>16524</v>
      </c>
      <c r="G11" s="187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8">
        <v>23184</v>
      </c>
      <c r="G12" s="189"/>
    </row>
    <row r="13" spans="1:7" ht="24" customHeight="1" thickBot="1" x14ac:dyDescent="0.3">
      <c r="B13" s="27"/>
      <c r="C13" s="38"/>
      <c r="D13" s="38"/>
      <c r="E13" s="39"/>
      <c r="F13" s="185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90">
        <v>3240</v>
      </c>
      <c r="G14" s="191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92">
        <v>5040</v>
      </c>
      <c r="G15" s="193"/>
    </row>
    <row r="16" spans="1:7" ht="24" customHeight="1" thickBot="1" x14ac:dyDescent="0.3">
      <c r="B16" s="27"/>
      <c r="C16" s="38"/>
      <c r="D16" s="38"/>
      <c r="E16" s="39"/>
      <c r="F16" s="185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900</v>
      </c>
      <c r="G17" s="191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5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95" t="str">
        <f>"Цена от "&amp;MIN($F$21:F40)&amp;" до "&amp;MAX($F$21:F40)</f>
        <v>Цена от 2520 до 50400</v>
      </c>
      <c r="G20" s="196"/>
    </row>
    <row r="21" spans="1:7" ht="36" customHeight="1" outlineLevel="1" x14ac:dyDescent="0.25">
      <c r="B21" s="52" t="s">
        <v>122</v>
      </c>
      <c r="C21" s="53"/>
      <c r="D21" s="53"/>
      <c r="E21" s="54"/>
      <c r="F21" s="197">
        <v>2520</v>
      </c>
      <c r="G21" s="198"/>
    </row>
    <row r="22" spans="1:7" ht="36" customHeight="1" outlineLevel="1" x14ac:dyDescent="0.25">
      <c r="B22" s="52" t="s">
        <v>123</v>
      </c>
      <c r="C22" s="53"/>
      <c r="D22" s="53"/>
      <c r="E22" s="54"/>
      <c r="F22" s="194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94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94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94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94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94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94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94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94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94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94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94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94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94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94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94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94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94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94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9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97">
        <v>1512</v>
      </c>
      <c r="G42" s="198"/>
    </row>
    <row r="43" spans="2:7" ht="36" customHeight="1" x14ac:dyDescent="0.25">
      <c r="B43" s="76" t="s">
        <v>212</v>
      </c>
      <c r="C43" s="77"/>
      <c r="D43" s="77"/>
      <c r="E43" s="54"/>
      <c r="F43" s="194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94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94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94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94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94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94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94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200">
        <v>12960</v>
      </c>
      <c r="G51" s="201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202" t="s">
        <v>213</v>
      </c>
      <c r="C54" s="203"/>
      <c r="D54" s="203"/>
      <c r="E54" s="204"/>
      <c r="F54" s="205" t="str">
        <f>"Цена от "&amp;MIN(F56,F61:G62,F96,F63:G74)&amp;" до "&amp;MAX(F56,F61:G62,F96,F63:G74)</f>
        <v>Цена от 1440 до 27648</v>
      </c>
      <c r="G54" s="206"/>
    </row>
    <row r="55" spans="1:7" ht="24" customHeight="1" thickBot="1" x14ac:dyDescent="0.3">
      <c r="B55" s="27"/>
      <c r="C55" s="38"/>
      <c r="D55" s="38"/>
      <c r="E55" s="39"/>
      <c r="F55" s="207"/>
      <c r="G55" s="144"/>
    </row>
    <row r="56" spans="1:7" ht="36" customHeight="1" x14ac:dyDescent="0.25">
      <c r="B56" s="76" t="s">
        <v>156</v>
      </c>
      <c r="C56" s="77"/>
      <c r="D56" s="77"/>
      <c r="E56" s="53"/>
      <c r="F56" s="147">
        <v>7560</v>
      </c>
      <c r="G56" s="149"/>
    </row>
    <row r="57" spans="1:7" ht="36" customHeight="1" x14ac:dyDescent="0.25">
      <c r="B57" s="84" t="s">
        <v>157</v>
      </c>
      <c r="C57" s="85"/>
      <c r="D57" s="85"/>
      <c r="E57" s="208"/>
      <c r="F57" s="58">
        <v>756</v>
      </c>
      <c r="G57" s="60"/>
    </row>
    <row r="58" spans="1:7" ht="36" customHeight="1" x14ac:dyDescent="0.25">
      <c r="B58" s="84" t="s">
        <v>158</v>
      </c>
      <c r="C58" s="85"/>
      <c r="D58" s="85"/>
      <c r="E58" s="208"/>
      <c r="F58" s="58">
        <v>1890</v>
      </c>
      <c r="G58" s="60"/>
    </row>
    <row r="59" spans="1:7" ht="36" customHeight="1" thickBot="1" x14ac:dyDescent="0.3">
      <c r="B59" s="76" t="s">
        <v>159</v>
      </c>
      <c r="C59" s="77"/>
      <c r="D59" s="77"/>
      <c r="E59" s="53"/>
      <c r="F59" s="58">
        <v>30024</v>
      </c>
      <c r="G59" s="60"/>
    </row>
    <row r="60" spans="1:7" ht="24" customHeight="1" thickBot="1" x14ac:dyDescent="0.3">
      <c r="B60" s="27"/>
      <c r="C60" s="38"/>
      <c r="D60" s="38"/>
      <c r="E60" s="39"/>
      <c r="F60" s="209"/>
      <c r="G60" s="162"/>
    </row>
    <row r="61" spans="1:7" ht="36" customHeight="1" x14ac:dyDescent="0.25">
      <c r="A61" s="7" t="s">
        <v>111</v>
      </c>
      <c r="B61" s="78" t="s">
        <v>160</v>
      </c>
      <c r="C61" s="79"/>
      <c r="D61" s="79"/>
      <c r="E61" s="36"/>
      <c r="F61" s="190">
        <v>5040</v>
      </c>
      <c r="G61" s="191"/>
    </row>
    <row r="62" spans="1:7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2520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3240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23040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27648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1440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3240</v>
      </c>
      <c r="G67" s="67"/>
    </row>
    <row r="68" spans="1:7" ht="36" customHeight="1" x14ac:dyDescent="0.25">
      <c r="A68" s="7" t="s">
        <v>111</v>
      </c>
      <c r="B68" s="76" t="s">
        <v>167</v>
      </c>
      <c r="C68" s="77"/>
      <c r="D68" s="77"/>
      <c r="E68" s="54"/>
      <c r="F68" s="194">
        <v>5040</v>
      </c>
      <c r="G68" s="67"/>
    </row>
    <row r="69" spans="1:7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194">
        <v>7200</v>
      </c>
      <c r="G69" s="67"/>
    </row>
    <row r="70" spans="1:7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3240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94">
        <v>11160</v>
      </c>
      <c r="G71" s="67"/>
    </row>
    <row r="72" spans="1:7" ht="36" customHeight="1" x14ac:dyDescent="0.25">
      <c r="B72" s="52" t="s">
        <v>171</v>
      </c>
      <c r="C72" s="96"/>
      <c r="D72" s="96"/>
      <c r="E72" s="97"/>
      <c r="F72" s="194">
        <v>7560</v>
      </c>
      <c r="G72" s="67"/>
    </row>
    <row r="73" spans="1:7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23040</v>
      </c>
      <c r="G73" s="67"/>
    </row>
    <row r="74" spans="1:7" ht="36" customHeight="1" x14ac:dyDescent="0.25">
      <c r="A74" s="7" t="s">
        <v>111</v>
      </c>
      <c r="B74" s="76" t="s">
        <v>173</v>
      </c>
      <c r="C74" s="77"/>
      <c r="D74" s="77"/>
      <c r="E74" s="54"/>
      <c r="F74" s="194">
        <v>6480</v>
      </c>
      <c r="G74" s="67"/>
    </row>
    <row r="75" spans="1:7" ht="36" customHeight="1" x14ac:dyDescent="0.25">
      <c r="B75" s="76" t="s">
        <v>174</v>
      </c>
      <c r="C75" s="77"/>
      <c r="D75" s="77"/>
      <c r="E75" s="54"/>
      <c r="F75" s="194">
        <v>1512</v>
      </c>
      <c r="G75" s="67"/>
    </row>
    <row r="76" spans="1:7" ht="36" customHeight="1" x14ac:dyDescent="0.25">
      <c r="B76" s="76" t="s">
        <v>230</v>
      </c>
      <c r="C76" s="77"/>
      <c r="D76" s="77"/>
      <c r="E76" s="54"/>
      <c r="F76" s="194">
        <v>6030</v>
      </c>
      <c r="G76" s="67"/>
    </row>
    <row r="77" spans="1:7" ht="36" customHeight="1" x14ac:dyDescent="0.25">
      <c r="B77" s="76" t="s">
        <v>176</v>
      </c>
      <c r="C77" s="77"/>
      <c r="D77" s="77"/>
      <c r="E77" s="53"/>
      <c r="F77" s="194">
        <v>6030</v>
      </c>
      <c r="G77" s="67"/>
    </row>
    <row r="78" spans="1:7" ht="36" customHeight="1" x14ac:dyDescent="0.25">
      <c r="B78" s="76" t="s">
        <v>177</v>
      </c>
      <c r="C78" s="77"/>
      <c r="D78" s="77"/>
      <c r="E78" s="53"/>
      <c r="F78" s="194">
        <v>12024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7200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3600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5040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32400</v>
      </c>
      <c r="G82" s="67"/>
    </row>
    <row r="83" spans="1:7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38880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2160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5040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7200</v>
      </c>
      <c r="G86" s="67"/>
    </row>
    <row r="87" spans="1:7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5040</v>
      </c>
      <c r="G87" s="67"/>
    </row>
    <row r="88" spans="1:7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32400</v>
      </c>
      <c r="G88" s="67"/>
    </row>
    <row r="89" spans="1:7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2">
        <v>9360</v>
      </c>
      <c r="G89" s="193"/>
    </row>
    <row r="90" spans="1:7" ht="36" customHeight="1" thickBot="1" x14ac:dyDescent="0.3">
      <c r="B90" s="168" t="s">
        <v>189</v>
      </c>
      <c r="C90" s="169"/>
      <c r="D90" s="169"/>
      <c r="E90" s="170"/>
      <c r="F90" s="168"/>
      <c r="G90" s="169"/>
    </row>
    <row r="91" spans="1:7" ht="22.5" customHeight="1" thickBot="1" x14ac:dyDescent="0.3">
      <c r="B91" s="171" t="s">
        <v>190</v>
      </c>
      <c r="C91" s="172"/>
      <c r="D91" s="172"/>
      <c r="E91" s="172"/>
      <c r="F91" s="171"/>
      <c r="G91" s="173"/>
    </row>
    <row r="92" spans="1:7" ht="36" customHeight="1" thickBot="1" x14ac:dyDescent="0.3">
      <c r="B92" s="34" t="s">
        <v>191</v>
      </c>
      <c r="C92" s="174"/>
      <c r="D92" s="174"/>
      <c r="E92" s="175"/>
      <c r="F92" s="210">
        <v>60</v>
      </c>
      <c r="G92" s="211"/>
    </row>
    <row r="93" spans="1:7" ht="36" customHeight="1" thickBot="1" x14ac:dyDescent="0.3">
      <c r="B93" s="76" t="s">
        <v>192</v>
      </c>
      <c r="C93" s="77"/>
      <c r="D93" s="77"/>
      <c r="E93" s="54"/>
      <c r="F93" s="192">
        <v>60</v>
      </c>
      <c r="G93" s="193"/>
    </row>
    <row r="94" spans="1:7" ht="36" customHeight="1" thickBot="1" x14ac:dyDescent="0.3">
      <c r="B94" s="76" t="s">
        <v>193</v>
      </c>
      <c r="C94" s="77"/>
      <c r="D94" s="77"/>
      <c r="E94" s="54"/>
      <c r="F94" s="192">
        <v>120</v>
      </c>
      <c r="G94" s="193"/>
    </row>
    <row r="95" spans="1:7" ht="36" customHeight="1" thickBot="1" x14ac:dyDescent="0.3">
      <c r="B95" s="18" t="s">
        <v>194</v>
      </c>
      <c r="C95" s="19"/>
      <c r="D95" s="19"/>
      <c r="E95" s="20"/>
      <c r="F95" s="111"/>
      <c r="G95" s="112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94">
        <v>6480</v>
      </c>
      <c r="G96" s="212"/>
    </row>
    <row r="97" spans="1:7" ht="36" customHeight="1" x14ac:dyDescent="0.25">
      <c r="A97" s="7" t="s">
        <v>111</v>
      </c>
      <c r="B97" s="76" t="s">
        <v>196</v>
      </c>
      <c r="C97" s="77"/>
      <c r="D97" s="77"/>
      <c r="E97" s="54"/>
      <c r="F97" s="194">
        <v>3960</v>
      </c>
      <c r="G97" s="67"/>
    </row>
    <row r="98" spans="1:7" ht="36" customHeight="1" x14ac:dyDescent="0.25">
      <c r="A98" s="7" t="s">
        <v>111</v>
      </c>
      <c r="B98" s="76" t="s">
        <v>197</v>
      </c>
      <c r="C98" s="77"/>
      <c r="D98" s="77"/>
      <c r="E98" s="54"/>
      <c r="F98" s="194">
        <v>1080</v>
      </c>
      <c r="G98" s="67"/>
    </row>
    <row r="99" spans="1:7" ht="36" customHeight="1" x14ac:dyDescent="0.25">
      <c r="A99" s="7" t="s">
        <v>113</v>
      </c>
      <c r="B99" s="76" t="s">
        <v>198</v>
      </c>
      <c r="C99" s="77"/>
      <c r="D99" s="77"/>
      <c r="E99" s="54"/>
      <c r="F99" s="194">
        <v>9360</v>
      </c>
      <c r="G99" s="212"/>
    </row>
    <row r="100" spans="1:7" ht="36" customHeight="1" x14ac:dyDescent="0.25">
      <c r="A100" s="7" t="s">
        <v>113</v>
      </c>
      <c r="B100" s="76" t="s">
        <v>231</v>
      </c>
      <c r="C100" s="77"/>
      <c r="D100" s="77"/>
      <c r="E100" s="54"/>
      <c r="F100" s="194">
        <v>5760</v>
      </c>
      <c r="G100" s="67"/>
    </row>
    <row r="101" spans="1:7" ht="36" customHeight="1" x14ac:dyDescent="0.25">
      <c r="A101" s="7" t="s">
        <v>113</v>
      </c>
      <c r="B101" s="76" t="s">
        <v>200</v>
      </c>
      <c r="C101" s="77"/>
      <c r="D101" s="77"/>
      <c r="E101" s="54"/>
      <c r="F101" s="194">
        <v>2160</v>
      </c>
      <c r="G101" s="67"/>
    </row>
    <row r="102" spans="1:7" ht="36" customHeight="1" thickBot="1" x14ac:dyDescent="0.3">
      <c r="B102" s="76" t="s">
        <v>201</v>
      </c>
      <c r="C102" s="77"/>
      <c r="D102" s="77"/>
      <c r="E102" s="54"/>
      <c r="F102" s="194">
        <v>6480</v>
      </c>
      <c r="G102" s="67"/>
    </row>
    <row r="103" spans="1:7" ht="54" customHeight="1" thickBot="1" x14ac:dyDescent="0.3">
      <c r="B103" s="18" t="s">
        <v>202</v>
      </c>
      <c r="C103" s="19"/>
      <c r="D103" s="19"/>
      <c r="E103" s="20"/>
      <c r="F103" s="213"/>
      <c r="G103" s="111"/>
    </row>
    <row r="104" spans="1:7" ht="28.5" customHeight="1" thickBot="1" x14ac:dyDescent="0.3">
      <c r="B104" s="122" t="s">
        <v>190</v>
      </c>
      <c r="C104" s="123"/>
      <c r="D104" s="123"/>
      <c r="E104" s="123"/>
      <c r="F104" s="123"/>
      <c r="G104" s="123"/>
    </row>
    <row r="105" spans="1:7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</row>
    <row r="106" spans="1:7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</row>
    <row r="107" spans="1:7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</row>
    <row r="108" spans="1:7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</row>
    <row r="109" spans="1:7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</row>
    <row r="110" spans="1:7" ht="24" customHeight="1" thickBot="1" x14ac:dyDescent="0.3">
      <c r="B110" s="27"/>
      <c r="C110" s="38"/>
      <c r="D110" s="38"/>
      <c r="E110" s="39"/>
      <c r="F110" s="185"/>
      <c r="G110" s="40"/>
    </row>
    <row r="111" spans="1:7" ht="18" customHeight="1" x14ac:dyDescent="0.25">
      <c r="B111" s="125"/>
      <c r="C111" s="126"/>
      <c r="D111" s="126"/>
      <c r="E111" s="126"/>
      <c r="F111" s="127"/>
      <c r="G111" s="127"/>
    </row>
    <row r="112" spans="1:7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</row>
    <row r="113" spans="1:7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</row>
    <row r="114" spans="1:7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</row>
    <row r="115" spans="1:7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</row>
    <row r="116" spans="1:7" ht="18" customHeight="1" x14ac:dyDescent="0.25"/>
  </sheetData>
  <sheetProtection selectLockedCells="1" selectUnlockedCells="1"/>
  <mergeCells count="219">
    <mergeCell ref="B114:G114"/>
    <mergeCell ref="B115:G115"/>
    <mergeCell ref="B109:E109"/>
    <mergeCell ref="F109:G109"/>
    <mergeCell ref="B110:E110"/>
    <mergeCell ref="F110:G110"/>
    <mergeCell ref="B112:G112"/>
    <mergeCell ref="B113:G113"/>
    <mergeCell ref="B106:E106"/>
    <mergeCell ref="F106:G106"/>
    <mergeCell ref="B107:E107"/>
    <mergeCell ref="F107:G107"/>
    <mergeCell ref="B108:E108"/>
    <mergeCell ref="F108:G108"/>
    <mergeCell ref="B102:E102"/>
    <mergeCell ref="F102:G102"/>
    <mergeCell ref="B103:E103"/>
    <mergeCell ref="F103:G103"/>
    <mergeCell ref="B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65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5" t="s">
        <v>153</v>
      </c>
      <c r="G52" s="214"/>
      <c r="H52" s="214"/>
      <c r="I52" s="214"/>
      <c r="J52" s="215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59472</v>
      </c>
      <c r="G54" s="217"/>
      <c r="H54" s="217"/>
      <c r="I54" s="217"/>
      <c r="J54" s="218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x14ac:dyDescent="0.25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78" t="s">
        <v>160</v>
      </c>
      <c r="C61" s="79"/>
      <c r="D61" s="79"/>
      <c r="E61" s="36"/>
      <c r="F61" s="80">
        <v>14166</v>
      </c>
      <c r="G61" s="81"/>
      <c r="H61" s="81"/>
      <c r="I61" s="81"/>
      <c r="J61" s="82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42390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37350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13860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59472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5688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3780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57060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71712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83520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22507.200000000001</v>
      </c>
      <c r="G96" s="223">
        <f>H96*1.1</f>
        <v>20631.600000000002</v>
      </c>
      <c r="H96" s="223">
        <v>18756</v>
      </c>
      <c r="I96" s="223">
        <f>H96*0.75</f>
        <v>14067</v>
      </c>
      <c r="J96" s="224">
        <f>H96*0.5</f>
        <v>9378</v>
      </c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67">
        <v>13896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12492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31968</v>
      </c>
      <c r="G99" s="223">
        <f>H99*1.1</f>
        <v>29304.000000000004</v>
      </c>
      <c r="H99" s="223">
        <v>26640</v>
      </c>
      <c r="I99" s="223">
        <f>H99*0.75</f>
        <v>19980</v>
      </c>
      <c r="J99" s="224">
        <f>H99*0.5</f>
        <v>13320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21081.599999999999</v>
      </c>
      <c r="G102" s="121">
        <f>H102*1.1</f>
        <v>19324.800000000003</v>
      </c>
      <c r="H102" s="121">
        <v>17568</v>
      </c>
      <c r="I102" s="121">
        <f>H102*0.75</f>
        <v>13176</v>
      </c>
      <c r="J102" s="121">
        <f>H102*0.5</f>
        <v>8784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6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81993.599999999991</v>
      </c>
      <c r="G12" s="37">
        <f>H12*1.1</f>
        <v>75160.800000000003</v>
      </c>
      <c r="H12" s="37">
        <v>68328</v>
      </c>
      <c r="I12" s="37">
        <f>H12*0.75</f>
        <v>51246</v>
      </c>
      <c r="J12" s="37">
        <f>H12*0.5</f>
        <v>34164</v>
      </c>
    </row>
    <row r="13" spans="1:10" ht="24" customHeight="1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B19" s="141"/>
      <c r="C19" s="142"/>
      <c r="D19" s="142"/>
      <c r="E19" s="143"/>
      <c r="F19" s="144"/>
      <c r="G19" s="145"/>
      <c r="H19" s="145"/>
      <c r="I19" s="145"/>
      <c r="J19" s="146"/>
    </row>
    <row r="20" spans="1:10" ht="36" customHeight="1" thickBot="1" x14ac:dyDescent="0.3">
      <c r="B20" s="225" t="s">
        <v>121</v>
      </c>
      <c r="C20" s="226"/>
      <c r="D20" s="226"/>
      <c r="E20" s="227"/>
      <c r="F20" s="228" t="str">
        <f>"Цена от "&amp;MIN($F$21:F40)&amp;" до "&amp;MAX($F$21:F40)</f>
        <v>Цена от 4788 до 95760</v>
      </c>
      <c r="G20" s="229"/>
      <c r="H20" s="229"/>
      <c r="I20" s="229"/>
      <c r="J20" s="230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"&amp;MIN(F56,F61:J62,H96,F63:J74)&amp;" до "&amp;MAX(F56,F61:J62,H96,F63:J74)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25200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2520</v>
      </c>
      <c r="G57" s="94"/>
      <c r="H57" s="94"/>
      <c r="I57" s="94"/>
      <c r="J57" s="95"/>
    </row>
    <row r="58" spans="1:10" ht="36" customHeight="1" outlineLevel="1" x14ac:dyDescent="0.25">
      <c r="B58" s="76" t="s">
        <v>158</v>
      </c>
      <c r="C58" s="77"/>
      <c r="D58" s="77"/>
      <c r="E58" s="54"/>
      <c r="F58" s="93">
        <v>6300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231" t="s">
        <v>160</v>
      </c>
      <c r="C61" s="232"/>
      <c r="D61" s="232"/>
      <c r="E61" s="32"/>
      <c r="F61" s="191">
        <v>29520</v>
      </c>
      <c r="G61" s="44"/>
      <c r="H61" s="44"/>
      <c r="I61" s="44"/>
      <c r="J61" s="45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32760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57456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59760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28728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65268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32400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60030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103680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108000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129600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118080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232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233" t="s">
        <v>188</v>
      </c>
      <c r="C89" s="234"/>
      <c r="D89" s="234"/>
      <c r="E89" s="235"/>
      <c r="F89" s="193">
        <v>79200</v>
      </c>
      <c r="G89" s="50"/>
      <c r="H89" s="50"/>
      <c r="I89" s="50"/>
      <c r="J89" s="51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114">
        <f>H96*1.2</f>
        <v>16416</v>
      </c>
      <c r="G96" s="115">
        <f>H96*1.1</f>
        <v>15048.000000000002</v>
      </c>
      <c r="H96" s="115">
        <v>13680</v>
      </c>
      <c r="I96" s="115">
        <f>H96*0.75</f>
        <v>10260</v>
      </c>
      <c r="J96" s="116">
        <f>H96*0.5</f>
        <v>6840</v>
      </c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83">
        <v>13680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120">
        <v>11880</v>
      </c>
      <c r="G98" s="81"/>
      <c r="H98" s="81"/>
      <c r="I98" s="81"/>
      <c r="J98" s="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114">
        <f>H99*1.2</f>
        <v>30240</v>
      </c>
      <c r="G99" s="115">
        <f>H99*1.1</f>
        <v>27720.000000000004</v>
      </c>
      <c r="H99" s="115">
        <v>25200</v>
      </c>
      <c r="I99" s="115">
        <f>H99*0.75</f>
        <v>18900</v>
      </c>
      <c r="J99" s="116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83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83">
        <v>21600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13680</v>
      </c>
      <c r="G102" s="68"/>
      <c r="H102" s="68"/>
      <c r="I102" s="68"/>
      <c r="J102" s="69"/>
    </row>
    <row r="103" spans="1:10" ht="45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50" zoomScaleNormal="60" zoomScaleSheetLayoutView="50" workbookViewId="0">
      <pane ySplit="4" topLeftCell="A86" activePane="bottomLeft" state="frozen"/>
      <selection activeCell="J115" sqref="J115"/>
      <selection pane="bottomLeft" activeCell="F97" sqref="F97:J9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59.25" customHeight="1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64627.199999999997</v>
      </c>
      <c r="G8" s="33">
        <f>H8*1.1</f>
        <v>59241.600000000006</v>
      </c>
      <c r="H8" s="33">
        <v>53856</v>
      </c>
      <c r="I8" s="33">
        <f>H8*0.75</f>
        <v>40392</v>
      </c>
      <c r="J8" s="33">
        <f>H8*0.5</f>
        <v>26928</v>
      </c>
    </row>
    <row r="9" spans="1:10" ht="58.5" customHeight="1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90547.199999999997</v>
      </c>
      <c r="G9" s="37">
        <f>H9*1.1</f>
        <v>83001.600000000006</v>
      </c>
      <c r="H9" s="37">
        <v>75456</v>
      </c>
      <c r="I9" s="37">
        <f>H9*0.75</f>
        <v>56592</v>
      </c>
      <c r="J9" s="37">
        <f>H9*0.5</f>
        <v>37728</v>
      </c>
    </row>
    <row r="10" spans="1:10" ht="24" thickBot="1" x14ac:dyDescent="0.3"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75556.800000000003</v>
      </c>
      <c r="G11" s="33">
        <f>H11*1.1</f>
        <v>69260.400000000009</v>
      </c>
      <c r="H11" s="33">
        <v>62964</v>
      </c>
      <c r="I11" s="33">
        <f>H11*0.75</f>
        <v>47223</v>
      </c>
      <c r="J11" s="33">
        <f>H11*0.5</f>
        <v>31482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105840</v>
      </c>
      <c r="G12" s="37">
        <f>H12*1.1</f>
        <v>97020.000000000015</v>
      </c>
      <c r="H12" s="37">
        <v>88200</v>
      </c>
      <c r="I12" s="37">
        <f>H12*0.75</f>
        <v>66150</v>
      </c>
      <c r="J12" s="37">
        <f>H12*0.5</f>
        <v>44100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14040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1944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2736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14040 до 533520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14040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28080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56160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84240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112320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140400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168480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196560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224640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252720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280800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308880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336960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365040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393120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421200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449280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477360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505440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533520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561600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589680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617760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645840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673920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702000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730080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758160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786240</v>
      </c>
      <c r="G49" s="68"/>
      <c r="H49" s="68"/>
      <c r="I49" s="68"/>
      <c r="J49" s="69"/>
    </row>
    <row r="50" spans="2:10" ht="36" customHeight="1" outlineLevel="1" x14ac:dyDescent="0.25">
      <c r="B50" s="52" t="s">
        <v>243</v>
      </c>
      <c r="C50" s="53"/>
      <c r="D50" s="53"/>
      <c r="E50" s="54"/>
      <c r="F50" s="67">
        <v>814320</v>
      </c>
      <c r="G50" s="68"/>
      <c r="H50" s="68"/>
      <c r="I50" s="68"/>
      <c r="J50" s="69"/>
    </row>
    <row r="51" spans="2:10" ht="36" customHeight="1" outlineLevel="1" x14ac:dyDescent="0.25">
      <c r="B51" s="52" t="s">
        <v>244</v>
      </c>
      <c r="C51" s="53"/>
      <c r="D51" s="53"/>
      <c r="E51" s="54"/>
      <c r="F51" s="67">
        <v>842400</v>
      </c>
      <c r="G51" s="68"/>
      <c r="H51" s="68"/>
      <c r="I51" s="68"/>
      <c r="J51" s="69"/>
    </row>
    <row r="52" spans="2:10" ht="36" customHeight="1" outlineLevel="1" x14ac:dyDescent="0.25">
      <c r="B52" s="52" t="s">
        <v>245</v>
      </c>
      <c r="C52" s="53"/>
      <c r="D52" s="53"/>
      <c r="E52" s="54"/>
      <c r="F52" s="67">
        <v>870480</v>
      </c>
      <c r="G52" s="68"/>
      <c r="H52" s="68"/>
      <c r="I52" s="68"/>
      <c r="J52" s="69"/>
    </row>
    <row r="53" spans="2:10" ht="36" customHeight="1" outlineLevel="1" x14ac:dyDescent="0.25">
      <c r="B53" s="52" t="s">
        <v>246</v>
      </c>
      <c r="C53" s="53"/>
      <c r="D53" s="53"/>
      <c r="E53" s="54"/>
      <c r="F53" s="67">
        <v>898560</v>
      </c>
      <c r="G53" s="68"/>
      <c r="H53" s="68"/>
      <c r="I53" s="68"/>
      <c r="J53" s="69"/>
    </row>
    <row r="54" spans="2:10" ht="36" customHeight="1" outlineLevel="1" x14ac:dyDescent="0.25">
      <c r="B54" s="52" t="s">
        <v>247</v>
      </c>
      <c r="C54" s="53"/>
      <c r="D54" s="53"/>
      <c r="E54" s="54"/>
      <c r="F54" s="67">
        <v>926640</v>
      </c>
      <c r="G54" s="68"/>
      <c r="H54" s="68"/>
      <c r="I54" s="68"/>
      <c r="J54" s="69"/>
    </row>
    <row r="55" spans="2:10" ht="36" customHeight="1" outlineLevel="1" x14ac:dyDescent="0.25">
      <c r="B55" s="52" t="s">
        <v>248</v>
      </c>
      <c r="C55" s="53"/>
      <c r="D55" s="53"/>
      <c r="E55" s="54"/>
      <c r="F55" s="67">
        <v>954720</v>
      </c>
      <c r="G55" s="68"/>
      <c r="H55" s="68"/>
      <c r="I55" s="68"/>
      <c r="J55" s="69"/>
    </row>
    <row r="56" spans="2:10" ht="36" customHeight="1" outlineLevel="1" x14ac:dyDescent="0.25">
      <c r="B56" s="52" t="s">
        <v>249</v>
      </c>
      <c r="C56" s="53"/>
      <c r="D56" s="53"/>
      <c r="E56" s="54"/>
      <c r="F56" s="67">
        <v>982800</v>
      </c>
      <c r="G56" s="68"/>
      <c r="H56" s="68"/>
      <c r="I56" s="68"/>
      <c r="J56" s="69"/>
    </row>
    <row r="57" spans="2:10" ht="36" customHeight="1" outlineLevel="1" x14ac:dyDescent="0.25">
      <c r="B57" s="52" t="s">
        <v>250</v>
      </c>
      <c r="C57" s="53"/>
      <c r="D57" s="53"/>
      <c r="E57" s="54"/>
      <c r="F57" s="67">
        <v>1010880</v>
      </c>
      <c r="G57" s="68"/>
      <c r="H57" s="68"/>
      <c r="I57" s="68"/>
      <c r="J57" s="69"/>
    </row>
    <row r="58" spans="2:10" ht="36" customHeight="1" outlineLevel="1" x14ac:dyDescent="0.25">
      <c r="B58" s="52" t="s">
        <v>251</v>
      </c>
      <c r="C58" s="53"/>
      <c r="D58" s="53"/>
      <c r="E58" s="54"/>
      <c r="F58" s="67">
        <v>1038960</v>
      </c>
      <c r="G58" s="68"/>
      <c r="H58" s="68"/>
      <c r="I58" s="68"/>
      <c r="J58" s="69"/>
    </row>
    <row r="59" spans="2:10" ht="36" customHeight="1" outlineLevel="1" x14ac:dyDescent="0.25">
      <c r="B59" s="52" t="s">
        <v>252</v>
      </c>
      <c r="C59" s="53"/>
      <c r="D59" s="53"/>
      <c r="E59" s="54"/>
      <c r="F59" s="67">
        <v>1067040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253</v>
      </c>
      <c r="C60" s="53"/>
      <c r="D60" s="53"/>
      <c r="E60" s="54"/>
      <c r="F60" s="67">
        <v>1095120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2520 до 47880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8280</v>
      </c>
      <c r="G62" s="68"/>
      <c r="H62" s="68"/>
      <c r="I62" s="68"/>
      <c r="J62" s="69"/>
    </row>
    <row r="63" spans="2:10" ht="36" customHeight="1" x14ac:dyDescent="0.25">
      <c r="B63" s="76" t="s">
        <v>212</v>
      </c>
      <c r="C63" s="77"/>
      <c r="D63" s="77"/>
      <c r="E63" s="54"/>
      <c r="F63" s="67">
        <v>4320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37440</v>
      </c>
      <c r="G64" s="81"/>
      <c r="H64" s="81"/>
      <c r="I64" s="81"/>
      <c r="J64" s="82"/>
    </row>
    <row r="65" spans="2:10" ht="36" customHeight="1" x14ac:dyDescent="0.25">
      <c r="B65" s="76" t="s">
        <v>146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2:10" ht="36" customHeight="1" x14ac:dyDescent="0.25">
      <c r="B66" s="76" t="s">
        <v>147</v>
      </c>
      <c r="C66" s="77"/>
      <c r="D66" s="77"/>
      <c r="E66" s="54"/>
      <c r="F66" s="67">
        <v>44712</v>
      </c>
      <c r="G66" s="68"/>
      <c r="H66" s="68"/>
      <c r="I66" s="68"/>
      <c r="J66" s="69"/>
    </row>
    <row r="67" spans="2:10" ht="36" customHeight="1" x14ac:dyDescent="0.25">
      <c r="B67" s="76" t="s">
        <v>148</v>
      </c>
      <c r="C67" s="77"/>
      <c r="D67" s="77"/>
      <c r="E67" s="54"/>
      <c r="F67" s="67">
        <v>2520</v>
      </c>
      <c r="G67" s="68"/>
      <c r="H67" s="68"/>
      <c r="I67" s="68"/>
      <c r="J67" s="69"/>
    </row>
    <row r="68" spans="2:10" ht="36" customHeight="1" x14ac:dyDescent="0.25">
      <c r="B68" s="76" t="s">
        <v>149</v>
      </c>
      <c r="C68" s="77"/>
      <c r="D68" s="77"/>
      <c r="E68" s="54"/>
      <c r="F68" s="67">
        <v>2520</v>
      </c>
      <c r="G68" s="68"/>
      <c r="H68" s="68"/>
      <c r="I68" s="68"/>
      <c r="J68" s="69"/>
    </row>
    <row r="69" spans="2:10" ht="36" customHeight="1" x14ac:dyDescent="0.25">
      <c r="B69" s="76" t="s">
        <v>150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2:10" ht="36" customHeight="1" x14ac:dyDescent="0.25">
      <c r="B70" s="76" t="s">
        <v>151</v>
      </c>
      <c r="C70" s="77"/>
      <c r="D70" s="77"/>
      <c r="E70" s="54"/>
      <c r="F70" s="67">
        <v>7560</v>
      </c>
      <c r="G70" s="68"/>
      <c r="H70" s="68"/>
      <c r="I70" s="68"/>
      <c r="J70" s="69"/>
    </row>
    <row r="71" spans="2:10" ht="36" customHeight="1" thickBot="1" x14ac:dyDescent="0.3">
      <c r="B71" s="76" t="s">
        <v>152</v>
      </c>
      <c r="C71" s="77"/>
      <c r="D71" s="77"/>
      <c r="E71" s="54"/>
      <c r="F71" s="67">
        <v>47880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2:10" ht="36" customHeight="1" thickBot="1" x14ac:dyDescent="0.3"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2:10" ht="54" customHeight="1" thickBot="1" x14ac:dyDescent="0.3">
      <c r="B74" s="87" t="s">
        <v>213</v>
      </c>
      <c r="C74" s="88"/>
      <c r="D74" s="88"/>
      <c r="E74" s="89"/>
      <c r="F74" s="205" t="str">
        <f>"Цена от "&amp;MIN(F76,F81:J82,H116,F83:J94)&amp;" до "&amp;MAX(F76,F81:J82,H116,F83:J94)</f>
        <v>Цена от 3240 до 191160</v>
      </c>
      <c r="G74" s="243"/>
      <c r="H74" s="243"/>
      <c r="I74" s="243"/>
      <c r="J74" s="244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156</v>
      </c>
      <c r="C76" s="77"/>
      <c r="D76" s="77"/>
      <c r="E76" s="54"/>
      <c r="F76" s="67">
        <v>45000</v>
      </c>
      <c r="G76" s="68"/>
      <c r="H76" s="68"/>
      <c r="I76" s="68"/>
      <c r="J76" s="69"/>
    </row>
    <row r="77" spans="2:10" ht="36" customHeight="1" x14ac:dyDescent="0.25">
      <c r="B77" s="84" t="s">
        <v>157</v>
      </c>
      <c r="C77" s="85"/>
      <c r="D77" s="85"/>
      <c r="E77" s="86"/>
      <c r="F77" s="93">
        <v>4500</v>
      </c>
      <c r="G77" s="94"/>
      <c r="H77" s="94"/>
      <c r="I77" s="94"/>
      <c r="J77" s="95"/>
    </row>
    <row r="78" spans="2:10" ht="36" customHeight="1" x14ac:dyDescent="0.25">
      <c r="B78" s="84" t="s">
        <v>158</v>
      </c>
      <c r="C78" s="85"/>
      <c r="D78" s="85"/>
      <c r="E78" s="86"/>
      <c r="F78" s="93">
        <v>11250</v>
      </c>
      <c r="G78" s="94"/>
      <c r="H78" s="94"/>
      <c r="I78" s="94"/>
      <c r="J78" s="95"/>
    </row>
    <row r="79" spans="2:10" ht="36" customHeight="1" thickBot="1" x14ac:dyDescent="0.3">
      <c r="B79" s="76" t="s">
        <v>159</v>
      </c>
      <c r="C79" s="77"/>
      <c r="D79" s="77"/>
      <c r="E79" s="54"/>
      <c r="F79" s="93">
        <v>120024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102960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62280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33480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72720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87264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22248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18036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44712</v>
      </c>
      <c r="G88" s="68"/>
      <c r="H88" s="68"/>
      <c r="I88" s="68"/>
      <c r="J88" s="69"/>
    </row>
    <row r="89" spans="1:10" ht="36" customHeight="1" x14ac:dyDescent="0.25">
      <c r="B89" s="76" t="s">
        <v>168</v>
      </c>
      <c r="C89" s="77"/>
      <c r="D89" s="77"/>
      <c r="E89" s="54"/>
      <c r="F89" s="67">
        <v>134640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3240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38520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32040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191160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61200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8280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4"/>
      <c r="F96" s="67">
        <v>90000</v>
      </c>
      <c r="G96" s="68"/>
      <c r="H96" s="68"/>
      <c r="I96" s="68"/>
      <c r="J96" s="69"/>
    </row>
    <row r="97" spans="1:10" ht="36" customHeight="1" x14ac:dyDescent="0.25">
      <c r="B97" s="76" t="s">
        <v>176</v>
      </c>
      <c r="C97" s="77"/>
      <c r="D97" s="77"/>
      <c r="E97" s="53"/>
      <c r="F97" s="67">
        <v>45000</v>
      </c>
      <c r="G97" s="68"/>
      <c r="H97" s="68"/>
      <c r="I97" s="68"/>
      <c r="J97" s="69"/>
    </row>
    <row r="98" spans="1:10" ht="36" customHeight="1" x14ac:dyDescent="0.25">
      <c r="B98" s="76" t="s">
        <v>177</v>
      </c>
      <c r="C98" s="77"/>
      <c r="D98" s="77"/>
      <c r="E98" s="53"/>
      <c r="F98" s="67">
        <v>60012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144720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87840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102240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122688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31680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25920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62640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267840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thickBot="1" x14ac:dyDescent="0.3"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22.5" customHeight="1" thickBot="1" x14ac:dyDescent="0.3">
      <c r="A111" s="7" t="s">
        <v>111</v>
      </c>
      <c r="B111" s="171" t="s">
        <v>190</v>
      </c>
      <c r="C111" s="172"/>
      <c r="D111" s="172"/>
      <c r="E111" s="172"/>
      <c r="F111" s="172"/>
      <c r="G111" s="172"/>
      <c r="H111" s="172"/>
      <c r="I111" s="172"/>
      <c r="J111" s="173"/>
    </row>
    <row r="112" spans="1:10" ht="36" customHeight="1" x14ac:dyDescent="0.25">
      <c r="B112" s="34" t="s">
        <v>191</v>
      </c>
      <c r="C112" s="174"/>
      <c r="D112" s="174"/>
      <c r="E112" s="175"/>
      <c r="F112" s="80">
        <v>60</v>
      </c>
      <c r="G112" s="81"/>
      <c r="H112" s="81"/>
      <c r="I112" s="81"/>
      <c r="J112" s="82"/>
    </row>
    <row r="113" spans="1:10" ht="36" customHeight="1" x14ac:dyDescent="0.25">
      <c r="B113" s="76" t="s">
        <v>192</v>
      </c>
      <c r="C113" s="77"/>
      <c r="D113" s="77"/>
      <c r="E113" s="54"/>
      <c r="F113" s="67">
        <v>60</v>
      </c>
      <c r="G113" s="68"/>
      <c r="H113" s="68"/>
      <c r="I113" s="68"/>
      <c r="J113" s="69"/>
    </row>
    <row r="114" spans="1:10" ht="36" customHeight="1" thickBot="1" x14ac:dyDescent="0.3">
      <c r="B114" s="76" t="s">
        <v>193</v>
      </c>
      <c r="C114" s="77"/>
      <c r="D114" s="77"/>
      <c r="E114" s="54"/>
      <c r="F114" s="67">
        <v>120</v>
      </c>
      <c r="G114" s="68"/>
      <c r="H114" s="68"/>
      <c r="I114" s="68"/>
      <c r="J114" s="69"/>
    </row>
    <row r="115" spans="1:10" ht="36" customHeight="1" thickBot="1" x14ac:dyDescent="0.3"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46224</v>
      </c>
      <c r="G116" s="223">
        <f>H116*1.1</f>
        <v>42372</v>
      </c>
      <c r="H116" s="223">
        <v>38520</v>
      </c>
      <c r="I116" s="223">
        <f>H116*0.75</f>
        <v>28890</v>
      </c>
      <c r="J116" s="224">
        <f>H116*0.5</f>
        <v>19260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21240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10368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64800</v>
      </c>
      <c r="G119" s="223">
        <f>H119*1.1</f>
        <v>59400.000000000007</v>
      </c>
      <c r="H119" s="223">
        <v>54000</v>
      </c>
      <c r="I119" s="223">
        <f>H119*0.75</f>
        <v>40500</v>
      </c>
      <c r="J119" s="224">
        <f>H119*0.5</f>
        <v>27000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30240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15120</v>
      </c>
      <c r="G121" s="68"/>
      <c r="H121" s="68"/>
      <c r="I121" s="68"/>
      <c r="J121" s="69"/>
    </row>
    <row r="122" spans="1:10" ht="36" customHeight="1" thickBot="1" x14ac:dyDescent="0.3">
      <c r="B122" s="76" t="s">
        <v>201</v>
      </c>
      <c r="C122" s="77"/>
      <c r="D122" s="77"/>
      <c r="E122" s="53"/>
      <c r="F122" s="121">
        <f>H122*1.2</f>
        <v>46224</v>
      </c>
      <c r="G122" s="121">
        <f>H122*1.1</f>
        <v>42372</v>
      </c>
      <c r="H122" s="121">
        <v>38520</v>
      </c>
      <c r="I122" s="121">
        <f>H122*0.75</f>
        <v>28890</v>
      </c>
      <c r="J122" s="121">
        <f>H122*0.5</f>
        <v>19260</v>
      </c>
    </row>
    <row r="123" spans="1:10" ht="54" customHeight="1" thickBot="1" x14ac:dyDescent="0.3">
      <c r="B123" s="18" t="s">
        <v>202</v>
      </c>
      <c r="C123" s="19"/>
      <c r="D123" s="19"/>
      <c r="E123" s="20"/>
      <c r="F123" s="111"/>
      <c r="G123" s="112"/>
      <c r="H123" s="112"/>
      <c r="I123" s="112"/>
      <c r="J123" s="113"/>
    </row>
    <row r="124" spans="1:10" ht="28.5" customHeight="1" thickBot="1" x14ac:dyDescent="0.3">
      <c r="B124" s="122" t="s">
        <v>190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28.5" customHeight="1" x14ac:dyDescent="0.25"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28.5" customHeight="1" x14ac:dyDescent="0.25"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8.5" customHeight="1" thickBot="1" x14ac:dyDescent="0.3"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thickBot="1" x14ac:dyDescent="0.3"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18" customHeight="1" x14ac:dyDescent="0.25"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s="245" customFormat="1" ht="36" customHeight="1" thickBot="1" x14ac:dyDescent="0.3">
      <c r="B132" s="246" t="s">
        <v>254</v>
      </c>
      <c r="C132" s="246"/>
      <c r="D132" s="246"/>
      <c r="E132" s="246"/>
      <c r="F132" s="246"/>
      <c r="G132" s="246"/>
      <c r="H132" s="246"/>
      <c r="I132" s="246"/>
    </row>
    <row r="133" spans="1:10" s="133" customFormat="1" ht="36" customHeight="1" thickBot="1" x14ac:dyDescent="0.3">
      <c r="B133" s="247" t="s">
        <v>255</v>
      </c>
      <c r="C133" s="248"/>
      <c r="D133" s="248"/>
      <c r="E133" s="248"/>
      <c r="F133" s="248"/>
      <c r="G133" s="248"/>
      <c r="H133" s="248"/>
      <c r="I133" s="249"/>
    </row>
    <row r="134" spans="1:10" ht="83.25" customHeight="1" thickBot="1" x14ac:dyDescent="0.3">
      <c r="A134" s="9"/>
      <c r="B134" s="250" t="s">
        <v>256</v>
      </c>
      <c r="C134" s="251"/>
      <c r="D134" s="252" t="s">
        <v>257</v>
      </c>
      <c r="E134" s="253"/>
      <c r="F134" s="254"/>
      <c r="G134" s="255" t="s">
        <v>258</v>
      </c>
      <c r="H134" s="255"/>
      <c r="I134" s="256"/>
      <c r="J134" s="9"/>
    </row>
    <row r="135" spans="1:10" ht="36" customHeight="1" x14ac:dyDescent="0.25">
      <c r="A135" s="9"/>
      <c r="B135" s="257" t="s">
        <v>259</v>
      </c>
      <c r="C135" s="258"/>
      <c r="D135" s="259" t="s">
        <v>260</v>
      </c>
      <c r="E135" s="260"/>
      <c r="F135" s="260"/>
      <c r="G135" s="261">
        <v>2190</v>
      </c>
      <c r="H135" s="262"/>
      <c r="I135" s="263"/>
      <c r="J135" s="9"/>
    </row>
    <row r="136" spans="1:10" ht="36" customHeight="1" x14ac:dyDescent="0.25">
      <c r="A136" s="9"/>
      <c r="B136" s="264" t="s">
        <v>261</v>
      </c>
      <c r="C136" s="265"/>
      <c r="D136" s="266"/>
      <c r="E136" s="267"/>
      <c r="F136" s="267"/>
      <c r="G136" s="268">
        <v>1590</v>
      </c>
      <c r="H136" s="269"/>
      <c r="I136" s="270"/>
      <c r="J136" s="9"/>
    </row>
    <row r="137" spans="1:10" ht="36" customHeight="1" x14ac:dyDescent="0.25">
      <c r="A137" s="9"/>
      <c r="B137" s="264" t="s">
        <v>262</v>
      </c>
      <c r="C137" s="265"/>
      <c r="D137" s="266"/>
      <c r="E137" s="267"/>
      <c r="F137" s="267"/>
      <c r="G137" s="268">
        <v>1440</v>
      </c>
      <c r="H137" s="269"/>
      <c r="I137" s="270"/>
      <c r="J137" s="9"/>
    </row>
    <row r="138" spans="1:10" ht="54" customHeight="1" thickBot="1" x14ac:dyDescent="0.3">
      <c r="A138" s="9"/>
      <c r="B138" s="271" t="s">
        <v>263</v>
      </c>
      <c r="C138" s="272"/>
      <c r="D138" s="273"/>
      <c r="E138" s="274"/>
      <c r="F138" s="274"/>
      <c r="G138" s="275">
        <v>1290</v>
      </c>
      <c r="H138" s="276"/>
      <c r="I138" s="277"/>
      <c r="J138" s="9"/>
    </row>
    <row r="139" spans="1:10" ht="67.5" customHeight="1" x14ac:dyDescent="0.25">
      <c r="B139" s="128" t="s">
        <v>208</v>
      </c>
      <c r="C139" s="128"/>
      <c r="D139" s="128"/>
      <c r="E139" s="128"/>
      <c r="F139" s="128"/>
      <c r="G139" s="128"/>
      <c r="H139" s="128"/>
      <c r="I139" s="128"/>
      <c r="J139" s="128"/>
    </row>
    <row r="140" spans="1:10" ht="40.5" customHeight="1" x14ac:dyDescent="0.25">
      <c r="B140" s="128" t="s">
        <v>209</v>
      </c>
      <c r="C140" s="128"/>
      <c r="D140" s="128"/>
      <c r="E140" s="128"/>
      <c r="F140" s="128"/>
      <c r="G140" s="128"/>
      <c r="H140" s="128"/>
      <c r="I140" s="128"/>
      <c r="J140" s="128"/>
    </row>
    <row r="141" spans="1:10" ht="18" customHeight="1" x14ac:dyDescent="0.25">
      <c r="A141" s="7" t="s">
        <v>113</v>
      </c>
      <c r="B141" s="130" t="s">
        <v>210</v>
      </c>
      <c r="C141" s="130"/>
      <c r="D141" s="130"/>
      <c r="E141" s="130"/>
      <c r="F141" s="130"/>
      <c r="G141" s="130"/>
      <c r="H141" s="130"/>
      <c r="I141" s="130"/>
      <c r="J141" s="130"/>
    </row>
    <row r="142" spans="1:10" s="129" customFormat="1" ht="40.5" customHeight="1" x14ac:dyDescent="0.25">
      <c r="A142" s="7"/>
      <c r="B142" s="132" t="s">
        <v>211</v>
      </c>
      <c r="C142" s="132"/>
      <c r="D142" s="132"/>
      <c r="E142" s="132"/>
      <c r="F142" s="132"/>
      <c r="G142" s="132"/>
      <c r="H142" s="132"/>
      <c r="I142" s="132"/>
      <c r="J142" s="132"/>
    </row>
    <row r="143" spans="1:10" s="129" customFormat="1" ht="18" customHeight="1" x14ac:dyDescent="0.25">
      <c r="A143" s="7"/>
      <c r="B143" s="134"/>
      <c r="C143" s="9"/>
      <c r="D143" s="9"/>
      <c r="E143" s="9"/>
      <c r="F143" s="135"/>
      <c r="G143" s="135"/>
      <c r="H143" s="135"/>
      <c r="I143" s="135"/>
      <c r="J143" s="135"/>
    </row>
    <row r="144" spans="1:10" s="131" customFormat="1" ht="27" customHeight="1" x14ac:dyDescent="0.25">
      <c r="A144" s="7"/>
      <c r="B144" s="134"/>
      <c r="C144" s="9"/>
      <c r="D144" s="9"/>
      <c r="E144" s="9"/>
      <c r="F144" s="135"/>
      <c r="G144" s="135"/>
      <c r="H144" s="135"/>
      <c r="I144" s="135"/>
      <c r="J144" s="135"/>
    </row>
    <row r="145" spans="1:10" s="131" customFormat="1" ht="27" customHeight="1" x14ac:dyDescent="0.25">
      <c r="A145" s="7"/>
      <c r="B145" s="134"/>
      <c r="C145" s="9"/>
      <c r="D145" s="9"/>
      <c r="E145" s="9"/>
      <c r="F145" s="135"/>
      <c r="G145" s="135"/>
      <c r="H145" s="135"/>
      <c r="I145" s="135"/>
      <c r="J145" s="135"/>
    </row>
    <row r="146" spans="1:10" s="133" customFormat="1" ht="45" customHeight="1" x14ac:dyDescent="0.25">
      <c r="A146" s="7"/>
      <c r="B146" s="134"/>
      <c r="C146" s="9"/>
      <c r="D146" s="9"/>
      <c r="E146" s="9"/>
      <c r="F146" s="135"/>
      <c r="G146" s="135"/>
      <c r="H146" s="135"/>
      <c r="I146" s="135"/>
      <c r="J146" s="135"/>
    </row>
    <row r="147" spans="1:10" ht="18" customHeight="1" x14ac:dyDescent="0.25"/>
  </sheetData>
  <sheetProtection selectLockedCells="1" selectUnlockedCells="1"/>
  <mergeCells count="262">
    <mergeCell ref="B139:J139"/>
    <mergeCell ref="B140:J140"/>
    <mergeCell ref="B141:J141"/>
    <mergeCell ref="B142:J142"/>
    <mergeCell ref="B135:C135"/>
    <mergeCell ref="D135:F138"/>
    <mergeCell ref="G135:I135"/>
    <mergeCell ref="B136:C136"/>
    <mergeCell ref="G136:I136"/>
    <mergeCell ref="B137:C137"/>
    <mergeCell ref="G137:I137"/>
    <mergeCell ref="B138:C138"/>
    <mergeCell ref="G138:I138"/>
    <mergeCell ref="B130:E130"/>
    <mergeCell ref="F130:J130"/>
    <mergeCell ref="B132:I132"/>
    <mergeCell ref="B133:I133"/>
    <mergeCell ref="B134:C134"/>
    <mergeCell ref="D134:F134"/>
    <mergeCell ref="G134:I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80" activePane="bottomLeft" state="frozen"/>
      <selection activeCell="J115" sqref="J115"/>
      <selection pane="bottomLeft" activeCell="F87" sqref="F87:J88"/>
    </sheetView>
  </sheetViews>
  <sheetFormatPr defaultColWidth="19" defaultRowHeight="21" outlineLevelRow="1" x14ac:dyDescent="0.25"/>
  <cols>
    <col min="1" max="1" width="16.7109375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212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5" t="s">
        <v>213</v>
      </c>
      <c r="C64" s="166"/>
      <c r="D64" s="166"/>
      <c r="E64" s="167"/>
      <c r="F64" s="102" t="str">
        <f>"Цена от "&amp;MIN(F66:F66,F71:J72,H106,F73:J84)&amp;" до "&amp;MAX(F66:F66,F71:J72,H106,F73:J84)</f>
        <v>Цена от 4536 до 46915,2</v>
      </c>
      <c r="G64" s="103"/>
      <c r="H64" s="103"/>
      <c r="I64" s="103"/>
      <c r="J64" s="10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x14ac:dyDescent="0.25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159</v>
      </c>
      <c r="C69" s="77"/>
      <c r="D69" s="77"/>
      <c r="E69" s="54"/>
      <c r="F69" s="67">
        <v>60048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36" t="s">
        <v>111</v>
      </c>
      <c r="B71" s="76" t="s">
        <v>160</v>
      </c>
      <c r="C71" s="77"/>
      <c r="D71" s="77"/>
      <c r="E71" s="54"/>
      <c r="F71" s="67">
        <v>22680</v>
      </c>
      <c r="G71" s="68"/>
      <c r="H71" s="68"/>
      <c r="I71" s="68"/>
      <c r="J71" s="69"/>
    </row>
    <row r="72" spans="1:10" ht="36" customHeight="1" x14ac:dyDescent="0.25">
      <c r="A72" s="136" t="s">
        <v>111</v>
      </c>
      <c r="B72" s="52" t="s">
        <v>161</v>
      </c>
      <c r="C72" s="96"/>
      <c r="D72" s="96"/>
      <c r="E72" s="97"/>
      <c r="F72" s="67">
        <v>13176</v>
      </c>
      <c r="G72" s="68"/>
      <c r="H72" s="68"/>
      <c r="I72" s="68"/>
      <c r="J72" s="69"/>
    </row>
    <row r="73" spans="1:10" ht="36" customHeight="1" x14ac:dyDescent="0.25">
      <c r="A73" s="136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6" t="s">
        <v>111</v>
      </c>
      <c r="B74" s="76" t="s">
        <v>163</v>
      </c>
      <c r="C74" s="77"/>
      <c r="D74" s="77"/>
      <c r="E74" s="54"/>
      <c r="F74" s="67">
        <v>32652</v>
      </c>
      <c r="G74" s="68"/>
      <c r="H74" s="68"/>
      <c r="I74" s="68"/>
      <c r="J74" s="69"/>
    </row>
    <row r="75" spans="1:10" ht="36" customHeight="1" x14ac:dyDescent="0.25">
      <c r="A75" s="136" t="s">
        <v>111</v>
      </c>
      <c r="B75" s="76" t="s">
        <v>164</v>
      </c>
      <c r="C75" s="77"/>
      <c r="D75" s="77"/>
      <c r="E75" s="54"/>
      <c r="F75" s="67">
        <v>39182.399999999994</v>
      </c>
      <c r="G75" s="68"/>
      <c r="H75" s="68"/>
      <c r="I75" s="68"/>
      <c r="J75" s="69"/>
    </row>
    <row r="76" spans="1:10" ht="36" customHeight="1" x14ac:dyDescent="0.25">
      <c r="A76" s="136" t="s">
        <v>111</v>
      </c>
      <c r="B76" s="76" t="s">
        <v>165</v>
      </c>
      <c r="C76" s="77"/>
      <c r="D76" s="77"/>
      <c r="E76" s="54"/>
      <c r="F76" s="67">
        <v>14904</v>
      </c>
      <c r="G76" s="68"/>
      <c r="H76" s="68"/>
      <c r="I76" s="68"/>
      <c r="J76" s="69"/>
    </row>
    <row r="77" spans="1:10" ht="36" customHeight="1" x14ac:dyDescent="0.25">
      <c r="A77" s="136" t="s">
        <v>111</v>
      </c>
      <c r="B77" s="76" t="s">
        <v>166</v>
      </c>
      <c r="C77" s="77"/>
      <c r="D77" s="77"/>
      <c r="E77" s="54"/>
      <c r="F77" s="67">
        <v>12744</v>
      </c>
      <c r="G77" s="68"/>
      <c r="H77" s="68"/>
      <c r="I77" s="68"/>
      <c r="J77" s="69"/>
    </row>
    <row r="78" spans="1:10" ht="36" customHeight="1" x14ac:dyDescent="0.25">
      <c r="A78" s="136" t="s">
        <v>111</v>
      </c>
      <c r="B78" s="76" t="s">
        <v>167</v>
      </c>
      <c r="C78" s="77"/>
      <c r="D78" s="77"/>
      <c r="E78" s="54"/>
      <c r="F78" s="67">
        <v>19224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136" t="s">
        <v>111</v>
      </c>
      <c r="B80" s="78" t="s">
        <v>169</v>
      </c>
      <c r="C80" s="79"/>
      <c r="D80" s="79"/>
      <c r="E80" s="36"/>
      <c r="F80" s="67">
        <v>4536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15300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10584</v>
      </c>
      <c r="G82" s="68"/>
      <c r="H82" s="68"/>
      <c r="I82" s="68"/>
      <c r="J82" s="69"/>
    </row>
    <row r="83" spans="1:10" ht="36" customHeight="1" x14ac:dyDescent="0.25">
      <c r="A83" s="136" t="s">
        <v>111</v>
      </c>
      <c r="B83" s="52" t="s">
        <v>172</v>
      </c>
      <c r="C83" s="96"/>
      <c r="D83" s="96"/>
      <c r="E83" s="97"/>
      <c r="F83" s="67">
        <v>46915.199999999997</v>
      </c>
      <c r="G83" s="68"/>
      <c r="H83" s="68"/>
      <c r="I83" s="68"/>
      <c r="J83" s="69"/>
    </row>
    <row r="84" spans="1:10" ht="36" customHeight="1" x14ac:dyDescent="0.25">
      <c r="A84" s="136" t="s">
        <v>111</v>
      </c>
      <c r="B84" s="76" t="s">
        <v>173</v>
      </c>
      <c r="C84" s="77"/>
      <c r="D84" s="77"/>
      <c r="E84" s="54"/>
      <c r="F84" s="67">
        <v>13392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5184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36072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36072</v>
      </c>
      <c r="G87" s="68"/>
      <c r="H87" s="68"/>
      <c r="I87" s="68"/>
      <c r="J87" s="69"/>
    </row>
    <row r="88" spans="1:10" ht="36" customHeight="1" x14ac:dyDescent="0.25">
      <c r="A88" s="7"/>
      <c r="B88" s="76" t="s">
        <v>177</v>
      </c>
      <c r="C88" s="77"/>
      <c r="D88" s="77"/>
      <c r="E88" s="53"/>
      <c r="F88" s="67">
        <v>30060</v>
      </c>
      <c r="G88" s="68"/>
      <c r="H88" s="68"/>
      <c r="I88" s="68"/>
      <c r="J88" s="69"/>
    </row>
    <row r="89" spans="1:10" ht="36" customHeight="1" x14ac:dyDescent="0.25">
      <c r="A89" s="136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136" t="s">
        <v>113</v>
      </c>
      <c r="B90" s="76" t="s">
        <v>179</v>
      </c>
      <c r="C90" s="77"/>
      <c r="D90" s="77"/>
      <c r="E90" s="54"/>
      <c r="F90" s="67">
        <v>22320</v>
      </c>
      <c r="G90" s="68"/>
      <c r="H90" s="68"/>
      <c r="I90" s="68"/>
      <c r="J90" s="69"/>
    </row>
    <row r="91" spans="1:10" ht="36" customHeight="1" x14ac:dyDescent="0.25">
      <c r="A91" s="136" t="s">
        <v>113</v>
      </c>
      <c r="B91" s="76" t="s">
        <v>180</v>
      </c>
      <c r="C91" s="77"/>
      <c r="D91" s="77"/>
      <c r="E91" s="54"/>
      <c r="F91" s="67">
        <v>25200</v>
      </c>
      <c r="G91" s="68"/>
      <c r="H91" s="68"/>
      <c r="I91" s="68"/>
      <c r="J91" s="69"/>
    </row>
    <row r="92" spans="1:10" ht="36" customHeight="1" x14ac:dyDescent="0.25">
      <c r="A92" s="136" t="s">
        <v>113</v>
      </c>
      <c r="B92" s="76" t="s">
        <v>181</v>
      </c>
      <c r="C92" s="77"/>
      <c r="D92" s="77"/>
      <c r="E92" s="54"/>
      <c r="F92" s="67">
        <v>54000</v>
      </c>
      <c r="G92" s="68"/>
      <c r="H92" s="68"/>
      <c r="I92" s="68"/>
      <c r="J92" s="69"/>
    </row>
    <row r="93" spans="1:10" ht="36" customHeight="1" x14ac:dyDescent="0.25">
      <c r="A93" s="136" t="s">
        <v>113</v>
      </c>
      <c r="B93" s="84" t="s">
        <v>182</v>
      </c>
      <c r="C93" s="85"/>
      <c r="D93" s="85"/>
      <c r="E93" s="86"/>
      <c r="F93" s="93">
        <v>64800</v>
      </c>
      <c r="G93" s="94"/>
      <c r="H93" s="94"/>
      <c r="I93" s="94"/>
      <c r="J93" s="95"/>
    </row>
    <row r="94" spans="1:10" ht="36" customHeight="1" x14ac:dyDescent="0.25">
      <c r="A94" s="136" t="s">
        <v>113</v>
      </c>
      <c r="B94" s="76" t="s">
        <v>183</v>
      </c>
      <c r="C94" s="77"/>
      <c r="D94" s="77"/>
      <c r="E94" s="54"/>
      <c r="F94" s="67">
        <v>25200</v>
      </c>
      <c r="G94" s="68"/>
      <c r="H94" s="68"/>
      <c r="I94" s="68"/>
      <c r="J94" s="69"/>
    </row>
    <row r="95" spans="1:10" ht="36" customHeight="1" x14ac:dyDescent="0.25">
      <c r="A95" s="136" t="s">
        <v>113</v>
      </c>
      <c r="B95" s="76" t="s">
        <v>184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136" t="s">
        <v>113</v>
      </c>
      <c r="B96" s="52" t="s">
        <v>185</v>
      </c>
      <c r="C96" s="96"/>
      <c r="D96" s="96"/>
      <c r="E96" s="97"/>
      <c r="F96" s="194">
        <v>32400</v>
      </c>
      <c r="G96" s="281"/>
      <c r="H96" s="281"/>
      <c r="I96" s="281"/>
      <c r="J96" s="282"/>
    </row>
    <row r="97" spans="1:10" ht="36" customHeight="1" x14ac:dyDescent="0.25">
      <c r="A97" s="136" t="s">
        <v>113</v>
      </c>
      <c r="B97" s="52" t="s">
        <v>186</v>
      </c>
      <c r="C97" s="96"/>
      <c r="D97" s="96"/>
      <c r="E97" s="97"/>
      <c r="F97" s="194">
        <v>7920</v>
      </c>
      <c r="G97" s="281"/>
      <c r="H97" s="281"/>
      <c r="I97" s="281"/>
      <c r="J97" s="282"/>
    </row>
    <row r="98" spans="1:10" ht="36" customHeight="1" x14ac:dyDescent="0.25">
      <c r="A98" s="136" t="s">
        <v>113</v>
      </c>
      <c r="B98" s="76" t="s">
        <v>187</v>
      </c>
      <c r="C98" s="77"/>
      <c r="D98" s="77"/>
      <c r="E98" s="54"/>
      <c r="F98" s="67">
        <v>77760</v>
      </c>
      <c r="G98" s="68"/>
      <c r="H98" s="68"/>
      <c r="I98" s="68"/>
      <c r="J98" s="69"/>
    </row>
    <row r="99" spans="1:10" ht="36" customHeight="1" thickBot="1" x14ac:dyDescent="0.3">
      <c r="A99" s="136" t="s">
        <v>113</v>
      </c>
      <c r="B99" s="76" t="s">
        <v>188</v>
      </c>
      <c r="C99" s="77"/>
      <c r="D99" s="77"/>
      <c r="E99" s="54"/>
      <c r="F99" s="67">
        <v>22320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136" t="s">
        <v>111</v>
      </c>
      <c r="B106" s="76" t="s">
        <v>195</v>
      </c>
      <c r="C106" s="77"/>
      <c r="D106" s="77"/>
      <c r="E106" s="54"/>
      <c r="F106" s="222">
        <f>H106*1.2</f>
        <v>32400</v>
      </c>
      <c r="G106" s="223">
        <f>H106*1.1</f>
        <v>29700.000000000004</v>
      </c>
      <c r="H106" s="223">
        <v>27000</v>
      </c>
      <c r="I106" s="223">
        <f>H106*0.75</f>
        <v>20250</v>
      </c>
      <c r="J106" s="224">
        <f>H106*0.5</f>
        <v>13500</v>
      </c>
    </row>
    <row r="107" spans="1:10" ht="36" customHeight="1" x14ac:dyDescent="0.25">
      <c r="A107" s="136" t="s">
        <v>111</v>
      </c>
      <c r="B107" s="76" t="s">
        <v>196</v>
      </c>
      <c r="C107" s="77"/>
      <c r="D107" s="77"/>
      <c r="E107" s="54"/>
      <c r="F107" s="67">
        <v>22680</v>
      </c>
      <c r="G107" s="68"/>
      <c r="H107" s="68"/>
      <c r="I107" s="68"/>
      <c r="J107" s="69"/>
    </row>
    <row r="108" spans="1:10" ht="36" customHeight="1" x14ac:dyDescent="0.25">
      <c r="A108" s="136" t="s">
        <v>111</v>
      </c>
      <c r="B108" s="76" t="s">
        <v>197</v>
      </c>
      <c r="C108" s="77"/>
      <c r="D108" s="77"/>
      <c r="E108" s="54"/>
      <c r="F108" s="67">
        <v>6480</v>
      </c>
      <c r="G108" s="68"/>
      <c r="H108" s="68"/>
      <c r="I108" s="68"/>
      <c r="J108" s="69"/>
    </row>
    <row r="109" spans="1:10" ht="36" customHeight="1" x14ac:dyDescent="0.25">
      <c r="A109" s="136" t="s">
        <v>113</v>
      </c>
      <c r="B109" s="76" t="s">
        <v>198</v>
      </c>
      <c r="C109" s="77"/>
      <c r="D109" s="77"/>
      <c r="E109" s="54"/>
      <c r="F109" s="222">
        <f>H109*1.2</f>
        <v>53568</v>
      </c>
      <c r="G109" s="223">
        <f>H109*1.1</f>
        <v>49104.000000000007</v>
      </c>
      <c r="H109" s="223">
        <v>44640</v>
      </c>
      <c r="I109" s="223">
        <f>H109*0.75</f>
        <v>33480</v>
      </c>
      <c r="J109" s="224">
        <f>H109*0.5</f>
        <v>22320</v>
      </c>
    </row>
    <row r="110" spans="1:10" ht="36" customHeight="1" x14ac:dyDescent="0.25">
      <c r="A110" s="136" t="s">
        <v>113</v>
      </c>
      <c r="B110" s="76" t="s">
        <v>231</v>
      </c>
      <c r="C110" s="77"/>
      <c r="D110" s="77"/>
      <c r="E110" s="54"/>
      <c r="F110" s="67">
        <v>37440</v>
      </c>
      <c r="G110" s="68"/>
      <c r="H110" s="68"/>
      <c r="I110" s="68"/>
      <c r="J110" s="69"/>
    </row>
    <row r="111" spans="1:10" ht="36" customHeight="1" x14ac:dyDescent="0.25">
      <c r="A111" s="136" t="s">
        <v>113</v>
      </c>
      <c r="B111" s="76" t="s">
        <v>200</v>
      </c>
      <c r="C111" s="77"/>
      <c r="D111" s="77"/>
      <c r="E111" s="54"/>
      <c r="F111" s="67">
        <v>10800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27000</v>
      </c>
      <c r="G112" s="68"/>
      <c r="H112" s="68"/>
      <c r="I112" s="68"/>
      <c r="J112" s="69"/>
    </row>
    <row r="113" spans="1:10" ht="54" customHeight="1" thickBot="1" x14ac:dyDescent="0.3"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s="129" customFormat="1" ht="67.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s="129" customFormat="1" ht="40.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s="131" customFormat="1" ht="27" customHeight="1" x14ac:dyDescent="0.25">
      <c r="A124" s="7" t="s">
        <v>113</v>
      </c>
      <c r="B124" s="130" t="s">
        <v>210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s="133" customFormat="1" ht="40.5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18" customHeight="1" x14ac:dyDescent="0.25">
      <c r="A126" s="7"/>
    </row>
  </sheetData>
  <sheetProtection selectLockedCells="1" selectUnlockedCells="1"/>
  <mergeCells count="229"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65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2160 до 34800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52008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13392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9072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15552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4536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3888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7200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19992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6240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34800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8160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3192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40200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22020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12000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19200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21888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3360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48960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13248</v>
      </c>
      <c r="G96" s="223">
        <f>H96*1.1</f>
        <v>12144.000000000002</v>
      </c>
      <c r="H96" s="223">
        <v>11040</v>
      </c>
      <c r="I96" s="223">
        <f>H96*0.75</f>
        <v>8280</v>
      </c>
      <c r="J96" s="224">
        <f>H96*0.5</f>
        <v>5520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10800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5400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19008</v>
      </c>
      <c r="G99" s="223">
        <f>H99*1.1</f>
        <v>17424</v>
      </c>
      <c r="H99" s="223">
        <v>15840</v>
      </c>
      <c r="I99" s="223">
        <f>H99*0.75</f>
        <v>11880</v>
      </c>
      <c r="J99" s="224">
        <f>H99*0.5</f>
        <v>7920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15360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7680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17179.2</v>
      </c>
      <c r="G102" s="121">
        <f>H102*1.1</f>
        <v>15747.6</v>
      </c>
      <c r="H102" s="121">
        <v>14316</v>
      </c>
      <c r="I102" s="121">
        <f>H102*0.75</f>
        <v>10737</v>
      </c>
      <c r="J102" s="121">
        <f>H102*0.5</f>
        <v>7158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77" activePane="bottomLeft" state="frozen"/>
      <selection activeCell="J115" sqref="J115"/>
      <selection pane="bottomLeft" activeCell="F87" sqref="F87:J88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59356.799999999996</v>
      </c>
      <c r="G8" s="33">
        <f>H8*1.1</f>
        <v>54410.400000000001</v>
      </c>
      <c r="H8" s="33">
        <v>49464</v>
      </c>
      <c r="I8" s="33">
        <f>H8*0.75</f>
        <v>37098</v>
      </c>
      <c r="J8" s="33">
        <f>H8*0.5</f>
        <v>24732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106876.8</v>
      </c>
      <c r="G9" s="37">
        <f>H9*1.1</f>
        <v>97970.400000000009</v>
      </c>
      <c r="H9" s="37">
        <v>89064</v>
      </c>
      <c r="I9" s="37">
        <f>H9*0.75</f>
        <v>66798</v>
      </c>
      <c r="J9" s="37">
        <f>H9*0.5</f>
        <v>44532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68256</v>
      </c>
      <c r="G11" s="33">
        <f>H11*1.1</f>
        <v>62568.000000000007</v>
      </c>
      <c r="H11" s="33">
        <v>56880</v>
      </c>
      <c r="I11" s="33">
        <f>H11*0.75</f>
        <v>42660</v>
      </c>
      <c r="J11" s="33">
        <f>H11*0.5</f>
        <v>28440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122860.79999999999</v>
      </c>
      <c r="G12" s="37">
        <f>H12*1.1</f>
        <v>112622.40000000001</v>
      </c>
      <c r="H12" s="37">
        <v>102384</v>
      </c>
      <c r="I12" s="37">
        <f>H12*0.75</f>
        <v>76788</v>
      </c>
      <c r="J12" s="37">
        <f>H12*0.5</f>
        <v>51192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12024 до 240480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12024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24048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36072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48096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60120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72144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84168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96192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108216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120240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132264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144288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156312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168336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180360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192384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204408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216432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228456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240480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252504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264528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276552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288576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300600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312624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324648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336672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348696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243</v>
      </c>
      <c r="C50" s="53"/>
      <c r="D50" s="53"/>
      <c r="E50" s="54"/>
      <c r="F50" s="67">
        <v>360720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60120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2:10" ht="36" customHeight="1" x14ac:dyDescent="0.25">
      <c r="B53" s="76" t="s">
        <v>212</v>
      </c>
      <c r="C53" s="77"/>
      <c r="D53" s="77"/>
      <c r="E53" s="54"/>
      <c r="F53" s="67">
        <v>2808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60120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11808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32508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3384 до 199836</v>
      </c>
      <c r="G64" s="217"/>
      <c r="H64" s="217"/>
      <c r="I64" s="217"/>
      <c r="J64" s="218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34560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3456</v>
      </c>
      <c r="G67" s="94"/>
      <c r="H67" s="94"/>
      <c r="I67" s="94"/>
      <c r="J67" s="95"/>
    </row>
    <row r="68" spans="1:10" ht="36" customHeight="1" x14ac:dyDescent="0.25">
      <c r="B68" s="84" t="s">
        <v>158</v>
      </c>
      <c r="C68" s="85"/>
      <c r="D68" s="85"/>
      <c r="E68" s="86"/>
      <c r="F68" s="93">
        <v>8640</v>
      </c>
      <c r="G68" s="94"/>
      <c r="H68" s="94"/>
      <c r="I68" s="94"/>
      <c r="J68" s="95"/>
    </row>
    <row r="69" spans="1:10" ht="36" customHeight="1" thickBot="1" x14ac:dyDescent="0.3">
      <c r="B69" s="76" t="s">
        <v>159</v>
      </c>
      <c r="C69" s="77"/>
      <c r="D69" s="77"/>
      <c r="E69" s="54"/>
      <c r="F69" s="93">
        <v>51012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24948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34668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31176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37411.199999999997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29232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26568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132660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3384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33120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27648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199836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165132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4"/>
      <c r="F86" s="67">
        <v>51984</v>
      </c>
      <c r="G86" s="68"/>
      <c r="H86" s="68"/>
      <c r="I86" s="68"/>
      <c r="J86" s="69"/>
    </row>
    <row r="87" spans="1:10" ht="36" customHeight="1" x14ac:dyDescent="0.25">
      <c r="B87" s="76" t="s">
        <v>176</v>
      </c>
      <c r="C87" s="77"/>
      <c r="D87" s="77"/>
      <c r="E87" s="53"/>
      <c r="F87" s="67">
        <v>37656</v>
      </c>
      <c r="G87" s="68"/>
      <c r="H87" s="68"/>
      <c r="I87" s="68"/>
      <c r="J87" s="69"/>
    </row>
    <row r="88" spans="1:10" ht="36" customHeight="1" x14ac:dyDescent="0.25">
      <c r="B88" s="76" t="s">
        <v>177</v>
      </c>
      <c r="C88" s="77"/>
      <c r="D88" s="77"/>
      <c r="E88" s="53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45360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48240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62640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56160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67392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53280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360000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297360</v>
      </c>
      <c r="G99" s="68"/>
      <c r="H99" s="68"/>
      <c r="I99" s="68"/>
      <c r="J99" s="69"/>
    </row>
    <row r="100" spans="1:10" ht="36" customHeight="1" thickBot="1" x14ac:dyDescent="0.3"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37238.400000000001</v>
      </c>
      <c r="G106" s="223">
        <f>H106*1.1</f>
        <v>34135.200000000004</v>
      </c>
      <c r="H106" s="223">
        <v>31032</v>
      </c>
      <c r="I106" s="223">
        <f>H106*0.75</f>
        <v>23274</v>
      </c>
      <c r="J106" s="224">
        <f>H106*0.5</f>
        <v>15516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14616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13284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67392</v>
      </c>
      <c r="G109" s="223">
        <f>H109*1.1</f>
        <v>61776.000000000007</v>
      </c>
      <c r="H109" s="223">
        <v>56160</v>
      </c>
      <c r="I109" s="223">
        <f>H109*0.75</f>
        <v>42120</v>
      </c>
      <c r="J109" s="224">
        <f>H109*0.5</f>
        <v>28080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26640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24480</v>
      </c>
      <c r="G111" s="68"/>
      <c r="H111" s="68"/>
      <c r="I111" s="68"/>
      <c r="J111" s="69"/>
    </row>
    <row r="112" spans="1:10" ht="36" customHeight="1" thickBot="1" x14ac:dyDescent="0.3">
      <c r="B112" s="76" t="s">
        <v>201</v>
      </c>
      <c r="C112" s="77"/>
      <c r="D112" s="77"/>
      <c r="E112" s="53"/>
      <c r="F112" s="121">
        <f>H112*1.2</f>
        <v>30585.599999999999</v>
      </c>
      <c r="G112" s="121">
        <f>H112*1.1</f>
        <v>28036.800000000003</v>
      </c>
      <c r="H112" s="121">
        <v>25488</v>
      </c>
      <c r="I112" s="121">
        <f>H112*0.75</f>
        <v>19116</v>
      </c>
      <c r="J112" s="121">
        <f>H112*0.5</f>
        <v>12744</v>
      </c>
    </row>
    <row r="113" spans="1:10" ht="54" customHeight="1" thickBot="1" x14ac:dyDescent="0.3"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67.5" customHeight="1" x14ac:dyDescent="0.25"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0.5" customHeight="1" x14ac:dyDescent="0.25"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7" customHeight="1" x14ac:dyDescent="0.25">
      <c r="A124" s="7" t="s">
        <v>113</v>
      </c>
      <c r="B124" s="130" t="s">
        <v>210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0.5" customHeight="1" x14ac:dyDescent="0.25"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18" customHeight="1" x14ac:dyDescent="0.25"/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8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49723.199999999997</v>
      </c>
      <c r="G8" s="33">
        <f>H8*1.1</f>
        <v>45579.600000000006</v>
      </c>
      <c r="H8" s="33">
        <v>41436</v>
      </c>
      <c r="I8" s="33">
        <f>H8*0.75</f>
        <v>31077</v>
      </c>
      <c r="J8" s="33">
        <f>H8*0.5</f>
        <v>20718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69638.399999999994</v>
      </c>
      <c r="G9" s="37">
        <f>H9*1.1</f>
        <v>63835.200000000004</v>
      </c>
      <c r="H9" s="37">
        <v>58032</v>
      </c>
      <c r="I9" s="37">
        <f>H9*0.75</f>
        <v>43524</v>
      </c>
      <c r="J9" s="37">
        <f>H9*0.5</f>
        <v>29016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57715.199999999997</v>
      </c>
      <c r="G11" s="33">
        <f>H11*1.1</f>
        <v>52905.600000000006</v>
      </c>
      <c r="H11" s="33">
        <v>48096</v>
      </c>
      <c r="I11" s="33">
        <f>H11*0.75</f>
        <v>36072</v>
      </c>
      <c r="J11" s="33">
        <f>H11*0.5</f>
        <v>24048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80870.399999999994</v>
      </c>
      <c r="G12" s="37">
        <f>H12*1.1</f>
        <v>74131.200000000012</v>
      </c>
      <c r="H12" s="37">
        <v>67392</v>
      </c>
      <c r="I12" s="37">
        <f>H12*0.75</f>
        <v>50544</v>
      </c>
      <c r="J12" s="37">
        <f>H12*0.5</f>
        <v>33696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6012 до 120240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6012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12024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18036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24048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30060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42084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48096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54108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60120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66132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72144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78156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84168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90180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96192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102204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108216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114228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120240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53280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24120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2412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6030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48024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15156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37782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43027.199999999997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17532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18720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45540.000000000007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38412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53280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24030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60480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74880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30412.799999999999</v>
      </c>
      <c r="G96" s="223">
        <f>H96*1.1</f>
        <v>27878.400000000001</v>
      </c>
      <c r="H96" s="223">
        <v>25344</v>
      </c>
      <c r="I96" s="223">
        <f>H96*0.75</f>
        <v>19008</v>
      </c>
      <c r="J96" s="224">
        <f>H96*0.5</f>
        <v>12672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3960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43200</v>
      </c>
      <c r="G99" s="223">
        <f>H99*1.1</f>
        <v>39600</v>
      </c>
      <c r="H99" s="223">
        <v>36000</v>
      </c>
      <c r="I99" s="223">
        <f>H99*0.75</f>
        <v>27000</v>
      </c>
      <c r="J99" s="224">
        <f>H99*0.5</f>
        <v>18000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5760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5760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14472</v>
      </c>
      <c r="G102" s="121">
        <f>H102*1.1</f>
        <v>13266.000000000002</v>
      </c>
      <c r="H102" s="121">
        <v>12060</v>
      </c>
      <c r="I102" s="121">
        <f>H102*0.75</f>
        <v>9045</v>
      </c>
      <c r="J102" s="121">
        <f>H102*0.5</f>
        <v>6030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F85" sqref="F85:J8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4284 до 44388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32310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36972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44388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29808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30150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43740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4644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27648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21600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45360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62208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42480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61920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33177.599999999999</v>
      </c>
      <c r="G96" s="223">
        <f>H96*1.1</f>
        <v>30412.800000000003</v>
      </c>
      <c r="H96" s="223">
        <v>27648</v>
      </c>
      <c r="I96" s="223">
        <f>H96*0.75</f>
        <v>20736</v>
      </c>
      <c r="J96" s="224">
        <f>H96*0.5</f>
        <v>13824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13824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46656</v>
      </c>
      <c r="G99" s="223">
        <f>H99*1.1</f>
        <v>42768</v>
      </c>
      <c r="H99" s="223">
        <v>38880</v>
      </c>
      <c r="I99" s="223">
        <f>H99*0.75</f>
        <v>29160</v>
      </c>
      <c r="J99" s="224">
        <f>H99*0.5</f>
        <v>19440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19440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27648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70" activePane="bottomLeft" state="frozen"/>
      <selection activeCell="J115" sqref="J115"/>
      <selection pane="bottomLeft" activeCell="F78" sqref="F78:J7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thickBot="1" x14ac:dyDescent="0.3">
      <c r="B41" s="52" t="s">
        <v>234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thickBot="1" x14ac:dyDescent="0.3">
      <c r="B42" s="70" t="s">
        <v>142</v>
      </c>
      <c r="C42" s="71"/>
      <c r="D42" s="71"/>
      <c r="E42" s="72"/>
      <c r="F42" s="73" t="str">
        <f>"Цена от "&amp;MIN(F43:F52)&amp;" до "&amp;MAX(F43:F52)</f>
        <v>Цена от 960 до 15816</v>
      </c>
      <c r="G42" s="74"/>
      <c r="H42" s="74"/>
      <c r="I42" s="74"/>
      <c r="J42" s="75"/>
    </row>
    <row r="43" spans="2:10" ht="36" customHeight="1" x14ac:dyDescent="0.25">
      <c r="B43" s="76" t="s">
        <v>143</v>
      </c>
      <c r="C43" s="77"/>
      <c r="D43" s="77"/>
      <c r="E43" s="54"/>
      <c r="F43" s="67">
        <v>3360</v>
      </c>
      <c r="G43" s="68"/>
      <c r="H43" s="68"/>
      <c r="I43" s="68"/>
      <c r="J43" s="69"/>
    </row>
    <row r="44" spans="2:10" ht="36" customHeight="1" x14ac:dyDescent="0.25">
      <c r="B44" s="76" t="s">
        <v>212</v>
      </c>
      <c r="C44" s="77"/>
      <c r="D44" s="77"/>
      <c r="E44" s="54"/>
      <c r="F44" s="67">
        <v>1416</v>
      </c>
      <c r="G44" s="68"/>
      <c r="H44" s="68"/>
      <c r="I44" s="68"/>
      <c r="J44" s="69"/>
    </row>
    <row r="45" spans="2:10" ht="36" customHeight="1" x14ac:dyDescent="0.25">
      <c r="B45" s="78" t="s">
        <v>145</v>
      </c>
      <c r="C45" s="79"/>
      <c r="D45" s="79"/>
      <c r="E45" s="36"/>
      <c r="F45" s="80">
        <v>9456</v>
      </c>
      <c r="G45" s="81"/>
      <c r="H45" s="81"/>
      <c r="I45" s="81"/>
      <c r="J45" s="82"/>
    </row>
    <row r="46" spans="2:10" ht="36" customHeight="1" x14ac:dyDescent="0.25">
      <c r="B46" s="76" t="s">
        <v>146</v>
      </c>
      <c r="C46" s="77"/>
      <c r="D46" s="77"/>
      <c r="E46" s="54"/>
      <c r="F46" s="67">
        <v>3552</v>
      </c>
      <c r="G46" s="68"/>
      <c r="H46" s="68"/>
      <c r="I46" s="68"/>
      <c r="J46" s="69"/>
    </row>
    <row r="47" spans="2:10" ht="36" customHeight="1" x14ac:dyDescent="0.25">
      <c r="B47" s="76" t="s">
        <v>147</v>
      </c>
      <c r="C47" s="77"/>
      <c r="D47" s="77"/>
      <c r="E47" s="54"/>
      <c r="F47" s="67">
        <v>4488</v>
      </c>
      <c r="G47" s="68"/>
      <c r="H47" s="68"/>
      <c r="I47" s="68"/>
      <c r="J47" s="69"/>
    </row>
    <row r="48" spans="2:10" ht="36" customHeight="1" x14ac:dyDescent="0.25">
      <c r="B48" s="76" t="s">
        <v>148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149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150</v>
      </c>
      <c r="C50" s="77"/>
      <c r="D50" s="77"/>
      <c r="E50" s="54"/>
      <c r="F50" s="67">
        <v>1920</v>
      </c>
      <c r="G50" s="68"/>
      <c r="H50" s="68"/>
      <c r="I50" s="68"/>
      <c r="J50" s="69"/>
    </row>
    <row r="51" spans="1:10" ht="36" customHeight="1" x14ac:dyDescent="0.25">
      <c r="B51" s="76" t="s">
        <v>151</v>
      </c>
      <c r="C51" s="77"/>
      <c r="D51" s="77"/>
      <c r="E51" s="54"/>
      <c r="F51" s="67">
        <v>2880</v>
      </c>
      <c r="G51" s="68"/>
      <c r="H51" s="68"/>
      <c r="I51" s="68"/>
      <c r="J51" s="69"/>
    </row>
    <row r="52" spans="1:10" ht="36" customHeight="1" thickBot="1" x14ac:dyDescent="0.3">
      <c r="B52" s="76" t="s">
        <v>152</v>
      </c>
      <c r="C52" s="77"/>
      <c r="D52" s="77"/>
      <c r="E52" s="54"/>
      <c r="F52" s="67">
        <v>15816</v>
      </c>
      <c r="G52" s="68"/>
      <c r="H52" s="68"/>
      <c r="I52" s="68"/>
      <c r="J52" s="69"/>
    </row>
    <row r="53" spans="1:10" ht="24" customHeight="1" thickBot="1" x14ac:dyDescent="0.3"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B54" s="76" t="s">
        <v>154</v>
      </c>
      <c r="C54" s="77"/>
      <c r="D54" s="77"/>
      <c r="E54" s="54"/>
      <c r="F54" s="67">
        <v>120</v>
      </c>
      <c r="G54" s="68"/>
      <c r="H54" s="68"/>
      <c r="I54" s="68"/>
      <c r="J54" s="69"/>
    </row>
    <row r="55" spans="1:10" ht="54" customHeight="1" thickBot="1" x14ac:dyDescent="0.3">
      <c r="B55" s="202" t="s">
        <v>213</v>
      </c>
      <c r="C55" s="203"/>
      <c r="D55" s="203"/>
      <c r="E55" s="204"/>
      <c r="F55" s="216" t="str">
        <f>"Цена от "&amp;MIN(F57,F62:J63,H97,F64:J75)&amp;" до "&amp;MAX(F57,F62:F63,H97,F64:J75)</f>
        <v>Цена от 1200 до 17928</v>
      </c>
      <c r="G55" s="217"/>
      <c r="H55" s="217"/>
      <c r="I55" s="217"/>
      <c r="J55" s="218"/>
    </row>
    <row r="56" spans="1:10" ht="24" thickBot="1" x14ac:dyDescent="0.3"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B57" s="76" t="s">
        <v>156</v>
      </c>
      <c r="C57" s="77"/>
      <c r="D57" s="77"/>
      <c r="E57" s="54"/>
      <c r="F57" s="67">
        <v>2520</v>
      </c>
      <c r="G57" s="68"/>
      <c r="H57" s="68"/>
      <c r="I57" s="68"/>
      <c r="J57" s="69"/>
    </row>
    <row r="58" spans="1:10" ht="36" customHeight="1" x14ac:dyDescent="0.25">
      <c r="B58" s="84" t="s">
        <v>157</v>
      </c>
      <c r="C58" s="85"/>
      <c r="D58" s="85"/>
      <c r="E58" s="86"/>
      <c r="F58" s="93">
        <v>252</v>
      </c>
      <c r="G58" s="94"/>
      <c r="H58" s="94"/>
      <c r="I58" s="94"/>
      <c r="J58" s="95"/>
    </row>
    <row r="59" spans="1:10" ht="36" customHeight="1" x14ac:dyDescent="0.25">
      <c r="B59" s="84" t="s">
        <v>158</v>
      </c>
      <c r="C59" s="85"/>
      <c r="D59" s="85"/>
      <c r="E59" s="86"/>
      <c r="F59" s="93">
        <v>636</v>
      </c>
      <c r="G59" s="94"/>
      <c r="H59" s="94"/>
      <c r="I59" s="94"/>
      <c r="J59" s="95"/>
    </row>
    <row r="60" spans="1:10" ht="36" customHeight="1" thickBot="1" x14ac:dyDescent="0.3">
      <c r="B60" s="76" t="s">
        <v>159</v>
      </c>
      <c r="C60" s="77"/>
      <c r="D60" s="77"/>
      <c r="E60" s="54"/>
      <c r="F60" s="93">
        <v>20016</v>
      </c>
      <c r="G60" s="94"/>
      <c r="H60" s="94"/>
      <c r="I60" s="94"/>
      <c r="J60" s="95"/>
    </row>
    <row r="61" spans="1:10" ht="24" thickBot="1" x14ac:dyDescent="0.3">
      <c r="B61" s="27"/>
      <c r="C61" s="38"/>
      <c r="D61" s="38"/>
      <c r="E61" s="39"/>
      <c r="F61" s="40"/>
      <c r="G61" s="41"/>
      <c r="H61" s="41"/>
      <c r="I61" s="41"/>
      <c r="J61" s="42"/>
    </row>
    <row r="62" spans="1:10" ht="36" customHeight="1" x14ac:dyDescent="0.25">
      <c r="A62" s="7" t="s">
        <v>111</v>
      </c>
      <c r="B62" s="78" t="s">
        <v>160</v>
      </c>
      <c r="C62" s="79"/>
      <c r="D62" s="79"/>
      <c r="E62" s="36"/>
      <c r="F62" s="80">
        <v>7800</v>
      </c>
      <c r="G62" s="81"/>
      <c r="H62" s="81"/>
      <c r="I62" s="81"/>
      <c r="J62" s="82"/>
    </row>
    <row r="63" spans="1:10" ht="36" customHeight="1" x14ac:dyDescent="0.25">
      <c r="A63" s="7" t="s">
        <v>111</v>
      </c>
      <c r="B63" s="52" t="s">
        <v>161</v>
      </c>
      <c r="C63" s="96"/>
      <c r="D63" s="96"/>
      <c r="E63" s="97"/>
      <c r="F63" s="67">
        <v>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12048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14640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17568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1896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1896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167</v>
      </c>
      <c r="C69" s="77"/>
      <c r="D69" s="77"/>
      <c r="E69" s="54"/>
      <c r="F69" s="67">
        <v>13224</v>
      </c>
      <c r="G69" s="68"/>
      <c r="H69" s="68"/>
      <c r="I69" s="68"/>
      <c r="J69" s="69"/>
    </row>
    <row r="70" spans="1:10" ht="36" customHeight="1" x14ac:dyDescent="0.25">
      <c r="B70" s="76" t="s">
        <v>168</v>
      </c>
      <c r="C70" s="77"/>
      <c r="D70" s="77"/>
      <c r="E70" s="54"/>
      <c r="F70" s="67">
        <v>8040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8" t="s">
        <v>169</v>
      </c>
      <c r="C71" s="79"/>
      <c r="D71" s="79"/>
      <c r="E71" s="36"/>
      <c r="F71" s="67">
        <v>2016</v>
      </c>
      <c r="G71" s="68"/>
      <c r="H71" s="68"/>
      <c r="I71" s="68"/>
      <c r="J71" s="69"/>
    </row>
    <row r="72" spans="1:10" ht="36" customHeight="1" x14ac:dyDescent="0.25">
      <c r="B72" s="52" t="s">
        <v>170</v>
      </c>
      <c r="C72" s="96"/>
      <c r="D72" s="96"/>
      <c r="E72" s="97"/>
      <c r="F72" s="67">
        <v>7800</v>
      </c>
      <c r="G72" s="68"/>
      <c r="H72" s="68"/>
      <c r="I72" s="68"/>
      <c r="J72" s="69"/>
    </row>
    <row r="73" spans="1:10" ht="36" customHeight="1" x14ac:dyDescent="0.25">
      <c r="B73" s="52" t="s">
        <v>171</v>
      </c>
      <c r="C73" s="96"/>
      <c r="D73" s="96"/>
      <c r="E73" s="97"/>
      <c r="F73" s="67">
        <v>5304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52" t="s">
        <v>172</v>
      </c>
      <c r="C74" s="96"/>
      <c r="D74" s="96"/>
      <c r="E74" s="97"/>
      <c r="F74" s="67">
        <v>17928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173</v>
      </c>
      <c r="C75" s="77"/>
      <c r="D75" s="77"/>
      <c r="E75" s="54"/>
      <c r="F75" s="67">
        <v>8040</v>
      </c>
      <c r="G75" s="68"/>
      <c r="H75" s="68"/>
      <c r="I75" s="68"/>
      <c r="J75" s="69"/>
    </row>
    <row r="76" spans="1:10" ht="36" customHeight="1" x14ac:dyDescent="0.25">
      <c r="B76" s="76" t="s">
        <v>174</v>
      </c>
      <c r="C76" s="77"/>
      <c r="D76" s="77"/>
      <c r="E76" s="54"/>
      <c r="F76" s="67">
        <v>3360</v>
      </c>
      <c r="G76" s="68"/>
      <c r="H76" s="68"/>
      <c r="I76" s="68"/>
      <c r="J76" s="69"/>
    </row>
    <row r="77" spans="1:10" ht="36" customHeight="1" x14ac:dyDescent="0.25">
      <c r="B77" s="76" t="s">
        <v>175</v>
      </c>
      <c r="C77" s="77"/>
      <c r="D77" s="77"/>
      <c r="E77" s="54"/>
      <c r="F77" s="67">
        <v>4020</v>
      </c>
      <c r="G77" s="68"/>
      <c r="H77" s="68"/>
      <c r="I77" s="68"/>
      <c r="J77" s="69"/>
    </row>
    <row r="78" spans="1:10" ht="36" customHeight="1" x14ac:dyDescent="0.25">
      <c r="B78" s="76" t="s">
        <v>176</v>
      </c>
      <c r="C78" s="77"/>
      <c r="D78" s="77"/>
      <c r="E78" s="53"/>
      <c r="F78" s="67">
        <v>6000</v>
      </c>
      <c r="G78" s="68"/>
      <c r="H78" s="68"/>
      <c r="I78" s="68"/>
      <c r="J78" s="69"/>
    </row>
    <row r="79" spans="1:10" ht="36" customHeight="1" x14ac:dyDescent="0.25">
      <c r="B79" s="76" t="s">
        <v>177</v>
      </c>
      <c r="C79" s="77"/>
      <c r="D79" s="77"/>
      <c r="E79" s="53"/>
      <c r="F79" s="67">
        <v>8016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11040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1920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17280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20640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182</v>
      </c>
      <c r="C84" s="85"/>
      <c r="D84" s="85"/>
      <c r="E84" s="86"/>
      <c r="F84" s="93">
        <v>24768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2880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18720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186</v>
      </c>
      <c r="C88" s="77"/>
      <c r="D88" s="77"/>
      <c r="E88" s="54"/>
      <c r="F88" s="67">
        <v>2880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187</v>
      </c>
      <c r="C89" s="77"/>
      <c r="D89" s="77"/>
      <c r="E89" s="54"/>
      <c r="F89" s="67">
        <v>25440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188</v>
      </c>
      <c r="C90" s="77"/>
      <c r="D90" s="77"/>
      <c r="E90" s="54"/>
      <c r="F90" s="67">
        <v>11520</v>
      </c>
      <c r="G90" s="68"/>
      <c r="H90" s="68"/>
      <c r="I90" s="68"/>
      <c r="J90" s="69"/>
    </row>
    <row r="91" spans="1:10" ht="36" customHeight="1" thickBot="1" x14ac:dyDescent="0.3">
      <c r="B91" s="219" t="s">
        <v>189</v>
      </c>
      <c r="C91" s="220"/>
      <c r="D91" s="220"/>
      <c r="E91" s="221"/>
      <c r="F91" s="216"/>
      <c r="G91" s="217"/>
      <c r="H91" s="217"/>
      <c r="I91" s="217"/>
      <c r="J91" s="218"/>
    </row>
    <row r="92" spans="1:10" ht="22.5" customHeight="1" thickBot="1" x14ac:dyDescent="0.3">
      <c r="A92" s="7" t="s">
        <v>111</v>
      </c>
      <c r="B92" s="171" t="s">
        <v>190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x14ac:dyDescent="0.25">
      <c r="B93" s="34" t="s">
        <v>191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x14ac:dyDescent="0.25">
      <c r="B94" s="76" t="s">
        <v>192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B95" s="76" t="s">
        <v>193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B96" s="18" t="s">
        <v>194</v>
      </c>
      <c r="C96" s="19"/>
      <c r="D96" s="19"/>
      <c r="E96" s="20"/>
      <c r="F96" s="216"/>
      <c r="G96" s="217"/>
      <c r="H96" s="217"/>
      <c r="I96" s="217"/>
      <c r="J96" s="218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222">
        <f>H97*1.2</f>
        <v>3600</v>
      </c>
      <c r="G97" s="223">
        <f>H97*1.1</f>
        <v>3300.0000000000005</v>
      </c>
      <c r="H97" s="223">
        <v>3000</v>
      </c>
      <c r="I97" s="223">
        <f>H97*0.75</f>
        <v>2250</v>
      </c>
      <c r="J97" s="224">
        <f>H97*0.5</f>
        <v>1500</v>
      </c>
    </row>
    <row r="98" spans="1:10" ht="36" customHeight="1" x14ac:dyDescent="0.25">
      <c r="A98" s="7" t="s">
        <v>111</v>
      </c>
      <c r="B98" s="76" t="s">
        <v>196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197</v>
      </c>
      <c r="C99" s="77"/>
      <c r="D99" s="77"/>
      <c r="E99" s="54"/>
      <c r="F99" s="67">
        <v>5904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222">
        <f>H100*1.2</f>
        <v>5184</v>
      </c>
      <c r="G100" s="223">
        <f>H100*1.1</f>
        <v>4752</v>
      </c>
      <c r="H100" s="223">
        <v>4320</v>
      </c>
      <c r="I100" s="223">
        <f>H100*0.75</f>
        <v>3240</v>
      </c>
      <c r="J100" s="224">
        <f>H100*0.5</f>
        <v>2160</v>
      </c>
    </row>
    <row r="101" spans="1:10" ht="36" customHeight="1" x14ac:dyDescent="0.25">
      <c r="A101" s="7" t="s">
        <v>113</v>
      </c>
      <c r="B101" s="76" t="s">
        <v>231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200</v>
      </c>
      <c r="C102" s="77"/>
      <c r="D102" s="77"/>
      <c r="E102" s="54"/>
      <c r="F102" s="67">
        <v>8640</v>
      </c>
      <c r="G102" s="68"/>
      <c r="H102" s="68"/>
      <c r="I102" s="68"/>
      <c r="J102" s="69"/>
    </row>
    <row r="103" spans="1:10" ht="36" customHeight="1" thickBot="1" x14ac:dyDescent="0.3">
      <c r="B103" s="76" t="s">
        <v>201</v>
      </c>
      <c r="C103" s="77"/>
      <c r="D103" s="77"/>
      <c r="E103" s="54"/>
      <c r="F103" s="67">
        <v>3000</v>
      </c>
      <c r="G103" s="68"/>
      <c r="H103" s="68"/>
      <c r="I103" s="68"/>
      <c r="J103" s="69"/>
    </row>
    <row r="104" spans="1:10" ht="54" customHeight="1" thickBot="1" x14ac:dyDescent="0.3">
      <c r="B104" s="18" t="s">
        <v>202</v>
      </c>
      <c r="C104" s="19"/>
      <c r="D104" s="19"/>
      <c r="E104" s="20"/>
      <c r="F104" s="111"/>
      <c r="G104" s="112"/>
      <c r="H104" s="112"/>
      <c r="I104" s="112"/>
      <c r="J104" s="113"/>
    </row>
    <row r="105" spans="1:10" ht="28.5" customHeight="1" thickBot="1" x14ac:dyDescent="0.3">
      <c r="B105" s="122" t="s">
        <v>190</v>
      </c>
      <c r="C105" s="123"/>
      <c r="D105" s="123"/>
      <c r="E105" s="123"/>
      <c r="F105" s="123"/>
      <c r="G105" s="123"/>
      <c r="H105" s="123"/>
      <c r="I105" s="123"/>
      <c r="J105" s="124"/>
    </row>
    <row r="106" spans="1:10" ht="28.5" customHeight="1" x14ac:dyDescent="0.25">
      <c r="B106" s="78" t="s">
        <v>203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204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205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206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207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25"/>
      <c r="C112" s="126"/>
      <c r="D112" s="126"/>
      <c r="E112" s="126"/>
      <c r="F112" s="127"/>
      <c r="G112" s="127"/>
      <c r="H112" s="127"/>
      <c r="I112" s="127"/>
      <c r="J112" s="127"/>
    </row>
    <row r="113" spans="1:10" ht="67.5" customHeight="1" x14ac:dyDescent="0.25">
      <c r="B113" s="128" t="s">
        <v>264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40.5" customHeight="1" x14ac:dyDescent="0.25"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7" customHeight="1" x14ac:dyDescent="0.25">
      <c r="A115" s="7" t="s">
        <v>113</v>
      </c>
      <c r="B115" s="130" t="s">
        <v>210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0.5" customHeight="1" x14ac:dyDescent="0.25">
      <c r="B116" s="132" t="s">
        <v>211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18" customHeight="1" x14ac:dyDescent="0.25"/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2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67953.599999999991</v>
      </c>
      <c r="G8" s="33">
        <f>H8*1.1</f>
        <v>62290.8</v>
      </c>
      <c r="H8" s="33">
        <v>56628</v>
      </c>
      <c r="I8" s="33">
        <f>H8*0.75</f>
        <v>42471</v>
      </c>
      <c r="J8" s="33">
        <f>H8*0.5</f>
        <v>28314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95212.800000000003</v>
      </c>
      <c r="G9" s="37">
        <f>H9*1.1</f>
        <v>87278.400000000009</v>
      </c>
      <c r="H9" s="37">
        <v>79344</v>
      </c>
      <c r="I9" s="37">
        <f>H9*0.75</f>
        <v>59508</v>
      </c>
      <c r="J9" s="37">
        <f>H9*0.5</f>
        <v>39672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77198.399999999994</v>
      </c>
      <c r="G11" s="33">
        <f>H11*1.1</f>
        <v>70765.200000000012</v>
      </c>
      <c r="H11" s="33">
        <v>64332</v>
      </c>
      <c r="I11" s="33">
        <f>H11*0.75</f>
        <v>48249</v>
      </c>
      <c r="J11" s="33">
        <f>H11*0.5</f>
        <v>32166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108086.39999999999</v>
      </c>
      <c r="G12" s="37">
        <f>H12*1.1</f>
        <v>99079.200000000012</v>
      </c>
      <c r="H12" s="37">
        <v>90072</v>
      </c>
      <c r="I12" s="37">
        <f>H12*0.75</f>
        <v>67554</v>
      </c>
      <c r="J12" s="37">
        <f>H12*0.5</f>
        <v>45036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119988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120024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38160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30600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38160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37440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46080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119520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36720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30960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119988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115920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79200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52560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168480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162720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25920</v>
      </c>
      <c r="G96" s="223">
        <f>H96*1.1</f>
        <v>23760.000000000004</v>
      </c>
      <c r="H96" s="223">
        <v>21600</v>
      </c>
      <c r="I96" s="223">
        <f>H96*0.75</f>
        <v>16200</v>
      </c>
      <c r="J96" s="224">
        <f>H96*0.5</f>
        <v>10800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23040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36288</v>
      </c>
      <c r="G99" s="223">
        <f>H99*1.1</f>
        <v>33264</v>
      </c>
      <c r="H99" s="223">
        <v>30240</v>
      </c>
      <c r="I99" s="223">
        <f>H99*0.75</f>
        <v>22680</v>
      </c>
      <c r="J99" s="224">
        <f>H99*0.5</f>
        <v>15120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28814.399999999998</v>
      </c>
      <c r="G102" s="121">
        <f>H102*1.1</f>
        <v>26413.200000000001</v>
      </c>
      <c r="H102" s="121">
        <v>24012</v>
      </c>
      <c r="I102" s="121">
        <f>H102*0.75</f>
        <v>18009</v>
      </c>
      <c r="J102" s="121">
        <f>H102*0.5</f>
        <v>12006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4284 до 51984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27216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51984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30150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43326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5184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14472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14472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12024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73440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15292.8</v>
      </c>
      <c r="G96" s="223">
        <f>H96*1.1</f>
        <v>14018.400000000001</v>
      </c>
      <c r="H96" s="223">
        <v>12744</v>
      </c>
      <c r="I96" s="223">
        <f>H96*0.75</f>
        <v>9558</v>
      </c>
      <c r="J96" s="224">
        <f>H96*0.5</f>
        <v>6372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12744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21600</v>
      </c>
      <c r="G99" s="223">
        <f>H99*1.1</f>
        <v>19800</v>
      </c>
      <c r="H99" s="223">
        <v>18000</v>
      </c>
      <c r="I99" s="223">
        <f>H99*0.75</f>
        <v>13500</v>
      </c>
      <c r="J99" s="224">
        <f>H99*0.5</f>
        <v>9000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12744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18" customHeight="1" x14ac:dyDescent="0.25">
      <c r="B112" s="125"/>
      <c r="C112" s="126"/>
      <c r="D112" s="126"/>
      <c r="E112" s="126"/>
      <c r="F112" s="127"/>
      <c r="G112" s="127"/>
      <c r="H112" s="127"/>
      <c r="I112" s="127"/>
      <c r="J112" s="127"/>
    </row>
    <row r="113" spans="1:10" s="245" customFormat="1" ht="36" customHeight="1" thickBot="1" x14ac:dyDescent="0.3">
      <c r="B113" s="246" t="s">
        <v>254</v>
      </c>
      <c r="C113" s="246"/>
      <c r="D113" s="246"/>
      <c r="E113" s="246"/>
      <c r="F113" s="246"/>
      <c r="G113" s="246"/>
      <c r="H113" s="246"/>
      <c r="I113" s="246"/>
    </row>
    <row r="114" spans="1:10" s="133" customFormat="1" ht="36" customHeight="1" thickBot="1" x14ac:dyDescent="0.3">
      <c r="B114" s="247" t="s">
        <v>255</v>
      </c>
      <c r="C114" s="248"/>
      <c r="D114" s="248"/>
      <c r="E114" s="248"/>
      <c r="F114" s="248"/>
      <c r="G114" s="248"/>
      <c r="H114" s="248"/>
      <c r="I114" s="249"/>
    </row>
    <row r="115" spans="1:10" ht="82.5" customHeight="1" thickBot="1" x14ac:dyDescent="0.3">
      <c r="A115" s="9"/>
      <c r="B115" s="283" t="s">
        <v>256</v>
      </c>
      <c r="C115" s="284"/>
      <c r="D115" s="285" t="s">
        <v>257</v>
      </c>
      <c r="E115" s="255"/>
      <c r="F115" s="256"/>
      <c r="G115" s="255" t="s">
        <v>258</v>
      </c>
      <c r="H115" s="255"/>
      <c r="I115" s="256"/>
      <c r="J115" s="9"/>
    </row>
    <row r="116" spans="1:10" ht="36" customHeight="1" x14ac:dyDescent="0.25">
      <c r="A116" s="9"/>
      <c r="B116" s="286" t="s">
        <v>259</v>
      </c>
      <c r="C116" s="287"/>
      <c r="D116" s="262" t="s">
        <v>260</v>
      </c>
      <c r="E116" s="262"/>
      <c r="F116" s="262"/>
      <c r="G116" s="288">
        <v>2190</v>
      </c>
      <c r="H116" s="262"/>
      <c r="I116" s="263"/>
      <c r="J116" s="9"/>
    </row>
    <row r="117" spans="1:10" ht="36" customHeight="1" x14ac:dyDescent="0.25">
      <c r="A117" s="9"/>
      <c r="B117" s="289" t="s">
        <v>261</v>
      </c>
      <c r="C117" s="290"/>
      <c r="D117" s="269"/>
      <c r="E117" s="269"/>
      <c r="F117" s="269"/>
      <c r="G117" s="291">
        <v>1590</v>
      </c>
      <c r="H117" s="269"/>
      <c r="I117" s="270"/>
      <c r="J117" s="9"/>
    </row>
    <row r="118" spans="1:10" ht="36" customHeight="1" x14ac:dyDescent="0.25">
      <c r="A118" s="9"/>
      <c r="B118" s="289" t="s">
        <v>262</v>
      </c>
      <c r="C118" s="290"/>
      <c r="D118" s="269"/>
      <c r="E118" s="269"/>
      <c r="F118" s="269"/>
      <c r="G118" s="291">
        <v>1440</v>
      </c>
      <c r="H118" s="269"/>
      <c r="I118" s="270"/>
      <c r="J118" s="9"/>
    </row>
    <row r="119" spans="1:10" ht="54" customHeight="1" x14ac:dyDescent="0.25">
      <c r="A119" s="9"/>
      <c r="B119" s="289" t="s">
        <v>263</v>
      </c>
      <c r="C119" s="290"/>
      <c r="D119" s="269"/>
      <c r="E119" s="269"/>
      <c r="F119" s="269"/>
      <c r="G119" s="291">
        <v>1290</v>
      </c>
      <c r="H119" s="269"/>
      <c r="I119" s="270"/>
      <c r="J119" s="9"/>
    </row>
    <row r="120" spans="1:10" ht="18" customHeight="1" x14ac:dyDescent="0.25">
      <c r="B120" s="125"/>
      <c r="C120" s="126"/>
      <c r="D120" s="126"/>
      <c r="E120" s="126"/>
      <c r="F120" s="127"/>
      <c r="G120" s="127"/>
      <c r="H120" s="127"/>
      <c r="I120" s="127"/>
      <c r="J120" s="127"/>
    </row>
    <row r="121" spans="1:10" ht="67.5" customHeight="1" x14ac:dyDescent="0.25">
      <c r="B121" s="128" t="s">
        <v>264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40.5" customHeight="1" x14ac:dyDescent="0.25"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7" customHeight="1" x14ac:dyDescent="0.25">
      <c r="A123" s="7" t="s">
        <v>113</v>
      </c>
      <c r="B123" s="130" t="s">
        <v>210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0.5" customHeight="1" x14ac:dyDescent="0.25"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18" customHeight="1" x14ac:dyDescent="0.25"/>
  </sheetData>
  <sheetProtection selectLockedCells="1" selectUnlockedCells="1"/>
  <mergeCells count="223">
    <mergeCell ref="B119:C119"/>
    <mergeCell ref="G119:I119"/>
    <mergeCell ref="B121:J121"/>
    <mergeCell ref="B122:J122"/>
    <mergeCell ref="B123:J123"/>
    <mergeCell ref="B124:J12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18:C118"/>
    <mergeCell ref="G118:I118"/>
    <mergeCell ref="B109:E109"/>
    <mergeCell ref="F109:J109"/>
    <mergeCell ref="B110:E110"/>
    <mergeCell ref="F110:J110"/>
    <mergeCell ref="B113:I113"/>
    <mergeCell ref="B114:I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49420.80000000001</v>
      </c>
      <c r="G8" s="33">
        <f>H8*1.1</f>
        <v>45302.400000000009</v>
      </c>
      <c r="H8" s="33">
        <v>41184.000000000007</v>
      </c>
      <c r="I8" s="33">
        <f>H8*0.75</f>
        <v>30888.000000000007</v>
      </c>
      <c r="J8" s="33">
        <f>H8*0.5</f>
        <v>20592.000000000004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69206.399999999994</v>
      </c>
      <c r="G9" s="37">
        <f>H9*1.1</f>
        <v>63439.200000000004</v>
      </c>
      <c r="H9" s="37">
        <v>57672</v>
      </c>
      <c r="I9" s="37">
        <f>H9*0.75</f>
        <v>43254</v>
      </c>
      <c r="J9" s="37">
        <f>H9*0.5</f>
        <v>28836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52034.400000000009</v>
      </c>
      <c r="G11" s="33">
        <f>H11*1.1</f>
        <v>47698.200000000012</v>
      </c>
      <c r="H11" s="33">
        <v>43362.000000000007</v>
      </c>
      <c r="I11" s="33">
        <f>H11*0.75</f>
        <v>32521.500000000007</v>
      </c>
      <c r="J11" s="33">
        <f>H11*0.5</f>
        <v>21681.000000000004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8712.0000000000018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1710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8622 до 172440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8622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17244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25866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34488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43110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51732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60354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68976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77598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86220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94842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103464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112086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120708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129330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137952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146574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155196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163818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172440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33660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6336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33660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10296.000000000002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19800.000000000004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32472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81576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19800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1980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6660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28512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13464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40392.000000000007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48470.400000000001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23760.000000000004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26532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14256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11880.000000000002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81576.000000000015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47520.000000000007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5940.0000000000009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39600.000000000007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19440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37440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68256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37440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114480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66960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66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66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135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13543.200000000003</v>
      </c>
      <c r="G96" s="223">
        <f>H96*1.1</f>
        <v>12414.600000000002</v>
      </c>
      <c r="H96" s="223">
        <v>11286.000000000002</v>
      </c>
      <c r="I96" s="223">
        <f>H96*0.75</f>
        <v>8464.5000000000018</v>
      </c>
      <c r="J96" s="224">
        <f>H96*0.5</f>
        <v>5643.0000000000009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11286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5544.0000000000009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19008</v>
      </c>
      <c r="G99" s="223">
        <f>H99*1.1</f>
        <v>17424</v>
      </c>
      <c r="H99" s="223">
        <v>15840</v>
      </c>
      <c r="I99" s="223">
        <f>H99*0.75</f>
        <v>11880</v>
      </c>
      <c r="J99" s="224">
        <f>H99*0.5</f>
        <v>7920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7920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17496</v>
      </c>
      <c r="G102" s="121">
        <f>H102*1.1</f>
        <v>16038.000000000002</v>
      </c>
      <c r="H102" s="121">
        <v>14580</v>
      </c>
      <c r="I102" s="121">
        <f>H102*0.75</f>
        <v>10935</v>
      </c>
      <c r="J102" s="121">
        <f>H102*0.5</f>
        <v>7290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99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4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4" customWidth="1"/>
    <col min="3" max="5" width="30.7109375" style="9" customWidth="1"/>
    <col min="6" max="9" width="24.7109375" style="135" customWidth="1"/>
    <col min="10" max="10" width="23.85546875" style="9" customWidth="1"/>
    <col min="11" max="16384" width="9.140625" style="9"/>
  </cols>
  <sheetData>
    <row r="1" spans="1:10" ht="36" customHeight="1" x14ac:dyDescent="0.25">
      <c r="A1" s="136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6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6"/>
      <c r="B5" s="18" t="s">
        <v>104</v>
      </c>
      <c r="C5" s="19"/>
      <c r="D5" s="19"/>
      <c r="E5" s="19"/>
      <c r="F5" s="292"/>
      <c r="G5" s="293"/>
      <c r="H5" s="293"/>
      <c r="I5" s="293"/>
      <c r="J5" s="294"/>
    </row>
    <row r="6" spans="1:10" ht="54" customHeight="1" thickBot="1" x14ac:dyDescent="0.3">
      <c r="A6" s="136"/>
      <c r="B6" s="23" t="s">
        <v>105</v>
      </c>
      <c r="C6" s="24"/>
      <c r="D6" s="24"/>
      <c r="E6" s="295"/>
      <c r="F6" s="296"/>
      <c r="G6" s="297"/>
      <c r="H6" s="297"/>
      <c r="I6" s="297"/>
      <c r="J6" s="298"/>
    </row>
    <row r="7" spans="1:10" ht="24" customHeight="1" thickBot="1" x14ac:dyDescent="0.3">
      <c r="A7" s="136"/>
      <c r="B7" s="141"/>
      <c r="C7" s="142"/>
      <c r="D7" s="142"/>
      <c r="E7" s="142"/>
      <c r="F7" s="209"/>
      <c r="G7" s="299"/>
      <c r="H7" s="299"/>
      <c r="I7" s="299"/>
      <c r="J7" s="300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6"/>
      <c r="B10" s="27"/>
      <c r="C10" s="38"/>
      <c r="D10" s="38"/>
      <c r="E10" s="38"/>
      <c r="F10" s="301"/>
      <c r="G10" s="302"/>
      <c r="H10" s="302"/>
      <c r="I10" s="302"/>
      <c r="J10" s="303"/>
    </row>
    <row r="11" spans="1:10" ht="36" customHeight="1" x14ac:dyDescent="0.25">
      <c r="A11" s="136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6" t="s">
        <v>113</v>
      </c>
      <c r="B12" s="34" t="s">
        <v>116</v>
      </c>
      <c r="C12" s="35"/>
      <c r="D12" s="35"/>
      <c r="E12" s="35"/>
      <c r="F12" s="304">
        <f>H12*1.2</f>
        <v>62121.599999999999</v>
      </c>
      <c r="G12" s="304">
        <f>H12*1.1</f>
        <v>56944.800000000003</v>
      </c>
      <c r="H12" s="304">
        <v>51768</v>
      </c>
      <c r="I12" s="304">
        <f>H12*0.75</f>
        <v>38826</v>
      </c>
      <c r="J12" s="304">
        <f>H12*0.5</f>
        <v>25884</v>
      </c>
    </row>
    <row r="13" spans="1:10" ht="24" customHeight="1" thickBot="1" x14ac:dyDescent="0.3">
      <c r="A13" s="136"/>
      <c r="B13" s="27"/>
      <c r="C13" s="38"/>
      <c r="D13" s="38"/>
      <c r="E13" s="38"/>
      <c r="F13" s="185"/>
      <c r="G13" s="214"/>
      <c r="H13" s="214"/>
      <c r="I13" s="214"/>
      <c r="J13" s="215"/>
    </row>
    <row r="14" spans="1:10" ht="36" customHeight="1" thickBot="1" x14ac:dyDescent="0.3">
      <c r="A14" s="136" t="s">
        <v>111</v>
      </c>
      <c r="B14" s="30" t="s">
        <v>117</v>
      </c>
      <c r="C14" s="31"/>
      <c r="D14" s="31"/>
      <c r="E14" s="31"/>
      <c r="F14" s="305">
        <v>7200</v>
      </c>
      <c r="G14" s="306"/>
      <c r="H14" s="306"/>
      <c r="I14" s="306"/>
      <c r="J14" s="307"/>
    </row>
    <row r="15" spans="1:10" ht="36" customHeight="1" thickBot="1" x14ac:dyDescent="0.3">
      <c r="A15" s="136" t="s">
        <v>113</v>
      </c>
      <c r="B15" s="46" t="s">
        <v>118</v>
      </c>
      <c r="C15" s="47"/>
      <c r="D15" s="47"/>
      <c r="E15" s="47"/>
      <c r="F15" s="308">
        <v>10080</v>
      </c>
      <c r="G15" s="309"/>
      <c r="H15" s="309"/>
      <c r="I15" s="309"/>
      <c r="J15" s="310"/>
    </row>
    <row r="16" spans="1:10" ht="36" customHeight="1" thickBot="1" x14ac:dyDescent="0.3">
      <c r="A16" s="136"/>
      <c r="B16" s="27"/>
      <c r="C16" s="38"/>
      <c r="D16" s="38"/>
      <c r="E16" s="38"/>
      <c r="F16" s="141"/>
      <c r="G16" s="311"/>
      <c r="H16" s="311"/>
      <c r="I16" s="311"/>
      <c r="J16" s="312"/>
    </row>
    <row r="17" spans="1:10" ht="36" customHeight="1" x14ac:dyDescent="0.25">
      <c r="A17" s="136"/>
      <c r="B17" s="52" t="s">
        <v>119</v>
      </c>
      <c r="C17" s="53"/>
      <c r="D17" s="53"/>
      <c r="E17" s="53"/>
      <c r="F17" s="186">
        <v>1260</v>
      </c>
      <c r="G17" s="313"/>
      <c r="H17" s="313"/>
      <c r="I17" s="313"/>
      <c r="J17" s="187"/>
    </row>
    <row r="18" spans="1:10" ht="36" customHeight="1" thickBot="1" x14ac:dyDescent="0.3">
      <c r="A18" s="136"/>
      <c r="B18" s="52" t="s">
        <v>120</v>
      </c>
      <c r="C18" s="53"/>
      <c r="D18" s="53"/>
      <c r="E18" s="53"/>
      <c r="F18" s="210">
        <v>1800</v>
      </c>
      <c r="G18" s="314"/>
      <c r="H18" s="314"/>
      <c r="I18" s="314"/>
      <c r="J18" s="315"/>
    </row>
    <row r="19" spans="1:10" ht="24" customHeight="1" thickBot="1" x14ac:dyDescent="0.3">
      <c r="A19" s="136"/>
      <c r="B19" s="159"/>
      <c r="C19" s="160"/>
      <c r="D19" s="160"/>
      <c r="E19" s="160"/>
      <c r="F19" s="141"/>
      <c r="G19" s="311"/>
      <c r="H19" s="311"/>
      <c r="I19" s="311"/>
      <c r="J19" s="312"/>
    </row>
    <row r="20" spans="1:10" ht="36" customHeight="1" thickBot="1" x14ac:dyDescent="0.3">
      <c r="A20" s="136"/>
      <c r="B20" s="316" t="s">
        <v>121</v>
      </c>
      <c r="C20" s="317"/>
      <c r="D20" s="317"/>
      <c r="E20" s="318"/>
      <c r="F20" s="319" t="str">
        <f>"Цена от "&amp;MIN($F$21:F40)&amp;" до "&amp;MAX($F$21:F40)</f>
        <v>Цена от 3780 до 75600</v>
      </c>
      <c r="G20" s="320"/>
      <c r="H20" s="320"/>
      <c r="I20" s="320"/>
      <c r="J20" s="321"/>
    </row>
    <row r="21" spans="1:10" ht="36" customHeight="1" outlineLevel="1" x14ac:dyDescent="0.25">
      <c r="A21" s="136"/>
      <c r="B21" s="34" t="s">
        <v>122</v>
      </c>
      <c r="C21" s="35"/>
      <c r="D21" s="35"/>
      <c r="E21" s="35"/>
      <c r="F21" s="322">
        <v>3780</v>
      </c>
      <c r="G21" s="322"/>
      <c r="H21" s="322"/>
      <c r="I21" s="322"/>
      <c r="J21" s="323"/>
    </row>
    <row r="22" spans="1:10" ht="36" customHeight="1" outlineLevel="1" x14ac:dyDescent="0.25">
      <c r="A22" s="136"/>
      <c r="B22" s="52" t="s">
        <v>123</v>
      </c>
      <c r="C22" s="53"/>
      <c r="D22" s="53"/>
      <c r="E22" s="53"/>
      <c r="F22" s="322">
        <v>7560</v>
      </c>
      <c r="G22" s="322"/>
      <c r="H22" s="322"/>
      <c r="I22" s="322"/>
      <c r="J22" s="323"/>
    </row>
    <row r="23" spans="1:10" ht="36" customHeight="1" outlineLevel="1" x14ac:dyDescent="0.25">
      <c r="A23" s="136"/>
      <c r="B23" s="52" t="s">
        <v>124</v>
      </c>
      <c r="C23" s="53"/>
      <c r="D23" s="53"/>
      <c r="E23" s="53"/>
      <c r="F23" s="322">
        <v>11340</v>
      </c>
      <c r="G23" s="322"/>
      <c r="H23" s="322"/>
      <c r="I23" s="322"/>
      <c r="J23" s="323"/>
    </row>
    <row r="24" spans="1:10" ht="36" customHeight="1" outlineLevel="1" x14ac:dyDescent="0.25">
      <c r="A24" s="136"/>
      <c r="B24" s="52" t="s">
        <v>125</v>
      </c>
      <c r="C24" s="53"/>
      <c r="D24" s="53"/>
      <c r="E24" s="53"/>
      <c r="F24" s="322">
        <v>15120</v>
      </c>
      <c r="G24" s="322"/>
      <c r="H24" s="322"/>
      <c r="I24" s="322"/>
      <c r="J24" s="323"/>
    </row>
    <row r="25" spans="1:10" ht="36" customHeight="1" outlineLevel="1" x14ac:dyDescent="0.25">
      <c r="A25" s="136"/>
      <c r="B25" s="52" t="s">
        <v>126</v>
      </c>
      <c r="C25" s="53"/>
      <c r="D25" s="53"/>
      <c r="E25" s="53"/>
      <c r="F25" s="322">
        <v>18900</v>
      </c>
      <c r="G25" s="322"/>
      <c r="H25" s="322"/>
      <c r="I25" s="322"/>
      <c r="J25" s="323"/>
    </row>
    <row r="26" spans="1:10" ht="36" customHeight="1" outlineLevel="1" x14ac:dyDescent="0.25">
      <c r="A26" s="136"/>
      <c r="B26" s="52" t="s">
        <v>127</v>
      </c>
      <c r="C26" s="53"/>
      <c r="D26" s="53"/>
      <c r="E26" s="53"/>
      <c r="F26" s="322">
        <v>22680</v>
      </c>
      <c r="G26" s="322"/>
      <c r="H26" s="322"/>
      <c r="I26" s="322"/>
      <c r="J26" s="323"/>
    </row>
    <row r="27" spans="1:10" ht="36" customHeight="1" outlineLevel="1" x14ac:dyDescent="0.25">
      <c r="A27" s="136"/>
      <c r="B27" s="52" t="s">
        <v>128</v>
      </c>
      <c r="C27" s="53"/>
      <c r="D27" s="53"/>
      <c r="E27" s="53"/>
      <c r="F27" s="322">
        <v>26460</v>
      </c>
      <c r="G27" s="322"/>
      <c r="H27" s="322"/>
      <c r="I27" s="322"/>
      <c r="J27" s="323"/>
    </row>
    <row r="28" spans="1:10" ht="36" customHeight="1" outlineLevel="1" x14ac:dyDescent="0.25">
      <c r="A28" s="136"/>
      <c r="B28" s="52" t="s">
        <v>129</v>
      </c>
      <c r="C28" s="53"/>
      <c r="D28" s="53"/>
      <c r="E28" s="53"/>
      <c r="F28" s="322">
        <v>30240</v>
      </c>
      <c r="G28" s="322"/>
      <c r="H28" s="322"/>
      <c r="I28" s="322"/>
      <c r="J28" s="323"/>
    </row>
    <row r="29" spans="1:10" ht="36" customHeight="1" outlineLevel="1" x14ac:dyDescent="0.25">
      <c r="A29" s="136"/>
      <c r="B29" s="52" t="s">
        <v>130</v>
      </c>
      <c r="C29" s="53"/>
      <c r="D29" s="53"/>
      <c r="E29" s="53"/>
      <c r="F29" s="322">
        <v>34020</v>
      </c>
      <c r="G29" s="322"/>
      <c r="H29" s="322"/>
      <c r="I29" s="322"/>
      <c r="J29" s="323"/>
    </row>
    <row r="30" spans="1:10" ht="36" customHeight="1" outlineLevel="1" x14ac:dyDescent="0.25">
      <c r="A30" s="136"/>
      <c r="B30" s="52" t="s">
        <v>131</v>
      </c>
      <c r="C30" s="53"/>
      <c r="D30" s="53"/>
      <c r="E30" s="53"/>
      <c r="F30" s="322">
        <v>37800</v>
      </c>
      <c r="G30" s="322"/>
      <c r="H30" s="322"/>
      <c r="I30" s="322"/>
      <c r="J30" s="323"/>
    </row>
    <row r="31" spans="1:10" ht="36" customHeight="1" outlineLevel="1" x14ac:dyDescent="0.25">
      <c r="A31" s="136"/>
      <c r="B31" s="52" t="s">
        <v>132</v>
      </c>
      <c r="C31" s="53"/>
      <c r="D31" s="53"/>
      <c r="E31" s="53"/>
      <c r="F31" s="322">
        <v>41580</v>
      </c>
      <c r="G31" s="322"/>
      <c r="H31" s="322"/>
      <c r="I31" s="322"/>
      <c r="J31" s="323"/>
    </row>
    <row r="32" spans="1:10" ht="36" customHeight="1" outlineLevel="1" x14ac:dyDescent="0.25">
      <c r="A32" s="136"/>
      <c r="B32" s="52" t="s">
        <v>133</v>
      </c>
      <c r="C32" s="53"/>
      <c r="D32" s="53"/>
      <c r="E32" s="53"/>
      <c r="F32" s="322">
        <v>45360</v>
      </c>
      <c r="G32" s="322"/>
      <c r="H32" s="322"/>
      <c r="I32" s="322"/>
      <c r="J32" s="323"/>
    </row>
    <row r="33" spans="1:10" ht="36" customHeight="1" outlineLevel="1" x14ac:dyDescent="0.25">
      <c r="A33" s="136"/>
      <c r="B33" s="52" t="s">
        <v>134</v>
      </c>
      <c r="C33" s="53"/>
      <c r="D33" s="53"/>
      <c r="E33" s="53"/>
      <c r="F33" s="322">
        <v>49140</v>
      </c>
      <c r="G33" s="322"/>
      <c r="H33" s="322"/>
      <c r="I33" s="322"/>
      <c r="J33" s="323"/>
    </row>
    <row r="34" spans="1:10" ht="36" customHeight="1" outlineLevel="1" x14ac:dyDescent="0.25">
      <c r="A34" s="136"/>
      <c r="B34" s="52" t="s">
        <v>135</v>
      </c>
      <c r="C34" s="53"/>
      <c r="D34" s="53"/>
      <c r="E34" s="53"/>
      <c r="F34" s="322">
        <v>52920</v>
      </c>
      <c r="G34" s="322"/>
      <c r="H34" s="322"/>
      <c r="I34" s="322"/>
      <c r="J34" s="323"/>
    </row>
    <row r="35" spans="1:10" ht="36" customHeight="1" outlineLevel="1" x14ac:dyDescent="0.25">
      <c r="A35" s="136"/>
      <c r="B35" s="52" t="s">
        <v>136</v>
      </c>
      <c r="C35" s="53"/>
      <c r="D35" s="53"/>
      <c r="E35" s="53"/>
      <c r="F35" s="322">
        <v>56700</v>
      </c>
      <c r="G35" s="322"/>
      <c r="H35" s="322"/>
      <c r="I35" s="322"/>
      <c r="J35" s="323"/>
    </row>
    <row r="36" spans="1:10" ht="36" customHeight="1" outlineLevel="1" x14ac:dyDescent="0.25">
      <c r="A36" s="136"/>
      <c r="B36" s="52" t="s">
        <v>137</v>
      </c>
      <c r="C36" s="53"/>
      <c r="D36" s="53"/>
      <c r="E36" s="53"/>
      <c r="F36" s="322">
        <v>60480</v>
      </c>
      <c r="G36" s="322"/>
      <c r="H36" s="322"/>
      <c r="I36" s="322"/>
      <c r="J36" s="323"/>
    </row>
    <row r="37" spans="1:10" ht="36" customHeight="1" outlineLevel="1" x14ac:dyDescent="0.25">
      <c r="A37" s="136"/>
      <c r="B37" s="52" t="s">
        <v>138</v>
      </c>
      <c r="C37" s="53"/>
      <c r="D37" s="53"/>
      <c r="E37" s="53"/>
      <c r="F37" s="322">
        <v>64260</v>
      </c>
      <c r="G37" s="322"/>
      <c r="H37" s="322"/>
      <c r="I37" s="322"/>
      <c r="J37" s="323"/>
    </row>
    <row r="38" spans="1:10" ht="36" customHeight="1" outlineLevel="1" x14ac:dyDescent="0.25">
      <c r="A38" s="136"/>
      <c r="B38" s="52" t="s">
        <v>139</v>
      </c>
      <c r="C38" s="53"/>
      <c r="D38" s="53"/>
      <c r="E38" s="53"/>
      <c r="F38" s="322">
        <v>68040</v>
      </c>
      <c r="G38" s="322"/>
      <c r="H38" s="322"/>
      <c r="I38" s="322"/>
      <c r="J38" s="323"/>
    </row>
    <row r="39" spans="1:10" ht="36" customHeight="1" outlineLevel="1" x14ac:dyDescent="0.25">
      <c r="A39" s="136"/>
      <c r="B39" s="52" t="s">
        <v>140</v>
      </c>
      <c r="C39" s="53"/>
      <c r="D39" s="53"/>
      <c r="E39" s="53"/>
      <c r="F39" s="322">
        <v>71820</v>
      </c>
      <c r="G39" s="322"/>
      <c r="H39" s="322"/>
      <c r="I39" s="322"/>
      <c r="J39" s="323"/>
    </row>
    <row r="40" spans="1:10" ht="36" customHeight="1" outlineLevel="1" thickBot="1" x14ac:dyDescent="0.3">
      <c r="A40" s="136"/>
      <c r="B40" s="52" t="s">
        <v>141</v>
      </c>
      <c r="C40" s="53"/>
      <c r="D40" s="53"/>
      <c r="E40" s="53"/>
      <c r="F40" s="324">
        <v>75600</v>
      </c>
      <c r="G40" s="324"/>
      <c r="H40" s="324"/>
      <c r="I40" s="324"/>
      <c r="J40" s="325"/>
    </row>
    <row r="41" spans="1:10" ht="36" customHeight="1" thickBot="1" x14ac:dyDescent="0.3">
      <c r="A41" s="136"/>
      <c r="B41" s="70" t="s">
        <v>142</v>
      </c>
      <c r="C41" s="71"/>
      <c r="D41" s="71"/>
      <c r="E41" s="326"/>
      <c r="F41" s="319" t="str">
        <f>"Цена от "&amp;MIN(F42:F51)&amp;" до "&amp;MAX(F42:F51)</f>
        <v>Цена от 1620 до 41040</v>
      </c>
      <c r="G41" s="320"/>
      <c r="H41" s="320"/>
      <c r="I41" s="320"/>
      <c r="J41" s="321"/>
    </row>
    <row r="42" spans="1:10" ht="36" customHeight="1" x14ac:dyDescent="0.25">
      <c r="A42" s="136"/>
      <c r="B42" s="76" t="s">
        <v>143</v>
      </c>
      <c r="C42" s="77"/>
      <c r="D42" s="77"/>
      <c r="E42" s="53"/>
      <c r="F42" s="322">
        <v>4644</v>
      </c>
      <c r="G42" s="322"/>
      <c r="H42" s="322"/>
      <c r="I42" s="322"/>
      <c r="J42" s="323"/>
    </row>
    <row r="43" spans="1:10" ht="36" customHeight="1" x14ac:dyDescent="0.25">
      <c r="A43" s="136"/>
      <c r="B43" s="76" t="s">
        <v>212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6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6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6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6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6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6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6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6"/>
      <c r="B51" s="76" t="s">
        <v>152</v>
      </c>
      <c r="C51" s="77"/>
      <c r="D51" s="77"/>
      <c r="E51" s="53"/>
      <c r="F51" s="327">
        <v>28800</v>
      </c>
      <c r="G51" s="327"/>
      <c r="H51" s="327"/>
      <c r="I51" s="327"/>
      <c r="J51" s="328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6"/>
      <c r="B54" s="165" t="s">
        <v>213</v>
      </c>
      <c r="C54" s="166"/>
      <c r="D54" s="166"/>
      <c r="E54" s="166"/>
      <c r="F54" s="213" t="str">
        <f>"Цена от "&amp;MIN(F56:F56,F61:F74)&amp;" до "&amp;MAX(F56:F56,F61:F74)</f>
        <v>Цена от 3816 до 79740</v>
      </c>
      <c r="G54" s="329"/>
      <c r="H54" s="329"/>
      <c r="I54" s="329"/>
      <c r="J54" s="330"/>
    </row>
    <row r="55" spans="1:10" ht="24" customHeight="1" thickBot="1" x14ac:dyDescent="0.3">
      <c r="A55" s="136"/>
      <c r="B55" s="27"/>
      <c r="C55" s="38"/>
      <c r="D55" s="38"/>
      <c r="E55" s="38"/>
      <c r="F55" s="185"/>
      <c r="G55" s="214"/>
      <c r="H55" s="214"/>
      <c r="I55" s="214"/>
      <c r="J55" s="215"/>
    </row>
    <row r="56" spans="1:10" ht="36" customHeight="1" x14ac:dyDescent="0.25">
      <c r="A56" s="136"/>
      <c r="B56" s="76" t="s">
        <v>156</v>
      </c>
      <c r="C56" s="77"/>
      <c r="D56" s="77"/>
      <c r="E56" s="53"/>
      <c r="F56" s="322">
        <v>36720</v>
      </c>
      <c r="G56" s="322"/>
      <c r="H56" s="322"/>
      <c r="I56" s="322"/>
      <c r="J56" s="323"/>
    </row>
    <row r="57" spans="1:10" ht="36" customHeight="1" x14ac:dyDescent="0.25">
      <c r="A57" s="136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x14ac:dyDescent="0.25">
      <c r="A58" s="136"/>
      <c r="B58" s="76" t="s">
        <v>158</v>
      </c>
      <c r="C58" s="77"/>
      <c r="D58" s="77"/>
      <c r="E58" s="53"/>
      <c r="F58" s="327">
        <v>9180</v>
      </c>
      <c r="G58" s="327"/>
      <c r="H58" s="327"/>
      <c r="I58" s="327"/>
      <c r="J58" s="328"/>
    </row>
    <row r="59" spans="1:10" ht="36" customHeight="1" thickBot="1" x14ac:dyDescent="0.3">
      <c r="A59" s="7"/>
      <c r="B59" s="76" t="s">
        <v>159</v>
      </c>
      <c r="C59" s="77"/>
      <c r="D59" s="77"/>
      <c r="E59" s="54"/>
      <c r="F59" s="327">
        <v>30024</v>
      </c>
      <c r="G59" s="327"/>
      <c r="H59" s="327"/>
      <c r="I59" s="327"/>
      <c r="J59" s="328"/>
    </row>
    <row r="60" spans="1:10" ht="24" customHeight="1" thickBot="1" x14ac:dyDescent="0.3">
      <c r="A60" s="136"/>
      <c r="B60" s="27"/>
      <c r="C60" s="38"/>
      <c r="D60" s="38"/>
      <c r="E60" s="38"/>
      <c r="F60" s="185"/>
      <c r="G60" s="214"/>
      <c r="H60" s="214"/>
      <c r="I60" s="214"/>
      <c r="J60" s="215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3"/>
      <c r="F61" s="322">
        <v>32112</v>
      </c>
      <c r="G61" s="322"/>
      <c r="H61" s="322"/>
      <c r="I61" s="322"/>
      <c r="J61" s="323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6"/>
      <c r="F62" s="59">
        <v>20340</v>
      </c>
      <c r="G62" s="59"/>
      <c r="H62" s="59"/>
      <c r="I62" s="59"/>
      <c r="J62" s="60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3"/>
      <c r="F63" s="59">
        <v>45540</v>
      </c>
      <c r="G63" s="59"/>
      <c r="H63" s="59"/>
      <c r="I63" s="59"/>
      <c r="J63" s="60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3"/>
      <c r="F64" s="59">
        <v>29592</v>
      </c>
      <c r="G64" s="59"/>
      <c r="H64" s="59"/>
      <c r="I64" s="59"/>
      <c r="J64" s="60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3"/>
      <c r="F65" s="59">
        <v>35510.399999999994</v>
      </c>
      <c r="G65" s="59"/>
      <c r="H65" s="59"/>
      <c r="I65" s="59"/>
      <c r="J65" s="60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3"/>
      <c r="F66" s="59">
        <v>18540</v>
      </c>
      <c r="G66" s="59"/>
      <c r="H66" s="59"/>
      <c r="I66" s="59"/>
      <c r="J66" s="60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3"/>
      <c r="F67" s="59">
        <v>22140</v>
      </c>
      <c r="G67" s="59"/>
      <c r="H67" s="59"/>
      <c r="I67" s="59"/>
      <c r="J67" s="60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3"/>
      <c r="F68" s="59">
        <v>79740</v>
      </c>
      <c r="G68" s="59"/>
      <c r="H68" s="59"/>
      <c r="I68" s="59"/>
      <c r="J68" s="60"/>
    </row>
    <row r="69" spans="1:10" ht="36" customHeight="1" x14ac:dyDescent="0.25">
      <c r="A69" s="136"/>
      <c r="B69" s="76" t="s">
        <v>168</v>
      </c>
      <c r="C69" s="77"/>
      <c r="D69" s="77"/>
      <c r="E69" s="53"/>
      <c r="F69" s="59">
        <v>40068</v>
      </c>
      <c r="G69" s="59"/>
      <c r="H69" s="59"/>
      <c r="I69" s="59"/>
      <c r="J69" s="60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5"/>
      <c r="F70" s="59">
        <v>3816</v>
      </c>
      <c r="G70" s="59"/>
      <c r="H70" s="59"/>
      <c r="I70" s="59"/>
      <c r="J70" s="60"/>
    </row>
    <row r="71" spans="1:10" ht="36" customHeight="1" x14ac:dyDescent="0.25">
      <c r="A71" s="136"/>
      <c r="B71" s="76" t="s">
        <v>170</v>
      </c>
      <c r="C71" s="77"/>
      <c r="D71" s="77"/>
      <c r="E71" s="53"/>
      <c r="F71" s="59">
        <v>20052</v>
      </c>
      <c r="G71" s="59"/>
      <c r="H71" s="59"/>
      <c r="I71" s="59"/>
      <c r="J71" s="60"/>
    </row>
    <row r="72" spans="1:10" ht="36" customHeight="1" x14ac:dyDescent="0.25">
      <c r="A72" s="136"/>
      <c r="B72" s="76" t="s">
        <v>171</v>
      </c>
      <c r="C72" s="77"/>
      <c r="D72" s="77"/>
      <c r="E72" s="53"/>
      <c r="F72" s="59">
        <v>16236</v>
      </c>
      <c r="G72" s="59"/>
      <c r="H72" s="59"/>
      <c r="I72" s="59"/>
      <c r="J72" s="60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6"/>
      <c r="F73" s="59">
        <v>60120</v>
      </c>
      <c r="G73" s="59"/>
      <c r="H73" s="59"/>
      <c r="I73" s="59"/>
      <c r="J73" s="60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3"/>
      <c r="F74" s="59">
        <v>7740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4644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18090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76" t="s">
        <v>177</v>
      </c>
      <c r="C78" s="77"/>
      <c r="D78" s="77"/>
      <c r="E78" s="53"/>
      <c r="F78" s="59">
        <v>18000</v>
      </c>
      <c r="G78" s="59"/>
      <c r="H78" s="59"/>
      <c r="I78" s="59"/>
      <c r="J78" s="60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3"/>
      <c r="F79" s="59">
        <v>45360</v>
      </c>
      <c r="G79" s="59"/>
      <c r="H79" s="59"/>
      <c r="I79" s="59"/>
      <c r="J79" s="60"/>
    </row>
    <row r="80" spans="1:10" ht="36" customHeight="1" x14ac:dyDescent="0.25">
      <c r="A80" s="136" t="s">
        <v>113</v>
      </c>
      <c r="B80" s="76" t="s">
        <v>215</v>
      </c>
      <c r="C80" s="77"/>
      <c r="D80" s="77"/>
      <c r="E80" s="53"/>
      <c r="F80" s="59">
        <v>28800</v>
      </c>
      <c r="G80" s="59"/>
      <c r="H80" s="59"/>
      <c r="I80" s="59"/>
      <c r="J80" s="60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3"/>
      <c r="F81" s="59">
        <v>64080</v>
      </c>
      <c r="G81" s="59"/>
      <c r="H81" s="59"/>
      <c r="I81" s="59"/>
      <c r="J81" s="60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3"/>
      <c r="F82" s="59">
        <v>41760</v>
      </c>
      <c r="G82" s="59"/>
      <c r="H82" s="59"/>
      <c r="I82" s="59"/>
      <c r="J82" s="60"/>
    </row>
    <row r="83" spans="1:10" ht="36" customHeight="1" x14ac:dyDescent="0.25">
      <c r="A83" s="136" t="s">
        <v>113</v>
      </c>
      <c r="B83" s="84" t="s">
        <v>218</v>
      </c>
      <c r="C83" s="85"/>
      <c r="D83" s="85"/>
      <c r="E83" s="208"/>
      <c r="F83" s="59">
        <v>50112</v>
      </c>
      <c r="G83" s="59"/>
      <c r="H83" s="59"/>
      <c r="I83" s="59"/>
      <c r="J83" s="60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3"/>
      <c r="F84" s="59">
        <v>26640</v>
      </c>
      <c r="G84" s="59"/>
      <c r="H84" s="59"/>
      <c r="I84" s="59"/>
      <c r="J84" s="60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3"/>
      <c r="F85" s="59">
        <v>31680</v>
      </c>
      <c r="G85" s="59"/>
      <c r="H85" s="59"/>
      <c r="I85" s="59"/>
      <c r="J85" s="60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3"/>
      <c r="F86" s="59">
        <v>112320</v>
      </c>
      <c r="G86" s="59"/>
      <c r="H86" s="59"/>
      <c r="I86" s="59"/>
      <c r="J86" s="60"/>
    </row>
    <row r="87" spans="1:10" ht="36" customHeight="1" x14ac:dyDescent="0.25">
      <c r="A87" s="136" t="s">
        <v>113</v>
      </c>
      <c r="B87" s="78" t="s">
        <v>222</v>
      </c>
      <c r="C87" s="79"/>
      <c r="D87" s="79"/>
      <c r="E87" s="35"/>
      <c r="F87" s="59">
        <v>5760</v>
      </c>
      <c r="G87" s="59"/>
      <c r="H87" s="59"/>
      <c r="I87" s="59"/>
      <c r="J87" s="60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3"/>
      <c r="F88" s="59">
        <v>84240</v>
      </c>
      <c r="G88" s="59"/>
      <c r="H88" s="59"/>
      <c r="I88" s="59"/>
      <c r="J88" s="60"/>
    </row>
    <row r="89" spans="1:10" ht="36" customHeight="1" thickBot="1" x14ac:dyDescent="0.3">
      <c r="A89" s="136" t="s">
        <v>113</v>
      </c>
      <c r="B89" s="84" t="s">
        <v>224</v>
      </c>
      <c r="C89" s="85"/>
      <c r="D89" s="85"/>
      <c r="E89" s="208"/>
      <c r="F89" s="327">
        <v>11520</v>
      </c>
      <c r="G89" s="327"/>
      <c r="H89" s="327"/>
      <c r="I89" s="327"/>
      <c r="J89" s="328"/>
    </row>
    <row r="90" spans="1:10" ht="27" customHeight="1" thickBot="1" x14ac:dyDescent="0.3">
      <c r="A90" s="136"/>
      <c r="B90" s="18" t="s">
        <v>189</v>
      </c>
      <c r="C90" s="19"/>
      <c r="D90" s="19"/>
      <c r="E90" s="20"/>
      <c r="F90" s="292"/>
      <c r="G90" s="293"/>
      <c r="H90" s="293"/>
      <c r="I90" s="293"/>
      <c r="J90" s="294"/>
    </row>
    <row r="91" spans="1:10" ht="19.5" customHeight="1" thickBot="1" x14ac:dyDescent="0.3">
      <c r="A91" s="136"/>
      <c r="B91" s="171" t="s">
        <v>190</v>
      </c>
      <c r="C91" s="172"/>
      <c r="D91" s="172"/>
      <c r="E91" s="172"/>
      <c r="F91" s="331"/>
      <c r="G91" s="332"/>
      <c r="H91" s="332"/>
      <c r="I91" s="332"/>
      <c r="J91" s="333"/>
    </row>
    <row r="92" spans="1:10" ht="36" customHeight="1" x14ac:dyDescent="0.25">
      <c r="A92" s="136"/>
      <c r="B92" s="34" t="s">
        <v>191</v>
      </c>
      <c r="C92" s="174"/>
      <c r="D92" s="174"/>
      <c r="E92" s="174"/>
      <c r="F92" s="322">
        <v>60</v>
      </c>
      <c r="G92" s="322"/>
      <c r="H92" s="322"/>
      <c r="I92" s="322"/>
      <c r="J92" s="323"/>
    </row>
    <row r="93" spans="1:10" ht="36" customHeight="1" x14ac:dyDescent="0.25">
      <c r="A93" s="136"/>
      <c r="B93" s="76" t="s">
        <v>192</v>
      </c>
      <c r="C93" s="77"/>
      <c r="D93" s="77"/>
      <c r="E93" s="53"/>
      <c r="F93" s="59">
        <v>60</v>
      </c>
      <c r="G93" s="59"/>
      <c r="H93" s="59"/>
      <c r="I93" s="59"/>
      <c r="J93" s="60"/>
    </row>
    <row r="94" spans="1:10" ht="36" customHeight="1" thickBot="1" x14ac:dyDescent="0.3">
      <c r="A94" s="136"/>
      <c r="B94" s="76" t="s">
        <v>193</v>
      </c>
      <c r="C94" s="77"/>
      <c r="D94" s="77"/>
      <c r="E94" s="53"/>
      <c r="F94" s="327">
        <v>120</v>
      </c>
      <c r="G94" s="327"/>
      <c r="H94" s="327"/>
      <c r="I94" s="327"/>
      <c r="J94" s="328"/>
    </row>
    <row r="95" spans="1:10" ht="36" customHeight="1" thickBot="1" x14ac:dyDescent="0.3">
      <c r="A95" s="7"/>
      <c r="B95" s="18" t="s">
        <v>194</v>
      </c>
      <c r="C95" s="19"/>
      <c r="D95" s="19"/>
      <c r="E95" s="19"/>
      <c r="F95" s="213"/>
      <c r="G95" s="329"/>
      <c r="H95" s="329"/>
      <c r="I95" s="329"/>
      <c r="J95" s="330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3"/>
      <c r="F96" s="115">
        <f>H96*1.2</f>
        <v>54432</v>
      </c>
      <c r="G96" s="115">
        <f>H96*1.1</f>
        <v>49896.000000000007</v>
      </c>
      <c r="H96" s="115">
        <v>45360</v>
      </c>
      <c r="I96" s="115">
        <f>H96*0.75</f>
        <v>34020</v>
      </c>
      <c r="J96" s="116">
        <f>H96*0.5</f>
        <v>22680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3"/>
      <c r="F97" s="59">
        <v>20052</v>
      </c>
      <c r="G97" s="59"/>
      <c r="H97" s="59"/>
      <c r="I97" s="59"/>
      <c r="J97" s="60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3"/>
      <c r="F98" s="59">
        <v>17784</v>
      </c>
      <c r="G98" s="59"/>
      <c r="H98" s="59"/>
      <c r="I98" s="59"/>
      <c r="J98" s="60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3"/>
      <c r="F99" s="121">
        <f>H99*1.2</f>
        <v>21600</v>
      </c>
      <c r="G99" s="121">
        <f>H99*1.1</f>
        <v>19800</v>
      </c>
      <c r="H99" s="121">
        <v>18000</v>
      </c>
      <c r="I99" s="121">
        <f>H99*0.75</f>
        <v>13500</v>
      </c>
      <c r="J99" s="334">
        <f>H99*0.5</f>
        <v>9000</v>
      </c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3"/>
      <c r="F100" s="59">
        <v>28080</v>
      </c>
      <c r="G100" s="59"/>
      <c r="H100" s="59"/>
      <c r="I100" s="59"/>
      <c r="J100" s="60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3"/>
      <c r="F101" s="59">
        <v>25200</v>
      </c>
      <c r="G101" s="59"/>
      <c r="H101" s="59"/>
      <c r="I101" s="59"/>
      <c r="J101" s="60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327">
        <v>12600</v>
      </c>
      <c r="G102" s="327"/>
      <c r="H102" s="327"/>
      <c r="I102" s="327"/>
      <c r="J102" s="328"/>
    </row>
    <row r="103" spans="1:10" ht="54" customHeight="1" thickBot="1" x14ac:dyDescent="0.3">
      <c r="A103" s="136"/>
      <c r="B103" s="165" t="s">
        <v>202</v>
      </c>
      <c r="C103" s="166"/>
      <c r="D103" s="166"/>
      <c r="E103" s="166"/>
      <c r="F103" s="213"/>
      <c r="G103" s="329"/>
      <c r="H103" s="329"/>
      <c r="I103" s="329"/>
      <c r="J103" s="330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x14ac:dyDescent="0.25">
      <c r="A110" s="136"/>
      <c r="B110" s="141"/>
      <c r="C110" s="311"/>
      <c r="D110" s="311"/>
      <c r="E110" s="311"/>
      <c r="F110" s="311"/>
      <c r="G110" s="311"/>
      <c r="H110" s="311"/>
      <c r="I110" s="311"/>
      <c r="J110" s="311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10" ht="27" customHeight="1" x14ac:dyDescent="0.25">
      <c r="A112" s="7" t="s">
        <v>113</v>
      </c>
      <c r="B112" s="130" t="s">
        <v>229</v>
      </c>
      <c r="C112" s="130"/>
      <c r="D112" s="130"/>
      <c r="E112" s="130"/>
      <c r="F112" s="130"/>
      <c r="G112" s="130"/>
      <c r="H112" s="130"/>
      <c r="I112" s="130"/>
    </row>
    <row r="113" spans="1:9" ht="40.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18" customHeight="1" x14ac:dyDescent="0.25">
      <c r="A114" s="7"/>
    </row>
  </sheetData>
  <sheetProtection selectLockedCells="1" selectUnlockedCells="1"/>
  <mergeCells count="210">
    <mergeCell ref="B110:J110"/>
    <mergeCell ref="B112:I112"/>
    <mergeCell ref="B113:I113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68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34128</v>
      </c>
      <c r="G8" s="33">
        <f>H8*1.1</f>
        <v>31284.000000000004</v>
      </c>
      <c r="H8" s="33">
        <v>28440</v>
      </c>
      <c r="I8" s="33">
        <f>H8*0.75</f>
        <v>21330</v>
      </c>
      <c r="J8" s="33">
        <f>H8*0.5</f>
        <v>14220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47779.199999999997</v>
      </c>
      <c r="G9" s="37">
        <f>H9*1.1</f>
        <v>43797.600000000006</v>
      </c>
      <c r="H9" s="37">
        <v>39816</v>
      </c>
      <c r="I9" s="37">
        <f>H9*0.75</f>
        <v>29862</v>
      </c>
      <c r="J9" s="37">
        <f>H9*0.5</f>
        <v>19908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40694.400000000001</v>
      </c>
      <c r="G11" s="33">
        <f>H11*1.1</f>
        <v>37303.200000000004</v>
      </c>
      <c r="H11" s="33">
        <v>33912</v>
      </c>
      <c r="I11" s="33">
        <f>H11*0.75</f>
        <v>25434</v>
      </c>
      <c r="J11" s="33">
        <f>H11*0.5</f>
        <v>16956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57024</v>
      </c>
      <c r="G12" s="37">
        <f>H12*1.1</f>
        <v>52272.000000000007</v>
      </c>
      <c r="H12" s="37">
        <v>47520</v>
      </c>
      <c r="I12" s="37">
        <f>H12*0.75</f>
        <v>35640</v>
      </c>
      <c r="J12" s="37">
        <f>H12*0.5</f>
        <v>23760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3528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4968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8604 до 172080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8604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17208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25812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34416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43020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51624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60228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68832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77436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86040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94644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103248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111852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120456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129060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137664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146268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154872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163476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172080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3330 до 84906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90000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60768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47916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69206.399999999994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47916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49464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82566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51480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3330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17154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14814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84906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42858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49608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52200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85680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92160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81360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97632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69840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115920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119520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93">
        <v>120</v>
      </c>
      <c r="G94" s="94"/>
      <c r="H94" s="94"/>
      <c r="I94" s="94"/>
      <c r="J94" s="95"/>
    </row>
    <row r="95" spans="1:10" ht="36" customHeight="1" thickBot="1" x14ac:dyDescent="0.3">
      <c r="B95" s="18" t="s">
        <v>194</v>
      </c>
      <c r="C95" s="19"/>
      <c r="D95" s="19"/>
      <c r="E95" s="20"/>
      <c r="F95" s="335"/>
      <c r="G95" s="112"/>
      <c r="H95" s="112"/>
      <c r="I95" s="112"/>
      <c r="J95" s="113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29462.399999999998</v>
      </c>
      <c r="G96" s="223">
        <f>H96*1.1</f>
        <v>27007.200000000001</v>
      </c>
      <c r="H96" s="223">
        <v>24552</v>
      </c>
      <c r="I96" s="223">
        <f>H96*0.75</f>
        <v>18414</v>
      </c>
      <c r="J96" s="224">
        <f>H96*0.5</f>
        <v>12276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12474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24948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41472</v>
      </c>
      <c r="G99" s="223">
        <f>H99*1.1</f>
        <v>38016</v>
      </c>
      <c r="H99" s="223">
        <v>34560</v>
      </c>
      <c r="I99" s="223">
        <f>H99*0.75</f>
        <v>25920</v>
      </c>
      <c r="J99" s="224">
        <f>H99*0.5</f>
        <v>17280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35280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12474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99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68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75096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27864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34920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41904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75096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13500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15624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13464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33120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3150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6030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39600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84240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58752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105840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46800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17884.8</v>
      </c>
      <c r="G96" s="223">
        <f>H96*1.1</f>
        <v>16394.400000000001</v>
      </c>
      <c r="H96" s="223">
        <v>14904</v>
      </c>
      <c r="I96" s="223">
        <f>H96*0.75</f>
        <v>11178</v>
      </c>
      <c r="J96" s="224">
        <f>H96*0.5</f>
        <v>7452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11376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25056</v>
      </c>
      <c r="G99" s="223">
        <f>H99*1.1</f>
        <v>22968.000000000004</v>
      </c>
      <c r="H99" s="223">
        <v>20880</v>
      </c>
      <c r="I99" s="223">
        <f>H99*0.75</f>
        <v>15660</v>
      </c>
      <c r="J99" s="224">
        <f>H99*0.5</f>
        <v>10440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5670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2.5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67.5" customHeight="1" x14ac:dyDescent="0.25">
      <c r="B111" s="128" t="s">
        <v>267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0.5" customHeight="1" x14ac:dyDescent="0.25"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7" customHeight="1" x14ac:dyDescent="0.25">
      <c r="A113" s="7" t="s">
        <v>113</v>
      </c>
      <c r="B113" s="130" t="s">
        <v>210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0.5" customHeight="1" x14ac:dyDescent="0.25"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18" customHeight="1" x14ac:dyDescent="0.25"/>
  </sheetData>
  <sheetProtection selectLockedCells="1" selectUnlockedCells="1"/>
  <mergeCells count="209">
    <mergeCell ref="B113:J113"/>
    <mergeCell ref="B114:J114"/>
    <mergeCell ref="B109:E109"/>
    <mergeCell ref="F109:J109"/>
    <mergeCell ref="B110:E110"/>
    <mergeCell ref="F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62" activePane="bottomLeft" state="frozen"/>
      <selection activeCell="J115" sqref="J115"/>
      <selection pane="bottomLeft" activeCell="F76" sqref="F76:J77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8" t="s">
        <v>123</v>
      </c>
      <c r="C21" s="109"/>
      <c r="D21" s="109"/>
      <c r="E21" s="110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2" t="s">
        <v>213</v>
      </c>
      <c r="C53" s="203"/>
      <c r="D53" s="203"/>
      <c r="E53" s="204"/>
      <c r="F53" s="216" t="str">
        <f>"Цена от "&amp;MIN(F55,F60:J61,H95,F62:J73)&amp;" до "&amp;MAX(F55,F60:J61,H95,F62:J73)</f>
        <v>Цена от 2880 до 34560</v>
      </c>
      <c r="G53" s="217"/>
      <c r="H53" s="217"/>
      <c r="I53" s="217"/>
      <c r="J53" s="218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159</v>
      </c>
      <c r="C58" s="77"/>
      <c r="D58" s="77"/>
      <c r="E58" s="54"/>
      <c r="F58" s="93">
        <v>30024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3600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34560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12150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12024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5040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40320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48384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thickBot="1" x14ac:dyDescent="0.3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22.5" customHeight="1" thickBot="1" x14ac:dyDescent="0.3">
      <c r="A90" s="7" t="s">
        <v>111</v>
      </c>
      <c r="B90" s="171" t="s">
        <v>190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191</v>
      </c>
      <c r="C91" s="174"/>
      <c r="D91" s="174"/>
      <c r="E91" s="175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193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222">
        <f>H95*1.2</f>
        <v>8640</v>
      </c>
      <c r="G95" s="223">
        <f>H95*1.1</f>
        <v>7920.0000000000009</v>
      </c>
      <c r="H95" s="223">
        <v>7200</v>
      </c>
      <c r="I95" s="223">
        <f>H95*0.75</f>
        <v>5400</v>
      </c>
      <c r="J95" s="224">
        <f>H95*0.5</f>
        <v>3600</v>
      </c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3600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222">
        <f>H98*1.2</f>
        <v>12096</v>
      </c>
      <c r="G98" s="223">
        <f>H98*1.1</f>
        <v>11088</v>
      </c>
      <c r="H98" s="223">
        <v>10080</v>
      </c>
      <c r="I98" s="223">
        <f>H98*0.75</f>
        <v>7560</v>
      </c>
      <c r="J98" s="224">
        <f>H98*0.5</f>
        <v>5040</v>
      </c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7920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200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201</v>
      </c>
      <c r="C101" s="77"/>
      <c r="D101" s="77"/>
      <c r="E101" s="53"/>
      <c r="F101" s="121">
        <f>H101*1.2</f>
        <v>5184</v>
      </c>
      <c r="G101" s="121">
        <f>H101*1.1</f>
        <v>4752</v>
      </c>
      <c r="H101" s="121">
        <v>4320</v>
      </c>
      <c r="I101" s="121">
        <f>H101*0.75</f>
        <v>3240</v>
      </c>
      <c r="J101" s="121">
        <f>H101*0.5</f>
        <v>2160</v>
      </c>
    </row>
    <row r="102" spans="1:10" ht="54" customHeight="1" thickBot="1" x14ac:dyDescent="0.3">
      <c r="A102" s="7"/>
      <c r="B102" s="18" t="s">
        <v>202</v>
      </c>
      <c r="C102" s="19"/>
      <c r="D102" s="19"/>
      <c r="E102" s="20"/>
      <c r="F102" s="111"/>
      <c r="G102" s="112"/>
      <c r="H102" s="112"/>
      <c r="I102" s="112"/>
      <c r="J102" s="113"/>
    </row>
    <row r="103" spans="1:10" ht="28.5" customHeight="1" thickBot="1" x14ac:dyDescent="0.3">
      <c r="A103" s="7"/>
      <c r="B103" s="122" t="s">
        <v>190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78" t="s">
        <v>203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207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5"/>
      <c r="G109" s="214"/>
      <c r="H109" s="214"/>
      <c r="I109" s="214"/>
      <c r="J109" s="215"/>
    </row>
    <row r="110" spans="1:10" ht="23.25" x14ac:dyDescent="0.25">
      <c r="A110" s="7"/>
      <c r="B110" s="125"/>
      <c r="C110" s="126"/>
      <c r="D110" s="126"/>
      <c r="E110" s="126"/>
      <c r="F110" s="127"/>
      <c r="G110" s="127"/>
      <c r="H110" s="127"/>
      <c r="I110" s="127"/>
      <c r="J110" s="127"/>
    </row>
    <row r="111" spans="1:10" ht="56.25" customHeight="1" x14ac:dyDescent="0.25">
      <c r="A111" s="7"/>
      <c r="B111" s="128" t="s">
        <v>264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1.25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1" x14ac:dyDescent="0.25">
      <c r="A113" s="7" t="s">
        <v>113</v>
      </c>
      <c r="B113" s="130" t="s">
        <v>268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2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8"/>
  <sheetViews>
    <sheetView view="pageBreakPreview" topLeftCell="B1" zoomScale="60" zoomScaleNormal="60" workbookViewId="0">
      <pane ySplit="4" topLeftCell="A136" activePane="bottomLeft" state="frozen"/>
      <selection activeCell="J115" sqref="J115"/>
      <selection pane="bottomLeft" activeCell="F147" sqref="F147:J148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/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269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38" t="s">
        <v>112</v>
      </c>
      <c r="C9" s="339"/>
      <c r="D9" s="339"/>
      <c r="E9" s="340"/>
      <c r="F9" s="341">
        <f>H9*1.2</f>
        <v>88560</v>
      </c>
      <c r="G9" s="341">
        <f>H9*1.1</f>
        <v>81180</v>
      </c>
      <c r="H9" s="341">
        <v>73800</v>
      </c>
      <c r="I9" s="341">
        <f>H9*0.75</f>
        <v>55350</v>
      </c>
      <c r="J9" s="341">
        <f>H9*0.5</f>
        <v>36900</v>
      </c>
    </row>
    <row r="10" spans="1:10" ht="18" customHeight="1" thickBot="1" x14ac:dyDescent="0.3">
      <c r="A10" s="342"/>
      <c r="B10" s="343"/>
      <c r="C10" s="343"/>
      <c r="D10" s="343"/>
      <c r="E10" s="343"/>
      <c r="F10" s="343"/>
      <c r="G10" s="343"/>
      <c r="H10" s="343"/>
      <c r="I10" s="343"/>
      <c r="J10" s="344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45">
        <f>H11*1.2</f>
        <v>123984</v>
      </c>
      <c r="G11" s="345">
        <f>H11*1.1</f>
        <v>113652.00000000001</v>
      </c>
      <c r="H11" s="345">
        <v>103320</v>
      </c>
      <c r="I11" s="345">
        <f>H11*0.75</f>
        <v>77490</v>
      </c>
      <c r="J11" s="345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269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269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46" t="s">
        <v>120</v>
      </c>
      <c r="C22" s="208"/>
      <c r="D22" s="208"/>
      <c r="E22" s="86"/>
      <c r="F22" s="347">
        <v>4032</v>
      </c>
      <c r="G22" s="327"/>
      <c r="H22" s="327"/>
      <c r="I22" s="327"/>
      <c r="J22" s="328"/>
    </row>
    <row r="23" spans="1:10" ht="31.5" customHeight="1" thickBot="1" x14ac:dyDescent="0.3">
      <c r="A23" s="342" t="s">
        <v>269</v>
      </c>
      <c r="B23" s="343"/>
      <c r="C23" s="343"/>
      <c r="D23" s="343"/>
      <c r="E23" s="343"/>
      <c r="F23" s="343"/>
      <c r="G23" s="343"/>
      <c r="H23" s="343"/>
      <c r="I23" s="343"/>
      <c r="J23" s="344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241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242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243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244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245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246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247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248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249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250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251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252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253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85" t="s">
        <v>270</v>
      </c>
      <c r="G65" s="214"/>
      <c r="H65" s="214"/>
      <c r="I65" s="214"/>
      <c r="J65" s="215"/>
    </row>
    <row r="66" spans="1:10" ht="36" customHeight="1" thickBot="1" x14ac:dyDescent="0.3">
      <c r="A66" s="7" t="s">
        <v>111</v>
      </c>
      <c r="B66" s="348" t="s">
        <v>271</v>
      </c>
      <c r="C66" s="349"/>
      <c r="D66" s="349"/>
      <c r="E66" s="350"/>
      <c r="F66" s="351">
        <f>H66*1.2</f>
        <v>88560</v>
      </c>
      <c r="G66" s="352">
        <f>H66*1.1</f>
        <v>81180</v>
      </c>
      <c r="H66" s="352">
        <v>73800</v>
      </c>
      <c r="I66" s="352">
        <f>H66*0.75</f>
        <v>55350</v>
      </c>
      <c r="J66" s="353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85" t="s">
        <v>270</v>
      </c>
      <c r="G67" s="214"/>
      <c r="H67" s="214"/>
      <c r="I67" s="214"/>
      <c r="J67" s="215"/>
    </row>
    <row r="68" spans="1:10" ht="36" customHeight="1" thickBot="1" x14ac:dyDescent="0.3">
      <c r="A68" s="7" t="s">
        <v>111</v>
      </c>
      <c r="B68" s="354" t="s">
        <v>272</v>
      </c>
      <c r="C68" s="355"/>
      <c r="D68" s="355"/>
      <c r="E68" s="356"/>
      <c r="F68" s="357">
        <f>H68*1.2</f>
        <v>99360</v>
      </c>
      <c r="G68" s="121">
        <f>H68*1.1</f>
        <v>91080.000000000015</v>
      </c>
      <c r="H68" s="121">
        <v>82800</v>
      </c>
      <c r="I68" s="121">
        <f>H68*0.75</f>
        <v>62100</v>
      </c>
      <c r="J68" s="334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85" t="s">
        <v>270</v>
      </c>
      <c r="G69" s="214"/>
      <c r="H69" s="214"/>
      <c r="I69" s="214"/>
      <c r="J69" s="215"/>
    </row>
    <row r="70" spans="1:10" ht="36" customHeight="1" thickBot="1" x14ac:dyDescent="0.3">
      <c r="A70" s="7" t="s">
        <v>111</v>
      </c>
      <c r="B70" s="355" t="s">
        <v>273</v>
      </c>
      <c r="C70" s="355"/>
      <c r="D70" s="355"/>
      <c r="E70" s="356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85" t="s">
        <v>270</v>
      </c>
      <c r="G71" s="214"/>
      <c r="H71" s="214"/>
      <c r="I71" s="214"/>
      <c r="J71" s="215"/>
    </row>
    <row r="72" spans="1:10" ht="36" customHeight="1" x14ac:dyDescent="0.25">
      <c r="A72" s="7"/>
      <c r="B72" s="355" t="s">
        <v>274</v>
      </c>
      <c r="C72" s="355"/>
      <c r="D72" s="355"/>
      <c r="E72" s="356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55" t="s">
        <v>275</v>
      </c>
      <c r="C73" s="355"/>
      <c r="D73" s="355"/>
      <c r="E73" s="356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276</v>
      </c>
      <c r="C74" s="35"/>
      <c r="D74" s="35"/>
      <c r="E74" s="35"/>
      <c r="F74" s="120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277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278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279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280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281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282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283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284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285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286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287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288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289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290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291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292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293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294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295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296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297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298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299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300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301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302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303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304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305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306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307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308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309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310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311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312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313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212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5" t="s">
        <v>213</v>
      </c>
      <c r="C125" s="166"/>
      <c r="D125" s="166"/>
      <c r="E125" s="167"/>
      <c r="F125" s="102" t="str">
        <f>"Цена от "&amp;MIN(F127,F132:F144)&amp;" до "&amp;MAX(F127,F132:F144)</f>
        <v>Цена от 3600 до 308340</v>
      </c>
      <c r="G125" s="103"/>
      <c r="H125" s="103"/>
      <c r="I125" s="103"/>
      <c r="J125" s="104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314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x14ac:dyDescent="0.25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36" customHeight="1" thickBot="1" x14ac:dyDescent="0.3">
      <c r="A130" s="7"/>
      <c r="B130" s="240" t="s">
        <v>159</v>
      </c>
      <c r="C130" s="241"/>
      <c r="D130" s="241"/>
      <c r="E130" s="242"/>
      <c r="F130" s="67">
        <v>120024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28"/>
      <c r="D131" s="28"/>
      <c r="E131" s="29"/>
      <c r="F131" s="40"/>
      <c r="G131" s="41"/>
      <c r="H131" s="41"/>
      <c r="I131" s="41"/>
      <c r="J131" s="42"/>
    </row>
    <row r="132" spans="1:10" ht="36" customHeight="1" x14ac:dyDescent="0.25">
      <c r="A132" s="7" t="s">
        <v>111</v>
      </c>
      <c r="B132" s="76" t="s">
        <v>160</v>
      </c>
      <c r="C132" s="77"/>
      <c r="D132" s="77"/>
      <c r="E132" s="54"/>
      <c r="F132" s="67">
        <v>177894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52" t="s">
        <v>161</v>
      </c>
      <c r="C133" s="96"/>
      <c r="D133" s="96"/>
      <c r="E133" s="97"/>
      <c r="F133" s="67">
        <v>77400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162</v>
      </c>
      <c r="C134" s="77"/>
      <c r="D134" s="77"/>
      <c r="E134" s="54"/>
      <c r="F134" s="67">
        <v>256140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163</v>
      </c>
      <c r="C135" s="77"/>
      <c r="D135" s="77"/>
      <c r="E135" s="54"/>
      <c r="F135" s="67">
        <v>70740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164</v>
      </c>
      <c r="C136" s="77"/>
      <c r="D136" s="77"/>
      <c r="E136" s="54"/>
      <c r="F136" s="67">
        <v>84888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165</v>
      </c>
      <c r="C137" s="77"/>
      <c r="D137" s="77"/>
      <c r="E137" s="54"/>
      <c r="F137" s="67">
        <v>45540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166</v>
      </c>
      <c r="C138" s="77"/>
      <c r="D138" s="77"/>
      <c r="E138" s="54"/>
      <c r="F138" s="67">
        <v>137700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167</v>
      </c>
      <c r="C139" s="77"/>
      <c r="D139" s="77"/>
      <c r="E139" s="54"/>
      <c r="F139" s="67">
        <v>308340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168</v>
      </c>
      <c r="C140" s="77"/>
      <c r="D140" s="77"/>
      <c r="E140" s="54"/>
      <c r="F140" s="67">
        <v>117000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8" t="s">
        <v>169</v>
      </c>
      <c r="C141" s="79"/>
      <c r="D141" s="79"/>
      <c r="E141" s="36"/>
      <c r="F141" s="67">
        <v>3600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170</v>
      </c>
      <c r="C142" s="77"/>
      <c r="D142" s="77"/>
      <c r="E142" s="54"/>
      <c r="F142" s="67">
        <v>61740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171</v>
      </c>
      <c r="C143" s="77"/>
      <c r="D143" s="77"/>
      <c r="E143" s="54"/>
      <c r="F143" s="67">
        <v>52740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173</v>
      </c>
      <c r="C144" s="77"/>
      <c r="D144" s="77"/>
      <c r="E144" s="54"/>
      <c r="F144" s="67">
        <v>70740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174</v>
      </c>
      <c r="C145" s="77"/>
      <c r="D145" s="77"/>
      <c r="E145" s="54"/>
      <c r="F145" s="67">
        <v>11340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175</v>
      </c>
      <c r="C146" s="77"/>
      <c r="D146" s="77"/>
      <c r="E146" s="54"/>
      <c r="F146" s="67">
        <v>75060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176</v>
      </c>
      <c r="C147" s="77"/>
      <c r="D147" s="77"/>
      <c r="E147" s="53"/>
      <c r="F147" s="67">
        <v>60030</v>
      </c>
      <c r="G147" s="68"/>
      <c r="H147" s="68"/>
      <c r="I147" s="68"/>
      <c r="J147" s="69"/>
    </row>
    <row r="148" spans="1:10" ht="36" customHeight="1" x14ac:dyDescent="0.25">
      <c r="A148" s="7"/>
      <c r="B148" s="76" t="s">
        <v>177</v>
      </c>
      <c r="C148" s="77"/>
      <c r="D148" s="77"/>
      <c r="E148" s="53"/>
      <c r="F148" s="67">
        <v>90000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178</v>
      </c>
      <c r="C149" s="77"/>
      <c r="D149" s="77"/>
      <c r="E149" s="54"/>
      <c r="F149" s="67">
        <v>249120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179</v>
      </c>
      <c r="C150" s="77"/>
      <c r="D150" s="77"/>
      <c r="E150" s="54"/>
      <c r="F150" s="67">
        <v>108720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180</v>
      </c>
      <c r="C151" s="77"/>
      <c r="D151" s="77"/>
      <c r="E151" s="54"/>
      <c r="F151" s="67">
        <v>359280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76" t="s">
        <v>181</v>
      </c>
      <c r="C152" s="77"/>
      <c r="D152" s="77"/>
      <c r="E152" s="54"/>
      <c r="F152" s="67">
        <v>99360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84" t="s">
        <v>182</v>
      </c>
      <c r="C153" s="85"/>
      <c r="D153" s="85"/>
      <c r="E153" s="86"/>
      <c r="F153" s="67">
        <v>119232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6" t="s">
        <v>183</v>
      </c>
      <c r="C154" s="77"/>
      <c r="D154" s="77"/>
      <c r="E154" s="54"/>
      <c r="F154" s="67">
        <v>64080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6" t="s">
        <v>184</v>
      </c>
      <c r="C155" s="77"/>
      <c r="D155" s="77"/>
      <c r="E155" s="54"/>
      <c r="F155" s="67">
        <v>192960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6" t="s">
        <v>185</v>
      </c>
      <c r="C156" s="77"/>
      <c r="D156" s="77"/>
      <c r="E156" s="54"/>
      <c r="F156" s="67">
        <v>432000</v>
      </c>
      <c r="G156" s="68"/>
      <c r="H156" s="68"/>
      <c r="I156" s="68"/>
      <c r="J156" s="69"/>
    </row>
    <row r="157" spans="1:10" ht="36" customHeight="1" x14ac:dyDescent="0.25">
      <c r="A157" s="7" t="s">
        <v>113</v>
      </c>
      <c r="B157" s="78" t="s">
        <v>186</v>
      </c>
      <c r="C157" s="79"/>
      <c r="D157" s="79"/>
      <c r="E157" s="36"/>
      <c r="F157" s="67">
        <v>5040</v>
      </c>
      <c r="G157" s="68"/>
      <c r="H157" s="68"/>
      <c r="I157" s="68"/>
      <c r="J157" s="69"/>
    </row>
    <row r="158" spans="1:10" ht="36" customHeight="1" thickBot="1" x14ac:dyDescent="0.3">
      <c r="A158" s="7" t="s">
        <v>113</v>
      </c>
      <c r="B158" s="76" t="s">
        <v>188</v>
      </c>
      <c r="C158" s="77"/>
      <c r="D158" s="77"/>
      <c r="E158" s="54"/>
      <c r="F158" s="67">
        <v>99360</v>
      </c>
      <c r="G158" s="68"/>
      <c r="H158" s="68"/>
      <c r="I158" s="68"/>
      <c r="J158" s="69"/>
    </row>
    <row r="159" spans="1:10" ht="22.5" customHeight="1" x14ac:dyDescent="0.25">
      <c r="A159" s="7" t="s">
        <v>111</v>
      </c>
      <c r="B159" s="105" t="s">
        <v>190</v>
      </c>
      <c r="C159" s="106"/>
      <c r="D159" s="106"/>
      <c r="E159" s="106"/>
      <c r="F159" s="106"/>
      <c r="G159" s="106"/>
      <c r="H159" s="106"/>
      <c r="I159" s="106"/>
      <c r="J159" s="107"/>
    </row>
    <row r="160" spans="1:10" ht="36" customHeight="1" thickBot="1" x14ac:dyDescent="0.3">
      <c r="A160" s="7"/>
      <c r="B160" s="52" t="s">
        <v>172</v>
      </c>
      <c r="C160" s="96"/>
      <c r="D160" s="96"/>
      <c r="E160" s="97"/>
      <c r="F160" s="67">
        <v>40</v>
      </c>
      <c r="G160" s="68"/>
      <c r="H160" s="68"/>
      <c r="I160" s="68"/>
      <c r="J160" s="69"/>
    </row>
    <row r="161" spans="1:10" ht="36" customHeight="1" thickBot="1" x14ac:dyDescent="0.3">
      <c r="A161" s="7"/>
      <c r="B161" s="99" t="s">
        <v>189</v>
      </c>
      <c r="C161" s="100"/>
      <c r="D161" s="100"/>
      <c r="E161" s="101"/>
      <c r="F161" s="102"/>
      <c r="G161" s="103"/>
      <c r="H161" s="103"/>
      <c r="I161" s="103"/>
      <c r="J161" s="104"/>
    </row>
    <row r="162" spans="1:10" ht="22.5" customHeight="1" thickBot="1" x14ac:dyDescent="0.3">
      <c r="A162" s="7" t="s">
        <v>111</v>
      </c>
      <c r="B162" s="105" t="s">
        <v>190</v>
      </c>
      <c r="C162" s="106"/>
      <c r="D162" s="106"/>
      <c r="E162" s="106"/>
      <c r="F162" s="106"/>
      <c r="G162" s="106"/>
      <c r="H162" s="106"/>
      <c r="I162" s="106"/>
      <c r="J162" s="107"/>
    </row>
    <row r="163" spans="1:10" ht="36" customHeight="1" x14ac:dyDescent="0.25">
      <c r="A163" s="7"/>
      <c r="B163" s="108" t="s">
        <v>191</v>
      </c>
      <c r="C163" s="109"/>
      <c r="D163" s="109"/>
      <c r="E163" s="110"/>
      <c r="F163" s="67">
        <v>60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192</v>
      </c>
      <c r="C164" s="77"/>
      <c r="D164" s="77"/>
      <c r="E164" s="54"/>
      <c r="F164" s="67">
        <v>99</v>
      </c>
      <c r="G164" s="68"/>
      <c r="H164" s="68"/>
      <c r="I164" s="68"/>
      <c r="J164" s="69"/>
    </row>
    <row r="165" spans="1:10" ht="36" customHeight="1" thickBot="1" x14ac:dyDescent="0.3">
      <c r="A165" s="7"/>
      <c r="B165" s="76" t="s">
        <v>193</v>
      </c>
      <c r="C165" s="77"/>
      <c r="D165" s="77"/>
      <c r="E165" s="54"/>
      <c r="F165" s="67">
        <v>150</v>
      </c>
      <c r="G165" s="68"/>
      <c r="H165" s="68"/>
      <c r="I165" s="68"/>
      <c r="J165" s="69"/>
    </row>
    <row r="166" spans="1:10" ht="36" customHeight="1" thickBot="1" x14ac:dyDescent="0.3">
      <c r="A166" s="7"/>
      <c r="B166" s="18" t="s">
        <v>194</v>
      </c>
      <c r="C166" s="19"/>
      <c r="D166" s="19"/>
      <c r="E166" s="20"/>
      <c r="F166" s="216"/>
      <c r="G166" s="217"/>
      <c r="H166" s="217"/>
      <c r="I166" s="217"/>
      <c r="J166" s="218"/>
    </row>
    <row r="167" spans="1:10" ht="36" customHeight="1" x14ac:dyDescent="0.25">
      <c r="A167" s="7" t="s">
        <v>111</v>
      </c>
      <c r="B167" s="76" t="s">
        <v>266</v>
      </c>
      <c r="C167" s="77"/>
      <c r="D167" s="77"/>
      <c r="E167" s="54"/>
      <c r="F167" s="67">
        <v>71694</v>
      </c>
      <c r="G167" s="68"/>
      <c r="H167" s="68"/>
      <c r="I167" s="68"/>
      <c r="J167" s="69"/>
    </row>
    <row r="168" spans="1:10" ht="36" customHeight="1" x14ac:dyDescent="0.25">
      <c r="A168" s="7" t="s">
        <v>111</v>
      </c>
      <c r="B168" s="76" t="s">
        <v>196</v>
      </c>
      <c r="C168" s="77"/>
      <c r="D168" s="77"/>
      <c r="E168" s="54"/>
      <c r="F168" s="67">
        <v>71694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315</v>
      </c>
      <c r="C169" s="77"/>
      <c r="D169" s="77"/>
      <c r="E169" s="54"/>
      <c r="F169" s="67">
        <v>100800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199</v>
      </c>
      <c r="C170" s="77"/>
      <c r="D170" s="77"/>
      <c r="E170" s="54"/>
      <c r="F170" s="67">
        <v>100800</v>
      </c>
      <c r="G170" s="68"/>
      <c r="H170" s="68"/>
      <c r="I170" s="68"/>
      <c r="J170" s="69"/>
    </row>
    <row r="171" spans="1:10" ht="36" customHeight="1" thickBot="1" x14ac:dyDescent="0.3">
      <c r="A171" s="7"/>
      <c r="B171" s="76" t="s">
        <v>201</v>
      </c>
      <c r="C171" s="77"/>
      <c r="D171" s="77"/>
      <c r="E171" s="54"/>
      <c r="F171" s="67">
        <v>71694</v>
      </c>
      <c r="G171" s="68"/>
      <c r="H171" s="68"/>
      <c r="I171" s="68"/>
      <c r="J171" s="69"/>
    </row>
    <row r="172" spans="1:10" ht="54" customHeight="1" thickBot="1" x14ac:dyDescent="0.3">
      <c r="A172" s="7"/>
      <c r="B172" s="165" t="s">
        <v>202</v>
      </c>
      <c r="C172" s="166"/>
      <c r="D172" s="166"/>
      <c r="E172" s="167"/>
      <c r="F172" s="102"/>
      <c r="G172" s="103"/>
      <c r="H172" s="103"/>
      <c r="I172" s="103"/>
      <c r="J172" s="104"/>
    </row>
    <row r="173" spans="1:10" ht="28.5" customHeight="1" thickBot="1" x14ac:dyDescent="0.3">
      <c r="A173" s="7"/>
      <c r="B173" s="358" t="s">
        <v>190</v>
      </c>
      <c r="C173" s="359"/>
      <c r="D173" s="359"/>
      <c r="E173" s="359"/>
      <c r="F173" s="359"/>
      <c r="G173" s="359"/>
      <c r="H173" s="359"/>
      <c r="I173" s="359"/>
      <c r="J173" s="360"/>
    </row>
    <row r="174" spans="1:10" ht="28.5" customHeight="1" x14ac:dyDescent="0.25">
      <c r="A174" s="7"/>
      <c r="B174" s="78" t="s">
        <v>203</v>
      </c>
      <c r="C174" s="79"/>
      <c r="D174" s="79"/>
      <c r="E174" s="36"/>
      <c r="F174" s="80">
        <v>90</v>
      </c>
      <c r="G174" s="81"/>
      <c r="H174" s="81"/>
      <c r="I174" s="81"/>
      <c r="J174" s="82"/>
    </row>
    <row r="175" spans="1:10" ht="28.5" customHeight="1" x14ac:dyDescent="0.25">
      <c r="A175" s="7"/>
      <c r="B175" s="76" t="s">
        <v>204</v>
      </c>
      <c r="C175" s="77"/>
      <c r="D175" s="77"/>
      <c r="E175" s="54"/>
      <c r="F175" s="67">
        <v>60</v>
      </c>
      <c r="G175" s="68"/>
      <c r="H175" s="68"/>
      <c r="I175" s="68"/>
      <c r="J175" s="69"/>
    </row>
    <row r="176" spans="1:10" ht="28.5" customHeight="1" x14ac:dyDescent="0.25">
      <c r="A176" s="7"/>
      <c r="B176" s="76" t="s">
        <v>205</v>
      </c>
      <c r="C176" s="77"/>
      <c r="D176" s="77"/>
      <c r="E176" s="54"/>
      <c r="F176" s="67">
        <v>60</v>
      </c>
      <c r="G176" s="68"/>
      <c r="H176" s="68"/>
      <c r="I176" s="68"/>
      <c r="J176" s="69"/>
    </row>
    <row r="177" spans="1:10" ht="28.5" customHeight="1" x14ac:dyDescent="0.25">
      <c r="A177" s="7"/>
      <c r="B177" s="76" t="s">
        <v>206</v>
      </c>
      <c r="C177" s="77"/>
      <c r="D177" s="77"/>
      <c r="E177" s="54"/>
      <c r="F177" s="67">
        <v>90</v>
      </c>
      <c r="G177" s="68"/>
      <c r="H177" s="68"/>
      <c r="I177" s="68"/>
      <c r="J177" s="69"/>
    </row>
    <row r="178" spans="1:10" ht="28.5" customHeight="1" thickBot="1" x14ac:dyDescent="0.3">
      <c r="A178" s="7"/>
      <c r="B178" s="76" t="s">
        <v>207</v>
      </c>
      <c r="C178" s="77"/>
      <c r="D178" s="77"/>
      <c r="E178" s="54"/>
      <c r="F178" s="67">
        <v>90</v>
      </c>
      <c r="G178" s="68"/>
      <c r="H178" s="68"/>
      <c r="I178" s="68"/>
      <c r="J178" s="69"/>
    </row>
    <row r="179" spans="1:10" ht="24" customHeight="1" thickBot="1" x14ac:dyDescent="0.3">
      <c r="A179" s="7" t="s">
        <v>111</v>
      </c>
      <c r="B179" s="27"/>
      <c r="C179" s="38"/>
      <c r="D179" s="38"/>
      <c r="E179" s="39"/>
      <c r="F179" s="40"/>
      <c r="G179" s="41"/>
      <c r="H179" s="41"/>
      <c r="I179" s="41"/>
      <c r="J179" s="42"/>
    </row>
    <row r="180" spans="1:10" ht="54" customHeight="1" thickBot="1" x14ac:dyDescent="0.3">
      <c r="A180" s="7" t="s">
        <v>111</v>
      </c>
      <c r="B180" s="361" t="s">
        <v>316</v>
      </c>
      <c r="C180" s="362"/>
      <c r="D180" s="362"/>
      <c r="E180" s="363"/>
      <c r="F180" s="364"/>
      <c r="G180" s="365"/>
      <c r="H180" s="365"/>
      <c r="I180" s="365"/>
      <c r="J180" s="366"/>
    </row>
    <row r="181" spans="1:10" ht="36" customHeight="1" thickBot="1" x14ac:dyDescent="0.3">
      <c r="A181" s="7" t="s">
        <v>111</v>
      </c>
      <c r="B181" s="367" t="s">
        <v>317</v>
      </c>
      <c r="C181" s="368"/>
      <c r="D181" s="368"/>
      <c r="E181" s="369"/>
      <c r="F181" s="370"/>
      <c r="G181" s="370"/>
      <c r="H181" s="370"/>
      <c r="I181" s="370"/>
      <c r="J181" s="371"/>
    </row>
    <row r="182" spans="1:10" ht="36" customHeight="1" thickBot="1" x14ac:dyDescent="0.3">
      <c r="A182" s="7"/>
      <c r="B182" s="367" t="s">
        <v>318</v>
      </c>
      <c r="C182" s="368"/>
      <c r="D182" s="368"/>
      <c r="E182" s="369"/>
      <c r="F182" s="370"/>
      <c r="G182" s="370"/>
      <c r="H182" s="370"/>
      <c r="I182" s="370"/>
      <c r="J182" s="370"/>
    </row>
    <row r="183" spans="1:10" ht="18" customHeight="1" x14ac:dyDescent="0.25">
      <c r="A183" s="7"/>
      <c r="B183" s="125"/>
      <c r="C183" s="126"/>
      <c r="D183" s="126"/>
      <c r="E183" s="126"/>
      <c r="F183" s="127"/>
      <c r="G183" s="127"/>
      <c r="H183" s="127"/>
      <c r="I183" s="127"/>
      <c r="J183" s="127"/>
    </row>
    <row r="184" spans="1:10" ht="67.5" customHeight="1" x14ac:dyDescent="0.25">
      <c r="A184" s="7"/>
      <c r="B184" s="128" t="s">
        <v>319</v>
      </c>
      <c r="C184" s="128"/>
      <c r="D184" s="128"/>
      <c r="E184" s="128"/>
      <c r="F184" s="128"/>
      <c r="G184" s="128"/>
      <c r="H184" s="128"/>
      <c r="I184" s="128"/>
      <c r="J184" s="128"/>
    </row>
    <row r="185" spans="1:10" ht="27" customHeight="1" x14ac:dyDescent="0.25">
      <c r="A185" s="7" t="s">
        <v>113</v>
      </c>
      <c r="B185" s="128" t="s">
        <v>210</v>
      </c>
      <c r="C185" s="128"/>
      <c r="D185" s="128"/>
      <c r="E185" s="128"/>
      <c r="F185" s="128"/>
      <c r="G185" s="128"/>
      <c r="H185" s="128"/>
      <c r="I185" s="128"/>
      <c r="J185" s="128"/>
    </row>
    <row r="186" spans="1:10" ht="18" customHeight="1" x14ac:dyDescent="0.25">
      <c r="A186" s="7"/>
      <c r="B186" s="125"/>
      <c r="C186" s="126"/>
      <c r="D186" s="126"/>
      <c r="E186" s="126"/>
      <c r="F186" s="127"/>
      <c r="G186" s="127"/>
      <c r="H186" s="127"/>
      <c r="I186" s="127"/>
      <c r="J186" s="127"/>
    </row>
    <row r="187" spans="1:10" s="245" customFormat="1" ht="36" customHeight="1" thickBot="1" x14ac:dyDescent="0.3">
      <c r="B187" s="246" t="s">
        <v>254</v>
      </c>
      <c r="C187" s="246"/>
      <c r="D187" s="246"/>
      <c r="E187" s="246"/>
      <c r="F187" s="246"/>
      <c r="G187" s="246"/>
      <c r="H187" s="246"/>
      <c r="I187" s="246"/>
    </row>
    <row r="188" spans="1:10" s="133" customFormat="1" ht="36" customHeight="1" thickBot="1" x14ac:dyDescent="0.3">
      <c r="B188" s="247" t="s">
        <v>255</v>
      </c>
      <c r="C188" s="248"/>
      <c r="D188" s="248"/>
      <c r="E188" s="248"/>
      <c r="F188" s="248"/>
      <c r="G188" s="248"/>
      <c r="H188" s="248"/>
      <c r="I188" s="249"/>
    </row>
    <row r="189" spans="1:10" ht="82.5" customHeight="1" thickBot="1" x14ac:dyDescent="0.3">
      <c r="B189" s="283" t="s">
        <v>256</v>
      </c>
      <c r="C189" s="284"/>
      <c r="D189" s="285" t="s">
        <v>257</v>
      </c>
      <c r="E189" s="255"/>
      <c r="F189" s="256"/>
      <c r="G189" s="255" t="s">
        <v>258</v>
      </c>
      <c r="H189" s="255"/>
      <c r="I189" s="256"/>
      <c r="J189" s="9"/>
    </row>
    <row r="190" spans="1:10" ht="36" customHeight="1" x14ac:dyDescent="0.25">
      <c r="B190" s="286" t="s">
        <v>259</v>
      </c>
      <c r="C190" s="287"/>
      <c r="D190" s="262" t="s">
        <v>260</v>
      </c>
      <c r="E190" s="262"/>
      <c r="F190" s="262"/>
      <c r="G190" s="288">
        <v>2190</v>
      </c>
      <c r="H190" s="262"/>
      <c r="I190" s="263"/>
      <c r="J190" s="9"/>
    </row>
    <row r="191" spans="1:10" ht="36" customHeight="1" x14ac:dyDescent="0.25">
      <c r="B191" s="289" t="s">
        <v>261</v>
      </c>
      <c r="C191" s="290"/>
      <c r="D191" s="269"/>
      <c r="E191" s="269"/>
      <c r="F191" s="269"/>
      <c r="G191" s="291">
        <v>1590</v>
      </c>
      <c r="H191" s="269"/>
      <c r="I191" s="270"/>
      <c r="J191" s="9"/>
    </row>
    <row r="192" spans="1:10" ht="36" customHeight="1" x14ac:dyDescent="0.25">
      <c r="B192" s="289" t="s">
        <v>262</v>
      </c>
      <c r="C192" s="290"/>
      <c r="D192" s="269"/>
      <c r="E192" s="269"/>
      <c r="F192" s="269"/>
      <c r="G192" s="291">
        <v>1440</v>
      </c>
      <c r="H192" s="269"/>
      <c r="I192" s="270"/>
      <c r="J192" s="9"/>
    </row>
    <row r="193" spans="1:10" ht="54" customHeight="1" x14ac:dyDescent="0.25">
      <c r="B193" s="289" t="s">
        <v>263</v>
      </c>
      <c r="C193" s="290"/>
      <c r="D193" s="269"/>
      <c r="E193" s="269"/>
      <c r="F193" s="269"/>
      <c r="G193" s="291">
        <v>1290</v>
      </c>
      <c r="H193" s="269"/>
      <c r="I193" s="270"/>
      <c r="J193" s="9"/>
    </row>
    <row r="194" spans="1:10" ht="15" customHeight="1" x14ac:dyDescent="0.25">
      <c r="B194" s="372"/>
      <c r="C194" s="372"/>
      <c r="D194" s="373"/>
      <c r="E194" s="373"/>
      <c r="F194" s="373"/>
      <c r="G194" s="374"/>
      <c r="H194" s="373"/>
      <c r="I194" s="373"/>
      <c r="J194" s="9"/>
    </row>
    <row r="195" spans="1:10" ht="40.5" customHeight="1" x14ac:dyDescent="0.25">
      <c r="A195" s="7"/>
      <c r="B195" s="132" t="s">
        <v>211</v>
      </c>
      <c r="C195" s="132"/>
      <c r="D195" s="132"/>
      <c r="E195" s="132"/>
      <c r="F195" s="132"/>
      <c r="G195" s="132"/>
      <c r="H195" s="132"/>
      <c r="I195" s="132"/>
      <c r="J195" s="132"/>
    </row>
    <row r="196" spans="1:10" ht="23.25" x14ac:dyDescent="0.25">
      <c r="A196" s="375" t="s">
        <v>320</v>
      </c>
      <c r="B196" s="375"/>
      <c r="C196" s="375"/>
      <c r="D196" s="375"/>
      <c r="E196" s="375"/>
      <c r="F196" s="375"/>
      <c r="G196" s="375"/>
      <c r="H196" s="375"/>
      <c r="I196" s="9"/>
      <c r="J196" s="9"/>
    </row>
    <row r="197" spans="1:10" ht="25.5" x14ac:dyDescent="0.35">
      <c r="A197" s="376" t="s">
        <v>321</v>
      </c>
      <c r="B197" s="376"/>
      <c r="C197" s="376"/>
      <c r="D197" s="376"/>
      <c r="E197" s="377" t="s">
        <v>322</v>
      </c>
      <c r="F197" s="378"/>
      <c r="G197" s="378"/>
      <c r="H197" s="9"/>
      <c r="I197" s="9"/>
      <c r="J197" s="9"/>
    </row>
    <row r="198" spans="1:10" ht="25.5" x14ac:dyDescent="0.35">
      <c r="A198" s="379" t="s">
        <v>323</v>
      </c>
      <c r="B198" s="379"/>
      <c r="C198" s="379"/>
      <c r="D198" s="379"/>
      <c r="E198" s="380">
        <v>1</v>
      </c>
      <c r="F198" s="378"/>
      <c r="G198" s="378"/>
      <c r="H198" s="9"/>
      <c r="I198" s="9"/>
      <c r="J198" s="9"/>
    </row>
    <row r="199" spans="1:10" ht="25.5" x14ac:dyDescent="0.35">
      <c r="A199" s="379">
        <v>2</v>
      </c>
      <c r="B199" s="379"/>
      <c r="C199" s="379"/>
      <c r="D199" s="379"/>
      <c r="E199" s="381">
        <v>1.1000000000000001</v>
      </c>
      <c r="F199" s="378"/>
      <c r="G199" s="378"/>
      <c r="H199" s="9"/>
      <c r="I199" s="9"/>
      <c r="J199" s="9"/>
    </row>
    <row r="200" spans="1:10" ht="25.5" x14ac:dyDescent="0.35">
      <c r="A200" s="379">
        <v>3</v>
      </c>
      <c r="B200" s="379"/>
      <c r="C200" s="379"/>
      <c r="D200" s="379"/>
      <c r="E200" s="381">
        <v>1.2</v>
      </c>
      <c r="F200" s="378"/>
      <c r="G200" s="378"/>
      <c r="H200" s="9"/>
      <c r="I200" s="9"/>
      <c r="J200" s="9"/>
    </row>
    <row r="201" spans="1:10" ht="25.5" x14ac:dyDescent="0.35">
      <c r="A201" s="379" t="s">
        <v>324</v>
      </c>
      <c r="B201" s="379"/>
      <c r="C201" s="379"/>
      <c r="D201" s="379"/>
      <c r="E201" s="381">
        <v>1.25</v>
      </c>
      <c r="F201" s="378"/>
      <c r="G201" s="378"/>
      <c r="H201" s="9"/>
      <c r="I201" s="9"/>
      <c r="J201" s="9"/>
    </row>
    <row r="202" spans="1:10" ht="25.5" x14ac:dyDescent="0.35">
      <c r="A202" s="379" t="s">
        <v>325</v>
      </c>
      <c r="B202" s="379"/>
      <c r="C202" s="379"/>
      <c r="D202" s="379"/>
      <c r="E202" s="381">
        <v>1.3</v>
      </c>
      <c r="F202" s="378"/>
      <c r="G202" s="378"/>
      <c r="H202" s="9"/>
      <c r="I202" s="9"/>
      <c r="J202" s="9"/>
    </row>
    <row r="203" spans="1:10" ht="25.5" x14ac:dyDescent="0.35">
      <c r="A203" s="379" t="s">
        <v>326</v>
      </c>
      <c r="B203" s="379"/>
      <c r="C203" s="379"/>
      <c r="D203" s="379"/>
      <c r="E203" s="381">
        <v>1.35</v>
      </c>
      <c r="F203" s="378"/>
      <c r="G203" s="378"/>
      <c r="H203" s="9"/>
      <c r="I203" s="9"/>
      <c r="J203" s="9"/>
    </row>
    <row r="204" spans="1:10" ht="25.5" x14ac:dyDescent="0.35">
      <c r="A204" s="379" t="s">
        <v>327</v>
      </c>
      <c r="B204" s="379"/>
      <c r="C204" s="379"/>
      <c r="D204" s="379"/>
      <c r="E204" s="381">
        <v>1.4</v>
      </c>
      <c r="F204" s="378"/>
      <c r="G204" s="378"/>
      <c r="H204" s="9"/>
      <c r="I204" s="9"/>
      <c r="J204" s="9"/>
    </row>
    <row r="205" spans="1:10" ht="25.5" x14ac:dyDescent="0.35">
      <c r="A205" s="379" t="s">
        <v>328</v>
      </c>
      <c r="B205" s="379"/>
      <c r="C205" s="379"/>
      <c r="D205" s="379"/>
      <c r="E205" s="381">
        <v>1.45</v>
      </c>
      <c r="F205" s="378"/>
      <c r="G205" s="378"/>
      <c r="H205" s="9"/>
      <c r="I205" s="9"/>
      <c r="J205" s="9"/>
    </row>
    <row r="206" spans="1:10" ht="25.5" x14ac:dyDescent="0.35">
      <c r="A206" s="379" t="s">
        <v>329</v>
      </c>
      <c r="B206" s="379"/>
      <c r="C206" s="379"/>
      <c r="D206" s="379"/>
      <c r="E206" s="381">
        <v>1.5</v>
      </c>
      <c r="F206" s="378"/>
      <c r="G206" s="378"/>
      <c r="H206" s="9"/>
      <c r="I206" s="9"/>
      <c r="J206" s="9"/>
    </row>
    <row r="207" spans="1:10" ht="25.5" x14ac:dyDescent="0.35">
      <c r="A207" s="379" t="s">
        <v>330</v>
      </c>
      <c r="B207" s="379"/>
      <c r="C207" s="379"/>
      <c r="D207" s="379"/>
      <c r="E207" s="381">
        <v>2</v>
      </c>
      <c r="F207" s="378"/>
      <c r="G207" s="378"/>
      <c r="H207" s="9"/>
      <c r="I207" s="9"/>
      <c r="J207" s="9"/>
    </row>
    <row r="208" spans="1:10" ht="53.25" customHeight="1" x14ac:dyDescent="0.25">
      <c r="A208" s="382" t="s">
        <v>331</v>
      </c>
      <c r="B208" s="382"/>
      <c r="C208" s="382"/>
      <c r="D208" s="382"/>
      <c r="E208" s="382"/>
      <c r="F208" s="382"/>
      <c r="G208" s="382"/>
      <c r="H208" s="382"/>
      <c r="I208" s="9"/>
      <c r="J208" s="9"/>
    </row>
  </sheetData>
  <sheetProtection selectLockedCells="1" selectUnlockedCells="1"/>
  <mergeCells count="374">
    <mergeCell ref="A203:D203"/>
    <mergeCell ref="A204:D204"/>
    <mergeCell ref="A205:D205"/>
    <mergeCell ref="A206:D206"/>
    <mergeCell ref="A207:D207"/>
    <mergeCell ref="A208:H208"/>
    <mergeCell ref="A197:D197"/>
    <mergeCell ref="A198:D198"/>
    <mergeCell ref="A199:D199"/>
    <mergeCell ref="A200:D200"/>
    <mergeCell ref="A201:D201"/>
    <mergeCell ref="A202:D202"/>
    <mergeCell ref="B192:C192"/>
    <mergeCell ref="G192:I192"/>
    <mergeCell ref="B193:C193"/>
    <mergeCell ref="G193:I193"/>
    <mergeCell ref="B195:J195"/>
    <mergeCell ref="A196:H196"/>
    <mergeCell ref="B187:I187"/>
    <mergeCell ref="B188:I188"/>
    <mergeCell ref="B189:C189"/>
    <mergeCell ref="D189:F189"/>
    <mergeCell ref="G189:I189"/>
    <mergeCell ref="B190:C190"/>
    <mergeCell ref="D190:F193"/>
    <mergeCell ref="G190:I190"/>
    <mergeCell ref="B191:C191"/>
    <mergeCell ref="G191:I191"/>
    <mergeCell ref="B180:E180"/>
    <mergeCell ref="F180:J180"/>
    <mergeCell ref="B181:E181"/>
    <mergeCell ref="B182:E182"/>
    <mergeCell ref="B184:J184"/>
    <mergeCell ref="B185:J185"/>
    <mergeCell ref="B177:E177"/>
    <mergeCell ref="F177:J177"/>
    <mergeCell ref="B178:E178"/>
    <mergeCell ref="F178:J178"/>
    <mergeCell ref="B179:E179"/>
    <mergeCell ref="F179:J179"/>
    <mergeCell ref="B173:J173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59:J159"/>
    <mergeCell ref="B160:E160"/>
    <mergeCell ref="F160:J160"/>
    <mergeCell ref="F161:J161"/>
    <mergeCell ref="B162:J162"/>
    <mergeCell ref="B163:E163"/>
    <mergeCell ref="F163:J163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5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35640</v>
      </c>
      <c r="G8" s="33">
        <f>H8*1.1</f>
        <v>32670.000000000004</v>
      </c>
      <c r="H8" s="33">
        <v>29700</v>
      </c>
      <c r="I8" s="33">
        <f>H8*0.75</f>
        <v>22275</v>
      </c>
      <c r="J8" s="33">
        <f>H8*0.5</f>
        <v>14850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49939.199999999997</v>
      </c>
      <c r="G9" s="37">
        <f>H9*1.1</f>
        <v>45777.600000000006</v>
      </c>
      <c r="H9" s="37">
        <v>41616</v>
      </c>
      <c r="I9" s="37">
        <f>H9*0.75</f>
        <v>31212</v>
      </c>
      <c r="J9" s="37">
        <f>H9*0.5</f>
        <v>20808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42768.000000000007</v>
      </c>
      <c r="G11" s="33">
        <f>H11*1.1</f>
        <v>39204.000000000015</v>
      </c>
      <c r="H11" s="33">
        <v>35640.000000000007</v>
      </c>
      <c r="I11" s="33">
        <f>H11*0.75</f>
        <v>26730.000000000007</v>
      </c>
      <c r="J11" s="33">
        <f>H11*0.5</f>
        <v>17820.000000000004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59875.199999999997</v>
      </c>
      <c r="G12" s="37">
        <f>H12*1.1</f>
        <v>54885.600000000006</v>
      </c>
      <c r="H12" s="37">
        <v>49896</v>
      </c>
      <c r="I12" s="37">
        <f>H12*0.75</f>
        <v>37422</v>
      </c>
      <c r="J12" s="37">
        <f>H12*0.5</f>
        <v>24948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7128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3168 до 63360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3168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6336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19008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22176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25344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28512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31680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34848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41184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44352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50688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53856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57024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60192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63360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26532</v>
      </c>
      <c r="G41" s="74"/>
      <c r="H41" s="74"/>
      <c r="I41" s="74"/>
      <c r="J41" s="75"/>
    </row>
    <row r="42" spans="1:10" ht="36" customHeight="1" x14ac:dyDescent="0.25">
      <c r="A42" s="7"/>
      <c r="B42" s="76" t="s">
        <v>332</v>
      </c>
      <c r="C42" s="77"/>
      <c r="D42" s="77"/>
      <c r="E42" s="54"/>
      <c r="F42" s="67">
        <v>4752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19008.000000000007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7920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22572.000000000004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26531.999999999993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65973,6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16560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1656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4176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23760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11880.000000000002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8316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17820.000000000004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21780.000000000004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11880.000000000002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65973.600000000006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50976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30960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300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23284.800000000003</v>
      </c>
      <c r="G96" s="223">
        <f>H96*1.1</f>
        <v>21344.400000000005</v>
      </c>
      <c r="H96" s="223">
        <v>19404.000000000004</v>
      </c>
      <c r="I96" s="223">
        <f>H96*0.75</f>
        <v>14553.000000000004</v>
      </c>
      <c r="J96" s="224">
        <f>H96*0.5</f>
        <v>9702.0000000000018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29700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23760.000000000004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32832</v>
      </c>
      <c r="G99" s="223">
        <f>H99*1.1</f>
        <v>30096.000000000004</v>
      </c>
      <c r="H99" s="223">
        <v>27360</v>
      </c>
      <c r="I99" s="223">
        <f>H99*0.75</f>
        <v>20520</v>
      </c>
      <c r="J99" s="224">
        <f>H99*0.5</f>
        <v>13680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41760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33840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17582.399999999998</v>
      </c>
      <c r="G102" s="121">
        <f>H102*1.1</f>
        <v>16117.2</v>
      </c>
      <c r="H102" s="121">
        <v>14652</v>
      </c>
      <c r="I102" s="121">
        <f>H102*0.75</f>
        <v>10989</v>
      </c>
      <c r="J102" s="121">
        <f>H102*0.5</f>
        <v>7326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68" activePane="bottomLeft" state="frozen"/>
      <selection activeCell="J115" sqref="J115"/>
      <selection pane="bottomLeft" activeCell="F77" sqref="F77:J78"/>
    </sheetView>
  </sheetViews>
  <sheetFormatPr defaultColWidth="24" defaultRowHeight="21" outlineLevelRow="1" x14ac:dyDescent="0.25"/>
  <cols>
    <col min="1" max="1" width="24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83" t="s">
        <v>105</v>
      </c>
      <c r="C6" s="384"/>
      <c r="D6" s="384"/>
      <c r="E6" s="38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27"/>
      <c r="C7" s="28"/>
      <c r="D7" s="28"/>
      <c r="E7" s="29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2340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3312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7200 до 144000</v>
      </c>
      <c r="G20" s="65"/>
      <c r="H20" s="65"/>
      <c r="I20" s="65"/>
      <c r="J20" s="66"/>
    </row>
    <row r="21" spans="1:10" ht="36" customHeight="1" outlineLevel="1" x14ac:dyDescent="0.25">
      <c r="B21" s="108" t="s">
        <v>333</v>
      </c>
      <c r="C21" s="109"/>
      <c r="D21" s="109"/>
      <c r="E21" s="110"/>
      <c r="F21" s="67">
        <v>7200</v>
      </c>
      <c r="G21" s="68"/>
      <c r="H21" s="68"/>
      <c r="I21" s="68"/>
      <c r="J21" s="69"/>
    </row>
    <row r="22" spans="1:10" ht="36" customHeight="1" outlineLevel="1" x14ac:dyDescent="0.25">
      <c r="B22" s="52" t="s">
        <v>334</v>
      </c>
      <c r="C22" s="96"/>
      <c r="D22" s="96"/>
      <c r="E22" s="97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B23" s="52" t="s">
        <v>335</v>
      </c>
      <c r="C23" s="96"/>
      <c r="D23" s="96"/>
      <c r="E23" s="97"/>
      <c r="F23" s="67">
        <v>21600</v>
      </c>
      <c r="G23" s="68"/>
      <c r="H23" s="68"/>
      <c r="I23" s="68"/>
      <c r="J23" s="69"/>
    </row>
    <row r="24" spans="1:10" ht="36" customHeight="1" outlineLevel="1" x14ac:dyDescent="0.25">
      <c r="B24" s="52" t="s">
        <v>336</v>
      </c>
      <c r="C24" s="96"/>
      <c r="D24" s="96"/>
      <c r="E24" s="97"/>
      <c r="F24" s="67">
        <v>28800</v>
      </c>
      <c r="G24" s="68"/>
      <c r="H24" s="68"/>
      <c r="I24" s="68"/>
      <c r="J24" s="69"/>
    </row>
    <row r="25" spans="1:10" ht="36" customHeight="1" outlineLevel="1" x14ac:dyDescent="0.25">
      <c r="B25" s="52" t="s">
        <v>337</v>
      </c>
      <c r="C25" s="96"/>
      <c r="D25" s="96"/>
      <c r="E25" s="97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B26" s="52" t="s">
        <v>338</v>
      </c>
      <c r="C26" s="96"/>
      <c r="D26" s="96"/>
      <c r="E26" s="97"/>
      <c r="F26" s="67">
        <v>43200</v>
      </c>
      <c r="G26" s="68"/>
      <c r="H26" s="68"/>
      <c r="I26" s="68"/>
      <c r="J26" s="69"/>
    </row>
    <row r="27" spans="1:10" ht="36" customHeight="1" outlineLevel="1" x14ac:dyDescent="0.25">
      <c r="B27" s="52" t="s">
        <v>339</v>
      </c>
      <c r="C27" s="96"/>
      <c r="D27" s="96"/>
      <c r="E27" s="97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B28" s="52" t="s">
        <v>340</v>
      </c>
      <c r="C28" s="96"/>
      <c r="D28" s="96"/>
      <c r="E28" s="97"/>
      <c r="F28" s="67">
        <v>57600</v>
      </c>
      <c r="G28" s="68"/>
      <c r="H28" s="68"/>
      <c r="I28" s="68"/>
      <c r="J28" s="69"/>
    </row>
    <row r="29" spans="1:10" ht="36" customHeight="1" outlineLevel="1" x14ac:dyDescent="0.25">
      <c r="B29" s="52" t="s">
        <v>341</v>
      </c>
      <c r="C29" s="96"/>
      <c r="D29" s="96"/>
      <c r="E29" s="97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B30" s="52" t="s">
        <v>342</v>
      </c>
      <c r="C30" s="96"/>
      <c r="D30" s="96"/>
      <c r="E30" s="97"/>
      <c r="F30" s="67">
        <v>72000</v>
      </c>
      <c r="G30" s="68"/>
      <c r="H30" s="68"/>
      <c r="I30" s="68"/>
      <c r="J30" s="69"/>
    </row>
    <row r="31" spans="1:10" ht="36" customHeight="1" outlineLevel="1" x14ac:dyDescent="0.25">
      <c r="B31" s="52" t="s">
        <v>343</v>
      </c>
      <c r="C31" s="96"/>
      <c r="D31" s="96"/>
      <c r="E31" s="97"/>
      <c r="F31" s="67">
        <v>79200</v>
      </c>
      <c r="G31" s="68"/>
      <c r="H31" s="68"/>
      <c r="I31" s="68"/>
      <c r="J31" s="69"/>
    </row>
    <row r="32" spans="1:10" ht="36" customHeight="1" outlineLevel="1" x14ac:dyDescent="0.25">
      <c r="B32" s="52" t="s">
        <v>344</v>
      </c>
      <c r="C32" s="96"/>
      <c r="D32" s="96"/>
      <c r="E32" s="97"/>
      <c r="F32" s="67">
        <v>86400</v>
      </c>
      <c r="G32" s="68"/>
      <c r="H32" s="68"/>
      <c r="I32" s="68"/>
      <c r="J32" s="69"/>
    </row>
    <row r="33" spans="2:10" ht="36" customHeight="1" outlineLevel="1" x14ac:dyDescent="0.25">
      <c r="B33" s="52" t="s">
        <v>345</v>
      </c>
      <c r="C33" s="96"/>
      <c r="D33" s="96"/>
      <c r="E33" s="97"/>
      <c r="F33" s="67">
        <v>93600</v>
      </c>
      <c r="G33" s="68"/>
      <c r="H33" s="68"/>
      <c r="I33" s="68"/>
      <c r="J33" s="69"/>
    </row>
    <row r="34" spans="2:10" ht="36" customHeight="1" outlineLevel="1" x14ac:dyDescent="0.25">
      <c r="B34" s="52" t="s">
        <v>346</v>
      </c>
      <c r="C34" s="96"/>
      <c r="D34" s="96"/>
      <c r="E34" s="97"/>
      <c r="F34" s="67">
        <v>100800</v>
      </c>
      <c r="G34" s="68"/>
      <c r="H34" s="68"/>
      <c r="I34" s="68"/>
      <c r="J34" s="69"/>
    </row>
    <row r="35" spans="2:10" ht="36" customHeight="1" outlineLevel="1" x14ac:dyDescent="0.25">
      <c r="B35" s="52" t="s">
        <v>347</v>
      </c>
      <c r="C35" s="96"/>
      <c r="D35" s="96"/>
      <c r="E35" s="97"/>
      <c r="F35" s="67">
        <v>108000</v>
      </c>
      <c r="G35" s="68"/>
      <c r="H35" s="68"/>
      <c r="I35" s="68"/>
      <c r="J35" s="69"/>
    </row>
    <row r="36" spans="2:10" ht="36" customHeight="1" outlineLevel="1" x14ac:dyDescent="0.25">
      <c r="B36" s="52" t="s">
        <v>348</v>
      </c>
      <c r="C36" s="96"/>
      <c r="D36" s="96"/>
      <c r="E36" s="97"/>
      <c r="F36" s="67">
        <v>115200</v>
      </c>
      <c r="G36" s="68"/>
      <c r="H36" s="68"/>
      <c r="I36" s="68"/>
      <c r="J36" s="69"/>
    </row>
    <row r="37" spans="2:10" ht="36" customHeight="1" outlineLevel="1" x14ac:dyDescent="0.25">
      <c r="B37" s="52" t="s">
        <v>349</v>
      </c>
      <c r="C37" s="96"/>
      <c r="D37" s="96"/>
      <c r="E37" s="97"/>
      <c r="F37" s="67">
        <v>122400</v>
      </c>
      <c r="G37" s="68"/>
      <c r="H37" s="68"/>
      <c r="I37" s="68"/>
      <c r="J37" s="69"/>
    </row>
    <row r="38" spans="2:10" ht="36" customHeight="1" outlineLevel="1" x14ac:dyDescent="0.25">
      <c r="B38" s="52" t="s">
        <v>350</v>
      </c>
      <c r="C38" s="96"/>
      <c r="D38" s="96"/>
      <c r="E38" s="97"/>
      <c r="F38" s="67">
        <v>129600</v>
      </c>
      <c r="G38" s="68"/>
      <c r="H38" s="68"/>
      <c r="I38" s="68"/>
      <c r="J38" s="69"/>
    </row>
    <row r="39" spans="2:10" ht="36" customHeight="1" outlineLevel="1" x14ac:dyDescent="0.25">
      <c r="B39" s="52" t="s">
        <v>351</v>
      </c>
      <c r="C39" s="96"/>
      <c r="D39" s="96"/>
      <c r="E39" s="97"/>
      <c r="F39" s="67">
        <v>136800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352</v>
      </c>
      <c r="C40" s="96"/>
      <c r="D40" s="96"/>
      <c r="E40" s="97"/>
      <c r="F40" s="67">
        <v>144000</v>
      </c>
      <c r="G40" s="68"/>
      <c r="H40" s="68"/>
      <c r="I40" s="68"/>
      <c r="J40" s="69"/>
    </row>
    <row r="41" spans="2:10" ht="36" customHeight="1" thickBot="1" x14ac:dyDescent="0.3">
      <c r="B41" s="386" t="s">
        <v>142</v>
      </c>
      <c r="C41" s="387"/>
      <c r="D41" s="387"/>
      <c r="E41" s="388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8" t="s">
        <v>143</v>
      </c>
      <c r="C42" s="109"/>
      <c r="D42" s="109"/>
      <c r="E42" s="110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212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89" t="s">
        <v>152</v>
      </c>
      <c r="C51" s="390"/>
      <c r="D51" s="390"/>
      <c r="E51" s="391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213</v>
      </c>
      <c r="C54" s="88"/>
      <c r="D54" s="88"/>
      <c r="E54" s="89"/>
      <c r="F54" s="216" t="str">
        <f>"Цена от "&amp;MIN(F56,F61:J62,H96,F63:J74)&amp;" до "&amp;MAX(F56,,H96,F61:J62,F63:J74)</f>
        <v>Цена от 6300 до 126000</v>
      </c>
      <c r="G54" s="217"/>
      <c r="H54" s="217"/>
      <c r="I54" s="217"/>
      <c r="J54" s="218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38"/>
      <c r="D56" s="238"/>
      <c r="E56" s="239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240" t="s">
        <v>157</v>
      </c>
      <c r="C57" s="241"/>
      <c r="D57" s="241"/>
      <c r="E57" s="242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240" t="s">
        <v>158</v>
      </c>
      <c r="C58" s="241"/>
      <c r="D58" s="241"/>
      <c r="E58" s="242"/>
      <c r="F58" s="93">
        <v>10800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30" t="s">
        <v>160</v>
      </c>
      <c r="C61" s="238"/>
      <c r="D61" s="238"/>
      <c r="E61" s="239"/>
      <c r="F61" s="80">
        <v>27000</v>
      </c>
      <c r="G61" s="81"/>
      <c r="H61" s="81"/>
      <c r="I61" s="81"/>
      <c r="J61" s="82"/>
    </row>
    <row r="62" spans="1:10" ht="39.75" customHeight="1" x14ac:dyDescent="0.25">
      <c r="A62" s="7" t="s">
        <v>111</v>
      </c>
      <c r="B62" s="52" t="s">
        <v>161</v>
      </c>
      <c r="C62" s="96"/>
      <c r="D62" s="96"/>
      <c r="E62" s="97"/>
      <c r="F62" s="67">
        <v>40500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81000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54000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33300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126000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54360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45000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30600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6300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41400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56880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113760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76032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100800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176400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126000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43200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52" t="s">
        <v>195</v>
      </c>
      <c r="C96" s="96"/>
      <c r="D96" s="96"/>
      <c r="E96" s="97"/>
      <c r="F96" s="222">
        <f>H96*1.2</f>
        <v>23760</v>
      </c>
      <c r="G96" s="223">
        <f>H96*1.1</f>
        <v>21780</v>
      </c>
      <c r="H96" s="223">
        <v>19800</v>
      </c>
      <c r="I96" s="223">
        <f>H96*0.75</f>
        <v>14850</v>
      </c>
      <c r="J96" s="224">
        <f>H96*0.5</f>
        <v>9900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19800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33696</v>
      </c>
      <c r="G99" s="223">
        <f>H99*1.1</f>
        <v>30888.000000000004</v>
      </c>
      <c r="H99" s="223">
        <v>28080</v>
      </c>
      <c r="I99" s="223">
        <f>H99*0.75</f>
        <v>21060</v>
      </c>
      <c r="J99" s="224">
        <f>H99*0.5</f>
        <v>14040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28080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23760</v>
      </c>
      <c r="G102" s="121">
        <f>H102*1.1</f>
        <v>21780</v>
      </c>
      <c r="H102" s="121">
        <v>19800</v>
      </c>
      <c r="I102" s="121">
        <f>H102*0.75</f>
        <v>14850</v>
      </c>
      <c r="J102" s="121">
        <f>H102*0.5</f>
        <v>9900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s="179" customFormat="1" ht="24" thickBot="1" x14ac:dyDescent="0.3">
      <c r="A111" s="392"/>
      <c r="B111" s="177"/>
      <c r="C111" s="177"/>
      <c r="D111" s="177"/>
      <c r="E111" s="177"/>
      <c r="F111" s="178"/>
      <c r="G111" s="178"/>
      <c r="H111" s="178"/>
      <c r="I111" s="178"/>
      <c r="J111" s="178"/>
    </row>
    <row r="112" spans="1:10" s="179" customFormat="1" ht="24" thickBot="1" x14ac:dyDescent="0.3">
      <c r="A112" s="392"/>
      <c r="B112" s="247" t="s">
        <v>255</v>
      </c>
      <c r="C112" s="248"/>
      <c r="D112" s="248"/>
      <c r="E112" s="248"/>
      <c r="F112" s="248"/>
      <c r="G112" s="248"/>
      <c r="H112" s="248"/>
      <c r="I112" s="249"/>
      <c r="J112" s="178"/>
    </row>
    <row r="113" spans="1:10" s="179" customFormat="1" ht="69.75" customHeight="1" thickBot="1" x14ac:dyDescent="0.3">
      <c r="A113" s="392"/>
      <c r="B113" s="283" t="s">
        <v>256</v>
      </c>
      <c r="C113" s="284"/>
      <c r="D113" s="285" t="s">
        <v>257</v>
      </c>
      <c r="E113" s="255"/>
      <c r="F113" s="256"/>
      <c r="G113" s="255" t="s">
        <v>258</v>
      </c>
      <c r="H113" s="255"/>
      <c r="I113" s="256"/>
      <c r="J113" s="178"/>
    </row>
    <row r="114" spans="1:10" s="179" customFormat="1" ht="23.25" x14ac:dyDescent="0.25">
      <c r="A114" s="392"/>
      <c r="B114" s="286" t="s">
        <v>259</v>
      </c>
      <c r="C114" s="287"/>
      <c r="D114" s="262" t="s">
        <v>260</v>
      </c>
      <c r="E114" s="262"/>
      <c r="F114" s="262"/>
      <c r="G114" s="288">
        <v>2190</v>
      </c>
      <c r="H114" s="262"/>
      <c r="I114" s="263"/>
      <c r="J114" s="178"/>
    </row>
    <row r="115" spans="1:10" s="179" customFormat="1" ht="23.25" x14ac:dyDescent="0.25">
      <c r="A115" s="392"/>
      <c r="B115" s="289" t="s">
        <v>261</v>
      </c>
      <c r="C115" s="290"/>
      <c r="D115" s="269"/>
      <c r="E115" s="269"/>
      <c r="F115" s="269"/>
      <c r="G115" s="291">
        <v>1590</v>
      </c>
      <c r="H115" s="269"/>
      <c r="I115" s="270"/>
      <c r="J115" s="178"/>
    </row>
    <row r="116" spans="1:10" s="179" customFormat="1" ht="23.25" x14ac:dyDescent="0.25">
      <c r="A116" s="392"/>
      <c r="B116" s="289" t="s">
        <v>262</v>
      </c>
      <c r="C116" s="290"/>
      <c r="D116" s="269"/>
      <c r="E116" s="269"/>
      <c r="F116" s="269"/>
      <c r="G116" s="291">
        <v>1440</v>
      </c>
      <c r="H116" s="269"/>
      <c r="I116" s="270"/>
      <c r="J116" s="178"/>
    </row>
    <row r="117" spans="1:10" s="179" customFormat="1" ht="75" customHeight="1" x14ac:dyDescent="0.25">
      <c r="A117" s="392"/>
      <c r="B117" s="289" t="s">
        <v>263</v>
      </c>
      <c r="C117" s="290"/>
      <c r="D117" s="269"/>
      <c r="E117" s="269"/>
      <c r="F117" s="269"/>
      <c r="G117" s="291">
        <v>1290</v>
      </c>
      <c r="H117" s="269"/>
      <c r="I117" s="270"/>
      <c r="J117" s="178"/>
    </row>
    <row r="118" spans="1:10" s="179" customFormat="1" ht="23.25" x14ac:dyDescent="0.25">
      <c r="A118" s="392"/>
      <c r="B118" s="177"/>
      <c r="C118" s="177"/>
      <c r="D118" s="177"/>
      <c r="E118" s="177"/>
      <c r="F118" s="178"/>
      <c r="G118" s="178"/>
      <c r="H118" s="178"/>
      <c r="I118" s="178"/>
      <c r="J118" s="178"/>
    </row>
    <row r="119" spans="1:10" ht="18" customHeight="1" x14ac:dyDescent="0.25">
      <c r="B119" s="125"/>
      <c r="C119" s="126"/>
      <c r="D119" s="126"/>
      <c r="E119" s="126"/>
      <c r="F119" s="127"/>
      <c r="G119" s="127"/>
      <c r="H119" s="127"/>
      <c r="I119" s="127"/>
      <c r="J119" s="127"/>
    </row>
    <row r="120" spans="1:10" ht="67.5" customHeight="1" x14ac:dyDescent="0.25">
      <c r="B120" s="128" t="s">
        <v>264</v>
      </c>
      <c r="C120" s="128"/>
      <c r="D120" s="128"/>
      <c r="E120" s="128"/>
      <c r="F120" s="128"/>
      <c r="G120" s="128"/>
      <c r="H120" s="128"/>
      <c r="I120" s="128"/>
      <c r="J120" s="128"/>
    </row>
    <row r="121" spans="1:10" ht="40.5" customHeight="1" x14ac:dyDescent="0.25">
      <c r="B121" s="128" t="s">
        <v>209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7" customHeight="1" x14ac:dyDescent="0.25">
      <c r="A122" s="7" t="s">
        <v>113</v>
      </c>
      <c r="B122" s="130" t="s">
        <v>210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0.5" customHeight="1" x14ac:dyDescent="0.25">
      <c r="B123" s="132" t="s">
        <v>211</v>
      </c>
      <c r="C123" s="132"/>
      <c r="D123" s="132"/>
      <c r="E123" s="132"/>
      <c r="F123" s="132"/>
      <c r="G123" s="132"/>
      <c r="H123" s="132"/>
      <c r="I123" s="132"/>
      <c r="J123" s="132"/>
    </row>
    <row r="124" spans="1:10" ht="18" customHeight="1" x14ac:dyDescent="0.25"/>
  </sheetData>
  <sheetProtection selectLockedCells="1" selectUnlockedCells="1"/>
  <mergeCells count="222">
    <mergeCell ref="B120:J120"/>
    <mergeCell ref="B121:J121"/>
    <mergeCell ref="B122:J122"/>
    <mergeCell ref="B123:J123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  <mergeCell ref="B109:E109"/>
    <mergeCell ref="F109:J109"/>
    <mergeCell ref="B110:E110"/>
    <mergeCell ref="F110:J110"/>
    <mergeCell ref="B112:I112"/>
    <mergeCell ref="B113:C113"/>
    <mergeCell ref="D113:F113"/>
    <mergeCell ref="G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96" activePane="bottomLeft" state="frozen"/>
      <selection activeCell="J115" sqref="J115"/>
      <selection pane="bottomLeft" activeCell="F105" sqref="F105:J10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93" t="s">
        <v>270</v>
      </c>
      <c r="B42" s="394"/>
      <c r="C42" s="395"/>
      <c r="D42" s="395"/>
      <c r="E42" s="395"/>
      <c r="F42" s="185" t="s">
        <v>270</v>
      </c>
      <c r="G42" s="214"/>
      <c r="H42" s="214"/>
      <c r="I42" s="214"/>
      <c r="J42" s="215"/>
    </row>
    <row r="43" spans="1:10" ht="36" customHeight="1" thickBot="1" x14ac:dyDescent="0.3">
      <c r="A43" s="7" t="s">
        <v>111</v>
      </c>
      <c r="B43" s="30" t="s">
        <v>271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85" t="s">
        <v>270</v>
      </c>
      <c r="G44" s="214"/>
      <c r="H44" s="214"/>
      <c r="I44" s="214"/>
      <c r="J44" s="215"/>
    </row>
    <row r="45" spans="1:10" ht="36" customHeight="1" thickBot="1" x14ac:dyDescent="0.3">
      <c r="A45" s="7" t="s">
        <v>111</v>
      </c>
      <c r="B45" s="30" t="s">
        <v>272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85" t="s">
        <v>270</v>
      </c>
      <c r="G46" s="214"/>
      <c r="H46" s="214"/>
      <c r="I46" s="214"/>
      <c r="J46" s="215"/>
    </row>
    <row r="47" spans="1:10" ht="36" customHeight="1" thickBot="1" x14ac:dyDescent="0.3">
      <c r="A47" s="7" t="s">
        <v>111</v>
      </c>
      <c r="B47" s="52" t="s">
        <v>273</v>
      </c>
      <c r="C47" s="53"/>
      <c r="D47" s="53"/>
      <c r="E47" s="54"/>
      <c r="F47" s="190">
        <v>1080</v>
      </c>
      <c r="G47" s="396"/>
      <c r="H47" s="396"/>
      <c r="I47" s="396"/>
      <c r="J47" s="397"/>
    </row>
    <row r="48" spans="1:10" ht="30" customHeight="1" thickBot="1" x14ac:dyDescent="0.3">
      <c r="A48" s="185"/>
      <c r="B48" s="214"/>
      <c r="C48" s="214"/>
      <c r="D48" s="214"/>
      <c r="E48" s="215"/>
      <c r="F48" s="185" t="s">
        <v>270</v>
      </c>
      <c r="G48" s="214"/>
      <c r="H48" s="214"/>
      <c r="I48" s="214"/>
      <c r="J48" s="21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8" t="str">
        <f>"Цена от "&amp;MIN(F50:F70)&amp;" до "&amp;MAX(F50:F70)</f>
        <v>Цена от 6552 до 131040</v>
      </c>
      <c r="G49" s="399"/>
      <c r="H49" s="399"/>
      <c r="I49" s="399"/>
      <c r="J49" s="400"/>
    </row>
    <row r="50" spans="1:10" ht="36" customHeight="1" outlineLevel="1" x14ac:dyDescent="0.25">
      <c r="A50" s="7"/>
      <c r="B50" s="52" t="s">
        <v>274</v>
      </c>
      <c r="C50" s="53"/>
      <c r="D50" s="53"/>
      <c r="E50" s="53"/>
      <c r="F50" s="147">
        <v>6552</v>
      </c>
      <c r="G50" s="148"/>
      <c r="H50" s="148"/>
      <c r="I50" s="148"/>
      <c r="J50" s="149"/>
    </row>
    <row r="51" spans="1:10" ht="36" customHeight="1" outlineLevel="1" x14ac:dyDescent="0.25">
      <c r="A51" s="7"/>
      <c r="B51" s="52" t="s">
        <v>275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276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277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278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279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280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281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282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283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284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285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286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287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288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289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290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291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292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293</v>
      </c>
      <c r="C69" s="53"/>
      <c r="D69" s="53"/>
      <c r="E69" s="53"/>
      <c r="F69" s="401">
        <v>131040</v>
      </c>
      <c r="G69" s="157"/>
      <c r="H69" s="157"/>
      <c r="I69" s="157"/>
      <c r="J69" s="158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212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5" t="s">
        <v>213</v>
      </c>
      <c r="C83" s="166"/>
      <c r="D83" s="166"/>
      <c r="E83" s="167"/>
      <c r="F83" s="102" t="str">
        <f>"Цена от "&amp;MIN(F85,F90:F102)&amp;" до "&amp;MAX(F85,F90:F102)</f>
        <v>Цена от 3402 до 83700</v>
      </c>
      <c r="G83" s="103"/>
      <c r="H83" s="103"/>
      <c r="I83" s="103"/>
      <c r="J83" s="10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36" customHeight="1" thickBot="1" x14ac:dyDescent="0.3">
      <c r="A88" s="7"/>
      <c r="B88" s="240" t="s">
        <v>159</v>
      </c>
      <c r="C88" s="241"/>
      <c r="D88" s="241"/>
      <c r="E88" s="24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27018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21348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171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177</v>
      </c>
      <c r="C106" s="77"/>
      <c r="D106" s="77"/>
      <c r="E106" s="53"/>
      <c r="F106" s="67">
        <v>90000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56880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45360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56880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182</v>
      </c>
      <c r="C111" s="85"/>
      <c r="D111" s="85"/>
      <c r="E111" s="86"/>
      <c r="F111" s="67">
        <v>68256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41040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48960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185</v>
      </c>
      <c r="C114" s="77"/>
      <c r="D114" s="77"/>
      <c r="E114" s="54"/>
      <c r="F114" s="67">
        <v>176400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8" t="s">
        <v>186</v>
      </c>
      <c r="C115" s="79"/>
      <c r="D115" s="79"/>
      <c r="E115" s="36"/>
      <c r="F115" s="67">
        <v>7200</v>
      </c>
      <c r="G115" s="68"/>
      <c r="H115" s="68"/>
      <c r="I115" s="68"/>
      <c r="J115" s="69"/>
    </row>
    <row r="116" spans="1:10" ht="36" customHeight="1" thickBot="1" x14ac:dyDescent="0.3">
      <c r="A116" s="7" t="s">
        <v>113</v>
      </c>
      <c r="B116" s="76" t="s">
        <v>188</v>
      </c>
      <c r="C116" s="77"/>
      <c r="D116" s="77"/>
      <c r="E116" s="54"/>
      <c r="F116" s="67">
        <v>17280</v>
      </c>
      <c r="G116" s="68"/>
      <c r="H116" s="68"/>
      <c r="I116" s="68"/>
      <c r="J116" s="69"/>
    </row>
    <row r="117" spans="1:10" ht="22.5" customHeight="1" x14ac:dyDescent="0.25">
      <c r="A117" s="7" t="s">
        <v>111</v>
      </c>
      <c r="B117" s="105" t="s">
        <v>190</v>
      </c>
      <c r="C117" s="106"/>
      <c r="D117" s="106"/>
      <c r="E117" s="106"/>
      <c r="F117" s="106"/>
      <c r="G117" s="106"/>
      <c r="H117" s="106"/>
      <c r="I117" s="106"/>
      <c r="J117" s="107"/>
    </row>
    <row r="118" spans="1:10" ht="36" customHeight="1" thickBot="1" x14ac:dyDescent="0.3">
      <c r="A118" s="7"/>
      <c r="B118" s="52" t="s">
        <v>172</v>
      </c>
      <c r="C118" s="96"/>
      <c r="D118" s="96"/>
      <c r="E118" s="97"/>
      <c r="F118" s="67">
        <v>40</v>
      </c>
      <c r="G118" s="68"/>
      <c r="H118" s="68"/>
      <c r="I118" s="68"/>
      <c r="J118" s="69"/>
    </row>
    <row r="119" spans="1:10" ht="36" customHeight="1" thickBot="1" x14ac:dyDescent="0.3">
      <c r="A119" s="7"/>
      <c r="B119" s="99" t="s">
        <v>189</v>
      </c>
      <c r="C119" s="100"/>
      <c r="D119" s="100"/>
      <c r="E119" s="101"/>
      <c r="F119" s="102"/>
      <c r="G119" s="103"/>
      <c r="H119" s="103"/>
      <c r="I119" s="103"/>
      <c r="J119" s="104"/>
    </row>
    <row r="120" spans="1:10" ht="36" customHeight="1" thickBot="1" x14ac:dyDescent="0.3">
      <c r="A120" s="7"/>
      <c r="B120" s="171" t="s">
        <v>190</v>
      </c>
      <c r="C120" s="172"/>
      <c r="D120" s="172"/>
      <c r="E120" s="172"/>
      <c r="F120" s="172"/>
      <c r="G120" s="172"/>
      <c r="H120" s="172"/>
      <c r="I120" s="172"/>
      <c r="J120" s="173"/>
    </row>
    <row r="121" spans="1:10" ht="36" customHeight="1" x14ac:dyDescent="0.25">
      <c r="A121" s="7"/>
      <c r="B121" s="108" t="s">
        <v>191</v>
      </c>
      <c r="C121" s="109"/>
      <c r="D121" s="109"/>
      <c r="E121" s="110"/>
      <c r="F121" s="67">
        <v>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99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193</v>
      </c>
      <c r="C123" s="77"/>
      <c r="D123" s="77"/>
      <c r="E123" s="54"/>
      <c r="F123" s="67">
        <v>150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194</v>
      </c>
      <c r="C124" s="19"/>
      <c r="D124" s="19"/>
      <c r="E124" s="20"/>
      <c r="F124" s="216"/>
      <c r="G124" s="217"/>
      <c r="H124" s="217"/>
      <c r="I124" s="217"/>
      <c r="J124" s="218"/>
    </row>
    <row r="125" spans="1:10" ht="36" customHeight="1" x14ac:dyDescent="0.25">
      <c r="A125" s="7" t="s">
        <v>111</v>
      </c>
      <c r="B125" s="76" t="s">
        <v>266</v>
      </c>
      <c r="C125" s="77"/>
      <c r="D125" s="77"/>
      <c r="E125" s="54"/>
      <c r="F125" s="67">
        <v>21960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196</v>
      </c>
      <c r="C126" s="77"/>
      <c r="D126" s="77"/>
      <c r="E126" s="54"/>
      <c r="F126" s="67">
        <v>21960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197</v>
      </c>
      <c r="C127" s="77"/>
      <c r="D127" s="77"/>
      <c r="E127" s="54"/>
      <c r="F127" s="67">
        <v>15660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315</v>
      </c>
      <c r="C128" s="77"/>
      <c r="D128" s="77"/>
      <c r="E128" s="54"/>
      <c r="F128" s="67">
        <v>46800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231</v>
      </c>
      <c r="C129" s="77"/>
      <c r="D129" s="77"/>
      <c r="E129" s="54"/>
      <c r="F129" s="67">
        <v>46800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200</v>
      </c>
      <c r="C130" s="77"/>
      <c r="D130" s="77"/>
      <c r="E130" s="54"/>
      <c r="F130" s="67">
        <v>33120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201</v>
      </c>
      <c r="C131" s="77"/>
      <c r="D131" s="77"/>
      <c r="E131" s="54"/>
      <c r="F131" s="67">
        <v>17568</v>
      </c>
      <c r="G131" s="68"/>
      <c r="H131" s="68"/>
      <c r="I131" s="68"/>
      <c r="J131" s="69"/>
    </row>
    <row r="132" spans="1:10" ht="54" customHeight="1" thickBot="1" x14ac:dyDescent="0.3">
      <c r="A132" s="7"/>
      <c r="B132" s="165" t="s">
        <v>202</v>
      </c>
      <c r="C132" s="166"/>
      <c r="D132" s="166"/>
      <c r="E132" s="167"/>
      <c r="F132" s="402"/>
      <c r="G132" s="403"/>
      <c r="H132" s="403"/>
      <c r="I132" s="403"/>
      <c r="J132" s="404"/>
    </row>
    <row r="133" spans="1:10" ht="28.5" customHeight="1" thickBot="1" x14ac:dyDescent="0.3">
      <c r="A133" s="7"/>
      <c r="B133" s="358" t="s">
        <v>190</v>
      </c>
      <c r="C133" s="359"/>
      <c r="D133" s="359"/>
      <c r="E133" s="359"/>
      <c r="F133" s="359"/>
      <c r="G133" s="359"/>
      <c r="H133" s="359"/>
      <c r="I133" s="359"/>
      <c r="J133" s="360"/>
    </row>
    <row r="134" spans="1:10" ht="28.5" customHeight="1" x14ac:dyDescent="0.25">
      <c r="A134" s="7"/>
      <c r="B134" s="78" t="s">
        <v>203</v>
      </c>
      <c r="C134" s="79"/>
      <c r="D134" s="79"/>
      <c r="E134" s="36"/>
      <c r="F134" s="80">
        <v>90</v>
      </c>
      <c r="G134" s="81"/>
      <c r="H134" s="81"/>
      <c r="I134" s="81"/>
      <c r="J134" s="82"/>
    </row>
    <row r="135" spans="1:10" ht="28.5" customHeight="1" x14ac:dyDescent="0.25">
      <c r="A135" s="7"/>
      <c r="B135" s="76" t="s">
        <v>204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205</v>
      </c>
      <c r="C136" s="77"/>
      <c r="D136" s="77"/>
      <c r="E136" s="54"/>
      <c r="F136" s="67">
        <v>60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206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207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5"/>
      <c r="C140" s="126"/>
      <c r="D140" s="126"/>
      <c r="E140" s="126"/>
      <c r="F140" s="127"/>
      <c r="G140" s="127"/>
      <c r="H140" s="127"/>
      <c r="I140" s="127"/>
      <c r="J140" s="127"/>
    </row>
    <row r="141" spans="1:10" ht="67.5" customHeight="1" x14ac:dyDescent="0.25">
      <c r="A141" s="7"/>
      <c r="B141" s="128" t="s">
        <v>319</v>
      </c>
      <c r="C141" s="128"/>
      <c r="D141" s="128"/>
      <c r="E141" s="128"/>
      <c r="F141" s="128"/>
      <c r="G141" s="128"/>
      <c r="H141" s="128"/>
      <c r="I141" s="128"/>
      <c r="J141" s="128"/>
    </row>
    <row r="142" spans="1:10" ht="27" customHeight="1" x14ac:dyDescent="0.25">
      <c r="A142" s="7" t="s">
        <v>113</v>
      </c>
      <c r="B142" s="128" t="s">
        <v>210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18" customHeight="1" x14ac:dyDescent="0.25">
      <c r="A143" s="7"/>
      <c r="B143" s="125"/>
      <c r="C143" s="126"/>
      <c r="D143" s="126"/>
      <c r="E143" s="126"/>
      <c r="F143" s="127"/>
      <c r="G143" s="127"/>
      <c r="H143" s="127"/>
      <c r="I143" s="127"/>
      <c r="J143" s="127"/>
    </row>
    <row r="144" spans="1:10" s="245" customFormat="1" ht="36" customHeight="1" thickBot="1" x14ac:dyDescent="0.3">
      <c r="B144" s="246" t="s">
        <v>254</v>
      </c>
      <c r="C144" s="246"/>
      <c r="D144" s="246"/>
      <c r="E144" s="246"/>
      <c r="F144" s="246"/>
      <c r="G144" s="246"/>
      <c r="H144" s="246"/>
      <c r="I144" s="246"/>
    </row>
    <row r="145" spans="1:10" s="133" customFormat="1" ht="36" customHeight="1" thickBot="1" x14ac:dyDescent="0.3">
      <c r="B145" s="247" t="s">
        <v>255</v>
      </c>
      <c r="C145" s="248"/>
      <c r="D145" s="248"/>
      <c r="E145" s="248"/>
      <c r="F145" s="248"/>
      <c r="G145" s="248"/>
      <c r="H145" s="248"/>
      <c r="I145" s="249"/>
    </row>
    <row r="146" spans="1:10" ht="75" customHeight="1" thickBot="1" x14ac:dyDescent="0.3">
      <c r="B146" s="283" t="s">
        <v>256</v>
      </c>
      <c r="C146" s="284"/>
      <c r="D146" s="285" t="s">
        <v>257</v>
      </c>
      <c r="E146" s="255"/>
      <c r="F146" s="256"/>
      <c r="G146" s="255" t="s">
        <v>258</v>
      </c>
      <c r="H146" s="255"/>
      <c r="I146" s="256"/>
      <c r="J146" s="9"/>
    </row>
    <row r="147" spans="1:10" ht="36" customHeight="1" x14ac:dyDescent="0.25">
      <c r="B147" s="286" t="s">
        <v>259</v>
      </c>
      <c r="C147" s="287"/>
      <c r="D147" s="262" t="s">
        <v>260</v>
      </c>
      <c r="E147" s="262"/>
      <c r="F147" s="262"/>
      <c r="G147" s="288">
        <v>2190</v>
      </c>
      <c r="H147" s="262"/>
      <c r="I147" s="263"/>
      <c r="J147" s="9"/>
    </row>
    <row r="148" spans="1:10" ht="36" customHeight="1" x14ac:dyDescent="0.25">
      <c r="B148" s="289" t="s">
        <v>261</v>
      </c>
      <c r="C148" s="290"/>
      <c r="D148" s="269"/>
      <c r="E148" s="269"/>
      <c r="F148" s="269"/>
      <c r="G148" s="291">
        <v>1590</v>
      </c>
      <c r="H148" s="269"/>
      <c r="I148" s="270"/>
      <c r="J148" s="9"/>
    </row>
    <row r="149" spans="1:10" ht="36" customHeight="1" x14ac:dyDescent="0.25">
      <c r="B149" s="289" t="s">
        <v>262</v>
      </c>
      <c r="C149" s="290"/>
      <c r="D149" s="269"/>
      <c r="E149" s="269"/>
      <c r="F149" s="269"/>
      <c r="G149" s="291">
        <v>1440</v>
      </c>
      <c r="H149" s="269"/>
      <c r="I149" s="270"/>
      <c r="J149" s="9"/>
    </row>
    <row r="150" spans="1:10" ht="54" customHeight="1" x14ac:dyDescent="0.25">
      <c r="B150" s="289" t="s">
        <v>263</v>
      </c>
      <c r="C150" s="290"/>
      <c r="D150" s="269"/>
      <c r="E150" s="269"/>
      <c r="F150" s="269"/>
      <c r="G150" s="291">
        <v>1290</v>
      </c>
      <c r="H150" s="269"/>
      <c r="I150" s="270"/>
      <c r="J150" s="9"/>
    </row>
    <row r="151" spans="1:10" ht="21" x14ac:dyDescent="0.25">
      <c r="B151" s="372"/>
      <c r="C151" s="372"/>
      <c r="D151" s="373"/>
      <c r="E151" s="373"/>
      <c r="F151" s="373"/>
      <c r="G151" s="374"/>
      <c r="H151" s="373"/>
      <c r="I151" s="373"/>
      <c r="J151" s="9"/>
    </row>
    <row r="152" spans="1:10" ht="40.5" customHeight="1" x14ac:dyDescent="0.25">
      <c r="A152" s="7"/>
      <c r="B152" s="132" t="s">
        <v>211</v>
      </c>
      <c r="C152" s="132"/>
      <c r="D152" s="132"/>
      <c r="E152" s="132"/>
      <c r="F152" s="132"/>
      <c r="G152" s="132"/>
      <c r="H152" s="132"/>
      <c r="I152" s="132"/>
      <c r="J152" s="132"/>
    </row>
    <row r="153" spans="1:10" ht="23.25" x14ac:dyDescent="0.25">
      <c r="A153" s="375" t="s">
        <v>320</v>
      </c>
      <c r="B153" s="375"/>
      <c r="C153" s="375"/>
      <c r="D153" s="375"/>
      <c r="E153" s="375"/>
      <c r="F153" s="375"/>
      <c r="G153" s="375"/>
      <c r="H153" s="375"/>
      <c r="I153" s="9"/>
      <c r="J153" s="9"/>
    </row>
    <row r="154" spans="1:10" ht="25.5" x14ac:dyDescent="0.35">
      <c r="A154" s="376" t="s">
        <v>321</v>
      </c>
      <c r="B154" s="376"/>
      <c r="C154" s="376"/>
      <c r="D154" s="376"/>
      <c r="E154" s="377" t="s">
        <v>322</v>
      </c>
      <c r="F154" s="378"/>
      <c r="G154" s="378"/>
      <c r="H154" s="9"/>
      <c r="I154" s="9"/>
      <c r="J154" s="9"/>
    </row>
    <row r="155" spans="1:10" ht="25.5" x14ac:dyDescent="0.35">
      <c r="A155" s="379" t="s">
        <v>323</v>
      </c>
      <c r="B155" s="379"/>
      <c r="C155" s="379"/>
      <c r="D155" s="379"/>
      <c r="E155" s="380">
        <v>1</v>
      </c>
      <c r="F155" s="378"/>
      <c r="G155" s="378"/>
      <c r="H155" s="9"/>
      <c r="I155" s="9"/>
      <c r="J155" s="9"/>
    </row>
    <row r="156" spans="1:10" ht="25.5" x14ac:dyDescent="0.35">
      <c r="A156" s="379">
        <v>2</v>
      </c>
      <c r="B156" s="379"/>
      <c r="C156" s="379"/>
      <c r="D156" s="379"/>
      <c r="E156" s="381">
        <v>1.1000000000000001</v>
      </c>
      <c r="F156" s="378"/>
      <c r="G156" s="378"/>
      <c r="H156" s="9"/>
      <c r="I156" s="9"/>
      <c r="J156" s="9"/>
    </row>
    <row r="157" spans="1:10" ht="25.5" x14ac:dyDescent="0.35">
      <c r="A157" s="379">
        <v>3</v>
      </c>
      <c r="B157" s="379"/>
      <c r="C157" s="379"/>
      <c r="D157" s="379"/>
      <c r="E157" s="381">
        <v>1.2</v>
      </c>
      <c r="F157" s="378"/>
      <c r="G157" s="378"/>
      <c r="H157" s="9"/>
      <c r="I157" s="9"/>
      <c r="J157" s="9"/>
    </row>
    <row r="158" spans="1:10" ht="25.5" x14ac:dyDescent="0.35">
      <c r="A158" s="379" t="s">
        <v>324</v>
      </c>
      <c r="B158" s="379"/>
      <c r="C158" s="379"/>
      <c r="D158" s="379"/>
      <c r="E158" s="381">
        <v>1.25</v>
      </c>
      <c r="F158" s="378"/>
      <c r="G158" s="378"/>
      <c r="H158" s="9"/>
      <c r="I158" s="9"/>
      <c r="J158" s="9"/>
    </row>
    <row r="159" spans="1:10" ht="25.5" x14ac:dyDescent="0.35">
      <c r="A159" s="379" t="s">
        <v>325</v>
      </c>
      <c r="B159" s="379"/>
      <c r="C159" s="379"/>
      <c r="D159" s="379"/>
      <c r="E159" s="381">
        <v>1.3</v>
      </c>
      <c r="F159" s="378"/>
      <c r="G159" s="378"/>
      <c r="H159" s="9"/>
      <c r="I159" s="9"/>
      <c r="J159" s="9"/>
    </row>
    <row r="160" spans="1:10" ht="25.5" x14ac:dyDescent="0.35">
      <c r="A160" s="379" t="s">
        <v>326</v>
      </c>
      <c r="B160" s="379"/>
      <c r="C160" s="379"/>
      <c r="D160" s="379"/>
      <c r="E160" s="381">
        <v>1.35</v>
      </c>
      <c r="F160" s="378"/>
      <c r="G160" s="378"/>
      <c r="H160" s="9"/>
      <c r="I160" s="9"/>
      <c r="J160" s="9"/>
    </row>
    <row r="161" spans="1:10" ht="25.5" x14ac:dyDescent="0.35">
      <c r="A161" s="379" t="s">
        <v>327</v>
      </c>
      <c r="B161" s="379"/>
      <c r="C161" s="379"/>
      <c r="D161" s="379"/>
      <c r="E161" s="381">
        <v>1.4</v>
      </c>
      <c r="F161" s="378"/>
      <c r="G161" s="378"/>
      <c r="H161" s="9"/>
      <c r="I161" s="9"/>
      <c r="J161" s="9"/>
    </row>
    <row r="162" spans="1:10" ht="25.5" x14ac:dyDescent="0.35">
      <c r="A162" s="379" t="s">
        <v>328</v>
      </c>
      <c r="B162" s="379"/>
      <c r="C162" s="379"/>
      <c r="D162" s="379"/>
      <c r="E162" s="381">
        <v>1.45</v>
      </c>
      <c r="F162" s="378"/>
      <c r="G162" s="378"/>
      <c r="H162" s="9"/>
      <c r="I162" s="9"/>
      <c r="J162" s="9"/>
    </row>
    <row r="163" spans="1:10" ht="25.5" x14ac:dyDescent="0.35">
      <c r="A163" s="379" t="s">
        <v>329</v>
      </c>
      <c r="B163" s="379"/>
      <c r="C163" s="379"/>
      <c r="D163" s="379"/>
      <c r="E163" s="381">
        <v>1.5</v>
      </c>
      <c r="F163" s="378"/>
      <c r="G163" s="378"/>
      <c r="H163" s="9"/>
      <c r="I163" s="9"/>
      <c r="J163" s="9"/>
    </row>
    <row r="164" spans="1:10" ht="25.5" x14ac:dyDescent="0.35">
      <c r="A164" s="379" t="s">
        <v>330</v>
      </c>
      <c r="B164" s="379"/>
      <c r="C164" s="379"/>
      <c r="D164" s="379"/>
      <c r="E164" s="381">
        <v>2</v>
      </c>
      <c r="F164" s="378"/>
      <c r="G164" s="378"/>
      <c r="H164" s="9"/>
      <c r="I164" s="9"/>
      <c r="J164" s="9"/>
    </row>
    <row r="165" spans="1:10" ht="53.25" customHeight="1" x14ac:dyDescent="0.25">
      <c r="A165" s="382" t="s">
        <v>331</v>
      </c>
      <c r="B165" s="382"/>
      <c r="C165" s="382"/>
      <c r="D165" s="382"/>
      <c r="E165" s="382"/>
      <c r="F165" s="382"/>
      <c r="G165" s="382"/>
      <c r="H165" s="382"/>
      <c r="I165" s="9"/>
      <c r="J165" s="9"/>
    </row>
  </sheetData>
  <sheetProtection selectLockedCells="1" selectUnlockedCells="1"/>
  <mergeCells count="290">
    <mergeCell ref="A160:D160"/>
    <mergeCell ref="A161:D161"/>
    <mergeCell ref="A162:D162"/>
    <mergeCell ref="A163:D163"/>
    <mergeCell ref="A164:D164"/>
    <mergeCell ref="A165:H165"/>
    <mergeCell ref="A154:D154"/>
    <mergeCell ref="A155:D155"/>
    <mergeCell ref="A156:D156"/>
    <mergeCell ref="A157:D157"/>
    <mergeCell ref="A158:D158"/>
    <mergeCell ref="A159:D159"/>
    <mergeCell ref="B149:C149"/>
    <mergeCell ref="G149:I149"/>
    <mergeCell ref="B150:C150"/>
    <mergeCell ref="G150:I150"/>
    <mergeCell ref="B152:J152"/>
    <mergeCell ref="A153:H153"/>
    <mergeCell ref="B144:I144"/>
    <mergeCell ref="B145:I145"/>
    <mergeCell ref="B146:C146"/>
    <mergeCell ref="D146:F146"/>
    <mergeCell ref="G146:I146"/>
    <mergeCell ref="B147:C147"/>
    <mergeCell ref="D147:F150"/>
    <mergeCell ref="G147:I147"/>
    <mergeCell ref="B148:C148"/>
    <mergeCell ref="G148:I148"/>
    <mergeCell ref="B138:E138"/>
    <mergeCell ref="F138:J138"/>
    <mergeCell ref="B139:E139"/>
    <mergeCell ref="F139:J139"/>
    <mergeCell ref="B141:J141"/>
    <mergeCell ref="B142:J142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7:J117"/>
    <mergeCell ref="B118:E118"/>
    <mergeCell ref="F118:J118"/>
    <mergeCell ref="F119:J119"/>
    <mergeCell ref="B120:J120"/>
    <mergeCell ref="B121:E121"/>
    <mergeCell ref="F121:J121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0" zoomScaleNormal="60" workbookViewId="0">
      <pane ySplit="4" topLeftCell="A100" activePane="bottomLeft" state="frozen"/>
      <selection activeCell="J115" sqref="J115"/>
      <selection pane="bottomLeft" activeCell="F107" sqref="F107:J108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212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3060 до 198000</v>
      </c>
      <c r="G84" s="217"/>
      <c r="H84" s="217"/>
      <c r="I84" s="217"/>
      <c r="J84" s="218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120024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61200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106560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72000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91440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109728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63360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61200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77040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162000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3060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48240</v>
      </c>
      <c r="G101" s="68"/>
      <c r="H101" s="68"/>
      <c r="I101" s="68"/>
      <c r="J101" s="69"/>
    </row>
    <row r="102" spans="1:10" ht="36" customHeight="1" x14ac:dyDescent="0.25">
      <c r="B102" s="52" t="s">
        <v>171</v>
      </c>
      <c r="C102" s="96"/>
      <c r="D102" s="96"/>
      <c r="E102" s="97"/>
      <c r="F102" s="67">
        <v>40320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198000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63360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97200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177</v>
      </c>
      <c r="C108" s="77"/>
      <c r="D108" s="77"/>
      <c r="E108" s="53"/>
      <c r="F108" s="67">
        <v>90000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149760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100800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128160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153792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89280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85680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108000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4320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277200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89280</v>
      </c>
      <c r="G119" s="68"/>
      <c r="H119" s="68"/>
      <c r="I119" s="68"/>
      <c r="J119" s="69"/>
    </row>
    <row r="120" spans="1:10" ht="36" customHeight="1" thickBot="1" x14ac:dyDescent="0.3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22.5" customHeight="1" thickBot="1" x14ac:dyDescent="0.3">
      <c r="A121" s="7" t="s">
        <v>111</v>
      </c>
      <c r="B121" s="171" t="s">
        <v>190</v>
      </c>
      <c r="C121" s="172"/>
      <c r="D121" s="172"/>
      <c r="E121" s="172"/>
      <c r="F121" s="172"/>
      <c r="G121" s="172"/>
      <c r="H121" s="172"/>
      <c r="I121" s="172"/>
      <c r="J121" s="173"/>
    </row>
    <row r="122" spans="1:10" ht="36" customHeight="1" x14ac:dyDescent="0.25">
      <c r="A122" s="7"/>
      <c r="B122" s="34" t="s">
        <v>191</v>
      </c>
      <c r="C122" s="174"/>
      <c r="D122" s="174"/>
      <c r="E122" s="175"/>
      <c r="F122" s="80">
        <v>60</v>
      </c>
      <c r="G122" s="81"/>
      <c r="H122" s="81"/>
      <c r="I122" s="81"/>
      <c r="J122" s="82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67">
        <v>60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193</v>
      </c>
      <c r="C124" s="77"/>
      <c r="D124" s="77"/>
      <c r="E124" s="54"/>
      <c r="F124" s="67">
        <v>120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222">
        <f>H126*1.2</f>
        <v>45792</v>
      </c>
      <c r="G126" s="223">
        <f>H126*1.1</f>
        <v>41976</v>
      </c>
      <c r="H126" s="223">
        <v>38160</v>
      </c>
      <c r="I126" s="223">
        <f>H126*0.75</f>
        <v>28620</v>
      </c>
      <c r="J126" s="224">
        <f>H126*0.5</f>
        <v>19080</v>
      </c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14400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38160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64800</v>
      </c>
      <c r="G129" s="223">
        <f>H129*1.1</f>
        <v>59400.000000000007</v>
      </c>
      <c r="H129" s="223">
        <v>54000</v>
      </c>
      <c r="I129" s="223">
        <f>H129*0.75</f>
        <v>40500</v>
      </c>
      <c r="J129" s="224">
        <f>H129*0.5</f>
        <v>27000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20160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54000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3"/>
      <c r="F132" s="121">
        <f>H132*1.2</f>
        <v>63072</v>
      </c>
      <c r="G132" s="121">
        <f>H132*1.1</f>
        <v>57816.000000000007</v>
      </c>
      <c r="H132" s="121">
        <v>52560</v>
      </c>
      <c r="I132" s="121">
        <f>H132*0.75</f>
        <v>39420</v>
      </c>
      <c r="J132" s="121">
        <f>H132*0.5</f>
        <v>26280</v>
      </c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1"/>
      <c r="G133" s="112"/>
      <c r="H133" s="112"/>
      <c r="I133" s="112"/>
      <c r="J133" s="113"/>
    </row>
    <row r="134" spans="1:10" ht="28.5" customHeight="1" thickBot="1" x14ac:dyDescent="0.3">
      <c r="A134" s="7"/>
      <c r="B134" s="122" t="s">
        <v>190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28.5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8.5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customHeight="1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67.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7" customHeight="1" x14ac:dyDescent="0.25">
      <c r="A144" s="7" t="s">
        <v>113</v>
      </c>
      <c r="B144" s="130" t="s">
        <v>210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0.5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18" customHeight="1" x14ac:dyDescent="0.25">
      <c r="A146" s="7"/>
    </row>
  </sheetData>
  <sheetProtection selectLockedCells="1" selectUnlockedCells="1"/>
  <mergeCells count="269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68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65772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B78" s="76" t="s">
        <v>177</v>
      </c>
      <c r="C78" s="77"/>
      <c r="D78" s="77"/>
      <c r="E78" s="53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16560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10800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22939.200000000001</v>
      </c>
      <c r="G96" s="223">
        <f>H96*1.1</f>
        <v>21027.600000000002</v>
      </c>
      <c r="H96" s="223">
        <v>19116</v>
      </c>
      <c r="I96" s="223">
        <f>H96*0.75</f>
        <v>14337</v>
      </c>
      <c r="J96" s="224">
        <f>H96*0.5</f>
        <v>9558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24300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6048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32832</v>
      </c>
      <c r="G99" s="223">
        <f>H99*1.1</f>
        <v>30096.000000000004</v>
      </c>
      <c r="H99" s="223">
        <v>27360</v>
      </c>
      <c r="I99" s="223">
        <f>H99*0.75</f>
        <v>20520</v>
      </c>
      <c r="J99" s="224">
        <f>H99*0.5</f>
        <v>13680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34560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8640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222">
        <f>H102*1.2</f>
        <v>15292.8</v>
      </c>
      <c r="G102" s="223">
        <f>H102*1.1</f>
        <v>14018.400000000001</v>
      </c>
      <c r="H102" s="223">
        <v>12744</v>
      </c>
      <c r="I102" s="223">
        <f>H102*0.75</f>
        <v>9558</v>
      </c>
      <c r="J102" s="224">
        <f>H102*0.5</f>
        <v>6372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55" activePane="bottomLeft" state="frozen"/>
      <selection activeCell="J115" sqref="J115"/>
      <selection pane="bottomLeft" activeCell="F166" sqref="F166:J166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05" t="str">
        <f>"Цена от "&amp;MIN($F$22:F41)&amp;" до "&amp;MAX($F$22:F41)</f>
        <v>Цена от 12780 до 255600</v>
      </c>
      <c r="G21" s="406"/>
      <c r="H21" s="406"/>
      <c r="I21" s="406"/>
      <c r="J21" s="407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147">
        <v>12780</v>
      </c>
      <c r="G22" s="148"/>
      <c r="H22" s="148"/>
      <c r="I22" s="148"/>
      <c r="J22" s="149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58">
        <v>25560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58">
        <v>38340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58">
        <v>51120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58">
        <v>63900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58">
        <v>76680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58">
        <v>89460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58">
        <v>102240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58">
        <v>115020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58">
        <v>127800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58">
        <v>140580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58">
        <v>153360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58">
        <v>166140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58">
        <v>178920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58">
        <v>191700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58">
        <v>204480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58">
        <v>217260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58">
        <v>230040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58">
        <v>242820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58">
        <v>255600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234</v>
      </c>
      <c r="C42" s="53"/>
      <c r="D42" s="53"/>
      <c r="E42" s="53"/>
      <c r="F42" s="58">
        <v>268380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235</v>
      </c>
      <c r="C43" s="53"/>
      <c r="D43" s="53"/>
      <c r="E43" s="53"/>
      <c r="F43" s="58">
        <v>281160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236</v>
      </c>
      <c r="C44" s="53"/>
      <c r="D44" s="53"/>
      <c r="E44" s="53"/>
      <c r="F44" s="58">
        <v>293940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237</v>
      </c>
      <c r="C45" s="53"/>
      <c r="D45" s="53"/>
      <c r="E45" s="53"/>
      <c r="F45" s="58">
        <v>306720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238</v>
      </c>
      <c r="C46" s="53"/>
      <c r="D46" s="53"/>
      <c r="E46" s="53"/>
      <c r="F46" s="58">
        <v>319500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239</v>
      </c>
      <c r="C47" s="53"/>
      <c r="D47" s="53"/>
      <c r="E47" s="53"/>
      <c r="F47" s="58">
        <v>332280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240</v>
      </c>
      <c r="C48" s="53"/>
      <c r="D48" s="53"/>
      <c r="E48" s="53"/>
      <c r="F48" s="58">
        <v>345060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241</v>
      </c>
      <c r="C49" s="53"/>
      <c r="D49" s="53"/>
      <c r="E49" s="53"/>
      <c r="F49" s="58">
        <v>357840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242</v>
      </c>
      <c r="C50" s="53"/>
      <c r="D50" s="53"/>
      <c r="E50" s="53"/>
      <c r="F50" s="58">
        <v>370620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243</v>
      </c>
      <c r="C51" s="53"/>
      <c r="D51" s="53"/>
      <c r="E51" s="53"/>
      <c r="F51" s="58">
        <v>383400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244</v>
      </c>
      <c r="C52" s="53"/>
      <c r="D52" s="53"/>
      <c r="E52" s="53"/>
      <c r="F52" s="58">
        <v>396180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245</v>
      </c>
      <c r="C53" s="53"/>
      <c r="D53" s="53"/>
      <c r="E53" s="53"/>
      <c r="F53" s="58">
        <v>408960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246</v>
      </c>
      <c r="C54" s="53"/>
      <c r="D54" s="53"/>
      <c r="E54" s="53"/>
      <c r="F54" s="58">
        <v>421740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247</v>
      </c>
      <c r="C55" s="53"/>
      <c r="D55" s="53"/>
      <c r="E55" s="53"/>
      <c r="F55" s="58">
        <v>434520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248</v>
      </c>
      <c r="C56" s="53"/>
      <c r="D56" s="53"/>
      <c r="E56" s="53"/>
      <c r="F56" s="58">
        <v>447300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249</v>
      </c>
      <c r="C57" s="53"/>
      <c r="D57" s="53"/>
      <c r="E57" s="53"/>
      <c r="F57" s="58">
        <v>460080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250</v>
      </c>
      <c r="C58" s="53"/>
      <c r="D58" s="53"/>
      <c r="E58" s="53"/>
      <c r="F58" s="58">
        <v>472860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251</v>
      </c>
      <c r="C59" s="53"/>
      <c r="D59" s="53"/>
      <c r="E59" s="53"/>
      <c r="F59" s="58">
        <v>485640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252</v>
      </c>
      <c r="C60" s="53"/>
      <c r="D60" s="53"/>
      <c r="E60" s="53"/>
      <c r="F60" s="58">
        <v>498420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253</v>
      </c>
      <c r="C61" s="53"/>
      <c r="D61" s="53"/>
      <c r="E61" s="53"/>
      <c r="F61" s="58">
        <v>511200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353</v>
      </c>
      <c r="C62" s="53"/>
      <c r="D62" s="53"/>
      <c r="E62" s="53"/>
      <c r="F62" s="58">
        <v>523980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354</v>
      </c>
      <c r="C63" s="53"/>
      <c r="D63" s="53"/>
      <c r="E63" s="53"/>
      <c r="F63" s="58">
        <v>536760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355</v>
      </c>
      <c r="C64" s="53"/>
      <c r="D64" s="53"/>
      <c r="E64" s="53"/>
      <c r="F64" s="58">
        <v>549540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356</v>
      </c>
      <c r="C65" s="53"/>
      <c r="D65" s="53"/>
      <c r="E65" s="53"/>
      <c r="F65" s="58">
        <v>562320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357</v>
      </c>
      <c r="C66" s="53"/>
      <c r="D66" s="53"/>
      <c r="E66" s="53"/>
      <c r="F66" s="58">
        <v>575100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358</v>
      </c>
      <c r="C67" s="53"/>
      <c r="D67" s="53"/>
      <c r="E67" s="53"/>
      <c r="F67" s="58">
        <v>587880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359</v>
      </c>
      <c r="C68" s="53"/>
      <c r="D68" s="53"/>
      <c r="E68" s="53"/>
      <c r="F68" s="58">
        <v>600660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360</v>
      </c>
      <c r="C69" s="53"/>
      <c r="D69" s="53"/>
      <c r="E69" s="53"/>
      <c r="F69" s="58">
        <v>613440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361</v>
      </c>
      <c r="C70" s="53"/>
      <c r="D70" s="53"/>
      <c r="E70" s="53"/>
      <c r="F70" s="58">
        <v>626220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3"/>
      <c r="F71" s="401">
        <v>639000</v>
      </c>
      <c r="G71" s="157"/>
      <c r="H71" s="157"/>
      <c r="I71" s="157"/>
      <c r="J71" s="158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209" t="s">
        <v>270</v>
      </c>
      <c r="G72" s="299"/>
      <c r="H72" s="299"/>
      <c r="I72" s="299"/>
      <c r="J72" s="300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65534.399999999994</v>
      </c>
      <c r="G73" s="33">
        <f>H73*1.1</f>
        <v>60073.200000000004</v>
      </c>
      <c r="H73" s="33">
        <v>54612</v>
      </c>
      <c r="I73" s="33">
        <f>H73*0.75</f>
        <v>40959</v>
      </c>
      <c r="J73" s="33">
        <f>H73*0.5</f>
        <v>27306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75967.199999999997</v>
      </c>
      <c r="G75" s="33">
        <f>H75*1.1</f>
        <v>69636.600000000006</v>
      </c>
      <c r="H75" s="33">
        <v>63306</v>
      </c>
      <c r="I75" s="33">
        <f>H75*0.75</f>
        <v>47479.5</v>
      </c>
      <c r="J75" s="33">
        <f>H75*0.5</f>
        <v>31653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1260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"&amp;MIN(F80:F99)&amp;" до "&amp;MAX(F80:F99)</f>
        <v>Цена от 12780 до 255600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12780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25560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38340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51120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63900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76680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89460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102240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115020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127800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140580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153360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166140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178920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191700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204480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217260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230040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242820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255600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268380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281160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293940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306720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319500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332280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345060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357840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370620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383400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396180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408960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421740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434520</v>
      </c>
      <c r="G113" s="59"/>
      <c r="H113" s="59"/>
      <c r="I113" s="59"/>
      <c r="J113" s="60"/>
    </row>
    <row r="114" spans="1:10" ht="36" customHeight="1" outlineLevel="1" thickBot="1" x14ac:dyDescent="0.3">
      <c r="A114" s="7"/>
      <c r="B114" s="52" t="s">
        <v>308</v>
      </c>
      <c r="C114" s="53"/>
      <c r="D114" s="53"/>
      <c r="E114" s="53"/>
      <c r="F114" s="401">
        <v>447300</v>
      </c>
      <c r="G114" s="157"/>
      <c r="H114" s="157"/>
      <c r="I114" s="157"/>
      <c r="J114" s="158"/>
    </row>
    <row r="115" spans="1:10" ht="36" customHeight="1" outlineLevel="1" thickBot="1" x14ac:dyDescent="0.3">
      <c r="A115" s="7"/>
      <c r="B115" s="52" t="s">
        <v>309</v>
      </c>
      <c r="C115" s="53"/>
      <c r="D115" s="53"/>
      <c r="E115" s="53"/>
      <c r="F115" s="401">
        <v>460080</v>
      </c>
      <c r="G115" s="157"/>
      <c r="H115" s="157"/>
      <c r="I115" s="157"/>
      <c r="J115" s="158"/>
    </row>
    <row r="116" spans="1:10" ht="36" customHeight="1" outlineLevel="1" thickBot="1" x14ac:dyDescent="0.3">
      <c r="A116" s="7"/>
      <c r="B116" s="52" t="s">
        <v>310</v>
      </c>
      <c r="C116" s="53"/>
      <c r="D116" s="53"/>
      <c r="E116" s="53"/>
      <c r="F116" s="401">
        <v>472860</v>
      </c>
      <c r="G116" s="157"/>
      <c r="H116" s="157"/>
      <c r="I116" s="157"/>
      <c r="J116" s="158"/>
    </row>
    <row r="117" spans="1:10" ht="36" customHeight="1" outlineLevel="1" thickBot="1" x14ac:dyDescent="0.3">
      <c r="A117" s="7"/>
      <c r="B117" s="52" t="s">
        <v>311</v>
      </c>
      <c r="C117" s="53"/>
      <c r="D117" s="53"/>
      <c r="E117" s="53"/>
      <c r="F117" s="401">
        <v>485640</v>
      </c>
      <c r="G117" s="157"/>
      <c r="H117" s="157"/>
      <c r="I117" s="157"/>
      <c r="J117" s="158"/>
    </row>
    <row r="118" spans="1:10" ht="36" customHeight="1" outlineLevel="1" thickBot="1" x14ac:dyDescent="0.3">
      <c r="A118" s="7"/>
      <c r="B118" s="52" t="s">
        <v>312</v>
      </c>
      <c r="C118" s="53"/>
      <c r="D118" s="53"/>
      <c r="E118" s="53"/>
      <c r="F118" s="401">
        <v>498420</v>
      </c>
      <c r="G118" s="157"/>
      <c r="H118" s="157"/>
      <c r="I118" s="157"/>
      <c r="J118" s="158"/>
    </row>
    <row r="119" spans="1:10" ht="36" customHeight="1" outlineLevel="1" thickBot="1" x14ac:dyDescent="0.3">
      <c r="A119" s="7"/>
      <c r="B119" s="52" t="s">
        <v>313</v>
      </c>
      <c r="C119" s="53"/>
      <c r="D119" s="53"/>
      <c r="E119" s="53"/>
      <c r="F119" s="401">
        <v>511200</v>
      </c>
      <c r="G119" s="157"/>
      <c r="H119" s="157"/>
      <c r="I119" s="157"/>
      <c r="J119" s="158"/>
    </row>
    <row r="120" spans="1:10" ht="36" customHeight="1" outlineLevel="1" thickBot="1" x14ac:dyDescent="0.3">
      <c r="A120" s="7"/>
      <c r="B120" s="52" t="s">
        <v>363</v>
      </c>
      <c r="C120" s="53"/>
      <c r="D120" s="53"/>
      <c r="E120" s="53"/>
      <c r="F120" s="401">
        <v>523980</v>
      </c>
      <c r="G120" s="157"/>
      <c r="H120" s="157"/>
      <c r="I120" s="157"/>
      <c r="J120" s="158"/>
    </row>
    <row r="121" spans="1:10" ht="36" customHeight="1" outlineLevel="1" thickBot="1" x14ac:dyDescent="0.3">
      <c r="A121" s="7"/>
      <c r="B121" s="52" t="s">
        <v>364</v>
      </c>
      <c r="C121" s="53"/>
      <c r="D121" s="53"/>
      <c r="E121" s="53"/>
      <c r="F121" s="401">
        <v>536760</v>
      </c>
      <c r="G121" s="157"/>
      <c r="H121" s="157"/>
      <c r="I121" s="157"/>
      <c r="J121" s="158"/>
    </row>
    <row r="122" spans="1:10" ht="36" customHeight="1" outlineLevel="1" thickBot="1" x14ac:dyDescent="0.3">
      <c r="A122" s="7"/>
      <c r="B122" s="52" t="s">
        <v>365</v>
      </c>
      <c r="C122" s="53"/>
      <c r="D122" s="53"/>
      <c r="E122" s="53"/>
      <c r="F122" s="401">
        <v>549540</v>
      </c>
      <c r="G122" s="157"/>
      <c r="H122" s="157"/>
      <c r="I122" s="157"/>
      <c r="J122" s="158"/>
    </row>
    <row r="123" spans="1:10" ht="36" customHeight="1" outlineLevel="1" thickBot="1" x14ac:dyDescent="0.3">
      <c r="A123" s="7"/>
      <c r="B123" s="52" t="s">
        <v>366</v>
      </c>
      <c r="C123" s="53"/>
      <c r="D123" s="53"/>
      <c r="E123" s="53"/>
      <c r="F123" s="401">
        <v>562320</v>
      </c>
      <c r="G123" s="157"/>
      <c r="H123" s="157"/>
      <c r="I123" s="157"/>
      <c r="J123" s="158"/>
    </row>
    <row r="124" spans="1:10" ht="36" customHeight="1" outlineLevel="1" thickBot="1" x14ac:dyDescent="0.3">
      <c r="A124" s="7"/>
      <c r="B124" s="52" t="s">
        <v>367</v>
      </c>
      <c r="C124" s="53"/>
      <c r="D124" s="53"/>
      <c r="E124" s="53"/>
      <c r="F124" s="401">
        <v>575100</v>
      </c>
      <c r="G124" s="157"/>
      <c r="H124" s="157"/>
      <c r="I124" s="157"/>
      <c r="J124" s="158"/>
    </row>
    <row r="125" spans="1:10" ht="36" customHeight="1" outlineLevel="1" thickBot="1" x14ac:dyDescent="0.3">
      <c r="A125" s="7"/>
      <c r="B125" s="52" t="s">
        <v>368</v>
      </c>
      <c r="C125" s="53"/>
      <c r="D125" s="53"/>
      <c r="E125" s="53"/>
      <c r="F125" s="401">
        <v>587880</v>
      </c>
      <c r="G125" s="157"/>
      <c r="H125" s="157"/>
      <c r="I125" s="157"/>
      <c r="J125" s="158"/>
    </row>
    <row r="126" spans="1:10" ht="36" customHeight="1" outlineLevel="1" thickBot="1" x14ac:dyDescent="0.3">
      <c r="A126" s="7"/>
      <c r="B126" s="52" t="s">
        <v>369</v>
      </c>
      <c r="C126" s="53"/>
      <c r="D126" s="53"/>
      <c r="E126" s="53"/>
      <c r="F126" s="401">
        <v>600660</v>
      </c>
      <c r="G126" s="157"/>
      <c r="H126" s="157"/>
      <c r="I126" s="157"/>
      <c r="J126" s="158"/>
    </row>
    <row r="127" spans="1:10" ht="36" customHeight="1" outlineLevel="1" thickBot="1" x14ac:dyDescent="0.3">
      <c r="A127" s="7"/>
      <c r="B127" s="52" t="s">
        <v>370</v>
      </c>
      <c r="C127" s="53"/>
      <c r="D127" s="53"/>
      <c r="E127" s="53"/>
      <c r="F127" s="401">
        <v>613440</v>
      </c>
      <c r="G127" s="157"/>
      <c r="H127" s="157"/>
      <c r="I127" s="157"/>
      <c r="J127" s="158"/>
    </row>
    <row r="128" spans="1:10" ht="36" customHeight="1" outlineLevel="1" thickBot="1" x14ac:dyDescent="0.3">
      <c r="A128" s="7"/>
      <c r="B128" s="52" t="s">
        <v>371</v>
      </c>
      <c r="C128" s="53"/>
      <c r="D128" s="53"/>
      <c r="E128" s="53"/>
      <c r="F128" s="401">
        <v>626220</v>
      </c>
      <c r="G128" s="157"/>
      <c r="H128" s="157"/>
      <c r="I128" s="157"/>
      <c r="J128" s="158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639000</v>
      </c>
      <c r="G129" s="157"/>
      <c r="H129" s="157"/>
      <c r="I129" s="157"/>
      <c r="J129" s="158"/>
    </row>
    <row r="130" spans="1:10" ht="36" customHeight="1" thickBot="1" x14ac:dyDescent="0.3">
      <c r="A130" s="7"/>
      <c r="B130" s="64"/>
      <c r="C130" s="65"/>
      <c r="D130" s="65"/>
      <c r="E130" s="65"/>
      <c r="F130" s="64" t="str">
        <f>"Цена от "&amp;MIN(F131:F140)&amp;" до "&amp;MAX(F131:F140)</f>
        <v>Цена от 2340 до 56340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4860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67">
        <v>56340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34740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40140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65" t="s">
        <v>213</v>
      </c>
      <c r="C143" s="166"/>
      <c r="D143" s="166"/>
      <c r="E143" s="167"/>
      <c r="F143" s="102" t="str">
        <f>"Цена от "&amp;MIN(F145,F150:F162)&amp;" до "&amp;MAX(F145,F150:F162)</f>
        <v>Цена от 3240 до 178740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156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40" t="s">
        <v>159</v>
      </c>
      <c r="C148" s="241"/>
      <c r="D148" s="241"/>
      <c r="E148" s="24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5"/>
      <c r="F150" s="43">
        <v>74340</v>
      </c>
      <c r="G150" s="44"/>
      <c r="H150" s="44"/>
      <c r="I150" s="44"/>
      <c r="J150" s="45"/>
    </row>
    <row r="151" spans="1:10" ht="36" customHeight="1" x14ac:dyDescent="0.25">
      <c r="A151" s="7" t="s">
        <v>111</v>
      </c>
      <c r="B151" s="52" t="s">
        <v>161</v>
      </c>
      <c r="C151" s="96"/>
      <c r="D151" s="96"/>
      <c r="E151" s="96"/>
      <c r="F151" s="83">
        <v>59940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3"/>
      <c r="F152" s="83">
        <v>149940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3"/>
      <c r="F153" s="83">
        <v>74340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3"/>
      <c r="F154" s="83">
        <v>89208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3"/>
      <c r="F155" s="83">
        <v>67140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3"/>
      <c r="F156" s="83">
        <v>99540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167</v>
      </c>
      <c r="C157" s="77"/>
      <c r="D157" s="77"/>
      <c r="E157" s="53"/>
      <c r="F157" s="83">
        <v>178740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168</v>
      </c>
      <c r="C158" s="77"/>
      <c r="D158" s="77"/>
      <c r="E158" s="53"/>
      <c r="F158" s="83">
        <v>96120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5"/>
      <c r="F159" s="83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170</v>
      </c>
      <c r="C160" s="77"/>
      <c r="D160" s="77"/>
      <c r="E160" s="53"/>
      <c r="F160" s="83">
        <v>54000</v>
      </c>
      <c r="G160" s="68"/>
      <c r="H160" s="68"/>
      <c r="I160" s="68"/>
      <c r="J160" s="69"/>
    </row>
    <row r="161" spans="1:10" ht="36" customHeight="1" x14ac:dyDescent="0.25">
      <c r="B161" s="76" t="s">
        <v>171</v>
      </c>
      <c r="C161" s="77"/>
      <c r="D161" s="77"/>
      <c r="E161" s="53"/>
      <c r="F161" s="83">
        <v>45540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173</v>
      </c>
      <c r="C162" s="77"/>
      <c r="D162" s="77"/>
      <c r="E162" s="53"/>
      <c r="F162" s="83">
        <v>77940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174</v>
      </c>
      <c r="C163" s="77"/>
      <c r="D163" s="77"/>
      <c r="E163" s="53"/>
      <c r="F163" s="83">
        <v>8280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175</v>
      </c>
      <c r="C164" s="77"/>
      <c r="D164" s="77"/>
      <c r="E164" s="53"/>
      <c r="F164" s="83">
        <v>60030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83">
        <v>60030</v>
      </c>
      <c r="G165" s="68"/>
      <c r="H165" s="68"/>
      <c r="I165" s="68"/>
      <c r="J165" s="69"/>
    </row>
    <row r="166" spans="1:10" ht="36" customHeight="1" x14ac:dyDescent="0.25">
      <c r="A166" s="7"/>
      <c r="B166" s="76" t="s">
        <v>177</v>
      </c>
      <c r="C166" s="77"/>
      <c r="D166" s="77"/>
      <c r="E166" s="53"/>
      <c r="F166" s="83">
        <v>90000</v>
      </c>
      <c r="G166" s="68"/>
      <c r="H166" s="68"/>
      <c r="I166" s="68"/>
      <c r="J166" s="69"/>
    </row>
    <row r="167" spans="1:10" ht="36" customHeight="1" x14ac:dyDescent="0.25">
      <c r="A167" s="7"/>
      <c r="B167" s="76" t="s">
        <v>193</v>
      </c>
      <c r="C167" s="77"/>
      <c r="D167" s="77"/>
      <c r="E167" s="53"/>
      <c r="F167" s="83">
        <f>6*15000</f>
        <v>90000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3"/>
      <c r="F168" s="83">
        <v>156240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3"/>
      <c r="F169" s="83">
        <v>126000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3"/>
      <c r="F170" s="83">
        <v>315360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3"/>
      <c r="F171" s="83">
        <v>156240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84" t="s">
        <v>182</v>
      </c>
      <c r="C172" s="85"/>
      <c r="D172" s="85"/>
      <c r="E172" s="208"/>
      <c r="F172" s="83">
        <v>187920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3"/>
      <c r="F173" s="83">
        <v>141120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184</v>
      </c>
      <c r="C174" s="77"/>
      <c r="D174" s="77"/>
      <c r="E174" s="53"/>
      <c r="F174" s="83">
        <v>209520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185</v>
      </c>
      <c r="C175" s="77"/>
      <c r="D175" s="77"/>
      <c r="E175" s="53"/>
      <c r="F175" s="83">
        <v>375840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8" t="s">
        <v>186</v>
      </c>
      <c r="C176" s="79"/>
      <c r="D176" s="79"/>
      <c r="E176" s="35"/>
      <c r="F176" s="83">
        <v>7200</v>
      </c>
      <c r="G176" s="68"/>
      <c r="H176" s="68"/>
      <c r="I176" s="68"/>
      <c r="J176" s="69"/>
    </row>
    <row r="177" spans="1:10" ht="36" customHeight="1" thickBot="1" x14ac:dyDescent="0.3">
      <c r="A177" s="7" t="s">
        <v>113</v>
      </c>
      <c r="B177" s="76" t="s">
        <v>188</v>
      </c>
      <c r="C177" s="77"/>
      <c r="D177" s="77"/>
      <c r="E177" s="53"/>
      <c r="F177" s="49">
        <v>164160</v>
      </c>
      <c r="G177" s="50"/>
      <c r="H177" s="50"/>
      <c r="I177" s="50"/>
      <c r="J177" s="51"/>
    </row>
    <row r="178" spans="1:10" ht="22.5" customHeight="1" x14ac:dyDescent="0.25">
      <c r="A178" s="7" t="s">
        <v>111</v>
      </c>
      <c r="B178" s="105" t="s">
        <v>190</v>
      </c>
      <c r="C178" s="106"/>
      <c r="D178" s="106"/>
      <c r="E178" s="106"/>
      <c r="F178" s="408"/>
      <c r="G178" s="408"/>
      <c r="H178" s="408"/>
      <c r="I178" s="408"/>
      <c r="J178" s="409"/>
    </row>
    <row r="179" spans="1:10" ht="36" customHeight="1" thickBot="1" x14ac:dyDescent="0.3">
      <c r="A179" s="7"/>
      <c r="B179" s="52" t="s">
        <v>172</v>
      </c>
      <c r="C179" s="96"/>
      <c r="D179" s="96"/>
      <c r="E179" s="97"/>
      <c r="F179" s="67">
        <v>40</v>
      </c>
      <c r="G179" s="68"/>
      <c r="H179" s="68"/>
      <c r="I179" s="68"/>
      <c r="J179" s="69"/>
    </row>
    <row r="180" spans="1:10" ht="36" customHeight="1" thickBot="1" x14ac:dyDescent="0.3">
      <c r="A180" s="7"/>
      <c r="B180" s="99" t="s">
        <v>189</v>
      </c>
      <c r="C180" s="100"/>
      <c r="D180" s="100"/>
      <c r="E180" s="101"/>
      <c r="F180" s="102"/>
      <c r="G180" s="103"/>
      <c r="H180" s="103"/>
      <c r="I180" s="103"/>
      <c r="J180" s="104"/>
    </row>
    <row r="181" spans="1:10" ht="36" customHeight="1" thickBot="1" x14ac:dyDescent="0.3">
      <c r="A181" s="7"/>
      <c r="B181" s="171" t="s">
        <v>190</v>
      </c>
      <c r="C181" s="172"/>
      <c r="D181" s="172"/>
      <c r="E181" s="172"/>
      <c r="F181" s="172"/>
      <c r="G181" s="172"/>
      <c r="H181" s="172"/>
      <c r="I181" s="172"/>
      <c r="J181" s="173"/>
    </row>
    <row r="182" spans="1:10" ht="36" customHeight="1" x14ac:dyDescent="0.25">
      <c r="A182" s="7"/>
      <c r="B182" s="108" t="s">
        <v>191</v>
      </c>
      <c r="C182" s="109"/>
      <c r="D182" s="109"/>
      <c r="E182" s="110"/>
      <c r="F182" s="67">
        <v>60</v>
      </c>
      <c r="G182" s="68"/>
      <c r="H182" s="68"/>
      <c r="I182" s="68"/>
      <c r="J182" s="69"/>
    </row>
    <row r="183" spans="1:10" ht="36" customHeight="1" thickBot="1" x14ac:dyDescent="0.3">
      <c r="A183" s="7"/>
      <c r="B183" s="76" t="s">
        <v>192</v>
      </c>
      <c r="C183" s="77"/>
      <c r="D183" s="77"/>
      <c r="E183" s="54"/>
      <c r="F183" s="67">
        <v>99</v>
      </c>
      <c r="G183" s="68"/>
      <c r="H183" s="68"/>
      <c r="I183" s="68"/>
      <c r="J183" s="69"/>
    </row>
    <row r="184" spans="1:10" ht="36" customHeight="1" thickBot="1" x14ac:dyDescent="0.3">
      <c r="A184" s="7"/>
      <c r="B184" s="18" t="s">
        <v>194</v>
      </c>
      <c r="C184" s="19"/>
      <c r="D184" s="19"/>
      <c r="E184" s="20"/>
      <c r="F184" s="216"/>
      <c r="G184" s="217"/>
      <c r="H184" s="217"/>
      <c r="I184" s="217"/>
      <c r="J184" s="218"/>
    </row>
    <row r="185" spans="1:10" ht="36" customHeight="1" x14ac:dyDescent="0.25">
      <c r="A185" s="7" t="s">
        <v>111</v>
      </c>
      <c r="B185" s="76" t="s">
        <v>266</v>
      </c>
      <c r="C185" s="77"/>
      <c r="D185" s="77"/>
      <c r="E185" s="54"/>
      <c r="F185" s="67">
        <v>56340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52" t="s">
        <v>196</v>
      </c>
      <c r="C186" s="96"/>
      <c r="D186" s="96"/>
      <c r="E186" s="97"/>
      <c r="F186" s="194">
        <v>56340</v>
      </c>
      <c r="G186" s="281"/>
      <c r="H186" s="281"/>
      <c r="I186" s="281"/>
      <c r="J186" s="282"/>
    </row>
    <row r="187" spans="1:10" ht="36" customHeight="1" x14ac:dyDescent="0.25">
      <c r="A187" s="7" t="s">
        <v>113</v>
      </c>
      <c r="B187" s="76" t="s">
        <v>198</v>
      </c>
      <c r="C187" s="77"/>
      <c r="D187" s="77"/>
      <c r="E187" s="54"/>
      <c r="F187" s="67">
        <v>118800</v>
      </c>
      <c r="G187" s="68"/>
      <c r="H187" s="68"/>
      <c r="I187" s="68"/>
      <c r="J187" s="69"/>
    </row>
    <row r="188" spans="1:10" ht="36" customHeight="1" thickBot="1" x14ac:dyDescent="0.3">
      <c r="A188" s="7"/>
      <c r="B188" s="76" t="s">
        <v>201</v>
      </c>
      <c r="C188" s="77"/>
      <c r="D188" s="77"/>
      <c r="E188" s="54"/>
      <c r="F188" s="67">
        <v>56340</v>
      </c>
      <c r="G188" s="68"/>
      <c r="H188" s="68"/>
      <c r="I188" s="68"/>
      <c r="J188" s="69"/>
    </row>
    <row r="189" spans="1:10" ht="54" customHeight="1" thickBot="1" x14ac:dyDescent="0.3">
      <c r="A189" s="7"/>
      <c r="B189" s="165" t="s">
        <v>202</v>
      </c>
      <c r="C189" s="166"/>
      <c r="D189" s="166"/>
      <c r="E189" s="167"/>
      <c r="F189" s="102"/>
      <c r="G189" s="103"/>
      <c r="H189" s="103"/>
      <c r="I189" s="103"/>
      <c r="J189" s="104"/>
    </row>
    <row r="190" spans="1:10" ht="28.5" customHeight="1" thickBot="1" x14ac:dyDescent="0.3">
      <c r="A190" s="7"/>
      <c r="B190" s="358" t="s">
        <v>190</v>
      </c>
      <c r="C190" s="359"/>
      <c r="D190" s="359"/>
      <c r="E190" s="359"/>
      <c r="F190" s="359"/>
      <c r="G190" s="359"/>
      <c r="H190" s="359"/>
      <c r="I190" s="359"/>
      <c r="J190" s="360"/>
    </row>
    <row r="191" spans="1:10" ht="28.5" customHeight="1" x14ac:dyDescent="0.25">
      <c r="A191" s="7"/>
      <c r="B191" s="78" t="s">
        <v>203</v>
      </c>
      <c r="C191" s="79"/>
      <c r="D191" s="79"/>
      <c r="E191" s="36"/>
      <c r="F191" s="80">
        <v>90</v>
      </c>
      <c r="G191" s="81"/>
      <c r="H191" s="81"/>
      <c r="I191" s="81"/>
      <c r="J191" s="82"/>
    </row>
    <row r="192" spans="1:10" ht="28.5" customHeight="1" x14ac:dyDescent="0.25">
      <c r="A192" s="7"/>
      <c r="B192" s="76" t="s">
        <v>204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205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206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8.5" customHeight="1" thickBot="1" x14ac:dyDescent="0.3">
      <c r="A195" s="7"/>
      <c r="B195" s="76" t="s">
        <v>207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4" customHeight="1" thickBot="1" x14ac:dyDescent="0.3">
      <c r="A196" s="7"/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18" customHeight="1" x14ac:dyDescent="0.25">
      <c r="A197" s="7"/>
      <c r="B197" s="125"/>
      <c r="C197" s="126"/>
      <c r="D197" s="126"/>
      <c r="E197" s="126"/>
      <c r="F197" s="127"/>
      <c r="G197" s="127"/>
      <c r="H197" s="127"/>
      <c r="I197" s="127"/>
      <c r="J197" s="127"/>
    </row>
    <row r="198" spans="1:10" ht="67.5" customHeight="1" x14ac:dyDescent="0.25">
      <c r="A198" s="7"/>
      <c r="B198" s="128" t="s">
        <v>319</v>
      </c>
      <c r="C198" s="128"/>
      <c r="D198" s="128"/>
      <c r="E198" s="128"/>
      <c r="F198" s="128"/>
      <c r="G198" s="128"/>
      <c r="H198" s="128"/>
      <c r="I198" s="128"/>
      <c r="J198" s="128"/>
    </row>
    <row r="199" spans="1:10" ht="27" customHeight="1" x14ac:dyDescent="0.25">
      <c r="A199" s="7" t="s">
        <v>113</v>
      </c>
      <c r="B199" s="128" t="s">
        <v>210</v>
      </c>
      <c r="C199" s="128"/>
      <c r="D199" s="128"/>
      <c r="E199" s="128"/>
      <c r="F199" s="128"/>
      <c r="G199" s="128"/>
      <c r="H199" s="128"/>
      <c r="I199" s="128"/>
      <c r="J199" s="128"/>
    </row>
    <row r="200" spans="1:10" ht="18" customHeight="1" x14ac:dyDescent="0.25">
      <c r="A200" s="7"/>
      <c r="B200" s="125"/>
      <c r="C200" s="126"/>
      <c r="D200" s="126"/>
      <c r="E200" s="126"/>
      <c r="F200" s="127"/>
      <c r="G200" s="127"/>
      <c r="H200" s="127"/>
      <c r="I200" s="127"/>
      <c r="J200" s="127"/>
    </row>
    <row r="201" spans="1:10" s="245" customFormat="1" ht="36" customHeight="1" thickBot="1" x14ac:dyDescent="0.3">
      <c r="B201" s="246" t="s">
        <v>254</v>
      </c>
      <c r="C201" s="246"/>
      <c r="D201" s="246"/>
      <c r="E201" s="246"/>
      <c r="F201" s="246"/>
      <c r="G201" s="246"/>
      <c r="H201" s="246"/>
      <c r="I201" s="246"/>
    </row>
    <row r="202" spans="1:10" s="133" customFormat="1" ht="36" customHeight="1" thickBot="1" x14ac:dyDescent="0.3">
      <c r="B202" s="247" t="s">
        <v>255</v>
      </c>
      <c r="C202" s="248"/>
      <c r="D202" s="248"/>
      <c r="E202" s="248"/>
      <c r="F202" s="248"/>
      <c r="G202" s="248"/>
      <c r="H202" s="248"/>
      <c r="I202" s="249"/>
    </row>
    <row r="203" spans="1:10" ht="71.25" customHeight="1" thickBot="1" x14ac:dyDescent="0.3">
      <c r="B203" s="283" t="s">
        <v>256</v>
      </c>
      <c r="C203" s="284"/>
      <c r="D203" s="285" t="s">
        <v>257</v>
      </c>
      <c r="E203" s="255"/>
      <c r="F203" s="256"/>
      <c r="G203" s="255" t="s">
        <v>258</v>
      </c>
      <c r="H203" s="255"/>
      <c r="I203" s="256"/>
      <c r="J203" s="9"/>
    </row>
    <row r="204" spans="1:10" ht="36" customHeight="1" x14ac:dyDescent="0.25">
      <c r="B204" s="286" t="s">
        <v>259</v>
      </c>
      <c r="C204" s="287"/>
      <c r="D204" s="262" t="s">
        <v>260</v>
      </c>
      <c r="E204" s="262"/>
      <c r="F204" s="262"/>
      <c r="G204" s="288">
        <v>2190</v>
      </c>
      <c r="H204" s="262"/>
      <c r="I204" s="263"/>
      <c r="J204" s="9"/>
    </row>
    <row r="205" spans="1:10" ht="36" customHeight="1" x14ac:dyDescent="0.25">
      <c r="B205" s="289" t="s">
        <v>261</v>
      </c>
      <c r="C205" s="290"/>
      <c r="D205" s="269"/>
      <c r="E205" s="269"/>
      <c r="F205" s="269"/>
      <c r="G205" s="291">
        <v>1590</v>
      </c>
      <c r="H205" s="269"/>
      <c r="I205" s="270"/>
      <c r="J205" s="9"/>
    </row>
    <row r="206" spans="1:10" ht="36" customHeight="1" x14ac:dyDescent="0.25">
      <c r="B206" s="289" t="s">
        <v>262</v>
      </c>
      <c r="C206" s="290"/>
      <c r="D206" s="269"/>
      <c r="E206" s="269"/>
      <c r="F206" s="269"/>
      <c r="G206" s="291">
        <v>1440</v>
      </c>
      <c r="H206" s="269"/>
      <c r="I206" s="270"/>
      <c r="J206" s="9"/>
    </row>
    <row r="207" spans="1:10" ht="54" customHeight="1" x14ac:dyDescent="0.25">
      <c r="B207" s="289" t="s">
        <v>263</v>
      </c>
      <c r="C207" s="290"/>
      <c r="D207" s="269"/>
      <c r="E207" s="269"/>
      <c r="F207" s="269"/>
      <c r="G207" s="291">
        <v>1290</v>
      </c>
      <c r="H207" s="269"/>
      <c r="I207" s="270"/>
      <c r="J207" s="9"/>
    </row>
    <row r="208" spans="1:10" ht="21" x14ac:dyDescent="0.25">
      <c r="B208" s="372"/>
      <c r="C208" s="372"/>
      <c r="D208" s="373"/>
      <c r="E208" s="373"/>
      <c r="F208" s="373"/>
      <c r="G208" s="374"/>
      <c r="H208" s="373"/>
      <c r="I208" s="373"/>
      <c r="J208" s="9"/>
    </row>
    <row r="209" spans="1:10" ht="40.5" customHeight="1" x14ac:dyDescent="0.25">
      <c r="A209" s="7"/>
      <c r="B209" s="132" t="s">
        <v>211</v>
      </c>
      <c r="C209" s="132"/>
      <c r="D209" s="132"/>
      <c r="E209" s="132"/>
      <c r="F209" s="132"/>
      <c r="G209" s="132"/>
      <c r="H209" s="132"/>
      <c r="I209" s="132"/>
      <c r="J209" s="132"/>
    </row>
    <row r="210" spans="1:10" ht="23.25" x14ac:dyDescent="0.25">
      <c r="A210" s="375" t="s">
        <v>320</v>
      </c>
      <c r="B210" s="375"/>
      <c r="C210" s="375"/>
      <c r="D210" s="375"/>
      <c r="E210" s="375"/>
      <c r="F210" s="375"/>
      <c r="G210" s="375"/>
      <c r="H210" s="375"/>
      <c r="I210" s="9"/>
      <c r="J210" s="9"/>
    </row>
    <row r="211" spans="1:10" ht="25.5" x14ac:dyDescent="0.35">
      <c r="A211" s="376" t="s">
        <v>321</v>
      </c>
      <c r="B211" s="376"/>
      <c r="C211" s="376"/>
      <c r="D211" s="376"/>
      <c r="E211" s="377" t="s">
        <v>322</v>
      </c>
      <c r="F211" s="378"/>
      <c r="G211" s="378"/>
      <c r="H211" s="9"/>
      <c r="I211" s="9"/>
      <c r="J211" s="9"/>
    </row>
    <row r="212" spans="1:10" ht="25.5" x14ac:dyDescent="0.35">
      <c r="A212" s="379" t="s">
        <v>323</v>
      </c>
      <c r="B212" s="379"/>
      <c r="C212" s="379"/>
      <c r="D212" s="379"/>
      <c r="E212" s="380">
        <v>1</v>
      </c>
      <c r="F212" s="378"/>
      <c r="G212" s="378"/>
      <c r="H212" s="9"/>
      <c r="I212" s="9"/>
      <c r="J212" s="9"/>
    </row>
    <row r="213" spans="1:10" ht="25.5" x14ac:dyDescent="0.35">
      <c r="A213" s="379">
        <v>2</v>
      </c>
      <c r="B213" s="379"/>
      <c r="C213" s="379"/>
      <c r="D213" s="379"/>
      <c r="E213" s="381">
        <v>1.1000000000000001</v>
      </c>
      <c r="F213" s="378"/>
      <c r="G213" s="378"/>
      <c r="H213" s="9"/>
      <c r="I213" s="9"/>
      <c r="J213" s="9"/>
    </row>
    <row r="214" spans="1:10" ht="25.5" x14ac:dyDescent="0.35">
      <c r="A214" s="379">
        <v>3</v>
      </c>
      <c r="B214" s="379"/>
      <c r="C214" s="379"/>
      <c r="D214" s="379"/>
      <c r="E214" s="381">
        <v>1.2</v>
      </c>
      <c r="F214" s="378"/>
      <c r="G214" s="378"/>
      <c r="H214" s="9"/>
      <c r="I214" s="9"/>
      <c r="J214" s="9"/>
    </row>
    <row r="215" spans="1:10" ht="25.5" x14ac:dyDescent="0.35">
      <c r="A215" s="379" t="s">
        <v>324</v>
      </c>
      <c r="B215" s="379"/>
      <c r="C215" s="379"/>
      <c r="D215" s="379"/>
      <c r="E215" s="381">
        <v>1.25</v>
      </c>
      <c r="F215" s="378"/>
      <c r="G215" s="378"/>
      <c r="H215" s="9"/>
      <c r="I215" s="9"/>
      <c r="J215" s="9"/>
    </row>
    <row r="216" spans="1:10" ht="25.5" x14ac:dyDescent="0.35">
      <c r="A216" s="379" t="s">
        <v>325</v>
      </c>
      <c r="B216" s="379"/>
      <c r="C216" s="379"/>
      <c r="D216" s="379"/>
      <c r="E216" s="381">
        <v>1.3</v>
      </c>
      <c r="F216" s="378"/>
      <c r="G216" s="378"/>
      <c r="H216" s="9"/>
      <c r="I216" s="9"/>
      <c r="J216" s="9"/>
    </row>
    <row r="217" spans="1:10" ht="25.5" x14ac:dyDescent="0.35">
      <c r="A217" s="379" t="s">
        <v>326</v>
      </c>
      <c r="B217" s="379"/>
      <c r="C217" s="379"/>
      <c r="D217" s="379"/>
      <c r="E217" s="381">
        <v>1.35</v>
      </c>
      <c r="F217" s="378"/>
      <c r="G217" s="378"/>
      <c r="H217" s="9"/>
      <c r="I217" s="9"/>
      <c r="J217" s="9"/>
    </row>
    <row r="218" spans="1:10" ht="25.5" x14ac:dyDescent="0.35">
      <c r="A218" s="379" t="s">
        <v>327</v>
      </c>
      <c r="B218" s="379"/>
      <c r="C218" s="379"/>
      <c r="D218" s="379"/>
      <c r="E218" s="381">
        <v>1.4</v>
      </c>
      <c r="F218" s="378"/>
      <c r="G218" s="378"/>
      <c r="H218" s="9"/>
      <c r="I218" s="9"/>
      <c r="J218" s="9"/>
    </row>
    <row r="219" spans="1:10" ht="25.5" x14ac:dyDescent="0.35">
      <c r="A219" s="379" t="s">
        <v>328</v>
      </c>
      <c r="B219" s="379"/>
      <c r="C219" s="379"/>
      <c r="D219" s="379"/>
      <c r="E219" s="381">
        <v>1.45</v>
      </c>
      <c r="F219" s="378"/>
      <c r="G219" s="378"/>
      <c r="H219" s="9"/>
      <c r="I219" s="9"/>
      <c r="J219" s="9"/>
    </row>
    <row r="220" spans="1:10" ht="25.5" x14ac:dyDescent="0.35">
      <c r="A220" s="379" t="s">
        <v>329</v>
      </c>
      <c r="B220" s="379"/>
      <c r="C220" s="379"/>
      <c r="D220" s="379"/>
      <c r="E220" s="381">
        <v>1.5</v>
      </c>
      <c r="F220" s="378"/>
      <c r="G220" s="378"/>
      <c r="H220" s="9"/>
      <c r="I220" s="9"/>
      <c r="J220" s="9"/>
    </row>
    <row r="221" spans="1:10" ht="25.5" x14ac:dyDescent="0.35">
      <c r="A221" s="379" t="s">
        <v>330</v>
      </c>
      <c r="B221" s="379"/>
      <c r="C221" s="379"/>
      <c r="D221" s="379"/>
      <c r="E221" s="381">
        <v>2</v>
      </c>
      <c r="F221" s="378"/>
      <c r="G221" s="378"/>
      <c r="H221" s="9"/>
      <c r="I221" s="9"/>
      <c r="J221" s="9"/>
    </row>
    <row r="222" spans="1:10" ht="53.25" customHeight="1" x14ac:dyDescent="0.25">
      <c r="A222" s="382" t="s">
        <v>331</v>
      </c>
      <c r="B222" s="382"/>
      <c r="C222" s="382"/>
      <c r="D222" s="382"/>
      <c r="E222" s="382"/>
      <c r="F222" s="382"/>
      <c r="G222" s="382"/>
      <c r="H222" s="382"/>
      <c r="I222" s="9"/>
      <c r="J222" s="9"/>
    </row>
  </sheetData>
  <sheetProtection selectLockedCells="1" selectUnlockedCells="1"/>
  <mergeCells count="404">
    <mergeCell ref="A217:D217"/>
    <mergeCell ref="A218:D218"/>
    <mergeCell ref="A219:D219"/>
    <mergeCell ref="A220:D220"/>
    <mergeCell ref="A221:D221"/>
    <mergeCell ref="A222:H222"/>
    <mergeCell ref="A211:D211"/>
    <mergeCell ref="A212:D212"/>
    <mergeCell ref="A213:D213"/>
    <mergeCell ref="A214:D214"/>
    <mergeCell ref="A215:D215"/>
    <mergeCell ref="A216:D216"/>
    <mergeCell ref="B206:C206"/>
    <mergeCell ref="G206:I206"/>
    <mergeCell ref="B207:C207"/>
    <mergeCell ref="G207:I207"/>
    <mergeCell ref="B209:J209"/>
    <mergeCell ref="A210:H210"/>
    <mergeCell ref="B201:I201"/>
    <mergeCell ref="B202:I20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195:E195"/>
    <mergeCell ref="F195:J195"/>
    <mergeCell ref="B196:E196"/>
    <mergeCell ref="F196:J196"/>
    <mergeCell ref="B198:J198"/>
    <mergeCell ref="B199:J199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1:J181"/>
    <mergeCell ref="B182:E182"/>
    <mergeCell ref="F182:J182"/>
    <mergeCell ref="B183:E183"/>
    <mergeCell ref="F183:J183"/>
    <mergeCell ref="B184:E184"/>
    <mergeCell ref="F184:J184"/>
    <mergeCell ref="B177:E177"/>
    <mergeCell ref="F177:J177"/>
    <mergeCell ref="B178:J178"/>
    <mergeCell ref="B179:E179"/>
    <mergeCell ref="F179:J179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4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46569.600000000006</v>
      </c>
      <c r="G8" s="33">
        <f>H8*1.1</f>
        <v>42688.80000000001</v>
      </c>
      <c r="H8" s="33">
        <v>38808.000000000007</v>
      </c>
      <c r="I8" s="33">
        <f>H8*0.75</f>
        <v>29106.000000000007</v>
      </c>
      <c r="J8" s="33">
        <f>H8*0.5</f>
        <v>19404.000000000004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56073.600000000006</v>
      </c>
      <c r="G11" s="33">
        <f>H11*1.1</f>
        <v>51400.80000000001</v>
      </c>
      <c r="H11" s="33">
        <v>46728.000000000007</v>
      </c>
      <c r="I11" s="33">
        <f>H11*0.75</f>
        <v>35046.000000000007</v>
      </c>
      <c r="J11" s="33">
        <f>H11*0.5</f>
        <v>23364.000000000004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78537.599999999991</v>
      </c>
      <c r="G12" s="37">
        <f>H12*1.1</f>
        <v>71992.800000000003</v>
      </c>
      <c r="H12" s="37">
        <v>65448</v>
      </c>
      <c r="I12" s="37">
        <f>H12*0.75</f>
        <v>49086</v>
      </c>
      <c r="J12" s="37">
        <f>H12*0.5</f>
        <v>32724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9108.0000000000018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5544 до 110880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16632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44352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49896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60984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66528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72072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77616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83160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88704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94248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99792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105336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110880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6732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5544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5544.0000000000009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4356.0000000000009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5544.0000000000009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6732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118800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23760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2376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11880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31680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19800.000000000004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33660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40392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22176.000000000004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11088.000000000002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80784.000000000015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17028.000000000004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7920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80190.000000000015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47520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57024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31680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113760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24480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16156.8</v>
      </c>
      <c r="G96" s="223">
        <f>H96*1.1</f>
        <v>14810.400000000001</v>
      </c>
      <c r="H96" s="223">
        <v>13464</v>
      </c>
      <c r="I96" s="223">
        <f>H96*0.75</f>
        <v>10098</v>
      </c>
      <c r="J96" s="224">
        <f>H96*0.5</f>
        <v>6732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7128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6336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23328</v>
      </c>
      <c r="G99" s="223">
        <f>H99*1.1</f>
        <v>21384</v>
      </c>
      <c r="H99" s="223">
        <v>19440</v>
      </c>
      <c r="I99" s="223">
        <f>H99*0.75</f>
        <v>14580</v>
      </c>
      <c r="J99" s="224">
        <f>H99*0.5</f>
        <v>9720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10080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16156.8</v>
      </c>
      <c r="G102" s="121">
        <f>H102*1.1</f>
        <v>14810.400000000001</v>
      </c>
      <c r="H102" s="121">
        <v>13464</v>
      </c>
      <c r="I102" s="121">
        <f>H102*0.75</f>
        <v>10098</v>
      </c>
      <c r="J102" s="121">
        <f>H102*0.5</f>
        <v>6732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I78"/>
    </sheetView>
  </sheetViews>
  <sheetFormatPr defaultColWidth="7.42578125" defaultRowHeight="21" outlineLevelRow="1" x14ac:dyDescent="0.25"/>
  <cols>
    <col min="1" max="1" width="21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6" t="s">
        <v>111</v>
      </c>
      <c r="B8" s="30" t="s">
        <v>112</v>
      </c>
      <c r="C8" s="31"/>
      <c r="D8" s="31"/>
      <c r="E8" s="32"/>
      <c r="F8" s="43">
        <v>29232</v>
      </c>
      <c r="G8" s="44"/>
      <c r="H8" s="44"/>
      <c r="I8" s="45"/>
    </row>
    <row r="9" spans="1:9" ht="36" customHeight="1" thickBot="1" x14ac:dyDescent="0.3">
      <c r="A9" s="136" t="s">
        <v>113</v>
      </c>
      <c r="B9" s="34" t="s">
        <v>114</v>
      </c>
      <c r="C9" s="35"/>
      <c r="D9" s="35"/>
      <c r="E9" s="36"/>
      <c r="F9" s="83">
        <v>40968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31608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44280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10530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15120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792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1152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1584 до 31680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1584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3168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4752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6336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7920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9504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11088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12672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14256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15840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17424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19008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20592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22176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23760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25344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26928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28512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30096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31680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39960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4680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2700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39960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10548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23760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19476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3600 до 53640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7920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792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1980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45000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21240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31140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35460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42552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19476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19476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53640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11340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13320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11880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42840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2376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19980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19800</v>
      </c>
      <c r="G77" s="68"/>
      <c r="H77" s="68"/>
      <c r="I77" s="69"/>
    </row>
    <row r="78" spans="1:9" ht="36" customHeight="1" x14ac:dyDescent="0.25">
      <c r="A78" s="7"/>
      <c r="B78" s="76" t="s">
        <v>177</v>
      </c>
      <c r="C78" s="77"/>
      <c r="D78" s="77"/>
      <c r="E78" s="53"/>
      <c r="F78" s="67">
        <v>30060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48960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49680</v>
      </c>
      <c r="G82" s="68"/>
      <c r="H82" s="68"/>
      <c r="I82" s="69"/>
    </row>
    <row r="83" spans="1:9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59616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27360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27360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75600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50400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60480</v>
      </c>
      <c r="G89" s="68"/>
      <c r="H89" s="68"/>
      <c r="I89" s="69"/>
    </row>
    <row r="90" spans="1:9" ht="27" customHeight="1" thickBot="1" x14ac:dyDescent="0.3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19.5" customHeight="1" thickBot="1" x14ac:dyDescent="0.3">
      <c r="B91" s="171" t="s">
        <v>190</v>
      </c>
      <c r="C91" s="172"/>
      <c r="D91" s="172"/>
      <c r="E91" s="172"/>
      <c r="F91" s="171"/>
      <c r="G91" s="172"/>
      <c r="H91" s="172"/>
      <c r="I91" s="173"/>
    </row>
    <row r="92" spans="1:9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2"/>
    </row>
    <row r="93" spans="1:9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9"/>
    </row>
    <row r="94" spans="1:9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9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9000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9000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27000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194">
        <v>12960</v>
      </c>
      <c r="G99" s="281"/>
      <c r="H99" s="281"/>
      <c r="I99" s="282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12960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38160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9000</v>
      </c>
      <c r="G102" s="68"/>
      <c r="H102" s="68"/>
      <c r="I102" s="68"/>
    </row>
    <row r="103" spans="1:9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3"/>
    </row>
    <row r="104" spans="1:9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9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ht="40.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18" customHeight="1" x14ac:dyDescent="0.25">
      <c r="A114" s="7"/>
    </row>
  </sheetData>
  <sheetProtection selectLockedCells="1" selectUnlockedCells="1"/>
  <mergeCells count="217">
    <mergeCell ref="B109:E109"/>
    <mergeCell ref="F109:I109"/>
    <mergeCell ref="B110:E110"/>
    <mergeCell ref="F110:I110"/>
    <mergeCell ref="B112:I112"/>
    <mergeCell ref="B113:I113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50544</v>
      </c>
      <c r="G11" s="33">
        <f>H11*1.1</f>
        <v>46332.000000000007</v>
      </c>
      <c r="H11" s="33">
        <v>42120</v>
      </c>
      <c r="I11" s="33">
        <f>H11*0.75</f>
        <v>31590</v>
      </c>
      <c r="J11" s="33">
        <f>H11*0.5</f>
        <v>21060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70761.599999999991</v>
      </c>
      <c r="G12" s="37">
        <f>H12*1.1</f>
        <v>64864.800000000003</v>
      </c>
      <c r="H12" s="37">
        <v>58968</v>
      </c>
      <c r="I12" s="37">
        <f>H12*0.75</f>
        <v>44226</v>
      </c>
      <c r="J12" s="37">
        <f>H12*0.5</f>
        <v>29484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38952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2250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14868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8856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29376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35251.199999999997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12060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36108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42480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25920</v>
      </c>
      <c r="G96" s="223">
        <f>H96*1.1</f>
        <v>23760.000000000004</v>
      </c>
      <c r="H96" s="223">
        <v>21600</v>
      </c>
      <c r="I96" s="223">
        <f>H96*0.75</f>
        <v>16200</v>
      </c>
      <c r="J96" s="224">
        <f>H96*0.5</f>
        <v>10800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10620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36288</v>
      </c>
      <c r="G99" s="223">
        <f>H99*1.1</f>
        <v>33264</v>
      </c>
      <c r="H99" s="223">
        <v>30240</v>
      </c>
      <c r="I99" s="223">
        <f>H99*0.75</f>
        <v>22680</v>
      </c>
      <c r="J99" s="224">
        <f>H99*0.5</f>
        <v>15120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10620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6"/>
      <c r="B10" s="27"/>
      <c r="C10" s="38"/>
      <c r="D10" s="38"/>
      <c r="E10" s="39"/>
      <c r="F10" s="41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6"/>
      <c r="B13" s="27"/>
      <c r="C13" s="28"/>
      <c r="D13" s="28"/>
      <c r="E13" s="29"/>
      <c r="F13" s="27"/>
      <c r="G13" s="28"/>
      <c r="H13" s="28"/>
      <c r="I13" s="28"/>
      <c r="J13" s="411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12">
        <v>10080</v>
      </c>
      <c r="G14" s="413"/>
      <c r="H14" s="413"/>
      <c r="I14" s="413"/>
      <c r="J14" s="414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192">
        <v>14400</v>
      </c>
      <c r="G15" s="415"/>
      <c r="H15" s="415"/>
      <c r="I15" s="415"/>
      <c r="J15" s="416"/>
    </row>
    <row r="16" spans="1:10" ht="21.75" thickBot="1" x14ac:dyDescent="0.3">
      <c r="A16" s="136"/>
      <c r="B16" s="27"/>
      <c r="C16" s="28"/>
      <c r="D16" s="28"/>
      <c r="E16" s="29"/>
      <c r="F16" s="27"/>
      <c r="G16" s="28"/>
      <c r="H16" s="28"/>
      <c r="I16" s="28"/>
      <c r="J16" s="411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47">
        <v>1800</v>
      </c>
      <c r="G17" s="148"/>
      <c r="H17" s="148"/>
      <c r="I17" s="148"/>
      <c r="J17" s="149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"&amp;MIN(F56,F61:J62,H96,F63:F74)&amp;" до "&amp;MAX(F56,F61:J62,H96,F63:F74)</f>
        <v>Цена от 3060 до 155520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46800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38160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109800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22320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18720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155520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82800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65520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154080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85680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54000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218160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115920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30240</v>
      </c>
      <c r="G96" s="223">
        <f>H96*1.1</f>
        <v>27720.000000000004</v>
      </c>
      <c r="H96" s="223">
        <v>25200</v>
      </c>
      <c r="I96" s="223">
        <f>H96*0.75</f>
        <v>18900</v>
      </c>
      <c r="J96" s="224">
        <f>H96*0.5</f>
        <v>12600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18360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52" t="s">
        <v>197</v>
      </c>
      <c r="C98" s="96"/>
      <c r="D98" s="96"/>
      <c r="E98" s="97"/>
      <c r="F98" s="194">
        <v>36000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42336</v>
      </c>
      <c r="G99" s="223">
        <f>H99*1.1</f>
        <v>38808</v>
      </c>
      <c r="H99" s="223">
        <v>35280</v>
      </c>
      <c r="I99" s="223">
        <f>H99*0.75</f>
        <v>26460</v>
      </c>
      <c r="J99" s="224">
        <f>H99*0.5</f>
        <v>17640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30240</v>
      </c>
      <c r="G102" s="121">
        <f>H102*1.1</f>
        <v>27720.000000000004</v>
      </c>
      <c r="H102" s="121">
        <v>25200</v>
      </c>
      <c r="I102" s="121">
        <f>H102*0.75</f>
        <v>18900</v>
      </c>
      <c r="J102" s="121">
        <f>H102*0.5</f>
        <v>12600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32.7109375" style="136" hidden="1" customWidth="1"/>
    <col min="2" max="2" width="30.7109375" style="134" customWidth="1"/>
    <col min="3" max="5" width="30.7109375" style="9" customWidth="1"/>
    <col min="6" max="8" width="24.7109375" style="135" customWidth="1"/>
    <col min="9" max="9" width="20.28515625" style="135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6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417" t="s">
        <v>106</v>
      </c>
      <c r="G6" s="417" t="s">
        <v>107</v>
      </c>
      <c r="H6" s="417" t="s">
        <v>108</v>
      </c>
      <c r="I6" s="417" t="s">
        <v>109</v>
      </c>
      <c r="J6" s="418" t="s">
        <v>110</v>
      </c>
    </row>
    <row r="7" spans="1:10" ht="24" thickBot="1" x14ac:dyDescent="0.3">
      <c r="B7" s="27"/>
      <c r="C7" s="38"/>
      <c r="D7" s="38"/>
      <c r="E7" s="39"/>
      <c r="F7" s="410"/>
      <c r="G7" s="41"/>
      <c r="H7" s="41"/>
      <c r="I7" s="41"/>
      <c r="J7" s="42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41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411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12">
        <v>6048</v>
      </c>
      <c r="G14" s="413"/>
      <c r="H14" s="413"/>
      <c r="I14" s="413"/>
      <c r="J14" s="414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192">
        <v>8640</v>
      </c>
      <c r="G15" s="415"/>
      <c r="H15" s="415"/>
      <c r="I15" s="415"/>
      <c r="J15" s="416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411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47">
        <v>1440</v>
      </c>
      <c r="G17" s="148"/>
      <c r="H17" s="148"/>
      <c r="I17" s="148"/>
      <c r="J17" s="149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19" t="s">
        <v>121</v>
      </c>
      <c r="C20" s="420"/>
      <c r="D20" s="420"/>
      <c r="E20" s="421"/>
      <c r="F20" s="319" t="str">
        <f>"Цена от "&amp;MIN($F$21:F40)&amp;" до "&amp;MAX($F$21:F40)</f>
        <v>Цена от 6660 до 133200</v>
      </c>
      <c r="G20" s="320"/>
      <c r="H20" s="320"/>
      <c r="I20" s="320"/>
      <c r="J20" s="321"/>
    </row>
    <row r="21" spans="1:10" ht="36" customHeight="1" outlineLevel="1" x14ac:dyDescent="0.25">
      <c r="B21" s="30" t="s">
        <v>122</v>
      </c>
      <c r="C21" s="31"/>
      <c r="D21" s="31"/>
      <c r="E21" s="32"/>
      <c r="F21" s="147">
        <v>6660</v>
      </c>
      <c r="G21" s="148"/>
      <c r="H21" s="148"/>
      <c r="I21" s="148"/>
      <c r="J21" s="149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13320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19980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26640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33300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39960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46620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53280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59940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66600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73260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79920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86580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93240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99900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106560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113220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119880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126540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133200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319" t="str">
        <f>"Цена от "&amp;MIN(F42:F51)&amp;" до "&amp;MAX(F42:F51)</f>
        <v>Цена от 1440 до 30096</v>
      </c>
      <c r="G41" s="320"/>
      <c r="H41" s="320"/>
      <c r="I41" s="320"/>
      <c r="J41" s="321"/>
    </row>
    <row r="42" spans="2:10" ht="36" customHeight="1" x14ac:dyDescent="0.25">
      <c r="B42" s="76" t="s">
        <v>143</v>
      </c>
      <c r="C42" s="77"/>
      <c r="D42" s="77"/>
      <c r="E42" s="54"/>
      <c r="F42" s="322">
        <v>3780</v>
      </c>
      <c r="G42" s="322"/>
      <c r="H42" s="322"/>
      <c r="I42" s="322"/>
      <c r="J42" s="323"/>
    </row>
    <row r="43" spans="2:10" ht="36" customHeight="1" x14ac:dyDescent="0.25">
      <c r="B43" s="76" t="s">
        <v>212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27">
        <v>30096</v>
      </c>
      <c r="G51" s="327"/>
      <c r="H51" s="327"/>
      <c r="I51" s="327"/>
      <c r="J51" s="328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213" t="str">
        <f>"Цена от "&amp;MIN(F56,F61:J62,H96,F63:F74)&amp;" до "&amp;MAX(F56,F61:J62,H96,F63:F74)</f>
        <v>Цена от 3024 до 38952</v>
      </c>
      <c r="G54" s="329"/>
      <c r="H54" s="329"/>
      <c r="I54" s="329"/>
      <c r="J54" s="330"/>
    </row>
    <row r="55" spans="1:10" ht="24" thickBot="1" x14ac:dyDescent="0.3">
      <c r="B55" s="27"/>
      <c r="C55" s="38"/>
      <c r="D55" s="38"/>
      <c r="E55" s="39"/>
      <c r="F55" s="185"/>
      <c r="G55" s="214"/>
      <c r="H55" s="214"/>
      <c r="I55" s="214"/>
      <c r="J55" s="215"/>
    </row>
    <row r="56" spans="1:10" ht="36" customHeight="1" x14ac:dyDescent="0.25">
      <c r="B56" s="76" t="s">
        <v>156</v>
      </c>
      <c r="C56" s="77"/>
      <c r="D56" s="77"/>
      <c r="E56" s="54"/>
      <c r="F56" s="59">
        <v>25200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2520</v>
      </c>
      <c r="G57" s="59"/>
      <c r="H57" s="59"/>
      <c r="I57" s="59"/>
      <c r="J57" s="60"/>
    </row>
    <row r="58" spans="1:10" ht="36" customHeight="1" x14ac:dyDescent="0.25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59">
        <v>60048</v>
      </c>
      <c r="G59" s="59"/>
      <c r="H59" s="59"/>
      <c r="I59" s="59"/>
      <c r="J59" s="60"/>
    </row>
    <row r="60" spans="1:10" ht="24" thickBot="1" x14ac:dyDescent="0.3">
      <c r="B60" s="27"/>
      <c r="C60" s="38"/>
      <c r="D60" s="38"/>
      <c r="E60" s="39"/>
      <c r="F60" s="185"/>
      <c r="G60" s="214"/>
      <c r="H60" s="214"/>
      <c r="I60" s="214"/>
      <c r="J60" s="215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59">
        <v>11988</v>
      </c>
      <c r="G61" s="59"/>
      <c r="H61" s="59"/>
      <c r="I61" s="59"/>
      <c r="J61" s="60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59">
        <v>9216</v>
      </c>
      <c r="G62" s="59"/>
      <c r="H62" s="59"/>
      <c r="I62" s="59"/>
      <c r="J62" s="60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59">
        <v>30096</v>
      </c>
      <c r="G63" s="59"/>
      <c r="H63" s="59"/>
      <c r="I63" s="59"/>
      <c r="J63" s="60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59">
        <v>14400</v>
      </c>
      <c r="G64" s="59"/>
      <c r="H64" s="59"/>
      <c r="I64" s="59"/>
      <c r="J64" s="60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59">
        <v>17280</v>
      </c>
      <c r="G65" s="59"/>
      <c r="H65" s="59"/>
      <c r="I65" s="59"/>
      <c r="J65" s="60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59">
        <v>14868</v>
      </c>
      <c r="G66" s="59"/>
      <c r="H66" s="59"/>
      <c r="I66" s="59"/>
      <c r="J66" s="60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59">
        <v>12060</v>
      </c>
      <c r="G67" s="59"/>
      <c r="H67" s="59"/>
      <c r="I67" s="59"/>
      <c r="J67" s="60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59">
        <v>38952</v>
      </c>
      <c r="G68" s="59"/>
      <c r="H68" s="59"/>
      <c r="I68" s="59"/>
      <c r="J68" s="60"/>
    </row>
    <row r="69" spans="1:10" ht="36" customHeight="1" x14ac:dyDescent="0.25">
      <c r="B69" s="76" t="s">
        <v>168</v>
      </c>
      <c r="C69" s="77"/>
      <c r="D69" s="77"/>
      <c r="E69" s="54"/>
      <c r="F69" s="59">
        <v>21600</v>
      </c>
      <c r="G69" s="59"/>
      <c r="H69" s="59"/>
      <c r="I69" s="59"/>
      <c r="J69" s="60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59">
        <v>3024</v>
      </c>
      <c r="G70" s="59"/>
      <c r="H70" s="59"/>
      <c r="I70" s="59"/>
      <c r="J70" s="60"/>
    </row>
    <row r="71" spans="1:10" ht="36" customHeight="1" x14ac:dyDescent="0.25">
      <c r="B71" s="52" t="s">
        <v>170</v>
      </c>
      <c r="C71" s="96"/>
      <c r="D71" s="96"/>
      <c r="E71" s="97"/>
      <c r="F71" s="59">
        <v>10620</v>
      </c>
      <c r="G71" s="59"/>
      <c r="H71" s="59"/>
      <c r="I71" s="59"/>
      <c r="J71" s="60"/>
    </row>
    <row r="72" spans="1:10" ht="36" customHeight="1" x14ac:dyDescent="0.25">
      <c r="A72" s="9"/>
      <c r="B72" s="52" t="s">
        <v>171</v>
      </c>
      <c r="C72" s="96"/>
      <c r="D72" s="96"/>
      <c r="E72" s="97"/>
      <c r="F72" s="59">
        <v>7092</v>
      </c>
      <c r="G72" s="59"/>
      <c r="H72" s="59"/>
      <c r="I72" s="59"/>
      <c r="J72" s="60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59">
        <v>38952</v>
      </c>
      <c r="G73" s="59"/>
      <c r="H73" s="59"/>
      <c r="I73" s="59"/>
      <c r="J73" s="60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59">
        <v>14868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3780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4"/>
      <c r="F76" s="59">
        <v>18000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76" t="s">
        <v>177</v>
      </c>
      <c r="C78" s="77"/>
      <c r="D78" s="77"/>
      <c r="E78" s="53"/>
      <c r="F78" s="59">
        <v>30060</v>
      </c>
      <c r="G78" s="59"/>
      <c r="H78" s="59"/>
      <c r="I78" s="59"/>
      <c r="J78" s="60"/>
    </row>
    <row r="79" spans="1:10" ht="36" customHeight="1" x14ac:dyDescent="0.25">
      <c r="A79" s="136" t="s">
        <v>113</v>
      </c>
      <c r="B79" s="76" t="s">
        <v>178</v>
      </c>
      <c r="C79" s="77"/>
      <c r="D79" s="77"/>
      <c r="E79" s="54"/>
      <c r="F79" s="59">
        <v>17280</v>
      </c>
      <c r="G79" s="59"/>
      <c r="H79" s="59"/>
      <c r="I79" s="59"/>
      <c r="J79" s="60"/>
    </row>
    <row r="80" spans="1:10" ht="36" customHeight="1" x14ac:dyDescent="0.25">
      <c r="A80" s="136" t="s">
        <v>113</v>
      </c>
      <c r="B80" s="52" t="s">
        <v>179</v>
      </c>
      <c r="C80" s="96"/>
      <c r="D80" s="96"/>
      <c r="E80" s="97"/>
      <c r="F80" s="59">
        <v>12960</v>
      </c>
      <c r="G80" s="59"/>
      <c r="H80" s="59"/>
      <c r="I80" s="59"/>
      <c r="J80" s="60"/>
    </row>
    <row r="81" spans="1:10" ht="36" customHeight="1" x14ac:dyDescent="0.25">
      <c r="A81" s="136" t="s">
        <v>113</v>
      </c>
      <c r="B81" s="76" t="s">
        <v>180</v>
      </c>
      <c r="C81" s="77"/>
      <c r="D81" s="77"/>
      <c r="E81" s="54"/>
      <c r="F81" s="59">
        <v>42480</v>
      </c>
      <c r="G81" s="59"/>
      <c r="H81" s="59"/>
      <c r="I81" s="59"/>
      <c r="J81" s="60"/>
    </row>
    <row r="82" spans="1:10" ht="36" customHeight="1" x14ac:dyDescent="0.25">
      <c r="A82" s="136" t="s">
        <v>113</v>
      </c>
      <c r="B82" s="76" t="s">
        <v>181</v>
      </c>
      <c r="C82" s="77"/>
      <c r="D82" s="77"/>
      <c r="E82" s="54"/>
      <c r="F82" s="59">
        <v>20160</v>
      </c>
      <c r="G82" s="59"/>
      <c r="H82" s="59"/>
      <c r="I82" s="59"/>
      <c r="J82" s="60"/>
    </row>
    <row r="83" spans="1:10" ht="36" customHeight="1" x14ac:dyDescent="0.25">
      <c r="A83" s="136" t="s">
        <v>113</v>
      </c>
      <c r="B83" s="84" t="s">
        <v>182</v>
      </c>
      <c r="C83" s="85"/>
      <c r="D83" s="85"/>
      <c r="E83" s="86"/>
      <c r="F83" s="59">
        <v>24192</v>
      </c>
      <c r="G83" s="59"/>
      <c r="H83" s="59"/>
      <c r="I83" s="59"/>
      <c r="J83" s="60"/>
    </row>
    <row r="84" spans="1:10" ht="36" customHeight="1" x14ac:dyDescent="0.25">
      <c r="A84" s="136" t="s">
        <v>113</v>
      </c>
      <c r="B84" s="76" t="s">
        <v>183</v>
      </c>
      <c r="C84" s="77"/>
      <c r="D84" s="77"/>
      <c r="E84" s="54"/>
      <c r="F84" s="59">
        <v>20880</v>
      </c>
      <c r="G84" s="59"/>
      <c r="H84" s="59"/>
      <c r="I84" s="59"/>
      <c r="J84" s="60"/>
    </row>
    <row r="85" spans="1:10" ht="36" customHeight="1" x14ac:dyDescent="0.25">
      <c r="A85" s="136" t="s">
        <v>113</v>
      </c>
      <c r="B85" s="76" t="s">
        <v>184</v>
      </c>
      <c r="C85" s="77"/>
      <c r="D85" s="77"/>
      <c r="E85" s="54"/>
      <c r="F85" s="59">
        <v>17280</v>
      </c>
      <c r="G85" s="59"/>
      <c r="H85" s="59"/>
      <c r="I85" s="59"/>
      <c r="J85" s="60"/>
    </row>
    <row r="86" spans="1:10" ht="36" customHeight="1" x14ac:dyDescent="0.25">
      <c r="A86" s="136" t="s">
        <v>113</v>
      </c>
      <c r="B86" s="76" t="s">
        <v>185</v>
      </c>
      <c r="C86" s="77"/>
      <c r="D86" s="77"/>
      <c r="E86" s="54"/>
      <c r="F86" s="59">
        <v>54720</v>
      </c>
      <c r="G86" s="59"/>
      <c r="H86" s="59"/>
      <c r="I86" s="59"/>
      <c r="J86" s="60"/>
    </row>
    <row r="87" spans="1:10" ht="36" customHeight="1" x14ac:dyDescent="0.25">
      <c r="A87" s="136" t="s">
        <v>113</v>
      </c>
      <c r="B87" s="76" t="s">
        <v>186</v>
      </c>
      <c r="C87" s="77"/>
      <c r="D87" s="77"/>
      <c r="E87" s="54"/>
      <c r="F87" s="59">
        <v>4320</v>
      </c>
      <c r="G87" s="59"/>
      <c r="H87" s="59"/>
      <c r="I87" s="59"/>
      <c r="J87" s="60"/>
    </row>
    <row r="88" spans="1:10" ht="36" customHeight="1" x14ac:dyDescent="0.25">
      <c r="A88" s="136" t="s">
        <v>113</v>
      </c>
      <c r="B88" s="76" t="s">
        <v>187</v>
      </c>
      <c r="C88" s="77"/>
      <c r="D88" s="77"/>
      <c r="E88" s="54"/>
      <c r="F88" s="59">
        <v>54720</v>
      </c>
      <c r="G88" s="59"/>
      <c r="H88" s="59"/>
      <c r="I88" s="59"/>
      <c r="J88" s="60"/>
    </row>
    <row r="89" spans="1:10" ht="36" customHeight="1" thickBot="1" x14ac:dyDescent="0.3">
      <c r="A89" s="136" t="s">
        <v>113</v>
      </c>
      <c r="B89" s="76" t="s">
        <v>188</v>
      </c>
      <c r="C89" s="77"/>
      <c r="D89" s="77"/>
      <c r="E89" s="54"/>
      <c r="F89" s="327">
        <v>20880</v>
      </c>
      <c r="G89" s="327"/>
      <c r="H89" s="327"/>
      <c r="I89" s="327"/>
      <c r="J89" s="32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136" t="s">
        <v>111</v>
      </c>
      <c r="B96" s="76" t="s">
        <v>195</v>
      </c>
      <c r="C96" s="77"/>
      <c r="D96" s="77"/>
      <c r="E96" s="54"/>
      <c r="F96" s="222">
        <f>1.2*H96</f>
        <v>20520</v>
      </c>
      <c r="G96" s="223">
        <f>1.1*H96</f>
        <v>18810</v>
      </c>
      <c r="H96" s="222">
        <v>17100</v>
      </c>
      <c r="I96" s="223">
        <f>H96*0.75</f>
        <v>12825</v>
      </c>
      <c r="J96" s="224">
        <f>H96*0.5</f>
        <v>8550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59">
        <v>6660</v>
      </c>
      <c r="G97" s="59"/>
      <c r="H97" s="59"/>
      <c r="I97" s="59"/>
      <c r="J97" s="60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59">
        <v>9216</v>
      </c>
      <c r="G98" s="59"/>
      <c r="H98" s="59"/>
      <c r="I98" s="59"/>
      <c r="J98" s="60"/>
    </row>
    <row r="99" spans="1:10" ht="36" customHeight="1" x14ac:dyDescent="0.25">
      <c r="A99" s="136" t="s">
        <v>113</v>
      </c>
      <c r="B99" s="76" t="s">
        <v>198</v>
      </c>
      <c r="C99" s="77"/>
      <c r="D99" s="77"/>
      <c r="E99" s="54"/>
      <c r="F99" s="222">
        <f>H99*1.2</f>
        <v>29376</v>
      </c>
      <c r="G99" s="223">
        <f>H99*1.1</f>
        <v>26928.000000000004</v>
      </c>
      <c r="H99" s="222">
        <v>24480</v>
      </c>
      <c r="I99" s="223">
        <f>H99*0.75</f>
        <v>18360</v>
      </c>
      <c r="J99" s="224">
        <f>H99*0.5</f>
        <v>12240</v>
      </c>
    </row>
    <row r="100" spans="1:10" ht="36" customHeight="1" x14ac:dyDescent="0.25">
      <c r="A100" s="136" t="s">
        <v>113</v>
      </c>
      <c r="B100" s="76" t="s">
        <v>231</v>
      </c>
      <c r="C100" s="77"/>
      <c r="D100" s="77"/>
      <c r="E100" s="54"/>
      <c r="F100" s="59">
        <v>9360</v>
      </c>
      <c r="G100" s="59"/>
      <c r="H100" s="59"/>
      <c r="I100" s="59"/>
      <c r="J100" s="60"/>
    </row>
    <row r="101" spans="1:10" ht="36" customHeight="1" x14ac:dyDescent="0.25">
      <c r="A101" s="136" t="s">
        <v>113</v>
      </c>
      <c r="B101" s="76" t="s">
        <v>200</v>
      </c>
      <c r="C101" s="77"/>
      <c r="D101" s="77"/>
      <c r="E101" s="54"/>
      <c r="F101" s="59">
        <v>12960</v>
      </c>
      <c r="G101" s="59"/>
      <c r="H101" s="59"/>
      <c r="I101" s="59"/>
      <c r="J101" s="60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10800</v>
      </c>
      <c r="G102" s="121">
        <f>H102*1.1</f>
        <v>9900</v>
      </c>
      <c r="H102" s="121">
        <v>9000</v>
      </c>
      <c r="I102" s="121">
        <f>H102*0.75</f>
        <v>6750</v>
      </c>
      <c r="J102" s="121">
        <f>H102*0.5</f>
        <v>4500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213"/>
      <c r="G103" s="329"/>
      <c r="H103" s="329"/>
      <c r="I103" s="329"/>
      <c r="J103" s="330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185"/>
      <c r="G110" s="214"/>
      <c r="H110" s="214"/>
      <c r="I110" s="214"/>
      <c r="J110" s="215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9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75" activePane="bottomLeft" state="frozen"/>
      <selection activeCell="J115" sqref="J115"/>
      <selection pane="bottomLeft" activeCell="A80" sqref="A80:XFD80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7"/>
      <c r="G19" s="422"/>
      <c r="H19" s="422"/>
      <c r="I19" s="422"/>
      <c r="J19" s="423"/>
    </row>
    <row r="20" spans="1:10" ht="36" customHeight="1" x14ac:dyDescent="0.25">
      <c r="A20" s="7"/>
      <c r="B20" s="52" t="s">
        <v>374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375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201.60000000000002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"&amp;MIN(F59,F64:J65,H97,F66:J77)&amp;" до "&amp;MAX(F59,F64:J65,H97,F66:J77)</f>
        <v>Цена от 3672 до 29700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60048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8100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5976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18900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5112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12096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3672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9540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6300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4320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11520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182</v>
      </c>
      <c r="C84" s="85"/>
      <c r="D84" s="85"/>
      <c r="E84" s="86"/>
      <c r="F84" s="93">
        <v>31968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186</v>
      </c>
      <c r="C88" s="77"/>
      <c r="D88" s="77"/>
      <c r="E88" s="54"/>
      <c r="F88" s="67">
        <v>5760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187</v>
      </c>
      <c r="C89" s="77"/>
      <c r="D89" s="77"/>
      <c r="E89" s="54"/>
      <c r="F89" s="67">
        <v>41760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188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thickBot="1" x14ac:dyDescent="0.3">
      <c r="A91" s="7"/>
      <c r="B91" s="219" t="s">
        <v>189</v>
      </c>
      <c r="C91" s="220"/>
      <c r="D91" s="220"/>
      <c r="E91" s="221"/>
      <c r="F91" s="216"/>
      <c r="G91" s="217"/>
      <c r="H91" s="217"/>
      <c r="I91" s="217"/>
      <c r="J91" s="218"/>
    </row>
    <row r="92" spans="1:10" ht="22.5" customHeight="1" thickBot="1" x14ac:dyDescent="0.3">
      <c r="A92" s="7" t="s">
        <v>111</v>
      </c>
      <c r="B92" s="171" t="s">
        <v>190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x14ac:dyDescent="0.25">
      <c r="A93" s="7"/>
      <c r="B93" s="34" t="s">
        <v>191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192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193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194</v>
      </c>
      <c r="C96" s="19"/>
      <c r="D96" s="19"/>
      <c r="E96" s="20"/>
      <c r="F96" s="216"/>
      <c r="G96" s="217"/>
      <c r="H96" s="217"/>
      <c r="I96" s="217"/>
      <c r="J96" s="218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222">
        <f>H97*1.2</f>
        <v>9720</v>
      </c>
      <c r="G97" s="223">
        <f>H97*1.1</f>
        <v>8910</v>
      </c>
      <c r="H97" s="223">
        <v>8100</v>
      </c>
      <c r="I97" s="223">
        <f>H97*0.75</f>
        <v>6075</v>
      </c>
      <c r="J97" s="224">
        <f>H97*0.5</f>
        <v>4050</v>
      </c>
    </row>
    <row r="98" spans="1:10" ht="36" customHeight="1" x14ac:dyDescent="0.25">
      <c r="A98" s="7" t="s">
        <v>111</v>
      </c>
      <c r="B98" s="76" t="s">
        <v>196</v>
      </c>
      <c r="C98" s="77"/>
      <c r="D98" s="77"/>
      <c r="E98" s="54"/>
      <c r="F98" s="67">
        <v>6300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197</v>
      </c>
      <c r="C99" s="77"/>
      <c r="D99" s="77"/>
      <c r="E99" s="54"/>
      <c r="F99" s="67">
        <v>7632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222">
        <f>H100*1.2</f>
        <v>13824</v>
      </c>
      <c r="G100" s="223">
        <f>H100*1.1</f>
        <v>12672.000000000002</v>
      </c>
      <c r="H100" s="223">
        <v>11520</v>
      </c>
      <c r="I100" s="223">
        <f>H100*0.75</f>
        <v>8640</v>
      </c>
      <c r="J100" s="224">
        <f>H100*0.5</f>
        <v>5760</v>
      </c>
    </row>
    <row r="101" spans="1:10" ht="36" customHeight="1" x14ac:dyDescent="0.25">
      <c r="A101" s="7" t="s">
        <v>113</v>
      </c>
      <c r="B101" s="76" t="s">
        <v>231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200</v>
      </c>
      <c r="C102" s="77"/>
      <c r="D102" s="77"/>
      <c r="E102" s="54"/>
      <c r="F102" s="67">
        <v>10800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201</v>
      </c>
      <c r="C103" s="77"/>
      <c r="D103" s="77"/>
      <c r="E103" s="54"/>
      <c r="F103" s="67">
        <v>7380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202</v>
      </c>
      <c r="C104" s="19"/>
      <c r="D104" s="19"/>
      <c r="E104" s="20"/>
      <c r="F104" s="111"/>
      <c r="G104" s="112"/>
      <c r="H104" s="112"/>
      <c r="I104" s="112"/>
      <c r="J104" s="113"/>
    </row>
    <row r="105" spans="1:10" ht="28.5" customHeight="1" thickBot="1" x14ac:dyDescent="0.3">
      <c r="A105" s="7"/>
      <c r="B105" s="122" t="s">
        <v>190</v>
      </c>
      <c r="C105" s="123"/>
      <c r="D105" s="123"/>
      <c r="E105" s="123"/>
      <c r="F105" s="123"/>
      <c r="G105" s="123"/>
      <c r="H105" s="123"/>
      <c r="I105" s="123"/>
      <c r="J105" s="124"/>
    </row>
    <row r="106" spans="1:10" ht="28.5" customHeight="1" x14ac:dyDescent="0.25">
      <c r="A106" s="7"/>
      <c r="B106" s="78" t="s">
        <v>203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204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205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206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207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5"/>
      <c r="C112" s="126"/>
      <c r="D112" s="126"/>
      <c r="E112" s="126"/>
      <c r="F112" s="127"/>
      <c r="G112" s="127"/>
      <c r="H112" s="127"/>
      <c r="I112" s="127"/>
      <c r="J112" s="127"/>
    </row>
    <row r="113" spans="1:10" ht="56.25" customHeight="1" x14ac:dyDescent="0.25">
      <c r="A113" s="7"/>
      <c r="B113" s="128" t="s">
        <v>264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41.25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 t="s">
        <v>113</v>
      </c>
      <c r="B115" s="130" t="s">
        <v>268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2" customHeight="1" x14ac:dyDescent="0.25">
      <c r="A116" s="7"/>
      <c r="B116" s="132" t="s">
        <v>211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71496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10620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59472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71496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71496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31500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42624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83520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37152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44640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59040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44640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22118.399999999998</v>
      </c>
      <c r="G96" s="223">
        <f>H96*1.1</f>
        <v>20275.2</v>
      </c>
      <c r="H96" s="223">
        <v>18432</v>
      </c>
      <c r="I96" s="223">
        <f>H96*0.75</f>
        <v>13824</v>
      </c>
      <c r="J96" s="224">
        <f>H96*0.5</f>
        <v>9216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20700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31104</v>
      </c>
      <c r="G99" s="223">
        <f>H99*1.1</f>
        <v>28512.000000000004</v>
      </c>
      <c r="H99" s="223">
        <v>25920</v>
      </c>
      <c r="I99" s="223">
        <f>H99*0.75</f>
        <v>19440</v>
      </c>
      <c r="J99" s="224">
        <f>H99*0.5</f>
        <v>12960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29520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11340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8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3204 до 53092,8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26100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53092.799999999996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15624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14868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20880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18900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7452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37908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4536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22140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18900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36720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62640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75168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22320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20880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29520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12960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65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65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130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13392</v>
      </c>
      <c r="G96" s="223">
        <f>H96*1.1</f>
        <v>12276.000000000002</v>
      </c>
      <c r="H96" s="223">
        <v>11160</v>
      </c>
      <c r="I96" s="223">
        <f>H96*0.75</f>
        <v>8370</v>
      </c>
      <c r="J96" s="224">
        <f>H96*0.5</f>
        <v>5580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14148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18072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19008</v>
      </c>
      <c r="G99" s="223">
        <f>H99*1.1</f>
        <v>17424</v>
      </c>
      <c r="H99" s="223">
        <v>15840</v>
      </c>
      <c r="I99" s="223">
        <f>H99*0.75</f>
        <v>11880</v>
      </c>
      <c r="J99" s="224">
        <f>H99*0.5</f>
        <v>7920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25920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13392</v>
      </c>
      <c r="G102" s="121">
        <f>H102*1.1</f>
        <v>12276.000000000002</v>
      </c>
      <c r="H102" s="121">
        <v>11160</v>
      </c>
      <c r="I102" s="121">
        <f>H102*0.75</f>
        <v>8370</v>
      </c>
      <c r="J102" s="121">
        <f>H102*0.5</f>
        <v>5580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101" activePane="bottomLeft" state="frozen"/>
      <selection activeCell="J115" sqref="J115"/>
      <selection pane="bottomLeft" activeCell="F107" sqref="F107:J108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66096</v>
      </c>
      <c r="G9" s="37">
        <f>H9*1.1</f>
        <v>60588.000000000007</v>
      </c>
      <c r="H9" s="37">
        <v>55080</v>
      </c>
      <c r="I9" s="37">
        <f>H9*0.75</f>
        <v>41310</v>
      </c>
      <c r="J9" s="37">
        <f>H9*0.5</f>
        <v>27540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93312</v>
      </c>
      <c r="G12" s="37">
        <f>H12*1.1</f>
        <v>85536</v>
      </c>
      <c r="H12" s="37">
        <v>77760</v>
      </c>
      <c r="I12" s="37">
        <f>H12*0.75</f>
        <v>58320</v>
      </c>
      <c r="J12" s="37">
        <f>H12*0.5</f>
        <v>38880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13680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201.60000000000002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3240 до 154800</v>
      </c>
      <c r="G84" s="217"/>
      <c r="H84" s="217"/>
      <c r="I84" s="217"/>
      <c r="J84" s="218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3960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9900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60048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47520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71280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95040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47520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21420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33300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47700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103680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67">
        <v>26640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154800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52560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3060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72000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177</v>
      </c>
      <c r="C108" s="77"/>
      <c r="D108" s="77"/>
      <c r="E108" s="53"/>
      <c r="F108" s="67">
        <v>66024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171360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85680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102816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38880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60480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86400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6480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278640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95040</v>
      </c>
      <c r="G119" s="68"/>
      <c r="H119" s="68"/>
      <c r="I119" s="68"/>
      <c r="J119" s="69"/>
    </row>
    <row r="120" spans="1:10" ht="36" customHeight="1" thickBot="1" x14ac:dyDescent="0.3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22.5" customHeight="1" thickBot="1" x14ac:dyDescent="0.3">
      <c r="A121" s="7" t="s">
        <v>111</v>
      </c>
      <c r="B121" s="171" t="s">
        <v>190</v>
      </c>
      <c r="C121" s="172"/>
      <c r="D121" s="172"/>
      <c r="E121" s="172"/>
      <c r="F121" s="172"/>
      <c r="G121" s="172"/>
      <c r="H121" s="172"/>
      <c r="I121" s="172"/>
      <c r="J121" s="173"/>
    </row>
    <row r="122" spans="1:10" ht="36" customHeight="1" x14ac:dyDescent="0.25">
      <c r="A122" s="7"/>
      <c r="B122" s="34" t="s">
        <v>191</v>
      </c>
      <c r="C122" s="174"/>
      <c r="D122" s="174"/>
      <c r="E122" s="175"/>
      <c r="F122" s="80">
        <v>60</v>
      </c>
      <c r="G122" s="81"/>
      <c r="H122" s="81"/>
      <c r="I122" s="81"/>
      <c r="J122" s="82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67">
        <v>60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193</v>
      </c>
      <c r="C124" s="77"/>
      <c r="D124" s="77"/>
      <c r="E124" s="54"/>
      <c r="F124" s="67">
        <v>120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222">
        <f>H126*1.2</f>
        <v>14256</v>
      </c>
      <c r="G126" s="223">
        <f>H126*1.1</f>
        <v>13068.000000000002</v>
      </c>
      <c r="H126" s="223">
        <v>11880</v>
      </c>
      <c r="I126" s="223">
        <f>H126*0.75</f>
        <v>8910</v>
      </c>
      <c r="J126" s="224">
        <f>H126*0.5</f>
        <v>5940</v>
      </c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11880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15300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25920</v>
      </c>
      <c r="G129" s="223">
        <f>H129*1.1</f>
        <v>23760.000000000004</v>
      </c>
      <c r="H129" s="223">
        <v>21600</v>
      </c>
      <c r="I129" s="223">
        <f>H129*0.75</f>
        <v>16200</v>
      </c>
      <c r="J129" s="224">
        <f>H129*0.5</f>
        <v>10800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21600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28080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4"/>
      <c r="F132" s="67">
        <v>11880</v>
      </c>
      <c r="G132" s="68"/>
      <c r="H132" s="68"/>
      <c r="I132" s="68"/>
      <c r="J132" s="69"/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1"/>
      <c r="G133" s="112"/>
      <c r="H133" s="112"/>
      <c r="I133" s="112"/>
      <c r="J133" s="113"/>
    </row>
    <row r="134" spans="1:10" ht="28.5" customHeight="1" thickBot="1" x14ac:dyDescent="0.3">
      <c r="A134" s="7"/>
      <c r="B134" s="122" t="s">
        <v>190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28.5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8.5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67.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7" customHeight="1" x14ac:dyDescent="0.25">
      <c r="A144" s="7" t="s">
        <v>113</v>
      </c>
      <c r="B144" s="130" t="s">
        <v>210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0.5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18" customHeight="1" x14ac:dyDescent="0.25">
      <c r="A146" s="7"/>
    </row>
  </sheetData>
  <sheetProtection selectLockedCells="1" selectUnlockedCells="1"/>
  <mergeCells count="270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topLeftCell="B1" zoomScale="53" zoomScaleNormal="60" zoomScaleSheetLayoutView="53" workbookViewId="0">
      <pane ySplit="4" topLeftCell="A257" activePane="bottomLeft" state="frozen"/>
      <selection activeCell="J115" sqref="J115"/>
      <selection pane="bottomLeft" activeCell="F265" sqref="F265:J266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362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376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377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378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379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380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381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382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383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384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385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386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387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388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389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390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391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392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393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394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395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396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397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398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399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400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401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402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403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404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405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406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407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408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409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410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411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412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413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414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415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416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417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418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419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420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421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422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423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424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425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93" t="s">
        <v>270</v>
      </c>
      <c r="B122" s="394"/>
      <c r="C122" s="395"/>
      <c r="D122" s="395"/>
      <c r="E122" s="395"/>
      <c r="F122" s="185" t="s">
        <v>270</v>
      </c>
      <c r="G122" s="214"/>
      <c r="H122" s="214"/>
      <c r="I122" s="214"/>
      <c r="J122" s="215"/>
    </row>
    <row r="123" spans="1:10" ht="36" customHeight="1" thickBot="1" x14ac:dyDescent="0.3">
      <c r="A123" s="7" t="s">
        <v>111</v>
      </c>
      <c r="B123" s="30" t="s">
        <v>271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85" t="s">
        <v>270</v>
      </c>
      <c r="G124" s="214"/>
      <c r="H124" s="214"/>
      <c r="I124" s="214"/>
      <c r="J124" s="215"/>
    </row>
    <row r="125" spans="1:10" ht="36" customHeight="1" thickBot="1" x14ac:dyDescent="0.3">
      <c r="A125" s="7" t="s">
        <v>111</v>
      </c>
      <c r="B125" s="30" t="s">
        <v>272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85" t="s">
        <v>270</v>
      </c>
      <c r="G126" s="214"/>
      <c r="H126" s="214"/>
      <c r="I126" s="214"/>
      <c r="J126" s="215"/>
    </row>
    <row r="127" spans="1:10" ht="36" customHeight="1" thickBot="1" x14ac:dyDescent="0.3">
      <c r="A127" s="7" t="s">
        <v>111</v>
      </c>
      <c r="B127" s="52" t="s">
        <v>273</v>
      </c>
      <c r="C127" s="53"/>
      <c r="D127" s="53"/>
      <c r="E127" s="54"/>
      <c r="F127" s="190">
        <v>1314</v>
      </c>
      <c r="G127" s="396"/>
      <c r="H127" s="396"/>
      <c r="I127" s="396"/>
      <c r="J127" s="397"/>
    </row>
    <row r="128" spans="1:10" ht="30" customHeight="1" thickBot="1" x14ac:dyDescent="0.3">
      <c r="A128" s="185"/>
      <c r="B128" s="214"/>
      <c r="C128" s="214"/>
      <c r="D128" s="214"/>
      <c r="E128" s="215"/>
      <c r="F128" s="185" t="s">
        <v>270</v>
      </c>
      <c r="G128" s="214"/>
      <c r="H128" s="214"/>
      <c r="I128" s="214"/>
      <c r="J128" s="215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98" t="str">
        <f>"Цена от "&amp;MIN(F130:F154)&amp;" до "&amp;MAX(F130:F154)</f>
        <v>Цена от 12456 до 311400</v>
      </c>
      <c r="G129" s="399"/>
      <c r="H129" s="399"/>
      <c r="I129" s="399"/>
      <c r="J129" s="400"/>
    </row>
    <row r="130" spans="1:10" ht="36" customHeight="1" outlineLevel="1" x14ac:dyDescent="0.25">
      <c r="A130" s="7"/>
      <c r="B130" s="52" t="s">
        <v>274</v>
      </c>
      <c r="C130" s="53"/>
      <c r="D130" s="53"/>
      <c r="E130" s="53"/>
      <c r="F130" s="147">
        <v>12456</v>
      </c>
      <c r="G130" s="148"/>
      <c r="H130" s="148"/>
      <c r="I130" s="148"/>
      <c r="J130" s="149"/>
    </row>
    <row r="131" spans="1:10" ht="36" customHeight="1" outlineLevel="1" x14ac:dyDescent="0.25">
      <c r="A131" s="7"/>
      <c r="B131" s="52" t="s">
        <v>275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276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277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278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279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280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281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282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283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284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285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286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287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288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289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290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291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292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293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294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295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296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297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298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299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300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301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302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303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304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305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306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307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308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309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310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311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312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313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363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364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365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366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367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368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369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370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371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372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426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427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428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429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430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431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432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433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434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435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436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437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438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439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440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441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442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443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444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445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446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447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448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449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450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451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452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453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454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455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456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457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458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459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460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461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462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463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464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465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466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467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468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469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470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471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472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473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474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475</v>
      </c>
      <c r="C229" s="53"/>
      <c r="D229" s="53"/>
      <c r="E229" s="53"/>
      <c r="F229" s="401">
        <v>1245600</v>
      </c>
      <c r="G229" s="157"/>
      <c r="H229" s="157"/>
      <c r="I229" s="157"/>
      <c r="J229" s="158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212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201.60000000000002</v>
      </c>
      <c r="G242" s="68"/>
      <c r="H242" s="68"/>
      <c r="I242" s="68"/>
      <c r="J242" s="69"/>
    </row>
    <row r="243" spans="1:10" ht="54" customHeight="1" thickBot="1" x14ac:dyDescent="0.3">
      <c r="A243" s="7"/>
      <c r="B243" s="202" t="s">
        <v>213</v>
      </c>
      <c r="C243" s="203"/>
      <c r="D243" s="203"/>
      <c r="E243" s="204"/>
      <c r="F243" s="216" t="str">
        <f>"Цена от "&amp;MIN(F245,F250:F262)&amp;" до "&amp;MAX(F245,F250:F262)</f>
        <v>Цена от 3240 до 418140</v>
      </c>
      <c r="G243" s="217"/>
      <c r="H243" s="217"/>
      <c r="I243" s="217"/>
      <c r="J243" s="218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36" customHeight="1" thickBot="1" x14ac:dyDescent="0.3">
      <c r="A248" s="7"/>
      <c r="B248" s="240" t="s">
        <v>159</v>
      </c>
      <c r="C248" s="241"/>
      <c r="D248" s="241"/>
      <c r="E248" s="242"/>
      <c r="F248" s="67">
        <v>120024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111</v>
      </c>
      <c r="B250" s="76" t="s">
        <v>160</v>
      </c>
      <c r="C250" s="77"/>
      <c r="D250" s="77"/>
      <c r="E250" s="54"/>
      <c r="F250" s="67">
        <v>153540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52" t="s">
        <v>161</v>
      </c>
      <c r="C251" s="96"/>
      <c r="D251" s="96"/>
      <c r="E251" s="97"/>
      <c r="F251" s="194">
        <v>97740</v>
      </c>
      <c r="G251" s="281"/>
      <c r="H251" s="281"/>
      <c r="I251" s="281"/>
      <c r="J251" s="282"/>
    </row>
    <row r="252" spans="1:10" ht="36" customHeight="1" x14ac:dyDescent="0.25">
      <c r="A252" s="7" t="s">
        <v>111</v>
      </c>
      <c r="B252" s="76" t="s">
        <v>162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163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164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165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166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167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168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169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170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171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173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174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175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176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177</v>
      </c>
      <c r="C266" s="77"/>
      <c r="D266" s="77"/>
      <c r="E266" s="53"/>
      <c r="F266" s="67">
        <v>90000</v>
      </c>
      <c r="G266" s="68"/>
      <c r="H266" s="68"/>
      <c r="I266" s="68"/>
      <c r="J266" s="69"/>
    </row>
    <row r="267" spans="1:10" ht="36" customHeight="1" x14ac:dyDescent="0.25">
      <c r="A267" s="7"/>
      <c r="B267" s="76" t="s">
        <v>193</v>
      </c>
      <c r="C267" s="77"/>
      <c r="D267" s="77"/>
      <c r="E267" s="54"/>
      <c r="F267" s="67">
        <v>90000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215280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137520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507600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112320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84" t="s">
        <v>182</v>
      </c>
      <c r="C272" s="85"/>
      <c r="D272" s="85"/>
      <c r="E272" s="86"/>
      <c r="F272" s="93">
        <v>134784</v>
      </c>
      <c r="G272" s="94"/>
      <c r="H272" s="94"/>
      <c r="I272" s="94"/>
      <c r="J272" s="95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152640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6" t="s">
        <v>184</v>
      </c>
      <c r="C274" s="77"/>
      <c r="D274" s="77"/>
      <c r="E274" s="54"/>
      <c r="F274" s="67">
        <v>198000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6" t="s">
        <v>185</v>
      </c>
      <c r="C275" s="77"/>
      <c r="D275" s="77"/>
      <c r="E275" s="54"/>
      <c r="F275" s="67">
        <v>586080</v>
      </c>
      <c r="G275" s="68"/>
      <c r="H275" s="68"/>
      <c r="I275" s="68"/>
      <c r="J275" s="69"/>
    </row>
    <row r="276" spans="1:10" ht="36" customHeight="1" x14ac:dyDescent="0.25">
      <c r="A276" s="7" t="s">
        <v>113</v>
      </c>
      <c r="B276" s="78" t="s">
        <v>186</v>
      </c>
      <c r="C276" s="79"/>
      <c r="D276" s="79"/>
      <c r="E276" s="36"/>
      <c r="F276" s="67">
        <v>5040</v>
      </c>
      <c r="G276" s="68"/>
      <c r="H276" s="68"/>
      <c r="I276" s="68"/>
      <c r="J276" s="69"/>
    </row>
    <row r="277" spans="1:10" ht="36" customHeight="1" thickBot="1" x14ac:dyDescent="0.3">
      <c r="A277" s="7" t="s">
        <v>113</v>
      </c>
      <c r="B277" s="76" t="s">
        <v>188</v>
      </c>
      <c r="C277" s="77"/>
      <c r="D277" s="77"/>
      <c r="E277" s="54"/>
      <c r="F277" s="67">
        <v>399600</v>
      </c>
      <c r="G277" s="68"/>
      <c r="H277" s="68"/>
      <c r="I277" s="68"/>
      <c r="J277" s="69"/>
    </row>
    <row r="278" spans="1:10" ht="22.5" customHeight="1" x14ac:dyDescent="0.25">
      <c r="A278" s="7" t="s">
        <v>111</v>
      </c>
      <c r="B278" s="105" t="s">
        <v>190</v>
      </c>
      <c r="C278" s="106"/>
      <c r="D278" s="106"/>
      <c r="E278" s="106"/>
      <c r="F278" s="106"/>
      <c r="G278" s="106"/>
      <c r="H278" s="106"/>
      <c r="I278" s="106"/>
      <c r="J278" s="107"/>
    </row>
    <row r="279" spans="1:10" ht="36" customHeight="1" thickBot="1" x14ac:dyDescent="0.3">
      <c r="A279" s="7"/>
      <c r="B279" s="52" t="s">
        <v>172</v>
      </c>
      <c r="C279" s="96"/>
      <c r="D279" s="96"/>
      <c r="E279" s="97"/>
      <c r="F279" s="67">
        <v>40</v>
      </c>
      <c r="G279" s="68"/>
      <c r="H279" s="68"/>
      <c r="I279" s="68"/>
      <c r="J279" s="69"/>
    </row>
    <row r="280" spans="1:10" ht="36" customHeight="1" thickBot="1" x14ac:dyDescent="0.3">
      <c r="A280" s="7"/>
      <c r="B280" s="99" t="s">
        <v>189</v>
      </c>
      <c r="C280" s="100"/>
      <c r="D280" s="100"/>
      <c r="E280" s="101"/>
      <c r="F280" s="102"/>
      <c r="G280" s="103"/>
      <c r="H280" s="103"/>
      <c r="I280" s="103"/>
      <c r="J280" s="104"/>
    </row>
    <row r="281" spans="1:10" ht="36" customHeight="1" thickBot="1" x14ac:dyDescent="0.3">
      <c r="A281" s="7"/>
      <c r="B281" s="171" t="s">
        <v>190</v>
      </c>
      <c r="C281" s="172"/>
      <c r="D281" s="172"/>
      <c r="E281" s="172"/>
      <c r="F281" s="172"/>
      <c r="G281" s="172"/>
      <c r="H281" s="172"/>
      <c r="I281" s="172"/>
      <c r="J281" s="173"/>
    </row>
    <row r="282" spans="1:10" ht="36" customHeight="1" x14ac:dyDescent="0.25">
      <c r="A282" s="7"/>
      <c r="B282" s="108" t="s">
        <v>191</v>
      </c>
      <c r="C282" s="109"/>
      <c r="D282" s="109"/>
      <c r="E282" s="110"/>
      <c r="F282" s="67">
        <v>60</v>
      </c>
      <c r="G282" s="68"/>
      <c r="H282" s="68"/>
      <c r="I282" s="68"/>
      <c r="J282" s="69"/>
    </row>
    <row r="283" spans="1:10" ht="36" customHeight="1" thickBot="1" x14ac:dyDescent="0.3">
      <c r="A283" s="7"/>
      <c r="B283" s="76" t="s">
        <v>192</v>
      </c>
      <c r="C283" s="77"/>
      <c r="D283" s="77"/>
      <c r="E283" s="54"/>
      <c r="F283" s="67">
        <v>99</v>
      </c>
      <c r="G283" s="68"/>
      <c r="H283" s="68"/>
      <c r="I283" s="68"/>
      <c r="J283" s="69"/>
    </row>
    <row r="284" spans="1:10" ht="36" customHeight="1" thickBot="1" x14ac:dyDescent="0.3">
      <c r="A284" s="7"/>
      <c r="B284" s="18" t="s">
        <v>194</v>
      </c>
      <c r="C284" s="19"/>
      <c r="D284" s="19"/>
      <c r="E284" s="20"/>
      <c r="F284" s="216"/>
      <c r="G284" s="217"/>
      <c r="H284" s="217"/>
      <c r="I284" s="217"/>
      <c r="J284" s="218"/>
    </row>
    <row r="285" spans="1:10" ht="36" customHeight="1" x14ac:dyDescent="0.25">
      <c r="A285" s="7" t="s">
        <v>111</v>
      </c>
      <c r="B285" s="76" t="s">
        <v>266</v>
      </c>
      <c r="C285" s="77"/>
      <c r="D285" s="77"/>
      <c r="E285" s="54"/>
      <c r="F285" s="67">
        <v>31140</v>
      </c>
      <c r="G285" s="68"/>
      <c r="H285" s="68"/>
      <c r="I285" s="68"/>
      <c r="J285" s="69"/>
    </row>
    <row r="286" spans="1:10" ht="36" customHeight="1" x14ac:dyDescent="0.25">
      <c r="A286" s="7" t="s">
        <v>111</v>
      </c>
      <c r="B286" s="76" t="s">
        <v>196</v>
      </c>
      <c r="C286" s="77"/>
      <c r="D286" s="77"/>
      <c r="E286" s="54"/>
      <c r="F286" s="67">
        <v>32940</v>
      </c>
      <c r="G286" s="68"/>
      <c r="H286" s="68"/>
      <c r="I286" s="68"/>
      <c r="J286" s="69"/>
    </row>
    <row r="287" spans="1:10" ht="36" customHeight="1" x14ac:dyDescent="0.25">
      <c r="A287" s="7" t="s">
        <v>113</v>
      </c>
      <c r="B287" s="76" t="s">
        <v>315</v>
      </c>
      <c r="C287" s="77"/>
      <c r="D287" s="77"/>
      <c r="E287" s="54"/>
      <c r="F287" s="67">
        <v>43920</v>
      </c>
      <c r="G287" s="68"/>
      <c r="H287" s="68"/>
      <c r="I287" s="68"/>
      <c r="J287" s="69"/>
    </row>
    <row r="288" spans="1:10" ht="36" customHeight="1" thickBot="1" x14ac:dyDescent="0.3">
      <c r="A288" s="7"/>
      <c r="B288" s="76" t="s">
        <v>201</v>
      </c>
      <c r="C288" s="77"/>
      <c r="D288" s="77"/>
      <c r="E288" s="54"/>
      <c r="F288" s="67">
        <v>32940</v>
      </c>
      <c r="G288" s="68"/>
      <c r="H288" s="68"/>
      <c r="I288" s="68"/>
      <c r="J288" s="69"/>
    </row>
    <row r="289" spans="1:10" ht="54" customHeight="1" thickBot="1" x14ac:dyDescent="0.3">
      <c r="A289" s="7"/>
      <c r="B289" s="18" t="s">
        <v>202</v>
      </c>
      <c r="C289" s="19"/>
      <c r="D289" s="19"/>
      <c r="E289" s="20"/>
      <c r="F289" s="111"/>
      <c r="G289" s="112"/>
      <c r="H289" s="112"/>
      <c r="I289" s="112"/>
      <c r="J289" s="113"/>
    </row>
    <row r="290" spans="1:10" ht="28.5" customHeight="1" thickBot="1" x14ac:dyDescent="0.3">
      <c r="A290" s="7"/>
      <c r="B290" s="358" t="s">
        <v>190</v>
      </c>
      <c r="C290" s="359"/>
      <c r="D290" s="359"/>
      <c r="E290" s="359"/>
      <c r="F290" s="359"/>
      <c r="G290" s="359"/>
      <c r="H290" s="359"/>
      <c r="I290" s="359"/>
      <c r="J290" s="360"/>
    </row>
    <row r="291" spans="1:10" ht="28.5" customHeight="1" x14ac:dyDescent="0.25">
      <c r="A291" s="7"/>
      <c r="B291" s="78" t="s">
        <v>203</v>
      </c>
      <c r="C291" s="79"/>
      <c r="D291" s="79"/>
      <c r="E291" s="36"/>
      <c r="F291" s="80">
        <v>90</v>
      </c>
      <c r="G291" s="81"/>
      <c r="H291" s="81"/>
      <c r="I291" s="81"/>
      <c r="J291" s="82"/>
    </row>
    <row r="292" spans="1:10" ht="28.5" customHeight="1" x14ac:dyDescent="0.25">
      <c r="A292" s="7"/>
      <c r="B292" s="76" t="s">
        <v>204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205</v>
      </c>
      <c r="C293" s="77"/>
      <c r="D293" s="77"/>
      <c r="E293" s="54"/>
      <c r="F293" s="67">
        <v>60</v>
      </c>
      <c r="G293" s="68"/>
      <c r="H293" s="68"/>
      <c r="I293" s="68"/>
      <c r="J293" s="69"/>
    </row>
    <row r="294" spans="1:10" ht="28.5" customHeight="1" x14ac:dyDescent="0.25">
      <c r="A294" s="7"/>
      <c r="B294" s="76" t="s">
        <v>206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8.5" customHeight="1" thickBot="1" x14ac:dyDescent="0.3">
      <c r="A295" s="7"/>
      <c r="B295" s="76" t="s">
        <v>207</v>
      </c>
      <c r="C295" s="77"/>
      <c r="D295" s="77"/>
      <c r="E295" s="54"/>
      <c r="F295" s="67">
        <v>90</v>
      </c>
      <c r="G295" s="68"/>
      <c r="H295" s="68"/>
      <c r="I295" s="68"/>
      <c r="J295" s="69"/>
    </row>
    <row r="296" spans="1:10" ht="24" customHeight="1" thickBot="1" x14ac:dyDescent="0.3">
      <c r="A296" s="7"/>
      <c r="B296" s="27"/>
      <c r="C296" s="38"/>
      <c r="D296" s="38"/>
      <c r="E296" s="39"/>
      <c r="F296" s="40"/>
      <c r="G296" s="41"/>
      <c r="H296" s="41"/>
      <c r="I296" s="41"/>
      <c r="J296" s="42"/>
    </row>
    <row r="297" spans="1:10" ht="18" customHeight="1" x14ac:dyDescent="0.25">
      <c r="A297" s="7"/>
      <c r="B297" s="125"/>
      <c r="C297" s="126"/>
      <c r="D297" s="126"/>
      <c r="E297" s="126"/>
      <c r="F297" s="127"/>
      <c r="G297" s="127"/>
      <c r="H297" s="127"/>
      <c r="I297" s="127"/>
      <c r="J297" s="127"/>
    </row>
    <row r="298" spans="1:10" ht="67.5" customHeight="1" x14ac:dyDescent="0.25">
      <c r="A298" s="7"/>
      <c r="B298" s="128" t="s">
        <v>319</v>
      </c>
      <c r="C298" s="128"/>
      <c r="D298" s="128"/>
      <c r="E298" s="128"/>
      <c r="F298" s="128"/>
      <c r="G298" s="128"/>
      <c r="H298" s="128"/>
      <c r="I298" s="128"/>
      <c r="J298" s="128"/>
    </row>
    <row r="299" spans="1:10" ht="27" customHeight="1" x14ac:dyDescent="0.25">
      <c r="A299" s="7" t="s">
        <v>113</v>
      </c>
      <c r="B299" s="130" t="s">
        <v>210</v>
      </c>
      <c r="C299" s="130"/>
      <c r="D299" s="130"/>
      <c r="E299" s="130"/>
      <c r="F299" s="130"/>
      <c r="G299" s="130"/>
      <c r="H299" s="130"/>
      <c r="I299" s="130"/>
      <c r="J299" s="130"/>
    </row>
    <row r="300" spans="1:10" s="180" customFormat="1" ht="20.100000000000001" customHeight="1" x14ac:dyDescent="0.25">
      <c r="B300" s="424"/>
      <c r="F300" s="425"/>
      <c r="G300" s="425"/>
      <c r="H300" s="425"/>
      <c r="I300" s="425"/>
      <c r="J300" s="425"/>
    </row>
    <row r="301" spans="1:10" s="245" customFormat="1" ht="36" customHeight="1" thickBot="1" x14ac:dyDescent="0.3">
      <c r="B301" s="246" t="s">
        <v>254</v>
      </c>
      <c r="C301" s="246"/>
      <c r="D301" s="246"/>
      <c r="E301" s="246"/>
      <c r="F301" s="246"/>
      <c r="G301" s="246"/>
      <c r="H301" s="246"/>
      <c r="I301" s="246"/>
    </row>
    <row r="302" spans="1:10" s="133" customFormat="1" ht="36" customHeight="1" thickBot="1" x14ac:dyDescent="0.3">
      <c r="B302" s="247" t="s">
        <v>255</v>
      </c>
      <c r="C302" s="248"/>
      <c r="D302" s="248"/>
      <c r="E302" s="248"/>
      <c r="F302" s="248"/>
      <c r="G302" s="248"/>
      <c r="H302" s="248"/>
      <c r="I302" s="249"/>
    </row>
    <row r="303" spans="1:10" ht="54" customHeight="1" thickBot="1" x14ac:dyDescent="0.3">
      <c r="B303" s="283" t="s">
        <v>476</v>
      </c>
      <c r="C303" s="284"/>
      <c r="D303" s="285" t="s">
        <v>477</v>
      </c>
      <c r="E303" s="255"/>
      <c r="F303" s="256"/>
      <c r="G303" s="255" t="s">
        <v>478</v>
      </c>
      <c r="H303" s="255"/>
      <c r="I303" s="256"/>
      <c r="J303" s="9"/>
    </row>
    <row r="304" spans="1:10" ht="36" customHeight="1" x14ac:dyDescent="0.25">
      <c r="B304" s="286" t="s">
        <v>259</v>
      </c>
      <c r="C304" s="287"/>
      <c r="D304" s="262" t="s">
        <v>260</v>
      </c>
      <c r="E304" s="262"/>
      <c r="F304" s="262"/>
      <c r="G304" s="288">
        <v>2190</v>
      </c>
      <c r="H304" s="262"/>
      <c r="I304" s="263"/>
      <c r="J304" s="9"/>
    </row>
    <row r="305" spans="1:10" ht="36" customHeight="1" x14ac:dyDescent="0.25">
      <c r="B305" s="289" t="s">
        <v>261</v>
      </c>
      <c r="C305" s="290"/>
      <c r="D305" s="269"/>
      <c r="E305" s="269"/>
      <c r="F305" s="269"/>
      <c r="G305" s="291">
        <v>1590</v>
      </c>
      <c r="H305" s="269"/>
      <c r="I305" s="270"/>
      <c r="J305" s="9"/>
    </row>
    <row r="306" spans="1:10" ht="36" customHeight="1" x14ac:dyDescent="0.25">
      <c r="B306" s="289" t="s">
        <v>262</v>
      </c>
      <c r="C306" s="290"/>
      <c r="D306" s="269"/>
      <c r="E306" s="269"/>
      <c r="F306" s="269"/>
      <c r="G306" s="291">
        <v>1440</v>
      </c>
      <c r="H306" s="269"/>
      <c r="I306" s="270"/>
      <c r="J306" s="9"/>
    </row>
    <row r="307" spans="1:10" ht="54" customHeight="1" x14ac:dyDescent="0.25">
      <c r="B307" s="289" t="s">
        <v>263</v>
      </c>
      <c r="C307" s="290"/>
      <c r="D307" s="269"/>
      <c r="E307" s="269"/>
      <c r="F307" s="269"/>
      <c r="G307" s="291">
        <v>1290</v>
      </c>
      <c r="H307" s="269"/>
      <c r="I307" s="270"/>
      <c r="J307" s="9"/>
    </row>
    <row r="308" spans="1:10" ht="40.5" customHeight="1" x14ac:dyDescent="0.25">
      <c r="A308" s="7"/>
      <c r="B308" s="132" t="s">
        <v>211</v>
      </c>
      <c r="C308" s="132"/>
      <c r="D308" s="132"/>
      <c r="E308" s="132"/>
      <c r="F308" s="132"/>
      <c r="G308" s="132"/>
      <c r="H308" s="132"/>
      <c r="I308" s="132"/>
      <c r="J308" s="132"/>
    </row>
    <row r="309" spans="1:10" ht="23.25" x14ac:dyDescent="0.25">
      <c r="A309" s="375" t="s">
        <v>320</v>
      </c>
      <c r="B309" s="375"/>
      <c r="C309" s="375"/>
      <c r="D309" s="375"/>
      <c r="E309" s="375"/>
      <c r="F309" s="375"/>
      <c r="G309" s="375"/>
      <c r="H309" s="375"/>
      <c r="I309" s="9"/>
      <c r="J309" s="9"/>
    </row>
    <row r="310" spans="1:10" ht="25.5" x14ac:dyDescent="0.35">
      <c r="A310" s="376" t="s">
        <v>321</v>
      </c>
      <c r="B310" s="376"/>
      <c r="C310" s="376"/>
      <c r="D310" s="376"/>
      <c r="E310" s="377" t="s">
        <v>322</v>
      </c>
      <c r="F310" s="378"/>
      <c r="G310" s="378"/>
      <c r="H310" s="9"/>
      <c r="I310" s="9"/>
      <c r="J310" s="9"/>
    </row>
    <row r="311" spans="1:10" ht="25.5" x14ac:dyDescent="0.35">
      <c r="A311" s="379" t="s">
        <v>323</v>
      </c>
      <c r="B311" s="379"/>
      <c r="C311" s="379"/>
      <c r="D311" s="379"/>
      <c r="E311" s="380">
        <v>1</v>
      </c>
      <c r="F311" s="378"/>
      <c r="G311" s="378"/>
      <c r="H311" s="9"/>
      <c r="I311" s="9"/>
      <c r="J311" s="9"/>
    </row>
    <row r="312" spans="1:10" ht="25.5" x14ac:dyDescent="0.35">
      <c r="A312" s="379">
        <v>2</v>
      </c>
      <c r="B312" s="379"/>
      <c r="C312" s="379"/>
      <c r="D312" s="379"/>
      <c r="E312" s="381">
        <v>1.1000000000000001</v>
      </c>
      <c r="F312" s="378"/>
      <c r="G312" s="378"/>
      <c r="H312" s="9"/>
      <c r="I312" s="9"/>
      <c r="J312" s="9"/>
    </row>
    <row r="313" spans="1:10" ht="25.5" x14ac:dyDescent="0.35">
      <c r="A313" s="379">
        <v>3</v>
      </c>
      <c r="B313" s="379"/>
      <c r="C313" s="379"/>
      <c r="D313" s="379"/>
      <c r="E313" s="381">
        <v>1.2</v>
      </c>
      <c r="F313" s="378"/>
      <c r="G313" s="378"/>
      <c r="H313" s="9"/>
      <c r="I313" s="9"/>
      <c r="J313" s="9"/>
    </row>
    <row r="314" spans="1:10" ht="25.5" x14ac:dyDescent="0.35">
      <c r="A314" s="379" t="s">
        <v>324</v>
      </c>
      <c r="B314" s="379"/>
      <c r="C314" s="379"/>
      <c r="D314" s="379"/>
      <c r="E314" s="381">
        <v>1.25</v>
      </c>
      <c r="F314" s="378"/>
      <c r="G314" s="378"/>
      <c r="H314" s="9"/>
      <c r="I314" s="9"/>
      <c r="J314" s="9"/>
    </row>
    <row r="315" spans="1:10" ht="25.5" x14ac:dyDescent="0.35">
      <c r="A315" s="379" t="s">
        <v>325</v>
      </c>
      <c r="B315" s="379"/>
      <c r="C315" s="379"/>
      <c r="D315" s="379"/>
      <c r="E315" s="381">
        <v>1.3</v>
      </c>
      <c r="F315" s="378"/>
      <c r="G315" s="378"/>
      <c r="H315" s="9"/>
      <c r="I315" s="9"/>
      <c r="J315" s="9"/>
    </row>
    <row r="316" spans="1:10" ht="25.5" x14ac:dyDescent="0.35">
      <c r="A316" s="379" t="s">
        <v>326</v>
      </c>
      <c r="B316" s="379"/>
      <c r="C316" s="379"/>
      <c r="D316" s="379"/>
      <c r="E316" s="381">
        <v>1.35</v>
      </c>
      <c r="F316" s="378"/>
      <c r="G316" s="378"/>
      <c r="H316" s="9"/>
      <c r="I316" s="9"/>
      <c r="J316" s="9"/>
    </row>
    <row r="317" spans="1:10" ht="25.5" x14ac:dyDescent="0.35">
      <c r="A317" s="379" t="s">
        <v>327</v>
      </c>
      <c r="B317" s="379"/>
      <c r="C317" s="379"/>
      <c r="D317" s="379"/>
      <c r="E317" s="381">
        <v>1.4</v>
      </c>
      <c r="F317" s="378"/>
      <c r="G317" s="378"/>
      <c r="H317" s="9"/>
      <c r="I317" s="9"/>
      <c r="J317" s="9"/>
    </row>
    <row r="318" spans="1:10" ht="25.5" x14ac:dyDescent="0.35">
      <c r="A318" s="379" t="s">
        <v>328</v>
      </c>
      <c r="B318" s="379"/>
      <c r="C318" s="379"/>
      <c r="D318" s="379"/>
      <c r="E318" s="381">
        <v>1.45</v>
      </c>
      <c r="F318" s="378"/>
      <c r="G318" s="378"/>
      <c r="H318" s="9"/>
      <c r="I318" s="9"/>
      <c r="J318" s="9"/>
    </row>
    <row r="319" spans="1:10" ht="25.5" x14ac:dyDescent="0.35">
      <c r="A319" s="379" t="s">
        <v>329</v>
      </c>
      <c r="B319" s="379"/>
      <c r="C319" s="379"/>
      <c r="D319" s="379"/>
      <c r="E319" s="381">
        <v>1.5</v>
      </c>
      <c r="F319" s="378"/>
      <c r="G319" s="378"/>
      <c r="H319" s="9"/>
      <c r="I319" s="9"/>
      <c r="J319" s="9"/>
    </row>
    <row r="320" spans="1:10" ht="25.5" x14ac:dyDescent="0.35">
      <c r="A320" s="379" t="s">
        <v>330</v>
      </c>
      <c r="B320" s="379"/>
      <c r="C320" s="379"/>
      <c r="D320" s="379"/>
      <c r="E320" s="381">
        <v>2</v>
      </c>
      <c r="F320" s="378"/>
      <c r="G320" s="378"/>
      <c r="H320" s="9"/>
      <c r="I320" s="9"/>
      <c r="J320" s="9"/>
    </row>
    <row r="321" spans="1:10" ht="53.25" customHeight="1" x14ac:dyDescent="0.25">
      <c r="A321" s="382" t="s">
        <v>331</v>
      </c>
      <c r="B321" s="382"/>
      <c r="C321" s="382"/>
      <c r="D321" s="382"/>
      <c r="E321" s="382"/>
      <c r="F321" s="382"/>
      <c r="G321" s="382"/>
      <c r="H321" s="382"/>
      <c r="I321" s="9"/>
      <c r="J321" s="9"/>
    </row>
  </sheetData>
  <sheetProtection selectLockedCells="1" selectUnlockedCells="1"/>
  <mergeCells count="604">
    <mergeCell ref="A320:D320"/>
    <mergeCell ref="A321:H321"/>
    <mergeCell ref="A314:D314"/>
    <mergeCell ref="A315:D315"/>
    <mergeCell ref="A316:D316"/>
    <mergeCell ref="A317:D317"/>
    <mergeCell ref="A318:D318"/>
    <mergeCell ref="A319:D319"/>
    <mergeCell ref="B308:J308"/>
    <mergeCell ref="A309:H309"/>
    <mergeCell ref="A310:D310"/>
    <mergeCell ref="A311:D311"/>
    <mergeCell ref="A312:D312"/>
    <mergeCell ref="A313:D313"/>
    <mergeCell ref="B304:C304"/>
    <mergeCell ref="D304:F307"/>
    <mergeCell ref="G304:I304"/>
    <mergeCell ref="B305:C305"/>
    <mergeCell ref="G305:I305"/>
    <mergeCell ref="B306:C306"/>
    <mergeCell ref="G306:I306"/>
    <mergeCell ref="B307:C307"/>
    <mergeCell ref="G307:I307"/>
    <mergeCell ref="B298:J298"/>
    <mergeCell ref="B299:J299"/>
    <mergeCell ref="B301:I301"/>
    <mergeCell ref="B302:I302"/>
    <mergeCell ref="B303:C303"/>
    <mergeCell ref="D303:F303"/>
    <mergeCell ref="G303:I303"/>
    <mergeCell ref="B294:E294"/>
    <mergeCell ref="F294:J294"/>
    <mergeCell ref="B295:E295"/>
    <mergeCell ref="F295:J295"/>
    <mergeCell ref="B296:E296"/>
    <mergeCell ref="F296:J296"/>
    <mergeCell ref="B290:J29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E289"/>
    <mergeCell ref="F289:J289"/>
    <mergeCell ref="B284:E284"/>
    <mergeCell ref="F284:J284"/>
    <mergeCell ref="B285:E285"/>
    <mergeCell ref="F285:J285"/>
    <mergeCell ref="B286:E286"/>
    <mergeCell ref="F286:J286"/>
    <mergeCell ref="F280:J280"/>
    <mergeCell ref="B281:J281"/>
    <mergeCell ref="B282:E282"/>
    <mergeCell ref="F282:J282"/>
    <mergeCell ref="B283:E283"/>
    <mergeCell ref="F283:J283"/>
    <mergeCell ref="B276:E276"/>
    <mergeCell ref="F276:J276"/>
    <mergeCell ref="B277:E277"/>
    <mergeCell ref="F277:J277"/>
    <mergeCell ref="B278:J278"/>
    <mergeCell ref="B279:E279"/>
    <mergeCell ref="F279:J279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"&amp;MIN(F56,F61:J62,H96,F63:F74)&amp;" до "&amp;MAX(F56,F61:J62,H96,F63:F74)</f>
        <v>Цена от 6120 до 191520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61200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64800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129600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191520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25920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115200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54000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60120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60120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86400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141120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90720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108864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181440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161280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51840</v>
      </c>
      <c r="G96" s="223">
        <f>H96*1.1</f>
        <v>47520.000000000007</v>
      </c>
      <c r="H96" s="223">
        <v>43200</v>
      </c>
      <c r="I96" s="223">
        <f>H96*0.75</f>
        <v>32400</v>
      </c>
      <c r="J96" s="224">
        <f>H96*0.5</f>
        <v>21600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60480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57600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72576</v>
      </c>
      <c r="G99" s="223">
        <f>H99*1.1</f>
        <v>66528</v>
      </c>
      <c r="H99" s="223">
        <v>60480</v>
      </c>
      <c r="I99" s="223">
        <f>H99*0.75</f>
        <v>45360</v>
      </c>
      <c r="J99" s="224">
        <f>H99*0.5</f>
        <v>30240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84960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80640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108864</v>
      </c>
      <c r="G102" s="121">
        <f>H102*1.1</f>
        <v>99792.000000000015</v>
      </c>
      <c r="H102" s="121">
        <v>90720</v>
      </c>
      <c r="I102" s="121">
        <f>H102*0.75</f>
        <v>68040</v>
      </c>
      <c r="J102" s="121">
        <f>H102*0.5</f>
        <v>45360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79848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42012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35280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79848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10800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49680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27360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60480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72576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27360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112320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15120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19872</v>
      </c>
      <c r="G96" s="223">
        <f>H96*1.1</f>
        <v>18216</v>
      </c>
      <c r="H96" s="223">
        <v>16560</v>
      </c>
      <c r="I96" s="223">
        <f>H96*0.75</f>
        <v>12420</v>
      </c>
      <c r="J96" s="224">
        <f>H96*0.5</f>
        <v>8280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19080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19080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28512</v>
      </c>
      <c r="G99" s="223">
        <f>H99*1.1</f>
        <v>26136.000000000004</v>
      </c>
      <c r="H99" s="223">
        <v>23760</v>
      </c>
      <c r="I99" s="223">
        <f>H99*0.75</f>
        <v>17820</v>
      </c>
      <c r="J99" s="224">
        <f>H99*0.5</f>
        <v>11880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27360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27360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21600</v>
      </c>
      <c r="G102" s="121">
        <f>H102*1.1</f>
        <v>19800</v>
      </c>
      <c r="H102" s="121">
        <v>18000</v>
      </c>
      <c r="I102" s="121">
        <f>H102*0.75</f>
        <v>13500</v>
      </c>
      <c r="J102" s="121">
        <f>H102*0.5</f>
        <v>9000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54720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15120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19008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54720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10800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21600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26784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23760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77040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13824</v>
      </c>
      <c r="G96" s="223">
        <f>H96*1.1</f>
        <v>12672.000000000002</v>
      </c>
      <c r="H96" s="223">
        <v>11520</v>
      </c>
      <c r="I96" s="223">
        <f>H96*0.75</f>
        <v>8640</v>
      </c>
      <c r="J96" s="224">
        <f>H96*0.5</f>
        <v>5760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10800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19872</v>
      </c>
      <c r="G99" s="223">
        <f>H99*1.1</f>
        <v>18216</v>
      </c>
      <c r="H99" s="223">
        <v>16560</v>
      </c>
      <c r="I99" s="223">
        <f>H99*0.75</f>
        <v>12420</v>
      </c>
      <c r="J99" s="224">
        <f>H99*0.5</f>
        <v>8280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13824</v>
      </c>
      <c r="G102" s="121">
        <f>H102*1.1</f>
        <v>12672.000000000002</v>
      </c>
      <c r="H102" s="121">
        <v>11520</v>
      </c>
      <c r="I102" s="121">
        <f>H102*0.75</f>
        <v>8640</v>
      </c>
      <c r="J102" s="121">
        <f>H102*0.5</f>
        <v>5760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0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45360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29916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42508.800000000003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17352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40356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44784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45360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12420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4608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35424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63360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64080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18273.599999999999</v>
      </c>
      <c r="G96" s="223">
        <f>H96*1.1</f>
        <v>16750.800000000003</v>
      </c>
      <c r="H96" s="223">
        <v>15228</v>
      </c>
      <c r="I96" s="223">
        <f>H96*0.75</f>
        <v>11421</v>
      </c>
      <c r="J96" s="224">
        <f>H96*0.5</f>
        <v>7614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11340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26928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25920</v>
      </c>
      <c r="G99" s="223">
        <f>H99*1.1</f>
        <v>23760.000000000004</v>
      </c>
      <c r="H99" s="223">
        <v>21600</v>
      </c>
      <c r="I99" s="223">
        <f>H99*0.75</f>
        <v>16200</v>
      </c>
      <c r="J99" s="224">
        <f>H99*0.5</f>
        <v>10800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38160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11340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70" activePane="bottomLeft" state="frozen"/>
      <selection activeCell="J115" sqref="J115"/>
      <selection pane="bottomLeft" activeCell="F76" sqref="F76:J77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57888</v>
      </c>
      <c r="G7" s="33">
        <f>H7*1.1</f>
        <v>53064.000000000007</v>
      </c>
      <c r="H7" s="33">
        <v>48240</v>
      </c>
      <c r="I7" s="33">
        <f>H7*0.75</f>
        <v>36180</v>
      </c>
      <c r="J7" s="33">
        <f>H7*0.5</f>
        <v>24120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81043.199999999997</v>
      </c>
      <c r="G8" s="37">
        <f>H8*1.1</f>
        <v>74289.600000000006</v>
      </c>
      <c r="H8" s="37">
        <v>67536</v>
      </c>
      <c r="I8" s="37">
        <f>H8*0.75</f>
        <v>50652</v>
      </c>
      <c r="J8" s="37">
        <f>H8*0.5</f>
        <v>33768</v>
      </c>
    </row>
    <row r="9" spans="1:10" ht="24" thickBot="1" x14ac:dyDescent="0.3">
      <c r="A9" s="7"/>
      <c r="B9" s="27"/>
      <c r="C9" s="38"/>
      <c r="D9" s="38"/>
      <c r="E9" s="39"/>
      <c r="F9" s="150"/>
      <c r="G9" s="150"/>
      <c r="H9" s="150"/>
      <c r="I9" s="150"/>
      <c r="J9" s="151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60912</v>
      </c>
      <c r="G10" s="33">
        <f>H10*1.1</f>
        <v>55836.000000000007</v>
      </c>
      <c r="H10" s="33">
        <v>50760</v>
      </c>
      <c r="I10" s="33">
        <f>H10*0.75</f>
        <v>38070</v>
      </c>
      <c r="J10" s="33">
        <f>H10*0.5</f>
        <v>25380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85276.800000000003</v>
      </c>
      <c r="G11" s="37">
        <f>H11*1.1</f>
        <v>78170.400000000009</v>
      </c>
      <c r="H11" s="37">
        <v>71064</v>
      </c>
      <c r="I11" s="37">
        <f>H11*0.75</f>
        <v>53298</v>
      </c>
      <c r="J11" s="37">
        <f>H11*0.5</f>
        <v>35532</v>
      </c>
    </row>
    <row r="12" spans="1:10" ht="36" customHeight="1" thickBot="1" x14ac:dyDescent="0.3">
      <c r="A12" s="7"/>
      <c r="B12" s="27"/>
      <c r="C12" s="28"/>
      <c r="D12" s="28"/>
      <c r="E12" s="29"/>
      <c r="F12" s="150"/>
      <c r="G12" s="150"/>
      <c r="H12" s="150"/>
      <c r="I12" s="150"/>
      <c r="J12" s="151"/>
    </row>
    <row r="13" spans="1:10" ht="23.25" x14ac:dyDescent="0.25">
      <c r="A13" s="7" t="s">
        <v>111</v>
      </c>
      <c r="B13" s="30" t="s">
        <v>117</v>
      </c>
      <c r="C13" s="238"/>
      <c r="D13" s="238"/>
      <c r="E13" s="239"/>
      <c r="F13" s="33">
        <f>H13*1.2</f>
        <v>7992</v>
      </c>
      <c r="G13" s="33">
        <f>H13*1.1</f>
        <v>7326.0000000000009</v>
      </c>
      <c r="H13" s="33">
        <v>6660</v>
      </c>
      <c r="I13" s="33">
        <f>H13*0.75</f>
        <v>4995</v>
      </c>
      <c r="J13" s="33">
        <f>H13*0.5</f>
        <v>3330</v>
      </c>
    </row>
    <row r="14" spans="1:10" ht="36" customHeight="1" thickBot="1" x14ac:dyDescent="0.3">
      <c r="A14" s="7" t="s">
        <v>113</v>
      </c>
      <c r="B14" s="240" t="s">
        <v>118</v>
      </c>
      <c r="C14" s="241"/>
      <c r="D14" s="241"/>
      <c r="E14" s="242"/>
      <c r="F14" s="37">
        <f>H14*1.2</f>
        <v>11232</v>
      </c>
      <c r="G14" s="37">
        <f>H14*1.1</f>
        <v>10296</v>
      </c>
      <c r="H14" s="37">
        <v>9360</v>
      </c>
      <c r="I14" s="37">
        <f>H14*0.75</f>
        <v>7020</v>
      </c>
      <c r="J14" s="37">
        <f>H14*0.5</f>
        <v>4680</v>
      </c>
    </row>
    <row r="15" spans="1:10" ht="36" customHeight="1" thickBot="1" x14ac:dyDescent="0.3">
      <c r="A15" s="7"/>
      <c r="B15" s="27"/>
      <c r="C15" s="28"/>
      <c r="D15" s="28"/>
      <c r="E15" s="29"/>
      <c r="F15" s="150"/>
      <c r="G15" s="150"/>
      <c r="H15" s="150"/>
      <c r="I15" s="150"/>
      <c r="J15" s="151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1440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1980 до 13464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3060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7128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3960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1980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1980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3960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5940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13464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2" t="s">
        <v>213</v>
      </c>
      <c r="C53" s="203"/>
      <c r="D53" s="203"/>
      <c r="E53" s="204"/>
      <c r="F53" s="216" t="str">
        <f>"Цена от "&amp;MIN(F55,F60:J61,H95,F62:J73)&amp;" до "&amp;MAX(F55,F60:J61,H95,F62:J73)</f>
        <v>Цена от 7200 до 60120</v>
      </c>
      <c r="G53" s="217"/>
      <c r="H53" s="217"/>
      <c r="I53" s="217"/>
      <c r="J53" s="218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17280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4680</v>
      </c>
      <c r="G57" s="94"/>
      <c r="H57" s="94"/>
      <c r="I57" s="94"/>
      <c r="J57" s="95"/>
    </row>
    <row r="58" spans="1:10" ht="36" customHeight="1" thickBot="1" x14ac:dyDescent="0.3">
      <c r="A58" s="7"/>
      <c r="B58" s="240" t="s">
        <v>159</v>
      </c>
      <c r="C58" s="241"/>
      <c r="D58" s="241"/>
      <c r="E58" s="242"/>
      <c r="F58" s="93">
        <v>75024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45000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30060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33012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39614.399999999994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9900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25740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47412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30240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23364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21060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2340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42012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33120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63360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46800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56160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14400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29520</v>
      </c>
      <c r="G88" s="68"/>
      <c r="H88" s="68"/>
      <c r="I88" s="68"/>
      <c r="J88" s="69"/>
    </row>
    <row r="89" spans="1:10" ht="36" customHeight="1" thickBot="1" x14ac:dyDescent="0.3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22.5" customHeight="1" thickBot="1" x14ac:dyDescent="0.3">
      <c r="A90" s="7" t="s">
        <v>111</v>
      </c>
      <c r="B90" s="171" t="s">
        <v>190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191</v>
      </c>
      <c r="C91" s="174"/>
      <c r="D91" s="174"/>
      <c r="E91" s="175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193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222">
        <f>H95*1.2</f>
        <v>33134.400000000001</v>
      </c>
      <c r="G95" s="223">
        <f>H95*1.1</f>
        <v>30373.200000000001</v>
      </c>
      <c r="H95" s="223">
        <v>27612</v>
      </c>
      <c r="I95" s="223">
        <f>H95*0.75</f>
        <v>20709</v>
      </c>
      <c r="J95" s="224">
        <f>H95*0.5</f>
        <v>13806</v>
      </c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24120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222">
        <f>H98*1.2</f>
        <v>46656</v>
      </c>
      <c r="G98" s="223">
        <f>H98*1.1</f>
        <v>42768</v>
      </c>
      <c r="H98" s="223">
        <v>38880</v>
      </c>
      <c r="I98" s="223">
        <f>H98*0.75</f>
        <v>29160</v>
      </c>
      <c r="J98" s="224">
        <f>H98*0.5</f>
        <v>19440</v>
      </c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33840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200</v>
      </c>
      <c r="C100" s="77"/>
      <c r="D100" s="77"/>
      <c r="E100" s="54"/>
      <c r="F100" s="67">
        <v>30240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201</v>
      </c>
      <c r="C101" s="77"/>
      <c r="D101" s="77"/>
      <c r="E101" s="54"/>
      <c r="F101" s="67">
        <v>24120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202</v>
      </c>
      <c r="C102" s="19"/>
      <c r="D102" s="19"/>
      <c r="E102" s="20"/>
      <c r="F102" s="111"/>
      <c r="G102" s="112"/>
      <c r="H102" s="112"/>
      <c r="I102" s="112"/>
      <c r="J102" s="113"/>
    </row>
    <row r="103" spans="1:10" ht="28.5" customHeight="1" thickBot="1" x14ac:dyDescent="0.3">
      <c r="A103" s="7"/>
      <c r="B103" s="122" t="s">
        <v>190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78" t="s">
        <v>203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207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5"/>
      <c r="C110" s="126"/>
      <c r="D110" s="126"/>
      <c r="E110" s="126"/>
      <c r="F110" s="127"/>
      <c r="G110" s="127"/>
      <c r="H110" s="127"/>
      <c r="I110" s="127"/>
      <c r="J110" s="127"/>
    </row>
    <row r="111" spans="1:10" ht="56.25" customHeight="1" x14ac:dyDescent="0.25">
      <c r="A111" s="7"/>
      <c r="B111" s="128" t="s">
        <v>264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1.25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1" x14ac:dyDescent="0.25">
      <c r="A113" s="7" t="s">
        <v>113</v>
      </c>
      <c r="B113" s="130" t="s">
        <v>268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2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21" x14ac:dyDescent="0.25">
      <c r="A115" s="7"/>
    </row>
  </sheetData>
  <sheetProtection selectLockedCells="1" selectUnlockedCells="1"/>
  <mergeCells count="203">
    <mergeCell ref="B113:J113"/>
    <mergeCell ref="B114:J114"/>
    <mergeCell ref="B108:E108"/>
    <mergeCell ref="F108:J108"/>
    <mergeCell ref="B109:E109"/>
    <mergeCell ref="F109:J109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93:E93"/>
    <mergeCell ref="F93:J93"/>
    <mergeCell ref="B94:E94"/>
    <mergeCell ref="F94:J94"/>
    <mergeCell ref="B95:E95"/>
    <mergeCell ref="B96:E96"/>
    <mergeCell ref="F96:J96"/>
    <mergeCell ref="F89:J89"/>
    <mergeCell ref="B90:J90"/>
    <mergeCell ref="B91:E91"/>
    <mergeCell ref="F91:J91"/>
    <mergeCell ref="B92:E92"/>
    <mergeCell ref="F92:J92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B59" sqref="B59:E59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"&amp;MIN(F56,F61:J62,H94,F63:J74)&amp;" до "&amp;MAX(F56,F61:J62,H94,F63:J74)</f>
        <v>Цена от 3024 до 65772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178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182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184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185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186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187</v>
      </c>
      <c r="C86" s="77"/>
      <c r="D86" s="77"/>
      <c r="E86" s="54"/>
      <c r="F86" s="67">
        <v>92160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188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thickBot="1" x14ac:dyDescent="0.3">
      <c r="B88" s="219" t="s">
        <v>189</v>
      </c>
      <c r="C88" s="220"/>
      <c r="D88" s="220"/>
      <c r="E88" s="221"/>
      <c r="F88" s="216"/>
      <c r="G88" s="217"/>
      <c r="H88" s="217"/>
      <c r="I88" s="217"/>
      <c r="J88" s="218"/>
    </row>
    <row r="89" spans="1:10" ht="22.5" customHeight="1" thickBot="1" x14ac:dyDescent="0.3">
      <c r="A89" s="7" t="s">
        <v>111</v>
      </c>
      <c r="B89" s="171" t="s">
        <v>190</v>
      </c>
      <c r="C89" s="172"/>
      <c r="D89" s="172"/>
      <c r="E89" s="172"/>
      <c r="F89" s="172"/>
      <c r="G89" s="172"/>
      <c r="H89" s="172"/>
      <c r="I89" s="172"/>
      <c r="J89" s="173"/>
    </row>
    <row r="90" spans="1:10" ht="36" customHeight="1" x14ac:dyDescent="0.25">
      <c r="B90" s="34" t="s">
        <v>191</v>
      </c>
      <c r="C90" s="174"/>
      <c r="D90" s="174"/>
      <c r="E90" s="175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192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193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194</v>
      </c>
      <c r="C93" s="19"/>
      <c r="D93" s="19"/>
      <c r="E93" s="20"/>
      <c r="F93" s="216"/>
      <c r="G93" s="217"/>
      <c r="H93" s="217"/>
      <c r="I93" s="217"/>
      <c r="J93" s="218"/>
    </row>
    <row r="94" spans="1:10" ht="36" customHeight="1" x14ac:dyDescent="0.25">
      <c r="A94" s="7" t="s">
        <v>111</v>
      </c>
      <c r="B94" s="76" t="s">
        <v>195</v>
      </c>
      <c r="C94" s="77"/>
      <c r="D94" s="77"/>
      <c r="E94" s="54"/>
      <c r="F94" s="222">
        <f>H94*1.2</f>
        <v>22939.200000000001</v>
      </c>
      <c r="G94" s="223">
        <f>H94*1.1</f>
        <v>21027.600000000002</v>
      </c>
      <c r="H94" s="223">
        <v>19116</v>
      </c>
      <c r="I94" s="223">
        <f>H94*0.75</f>
        <v>14337</v>
      </c>
      <c r="J94" s="224">
        <f>H94*0.5</f>
        <v>9558</v>
      </c>
    </row>
    <row r="95" spans="1:10" ht="36" customHeight="1" x14ac:dyDescent="0.25">
      <c r="A95" s="7" t="s">
        <v>111</v>
      </c>
      <c r="B95" s="76" t="s">
        <v>196</v>
      </c>
      <c r="C95" s="77"/>
      <c r="D95" s="77"/>
      <c r="E95" s="54"/>
      <c r="F95" s="67">
        <v>24300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197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198</v>
      </c>
      <c r="C97" s="77"/>
      <c r="D97" s="77"/>
      <c r="E97" s="54"/>
      <c r="F97" s="222">
        <f>H97*1.2</f>
        <v>32832</v>
      </c>
      <c r="G97" s="223">
        <f>H97*1.1</f>
        <v>30096.000000000004</v>
      </c>
      <c r="H97" s="223">
        <v>27360</v>
      </c>
      <c r="I97" s="223">
        <f>H97*0.75</f>
        <v>20520</v>
      </c>
      <c r="J97" s="224">
        <f>H97*0.5</f>
        <v>13680</v>
      </c>
    </row>
    <row r="98" spans="1:10" ht="36" customHeight="1" x14ac:dyDescent="0.25">
      <c r="A98" s="7" t="s">
        <v>113</v>
      </c>
      <c r="B98" s="76" t="s">
        <v>231</v>
      </c>
      <c r="C98" s="77"/>
      <c r="D98" s="77"/>
      <c r="E98" s="54"/>
      <c r="F98" s="67">
        <v>34560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200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54" customHeight="1" thickBot="1" x14ac:dyDescent="0.3">
      <c r="B100" s="18" t="s">
        <v>202</v>
      </c>
      <c r="C100" s="19"/>
      <c r="D100" s="19"/>
      <c r="E100" s="20"/>
      <c r="F100" s="111"/>
      <c r="G100" s="112"/>
      <c r="H100" s="112"/>
      <c r="I100" s="112"/>
      <c r="J100" s="113"/>
    </row>
    <row r="101" spans="1:10" ht="28.5" customHeight="1" thickBot="1" x14ac:dyDescent="0.3">
      <c r="B101" s="122" t="s">
        <v>190</v>
      </c>
      <c r="C101" s="123"/>
      <c r="D101" s="123"/>
      <c r="E101" s="123"/>
      <c r="F101" s="123"/>
      <c r="G101" s="123"/>
      <c r="H101" s="123"/>
      <c r="I101" s="123"/>
      <c r="J101" s="124"/>
    </row>
    <row r="102" spans="1:10" ht="28.5" customHeight="1" x14ac:dyDescent="0.25">
      <c r="B102" s="78" t="s">
        <v>203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B103" s="76" t="s">
        <v>204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205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206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B106" s="76" t="s">
        <v>207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67.5" customHeight="1" x14ac:dyDescent="0.25">
      <c r="B108" s="128" t="s">
        <v>267</v>
      </c>
      <c r="C108" s="128"/>
      <c r="D108" s="128"/>
      <c r="E108" s="128"/>
      <c r="F108" s="128"/>
      <c r="G108" s="128"/>
      <c r="H108" s="128"/>
      <c r="I108" s="128"/>
      <c r="J108" s="128"/>
    </row>
    <row r="109" spans="1:10" ht="40.5" customHeight="1" x14ac:dyDescent="0.25">
      <c r="B109" s="128" t="s">
        <v>209</v>
      </c>
      <c r="C109" s="128"/>
      <c r="D109" s="128"/>
      <c r="E109" s="128"/>
      <c r="F109" s="128"/>
      <c r="G109" s="128"/>
      <c r="H109" s="128"/>
      <c r="I109" s="128"/>
      <c r="J109" s="128"/>
    </row>
    <row r="110" spans="1:10" ht="27" customHeight="1" x14ac:dyDescent="0.25">
      <c r="A110" s="7" t="s">
        <v>113</v>
      </c>
      <c r="B110" s="130" t="s">
        <v>210</v>
      </c>
      <c r="C110" s="130"/>
      <c r="D110" s="130"/>
      <c r="E110" s="130"/>
      <c r="F110" s="130"/>
      <c r="G110" s="130"/>
      <c r="H110" s="130"/>
      <c r="I110" s="130"/>
      <c r="J110" s="130"/>
    </row>
    <row r="111" spans="1:10" ht="40.5" customHeight="1" x14ac:dyDescent="0.25">
      <c r="B111" s="132" t="s">
        <v>211</v>
      </c>
      <c r="C111" s="132"/>
      <c r="D111" s="132"/>
      <c r="E111" s="132"/>
      <c r="F111" s="132"/>
      <c r="G111" s="132"/>
      <c r="H111" s="132"/>
      <c r="I111" s="132"/>
      <c r="J111" s="132"/>
    </row>
    <row r="112" spans="1:10" ht="18" customHeight="1" x14ac:dyDescent="0.25"/>
  </sheetData>
  <sheetProtection selectLockedCells="1" selectUnlockedCells="1"/>
  <mergeCells count="203">
    <mergeCell ref="B108:J108"/>
    <mergeCell ref="B109:J109"/>
    <mergeCell ref="B110:J110"/>
    <mergeCell ref="B111:J111"/>
    <mergeCell ref="B105:E105"/>
    <mergeCell ref="F105:J105"/>
    <mergeCell ref="B106:E106"/>
    <mergeCell ref="F106:J106"/>
    <mergeCell ref="B107:E107"/>
    <mergeCell ref="F107:J107"/>
    <mergeCell ref="B101:J101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69" activePane="bottomLeft" state="frozen"/>
      <selection activeCell="J115" sqref="J115"/>
      <selection pane="bottomLeft" activeCell="F76" sqref="F76:J77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58579.199999999997</v>
      </c>
      <c r="G11" s="33">
        <f>H11*1.1</f>
        <v>53697.600000000006</v>
      </c>
      <c r="H11" s="33">
        <v>48816</v>
      </c>
      <c r="I11" s="33">
        <f>H11*0.75</f>
        <v>36612</v>
      </c>
      <c r="J11" s="33">
        <f>H11*0.5</f>
        <v>24408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216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"&amp;MIN(F21:F39)&amp;" до "&amp;MAX(F21:F39)</f>
        <v>Цена от 12672 до 98856</v>
      </c>
      <c r="G20" s="65"/>
      <c r="H20" s="65"/>
      <c r="I20" s="65"/>
      <c r="J20" s="66"/>
    </row>
    <row r="21" spans="1:10" ht="36" customHeight="1" outlineLevel="1" x14ac:dyDescent="0.25">
      <c r="A21" s="7"/>
      <c r="B21" s="108" t="s">
        <v>123</v>
      </c>
      <c r="C21" s="109"/>
      <c r="D21" s="109"/>
      <c r="E21" s="110"/>
      <c r="F21" s="67">
        <v>12672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17460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22248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27036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31824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36612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41400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46188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50976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55764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60552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65340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70128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74916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79704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84492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89280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94068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98856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1044 до 24314,4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5004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1044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24314.399999999998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3672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24300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1044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1044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2088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3132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2" t="s">
        <v>213</v>
      </c>
      <c r="C53" s="203"/>
      <c r="D53" s="203"/>
      <c r="E53" s="204"/>
      <c r="F53" s="216" t="str">
        <f>"Цена от "&amp;MIN(F55,F60:J61,H95,F62:J73)&amp;" до "&amp;MAX(F55,F60:J61,H95,F62:J73)</f>
        <v>Цена от 3492 до 104148</v>
      </c>
      <c r="G53" s="217"/>
      <c r="H53" s="217"/>
      <c r="I53" s="217"/>
      <c r="J53" s="218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21960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2196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5490</v>
      </c>
      <c r="G57" s="94"/>
      <c r="H57" s="94"/>
      <c r="I57" s="94"/>
      <c r="J57" s="95"/>
    </row>
    <row r="58" spans="1:10" ht="36" customHeight="1" thickBot="1" x14ac:dyDescent="0.3">
      <c r="A58" s="7"/>
      <c r="B58" s="240" t="s">
        <v>159</v>
      </c>
      <c r="C58" s="241"/>
      <c r="D58" s="241"/>
      <c r="E58" s="242"/>
      <c r="F58" s="93">
        <v>45000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20772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17424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51876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48636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58363.199999999997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34848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34452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52074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31680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3492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21276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18000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104148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23364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5004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29700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33066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36000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29520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72720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68400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82080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48960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48240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73440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146160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33120</v>
      </c>
      <c r="G88" s="68"/>
      <c r="H88" s="68"/>
      <c r="I88" s="68"/>
      <c r="J88" s="69"/>
    </row>
    <row r="89" spans="1:10" ht="36" customHeight="1" thickBot="1" x14ac:dyDescent="0.3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22.5" customHeight="1" thickBot="1" x14ac:dyDescent="0.3">
      <c r="A90" s="7" t="s">
        <v>111</v>
      </c>
      <c r="B90" s="171" t="s">
        <v>190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191</v>
      </c>
      <c r="C91" s="174"/>
      <c r="D91" s="174"/>
      <c r="E91" s="175"/>
      <c r="F91" s="80">
        <v>66</v>
      </c>
      <c r="G91" s="81"/>
      <c r="H91" s="81"/>
      <c r="I91" s="81"/>
      <c r="J91" s="82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66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193</v>
      </c>
      <c r="C93" s="77"/>
      <c r="D93" s="77"/>
      <c r="E93" s="54"/>
      <c r="F93" s="67">
        <v>132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222">
        <f>H95*1.2</f>
        <v>25185.599999999999</v>
      </c>
      <c r="G95" s="223">
        <f>H95*1.1</f>
        <v>23086.800000000003</v>
      </c>
      <c r="H95" s="223">
        <v>20988</v>
      </c>
      <c r="I95" s="223">
        <f>H95*0.75</f>
        <v>15741</v>
      </c>
      <c r="J95" s="224">
        <f>H95*0.5</f>
        <v>10494</v>
      </c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20988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20988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222">
        <f>H98*1.2</f>
        <v>35424</v>
      </c>
      <c r="G98" s="223">
        <f>H98*1.1</f>
        <v>32472.000000000004</v>
      </c>
      <c r="H98" s="223">
        <v>29520</v>
      </c>
      <c r="I98" s="223">
        <f>H98*0.75</f>
        <v>22140</v>
      </c>
      <c r="J98" s="224">
        <f>H98*0.5</f>
        <v>14760</v>
      </c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29520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200</v>
      </c>
      <c r="C100" s="77"/>
      <c r="D100" s="77"/>
      <c r="E100" s="54"/>
      <c r="F100" s="67">
        <v>29520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201</v>
      </c>
      <c r="C101" s="77"/>
      <c r="D101" s="77"/>
      <c r="E101" s="54"/>
      <c r="F101" s="67">
        <v>12600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202</v>
      </c>
      <c r="C102" s="19"/>
      <c r="D102" s="19"/>
      <c r="E102" s="20"/>
      <c r="F102" s="111"/>
      <c r="G102" s="112"/>
      <c r="H102" s="112"/>
      <c r="I102" s="112"/>
      <c r="J102" s="113"/>
    </row>
    <row r="103" spans="1:10" ht="28.5" customHeight="1" thickBot="1" x14ac:dyDescent="0.3">
      <c r="A103" s="7"/>
      <c r="B103" s="122" t="s">
        <v>190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78" t="s">
        <v>203</v>
      </c>
      <c r="C104" s="79"/>
      <c r="D104" s="79"/>
      <c r="E104" s="36"/>
      <c r="F104" s="80">
        <v>99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49.5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49.5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99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207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5"/>
      <c r="G109" s="214"/>
      <c r="H109" s="214"/>
      <c r="I109" s="214"/>
      <c r="J109" s="215"/>
    </row>
    <row r="110" spans="1:10" ht="23.25" x14ac:dyDescent="0.25">
      <c r="A110" s="7"/>
      <c r="B110" s="125"/>
      <c r="C110" s="126"/>
      <c r="D110" s="126"/>
      <c r="E110" s="126"/>
      <c r="F110" s="127"/>
      <c r="G110" s="127"/>
      <c r="H110" s="127"/>
      <c r="I110" s="127"/>
      <c r="J110" s="127"/>
    </row>
    <row r="111" spans="1:10" ht="56.25" customHeight="1" x14ac:dyDescent="0.25">
      <c r="A111" s="7"/>
      <c r="B111" s="128" t="s">
        <v>264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1.25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1" x14ac:dyDescent="0.25">
      <c r="A113" s="7" t="s">
        <v>113</v>
      </c>
      <c r="B113" s="130" t="s">
        <v>268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2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51796,8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30960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20700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32580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42480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14184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51300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43920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60480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72576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11059.199999999999</v>
      </c>
      <c r="G96" s="223">
        <f>H96*1.1</f>
        <v>10137.6</v>
      </c>
      <c r="H96" s="223">
        <v>9216</v>
      </c>
      <c r="I96" s="223">
        <f>H96*0.75</f>
        <v>6912</v>
      </c>
      <c r="J96" s="224">
        <f>H96*0.5</f>
        <v>4608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6048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3024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15552</v>
      </c>
      <c r="G99" s="223">
        <f>H99*1.1</f>
        <v>14256.000000000002</v>
      </c>
      <c r="H99" s="223">
        <v>12960</v>
      </c>
      <c r="I99" s="223">
        <f>H99*0.75</f>
        <v>9720</v>
      </c>
      <c r="J99" s="224">
        <f>H99*0.5</f>
        <v>6480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14472</v>
      </c>
      <c r="G102" s="121">
        <f>H102*1.1</f>
        <v>13266.000000000002</v>
      </c>
      <c r="H102" s="121">
        <v>12060</v>
      </c>
      <c r="I102" s="121">
        <f>H102*0.75</f>
        <v>9045</v>
      </c>
      <c r="J102" s="121">
        <f>H102*0.5</f>
        <v>6030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70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32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26"/>
    </row>
    <row r="2" spans="1:10" s="13" customFormat="1" ht="54" customHeight="1" x14ac:dyDescent="0.25">
      <c r="A2" s="137"/>
      <c r="B2" s="11"/>
      <c r="C2" s="11"/>
      <c r="D2" s="11"/>
      <c r="E2" s="12" t="s">
        <v>533</v>
      </c>
      <c r="F2" s="12"/>
      <c r="G2" s="12"/>
      <c r="H2" s="12"/>
      <c r="I2" s="12"/>
      <c r="J2" s="427"/>
    </row>
    <row r="3" spans="1:10" s="17" customFormat="1" ht="36" customHeight="1" x14ac:dyDescent="0.25">
      <c r="A3" s="136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6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428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27"/>
      <c r="C7" s="38"/>
      <c r="D7" s="38"/>
      <c r="E7" s="39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136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216" t="str">
        <f>"Цена от "&amp;MIN(F56,F61:F74)&amp;" до "&amp;MAX(F56,F61:F74)</f>
        <v>Цена от 3024 до 62640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80">
        <v>13824</v>
      </c>
      <c r="G61" s="81"/>
      <c r="H61" s="81"/>
      <c r="I61" s="81"/>
      <c r="J61" s="82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30456</v>
      </c>
      <c r="G62" s="68"/>
      <c r="H62" s="68"/>
      <c r="I62" s="68"/>
      <c r="J62" s="69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27252</v>
      </c>
      <c r="G64" s="68"/>
      <c r="H64" s="68"/>
      <c r="I64" s="68"/>
      <c r="J64" s="69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32702.399999999998</v>
      </c>
      <c r="G65" s="68"/>
      <c r="H65" s="68"/>
      <c r="I65" s="68"/>
      <c r="J65" s="69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8496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30600</v>
      </c>
      <c r="G69" s="68"/>
      <c r="H69" s="68"/>
      <c r="I69" s="68"/>
      <c r="J69" s="69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24120</v>
      </c>
      <c r="G73" s="68"/>
      <c r="H73" s="68"/>
      <c r="I73" s="68"/>
      <c r="J73" s="69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19836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3744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30060</v>
      </c>
      <c r="G78" s="68"/>
      <c r="H78" s="68"/>
      <c r="I78" s="68"/>
      <c r="J78" s="69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6480</v>
      </c>
      <c r="G81" s="68"/>
      <c r="H81" s="68"/>
      <c r="I81" s="68"/>
      <c r="J81" s="69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12240</v>
      </c>
      <c r="G86" s="68"/>
      <c r="H86" s="68"/>
      <c r="I86" s="68"/>
      <c r="J86" s="69"/>
    </row>
    <row r="87" spans="1:10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33840</v>
      </c>
      <c r="G88" s="68"/>
      <c r="H88" s="68"/>
      <c r="I88" s="68"/>
      <c r="J88" s="69"/>
    </row>
    <row r="89" spans="1:10" ht="36" customHeight="1" thickBot="1" x14ac:dyDescent="0.3">
      <c r="A89" s="136" t="s">
        <v>113</v>
      </c>
      <c r="B89" s="76" t="s">
        <v>224</v>
      </c>
      <c r="C89" s="77"/>
      <c r="D89" s="77"/>
      <c r="E89" s="54"/>
      <c r="F89" s="67">
        <v>28080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4"/>
      <c r="F96" s="222">
        <f>H96*1.2</f>
        <v>10368</v>
      </c>
      <c r="G96" s="223">
        <f>H96*1.1</f>
        <v>9504</v>
      </c>
      <c r="H96" s="223">
        <v>8640</v>
      </c>
      <c r="I96" s="223">
        <f>H96*0.75</f>
        <v>6480</v>
      </c>
      <c r="J96" s="224">
        <f>H96*0.5</f>
        <v>4320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35064</v>
      </c>
      <c r="G97" s="68"/>
      <c r="H97" s="68"/>
      <c r="I97" s="68"/>
      <c r="J97" s="69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6372</v>
      </c>
      <c r="G98" s="68"/>
      <c r="H98" s="68"/>
      <c r="I98" s="68"/>
      <c r="J98" s="69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49680</v>
      </c>
      <c r="G100" s="68"/>
      <c r="H100" s="68"/>
      <c r="I100" s="68"/>
      <c r="J100" s="69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40435.199999999997</v>
      </c>
      <c r="G102" s="121">
        <f>H102*1.1</f>
        <v>37065.600000000006</v>
      </c>
      <c r="H102" s="121">
        <v>33696</v>
      </c>
      <c r="I102" s="121">
        <f>H102*0.75</f>
        <v>25272</v>
      </c>
      <c r="J102" s="121">
        <f>H102*0.5</f>
        <v>16848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  <c r="J112" s="131"/>
    </row>
    <row r="113" spans="1:10" ht="42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  <c r="J113" s="429"/>
    </row>
    <row r="114" spans="1:10" x14ac:dyDescent="0.25">
      <c r="A114" s="7"/>
    </row>
  </sheetData>
  <sheetProtection selectLockedCells="1" selectUnlockedCells="1"/>
  <mergeCells count="206">
    <mergeCell ref="B109:E109"/>
    <mergeCell ref="F109:J109"/>
    <mergeCell ref="B110:E110"/>
    <mergeCell ref="F110:J110"/>
    <mergeCell ref="B112:I112"/>
    <mergeCell ref="B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81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9288 до 185760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2484 до 42840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12060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28332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7452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42840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3204 до 92304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32040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3204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8010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46728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54504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65404.799999999996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12060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23364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19476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92304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79992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72090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36000</v>
      </c>
      <c r="G87" s="68"/>
      <c r="H87" s="68"/>
      <c r="I87" s="68"/>
      <c r="J87" s="69"/>
    </row>
    <row r="88" spans="1:10" ht="36" customHeight="1" x14ac:dyDescent="0.25">
      <c r="A88" s="7"/>
      <c r="B88" s="76" t="s">
        <v>177</v>
      </c>
      <c r="C88" s="77"/>
      <c r="D88" s="77"/>
      <c r="E88" s="53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74880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19440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57600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87840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105408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19440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19440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148320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128160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37584</v>
      </c>
      <c r="G106" s="223">
        <f>H106*1.1</f>
        <v>34452</v>
      </c>
      <c r="H106" s="223">
        <v>31320</v>
      </c>
      <c r="I106" s="223">
        <f>H106*0.75</f>
        <v>23490</v>
      </c>
      <c r="J106" s="224">
        <f>H106*0.5</f>
        <v>15660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31320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14184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60480</v>
      </c>
      <c r="G109" s="223">
        <f>H109*1.1</f>
        <v>55440.000000000007</v>
      </c>
      <c r="H109" s="223">
        <v>50400</v>
      </c>
      <c r="I109" s="223">
        <f>H109*0.75</f>
        <v>37800</v>
      </c>
      <c r="J109" s="224">
        <f>H109*0.5</f>
        <v>25200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50400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23040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18576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1.75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0" activePane="bottomLeft" state="frozen"/>
      <selection activeCell="J115" sqref="J115"/>
      <selection pane="bottomLeft" activeCell="F77" sqref="F77:J78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36000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12600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5760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15120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24012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33696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50400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14256</v>
      </c>
      <c r="G96" s="223">
        <f>H96*1.1</f>
        <v>13068.000000000002</v>
      </c>
      <c r="H96" s="223">
        <v>11880</v>
      </c>
      <c r="I96" s="223">
        <f>H96*0.75</f>
        <v>8910</v>
      </c>
      <c r="J96" s="224">
        <f>H96*0.5</f>
        <v>5940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7920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20736</v>
      </c>
      <c r="G99" s="223">
        <f>H99*1.1</f>
        <v>19008</v>
      </c>
      <c r="H99" s="223">
        <v>17280</v>
      </c>
      <c r="I99" s="223">
        <f>H99*0.75</f>
        <v>12960</v>
      </c>
      <c r="J99" s="224">
        <f>H99*0.5</f>
        <v>8640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11520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10800</v>
      </c>
      <c r="G102" s="121">
        <f>H102*1.1</f>
        <v>9900</v>
      </c>
      <c r="H102" s="121">
        <v>9000</v>
      </c>
      <c r="I102" s="121">
        <f>H102*0.75</f>
        <v>6750</v>
      </c>
      <c r="J102" s="121">
        <f>H102*0.5</f>
        <v>4500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630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630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99360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48600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61200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73440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48600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91800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99360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20160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16560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27360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30600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27000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102816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68400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128880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139680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110880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38880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32832</v>
      </c>
      <c r="G96" s="223">
        <f>H96*1.1</f>
        <v>30096.000000000004</v>
      </c>
      <c r="H96" s="223">
        <v>27360</v>
      </c>
      <c r="I96" s="223">
        <f>H96*0.75</f>
        <v>20520</v>
      </c>
      <c r="J96" s="224">
        <f>H96*0.5</f>
        <v>13680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18720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46656</v>
      </c>
      <c r="G99" s="223">
        <f>H99*1.1</f>
        <v>42768</v>
      </c>
      <c r="H99" s="223">
        <v>38880</v>
      </c>
      <c r="I99" s="223">
        <f>H99*0.75</f>
        <v>29160</v>
      </c>
      <c r="J99" s="224">
        <f>H99*0.5</f>
        <v>19440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26640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30564</v>
      </c>
      <c r="G102" s="121">
        <f>H102*1.1</f>
        <v>28017.000000000004</v>
      </c>
      <c r="H102" s="121">
        <v>25470</v>
      </c>
      <c r="I102" s="121">
        <f>H102*0.75</f>
        <v>19102.5</v>
      </c>
      <c r="J102" s="121">
        <f>H102*0.5</f>
        <v>12735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2"/>
  <sheetViews>
    <sheetView view="pageBreakPreview" topLeftCell="B1" zoomScale="50" zoomScaleNormal="60" zoomScaleSheetLayoutView="50" workbookViewId="0">
      <pane ySplit="4" topLeftCell="A116" activePane="bottomLeft" state="frozen"/>
      <selection activeCell="J115" sqref="J115"/>
      <selection pane="bottomLeft" activeCell="F125" sqref="F125:J126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73828.800000000003</v>
      </c>
      <c r="G9" s="33">
        <f>H9*1.1</f>
        <v>67676.400000000009</v>
      </c>
      <c r="H9" s="33">
        <v>61524</v>
      </c>
      <c r="I9" s="33">
        <f>H9*0.75</f>
        <v>46143</v>
      </c>
      <c r="J9" s="33">
        <f>H9*0.5</f>
        <v>30762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121824</v>
      </c>
      <c r="G10" s="37">
        <f>H10*1.1</f>
        <v>111672.00000000001</v>
      </c>
      <c r="H10" s="37">
        <v>101520</v>
      </c>
      <c r="I10" s="37">
        <f>H10*0.75</f>
        <v>76140</v>
      </c>
      <c r="J10" s="37">
        <f>H10*0.5</f>
        <v>50760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85320</v>
      </c>
      <c r="G12" s="33">
        <f>H12*1.1</f>
        <v>78210</v>
      </c>
      <c r="H12" s="33">
        <v>71100</v>
      </c>
      <c r="I12" s="33">
        <f>H12*0.75</f>
        <v>53325</v>
      </c>
      <c r="J12" s="33">
        <f>H12*0.5</f>
        <v>35550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140832</v>
      </c>
      <c r="G13" s="37">
        <f>H13*1.1</f>
        <v>129096.00000000001</v>
      </c>
      <c r="H13" s="37">
        <v>117360</v>
      </c>
      <c r="I13" s="37">
        <f>H13*0.75</f>
        <v>88020</v>
      </c>
      <c r="J13" s="37">
        <f>H13*0.5</f>
        <v>58680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243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93" t="s">
        <v>270</v>
      </c>
      <c r="B52" s="394"/>
      <c r="C52" s="395"/>
      <c r="D52" s="395"/>
      <c r="E52" s="395"/>
      <c r="F52" s="185" t="s">
        <v>270</v>
      </c>
      <c r="G52" s="214"/>
      <c r="H52" s="214"/>
      <c r="I52" s="214"/>
      <c r="J52" s="215"/>
    </row>
    <row r="53" spans="1:10" ht="36" customHeight="1" thickBot="1" x14ac:dyDescent="0.3">
      <c r="A53" s="7" t="s">
        <v>111</v>
      </c>
      <c r="B53" s="30" t="s">
        <v>271</v>
      </c>
      <c r="C53" s="31"/>
      <c r="D53" s="31"/>
      <c r="E53" s="32"/>
      <c r="F53" s="33">
        <f>H53*1.2</f>
        <v>73828.800000000003</v>
      </c>
      <c r="G53" s="33">
        <f>H53*1.1</f>
        <v>67676.400000000009</v>
      </c>
      <c r="H53" s="33">
        <v>61524</v>
      </c>
      <c r="I53" s="33">
        <f>H53*0.75</f>
        <v>46143</v>
      </c>
      <c r="J53" s="33">
        <f>H53*0.5</f>
        <v>30762</v>
      </c>
    </row>
    <row r="54" spans="1:10" ht="34.5" customHeight="1" thickBot="1" x14ac:dyDescent="0.3">
      <c r="A54" s="7"/>
      <c r="B54" s="27"/>
      <c r="C54" s="38"/>
      <c r="D54" s="38"/>
      <c r="E54" s="39"/>
      <c r="F54" s="185" t="s">
        <v>270</v>
      </c>
      <c r="G54" s="214"/>
      <c r="H54" s="214"/>
      <c r="I54" s="214"/>
      <c r="J54" s="215"/>
    </row>
    <row r="55" spans="1:10" ht="36" customHeight="1" thickBot="1" x14ac:dyDescent="0.3">
      <c r="A55" s="7" t="s">
        <v>111</v>
      </c>
      <c r="B55" s="30" t="s">
        <v>272</v>
      </c>
      <c r="C55" s="31"/>
      <c r="D55" s="31"/>
      <c r="E55" s="32"/>
      <c r="F55" s="33">
        <f>H55*1.2</f>
        <v>85320</v>
      </c>
      <c r="G55" s="33">
        <f>H55*1.1</f>
        <v>78210</v>
      </c>
      <c r="H55" s="33">
        <v>71100</v>
      </c>
      <c r="I55" s="33">
        <f>H55*0.75</f>
        <v>53325</v>
      </c>
      <c r="J55" s="33">
        <f>H55*0.5</f>
        <v>35550</v>
      </c>
    </row>
    <row r="56" spans="1:10" ht="24" customHeight="1" thickBot="1" x14ac:dyDescent="0.3">
      <c r="A56" s="7"/>
      <c r="B56" s="27"/>
      <c r="C56" s="28"/>
      <c r="D56" s="28"/>
      <c r="E56" s="29"/>
      <c r="F56" s="185" t="s">
        <v>270</v>
      </c>
      <c r="G56" s="214"/>
      <c r="H56" s="214"/>
      <c r="I56" s="214"/>
      <c r="J56" s="215"/>
    </row>
    <row r="57" spans="1:10" ht="36" customHeight="1" thickBot="1" x14ac:dyDescent="0.3">
      <c r="A57" s="7" t="s">
        <v>111</v>
      </c>
      <c r="B57" s="52" t="s">
        <v>273</v>
      </c>
      <c r="C57" s="53"/>
      <c r="D57" s="53"/>
      <c r="E57" s="54"/>
      <c r="F57" s="190">
        <v>1260</v>
      </c>
      <c r="G57" s="396"/>
      <c r="H57" s="396"/>
      <c r="I57" s="396"/>
      <c r="J57" s="397"/>
    </row>
    <row r="58" spans="1:10" ht="30" customHeight="1" thickBot="1" x14ac:dyDescent="0.3">
      <c r="A58" s="185"/>
      <c r="B58" s="214"/>
      <c r="C58" s="214"/>
      <c r="D58" s="214"/>
      <c r="E58" s="215"/>
      <c r="F58" s="185" t="s">
        <v>270</v>
      </c>
      <c r="G58" s="214"/>
      <c r="H58" s="214"/>
      <c r="I58" s="214"/>
      <c r="J58" s="215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98" t="str">
        <f>"Цена от "&amp;MIN(F60:F84)&amp;" до "&amp;MAX(F60:F84)</f>
        <v>Цена от 14544 до 363600</v>
      </c>
      <c r="G59" s="399"/>
      <c r="H59" s="399"/>
      <c r="I59" s="399"/>
      <c r="J59" s="400"/>
    </row>
    <row r="60" spans="1:10" ht="36" customHeight="1" outlineLevel="1" x14ac:dyDescent="0.25">
      <c r="A60" s="7"/>
      <c r="B60" s="52" t="s">
        <v>274</v>
      </c>
      <c r="C60" s="53"/>
      <c r="D60" s="53"/>
      <c r="E60" s="53"/>
      <c r="F60" s="147">
        <v>14544</v>
      </c>
      <c r="G60" s="148"/>
      <c r="H60" s="148"/>
      <c r="I60" s="148"/>
      <c r="J60" s="149"/>
    </row>
    <row r="61" spans="1:10" ht="36" customHeight="1" outlineLevel="1" x14ac:dyDescent="0.25">
      <c r="A61" s="7"/>
      <c r="B61" s="52" t="s">
        <v>275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276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277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278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279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280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281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282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283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284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285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286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287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288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289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290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291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292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293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294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295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296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297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298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299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300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301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302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303</v>
      </c>
      <c r="C89" s="53"/>
      <c r="D89" s="53"/>
      <c r="E89" s="54"/>
      <c r="F89" s="401">
        <v>436320</v>
      </c>
      <c r="G89" s="157"/>
      <c r="H89" s="157"/>
      <c r="I89" s="157"/>
      <c r="J89" s="158"/>
    </row>
    <row r="90" spans="1:10" ht="36" customHeight="1" thickBot="1" x14ac:dyDescent="0.3">
      <c r="A90" s="7"/>
      <c r="B90" s="386" t="s">
        <v>142</v>
      </c>
      <c r="C90" s="387"/>
      <c r="D90" s="387"/>
      <c r="E90" s="388"/>
      <c r="F90" s="430" t="str">
        <f>"Цена от "&amp;MIN(F91:F100)&amp;" до "&amp;MAX(F91:F100)</f>
        <v>Цена от 5544 до 101412</v>
      </c>
      <c r="G90" s="431"/>
      <c r="H90" s="431"/>
      <c r="I90" s="431"/>
      <c r="J90" s="432"/>
    </row>
    <row r="91" spans="1:10" ht="36" customHeight="1" x14ac:dyDescent="0.25">
      <c r="A91" s="7"/>
      <c r="B91" s="108" t="s">
        <v>143</v>
      </c>
      <c r="C91" s="109"/>
      <c r="D91" s="109"/>
      <c r="E91" s="110"/>
      <c r="F91" s="197">
        <v>9540</v>
      </c>
      <c r="G91" s="433"/>
      <c r="H91" s="433"/>
      <c r="I91" s="433"/>
      <c r="J91" s="434"/>
    </row>
    <row r="92" spans="1:10" ht="36" customHeight="1" x14ac:dyDescent="0.25">
      <c r="A92" s="7"/>
      <c r="B92" s="76" t="s">
        <v>212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5" t="s">
        <v>213</v>
      </c>
      <c r="C103" s="166"/>
      <c r="D103" s="166"/>
      <c r="E103" s="167"/>
      <c r="F103" s="102" t="str">
        <f>"Цена от "&amp;MIN(F105,F110:F122)&amp;" до "&amp;MAX(F105,F110:F122)</f>
        <v>Цена от 3564 до 89694</v>
      </c>
      <c r="G103" s="103"/>
      <c r="H103" s="103"/>
      <c r="I103" s="103"/>
      <c r="J103" s="104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36" customHeight="1" thickBot="1" x14ac:dyDescent="0.3">
      <c r="A108" s="7"/>
      <c r="B108" s="240" t="s">
        <v>159</v>
      </c>
      <c r="C108" s="241"/>
      <c r="D108" s="241"/>
      <c r="E108" s="242"/>
      <c r="F108" s="67">
        <v>120024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 t="s">
        <v>111</v>
      </c>
      <c r="B110" s="76" t="s">
        <v>160</v>
      </c>
      <c r="C110" s="77"/>
      <c r="D110" s="77"/>
      <c r="E110" s="54"/>
      <c r="F110" s="67">
        <v>89694.000000000015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52" t="s">
        <v>161</v>
      </c>
      <c r="C111" s="96"/>
      <c r="D111" s="96"/>
      <c r="E111" s="97"/>
      <c r="F111" s="67">
        <v>9342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162</v>
      </c>
      <c r="C112" s="77"/>
      <c r="D112" s="77"/>
      <c r="E112" s="54"/>
      <c r="F112" s="67">
        <v>37422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163</v>
      </c>
      <c r="C113" s="77"/>
      <c r="D113" s="77"/>
      <c r="E113" s="54"/>
      <c r="F113" s="67">
        <v>58014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164</v>
      </c>
      <c r="C114" s="77"/>
      <c r="D114" s="77"/>
      <c r="E114" s="54"/>
      <c r="F114" s="67">
        <v>69616.799999999988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165</v>
      </c>
      <c r="C115" s="77"/>
      <c r="D115" s="77"/>
      <c r="E115" s="54"/>
      <c r="F115" s="67">
        <v>13122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166</v>
      </c>
      <c r="C116" s="77"/>
      <c r="D116" s="77"/>
      <c r="E116" s="54"/>
      <c r="F116" s="67">
        <v>14202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167</v>
      </c>
      <c r="C117" s="77"/>
      <c r="D117" s="77"/>
      <c r="E117" s="54"/>
      <c r="F117" s="67">
        <v>45522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168</v>
      </c>
      <c r="C118" s="77"/>
      <c r="D118" s="77"/>
      <c r="E118" s="54"/>
      <c r="F118" s="67">
        <v>64548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169</v>
      </c>
      <c r="C119" s="79"/>
      <c r="D119" s="79"/>
      <c r="E119" s="36"/>
      <c r="F119" s="67">
        <v>3564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170</v>
      </c>
      <c r="C120" s="77"/>
      <c r="D120" s="77"/>
      <c r="E120" s="54"/>
      <c r="F120" s="67">
        <v>52074</v>
      </c>
      <c r="G120" s="68"/>
      <c r="H120" s="68"/>
      <c r="I120" s="68"/>
      <c r="J120" s="69"/>
    </row>
    <row r="121" spans="1:10" ht="36" customHeight="1" x14ac:dyDescent="0.25">
      <c r="B121" s="76" t="s">
        <v>171</v>
      </c>
      <c r="C121" s="77"/>
      <c r="D121" s="77"/>
      <c r="E121" s="54"/>
      <c r="F121" s="67">
        <v>44154.000000000007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173</v>
      </c>
      <c r="C122" s="77"/>
      <c r="D122" s="77"/>
      <c r="E122" s="54"/>
      <c r="F122" s="67">
        <v>17982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174</v>
      </c>
      <c r="C123" s="77"/>
      <c r="D123" s="77"/>
      <c r="E123" s="54"/>
      <c r="F123" s="67">
        <v>9540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175</v>
      </c>
      <c r="C124" s="77"/>
      <c r="D124" s="77"/>
      <c r="E124" s="54"/>
      <c r="F124" s="67">
        <v>79200.000000000015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176</v>
      </c>
      <c r="C125" s="77"/>
      <c r="D125" s="77"/>
      <c r="E125" s="53"/>
      <c r="F125" s="67">
        <v>66033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177</v>
      </c>
      <c r="C126" s="77"/>
      <c r="D126" s="77"/>
      <c r="E126" s="53"/>
      <c r="F126" s="67">
        <v>60012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178</v>
      </c>
      <c r="C127" s="77"/>
      <c r="D127" s="77"/>
      <c r="E127" s="54"/>
      <c r="F127" s="67">
        <v>148320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179</v>
      </c>
      <c r="C128" s="77"/>
      <c r="D128" s="77"/>
      <c r="E128" s="54"/>
      <c r="F128" s="67">
        <v>15840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180</v>
      </c>
      <c r="C129" s="77"/>
      <c r="D129" s="77"/>
      <c r="E129" s="54"/>
      <c r="F129" s="67">
        <v>61920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181</v>
      </c>
      <c r="C130" s="77"/>
      <c r="D130" s="77"/>
      <c r="E130" s="54"/>
      <c r="F130" s="67">
        <v>95760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84" t="s">
        <v>182</v>
      </c>
      <c r="C131" s="85"/>
      <c r="D131" s="85"/>
      <c r="E131" s="86"/>
      <c r="F131" s="67">
        <v>114912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183</v>
      </c>
      <c r="C132" s="77"/>
      <c r="D132" s="77"/>
      <c r="E132" s="54"/>
      <c r="F132" s="67">
        <v>22320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184</v>
      </c>
      <c r="C133" s="77"/>
      <c r="D133" s="77"/>
      <c r="E133" s="54"/>
      <c r="F133" s="67">
        <v>23760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6" t="s">
        <v>185</v>
      </c>
      <c r="C134" s="77"/>
      <c r="D134" s="77"/>
      <c r="E134" s="54"/>
      <c r="F134" s="67">
        <v>75600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8" t="s">
        <v>186</v>
      </c>
      <c r="C135" s="79"/>
      <c r="D135" s="79"/>
      <c r="E135" s="36"/>
      <c r="F135" s="67">
        <v>6480</v>
      </c>
      <c r="G135" s="68"/>
      <c r="H135" s="68"/>
      <c r="I135" s="68"/>
      <c r="J135" s="69"/>
    </row>
    <row r="136" spans="1:10" ht="36" customHeight="1" thickBot="1" x14ac:dyDescent="0.3">
      <c r="A136" s="7" t="s">
        <v>113</v>
      </c>
      <c r="B136" s="76" t="s">
        <v>188</v>
      </c>
      <c r="C136" s="77"/>
      <c r="D136" s="77"/>
      <c r="E136" s="54"/>
      <c r="F136" s="67">
        <v>30240</v>
      </c>
      <c r="G136" s="68"/>
      <c r="H136" s="68"/>
      <c r="I136" s="68"/>
      <c r="J136" s="69"/>
    </row>
    <row r="137" spans="1:10" ht="22.5" customHeight="1" x14ac:dyDescent="0.25">
      <c r="A137" s="7" t="s">
        <v>111</v>
      </c>
      <c r="B137" s="105" t="s">
        <v>190</v>
      </c>
      <c r="C137" s="106"/>
      <c r="D137" s="106"/>
      <c r="E137" s="106"/>
      <c r="F137" s="106"/>
      <c r="G137" s="106"/>
      <c r="H137" s="106"/>
      <c r="I137" s="106"/>
      <c r="J137" s="107"/>
    </row>
    <row r="138" spans="1:10" ht="36" customHeight="1" thickBot="1" x14ac:dyDescent="0.3">
      <c r="A138" s="7"/>
      <c r="B138" s="52" t="s">
        <v>172</v>
      </c>
      <c r="C138" s="96"/>
      <c r="D138" s="96"/>
      <c r="E138" s="97"/>
      <c r="F138" s="67">
        <v>40</v>
      </c>
      <c r="G138" s="68"/>
      <c r="H138" s="68"/>
      <c r="I138" s="68"/>
      <c r="J138" s="69"/>
    </row>
    <row r="139" spans="1:10" ht="36" customHeight="1" thickBot="1" x14ac:dyDescent="0.3">
      <c r="A139" s="7"/>
      <c r="B139" s="99" t="s">
        <v>189</v>
      </c>
      <c r="C139" s="100"/>
      <c r="D139" s="100"/>
      <c r="E139" s="101"/>
      <c r="F139" s="102"/>
      <c r="G139" s="103"/>
      <c r="H139" s="103"/>
      <c r="I139" s="103"/>
      <c r="J139" s="104"/>
    </row>
    <row r="140" spans="1:10" ht="36" customHeight="1" thickBot="1" x14ac:dyDescent="0.3">
      <c r="A140" s="7"/>
      <c r="B140" s="171" t="s">
        <v>190</v>
      </c>
      <c r="C140" s="172"/>
      <c r="D140" s="172"/>
      <c r="E140" s="172"/>
      <c r="F140" s="172"/>
      <c r="G140" s="172"/>
      <c r="H140" s="172"/>
      <c r="I140" s="172"/>
      <c r="J140" s="173"/>
    </row>
    <row r="141" spans="1:10" ht="36" customHeight="1" x14ac:dyDescent="0.25">
      <c r="A141" s="7"/>
      <c r="B141" s="108" t="s">
        <v>191</v>
      </c>
      <c r="C141" s="109"/>
      <c r="D141" s="109"/>
      <c r="E141" s="110"/>
      <c r="F141" s="67">
        <v>60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192</v>
      </c>
      <c r="C142" s="77"/>
      <c r="D142" s="77"/>
      <c r="E142" s="54"/>
      <c r="F142" s="67">
        <v>99</v>
      </c>
      <c r="G142" s="68"/>
      <c r="H142" s="68"/>
      <c r="I142" s="68"/>
      <c r="J142" s="69"/>
    </row>
    <row r="143" spans="1:10" ht="36" customHeight="1" thickBot="1" x14ac:dyDescent="0.3">
      <c r="A143" s="7"/>
      <c r="B143" s="76" t="s">
        <v>193</v>
      </c>
      <c r="C143" s="77"/>
      <c r="D143" s="77"/>
      <c r="E143" s="54"/>
      <c r="F143" s="67">
        <v>150</v>
      </c>
      <c r="G143" s="68"/>
      <c r="H143" s="68"/>
      <c r="I143" s="68"/>
      <c r="J143" s="69"/>
    </row>
    <row r="144" spans="1:10" ht="36" customHeight="1" thickBot="1" x14ac:dyDescent="0.3">
      <c r="A144" s="7"/>
      <c r="B144" s="18" t="s">
        <v>194</v>
      </c>
      <c r="C144" s="19"/>
      <c r="D144" s="19"/>
      <c r="E144" s="20"/>
      <c r="F144" s="216"/>
      <c r="G144" s="217"/>
      <c r="H144" s="217"/>
      <c r="I144" s="217"/>
      <c r="J144" s="218"/>
    </row>
    <row r="145" spans="1:10" ht="36" customHeight="1" x14ac:dyDescent="0.25">
      <c r="A145" s="7" t="s">
        <v>111</v>
      </c>
      <c r="B145" s="76" t="s">
        <v>266</v>
      </c>
      <c r="C145" s="77"/>
      <c r="D145" s="77"/>
      <c r="E145" s="54"/>
      <c r="F145" s="67">
        <v>40194.000000000007</v>
      </c>
      <c r="G145" s="68"/>
      <c r="H145" s="68"/>
      <c r="I145" s="68"/>
      <c r="J145" s="69"/>
    </row>
    <row r="146" spans="1:10" ht="36" customHeight="1" x14ac:dyDescent="0.25">
      <c r="A146" s="7" t="s">
        <v>111</v>
      </c>
      <c r="B146" s="76" t="s">
        <v>196</v>
      </c>
      <c r="C146" s="77"/>
      <c r="D146" s="77"/>
      <c r="E146" s="54"/>
      <c r="F146" s="67">
        <v>40194.000000000007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198</v>
      </c>
      <c r="C147" s="77"/>
      <c r="D147" s="77"/>
      <c r="E147" s="54"/>
      <c r="F147" s="67">
        <v>66960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199</v>
      </c>
      <c r="C148" s="77"/>
      <c r="D148" s="77"/>
      <c r="E148" s="54"/>
      <c r="F148" s="67">
        <v>66960</v>
      </c>
      <c r="G148" s="68"/>
      <c r="H148" s="68"/>
      <c r="I148" s="68"/>
      <c r="J148" s="69"/>
    </row>
    <row r="149" spans="1:10" ht="36" customHeight="1" thickBot="1" x14ac:dyDescent="0.3">
      <c r="A149" s="7"/>
      <c r="B149" s="76" t="s">
        <v>201</v>
      </c>
      <c r="C149" s="77"/>
      <c r="D149" s="77"/>
      <c r="E149" s="54"/>
      <c r="F149" s="67">
        <v>40194.000000000007</v>
      </c>
      <c r="G149" s="68"/>
      <c r="H149" s="68"/>
      <c r="I149" s="68"/>
      <c r="J149" s="69"/>
    </row>
    <row r="150" spans="1:10" ht="54" customHeight="1" thickBot="1" x14ac:dyDescent="0.3">
      <c r="A150" s="7"/>
      <c r="B150" s="165" t="s">
        <v>202</v>
      </c>
      <c r="C150" s="166"/>
      <c r="D150" s="166"/>
      <c r="E150" s="167"/>
      <c r="F150" s="102"/>
      <c r="G150" s="103"/>
      <c r="H150" s="103"/>
      <c r="I150" s="103"/>
      <c r="J150" s="104"/>
    </row>
    <row r="151" spans="1:10" ht="28.5" customHeight="1" thickBot="1" x14ac:dyDescent="0.3">
      <c r="A151" s="7"/>
      <c r="B151" s="358" t="s">
        <v>190</v>
      </c>
      <c r="C151" s="359"/>
      <c r="D151" s="359"/>
      <c r="E151" s="359"/>
      <c r="F151" s="359"/>
      <c r="G151" s="359"/>
      <c r="H151" s="359"/>
      <c r="I151" s="359"/>
      <c r="J151" s="360"/>
    </row>
    <row r="152" spans="1:10" ht="28.5" customHeight="1" x14ac:dyDescent="0.25">
      <c r="A152" s="7"/>
      <c r="B152" s="78" t="s">
        <v>203</v>
      </c>
      <c r="C152" s="79"/>
      <c r="D152" s="79"/>
      <c r="E152" s="36"/>
      <c r="F152" s="80">
        <v>90</v>
      </c>
      <c r="G152" s="81"/>
      <c r="H152" s="81"/>
      <c r="I152" s="81"/>
      <c r="J152" s="82"/>
    </row>
    <row r="153" spans="1:10" ht="28.5" customHeight="1" x14ac:dyDescent="0.25">
      <c r="A153" s="7"/>
      <c r="B153" s="76" t="s">
        <v>204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205</v>
      </c>
      <c r="C154" s="77"/>
      <c r="D154" s="77"/>
      <c r="E154" s="54"/>
      <c r="F154" s="67">
        <v>60</v>
      </c>
      <c r="G154" s="68"/>
      <c r="H154" s="68"/>
      <c r="I154" s="68"/>
      <c r="J154" s="69"/>
    </row>
    <row r="155" spans="1:10" ht="28.5" customHeight="1" x14ac:dyDescent="0.25">
      <c r="A155" s="7"/>
      <c r="B155" s="76" t="s">
        <v>206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8.5" customHeight="1" thickBot="1" x14ac:dyDescent="0.3">
      <c r="A156" s="7"/>
      <c r="B156" s="76" t="s">
        <v>207</v>
      </c>
      <c r="C156" s="77"/>
      <c r="D156" s="77"/>
      <c r="E156" s="54"/>
      <c r="F156" s="67">
        <v>90</v>
      </c>
      <c r="G156" s="68"/>
      <c r="H156" s="68"/>
      <c r="I156" s="68"/>
      <c r="J156" s="69"/>
    </row>
    <row r="157" spans="1:10" ht="24" customHeight="1" thickBot="1" x14ac:dyDescent="0.3">
      <c r="A157" s="7"/>
      <c r="B157" s="27"/>
      <c r="C157" s="38"/>
      <c r="D157" s="38"/>
      <c r="E157" s="39"/>
      <c r="F157" s="40"/>
      <c r="G157" s="41"/>
      <c r="H157" s="41"/>
      <c r="I157" s="41"/>
      <c r="J157" s="42"/>
    </row>
    <row r="158" spans="1:10" ht="18" customHeight="1" x14ac:dyDescent="0.25">
      <c r="A158" s="7"/>
      <c r="B158" s="125"/>
      <c r="C158" s="126"/>
      <c r="D158" s="126"/>
      <c r="E158" s="126"/>
      <c r="F158" s="127"/>
      <c r="G158" s="127"/>
      <c r="H158" s="127"/>
      <c r="I158" s="127"/>
      <c r="J158" s="127"/>
    </row>
    <row r="159" spans="1:10" ht="67.5" customHeight="1" x14ac:dyDescent="0.25">
      <c r="A159" s="7"/>
      <c r="B159" s="128" t="s">
        <v>480</v>
      </c>
      <c r="C159" s="128"/>
      <c r="D159" s="128"/>
      <c r="E159" s="128"/>
      <c r="F159" s="128"/>
      <c r="G159" s="128"/>
      <c r="H159" s="128"/>
      <c r="I159" s="128"/>
      <c r="J159" s="128"/>
    </row>
    <row r="160" spans="1:10" ht="27" customHeight="1" x14ac:dyDescent="0.25">
      <c r="A160" s="7" t="s">
        <v>113</v>
      </c>
      <c r="B160" s="130" t="s">
        <v>210</v>
      </c>
      <c r="C160" s="130"/>
      <c r="D160" s="130"/>
      <c r="E160" s="130"/>
      <c r="F160" s="130"/>
      <c r="G160" s="130"/>
      <c r="H160" s="130"/>
      <c r="I160" s="130"/>
      <c r="J160" s="130"/>
    </row>
    <row r="161" spans="1:10" s="180" customFormat="1" ht="20.100000000000001" customHeight="1" x14ac:dyDescent="0.25">
      <c r="B161" s="424"/>
      <c r="F161" s="425"/>
      <c r="G161" s="425"/>
      <c r="H161" s="425"/>
      <c r="I161" s="425"/>
      <c r="J161" s="425"/>
    </row>
    <row r="162" spans="1:10" s="245" customFormat="1" ht="36" customHeight="1" thickBot="1" x14ac:dyDescent="0.3">
      <c r="B162" s="246" t="s">
        <v>254</v>
      </c>
      <c r="C162" s="246"/>
      <c r="D162" s="246"/>
      <c r="E162" s="246"/>
      <c r="F162" s="246"/>
      <c r="G162" s="246"/>
      <c r="H162" s="246"/>
      <c r="I162" s="246"/>
    </row>
    <row r="163" spans="1:10" s="133" customFormat="1" ht="36" customHeight="1" thickBot="1" x14ac:dyDescent="0.3">
      <c r="B163" s="247" t="s">
        <v>255</v>
      </c>
      <c r="C163" s="248"/>
      <c r="D163" s="248"/>
      <c r="E163" s="248"/>
      <c r="F163" s="248"/>
      <c r="G163" s="248"/>
      <c r="H163" s="248"/>
      <c r="I163" s="249"/>
    </row>
    <row r="164" spans="1:10" ht="87" customHeight="1" thickBot="1" x14ac:dyDescent="0.3">
      <c r="B164" s="283" t="s">
        <v>256</v>
      </c>
      <c r="C164" s="284"/>
      <c r="D164" s="285" t="s">
        <v>257</v>
      </c>
      <c r="E164" s="255"/>
      <c r="F164" s="256"/>
      <c r="G164" s="255" t="s">
        <v>258</v>
      </c>
      <c r="H164" s="255"/>
      <c r="I164" s="256"/>
      <c r="J164" s="9"/>
    </row>
    <row r="165" spans="1:10" ht="36" customHeight="1" x14ac:dyDescent="0.25">
      <c r="B165" s="286" t="s">
        <v>259</v>
      </c>
      <c r="C165" s="287"/>
      <c r="D165" s="262" t="s">
        <v>260</v>
      </c>
      <c r="E165" s="262"/>
      <c r="F165" s="262"/>
      <c r="G165" s="288">
        <v>2190</v>
      </c>
      <c r="H165" s="262"/>
      <c r="I165" s="263"/>
      <c r="J165" s="9"/>
    </row>
    <row r="166" spans="1:10" ht="36" customHeight="1" x14ac:dyDescent="0.25">
      <c r="B166" s="289" t="s">
        <v>261</v>
      </c>
      <c r="C166" s="290"/>
      <c r="D166" s="269"/>
      <c r="E166" s="269"/>
      <c r="F166" s="269"/>
      <c r="G166" s="291">
        <v>1590</v>
      </c>
      <c r="H166" s="269"/>
      <c r="I166" s="270"/>
      <c r="J166" s="9"/>
    </row>
    <row r="167" spans="1:10" ht="36" customHeight="1" x14ac:dyDescent="0.25">
      <c r="B167" s="289" t="s">
        <v>262</v>
      </c>
      <c r="C167" s="290"/>
      <c r="D167" s="269"/>
      <c r="E167" s="269"/>
      <c r="F167" s="269"/>
      <c r="G167" s="291">
        <v>1440</v>
      </c>
      <c r="H167" s="269"/>
      <c r="I167" s="270"/>
      <c r="J167" s="9"/>
    </row>
    <row r="168" spans="1:10" ht="54" customHeight="1" x14ac:dyDescent="0.25">
      <c r="B168" s="289" t="s">
        <v>263</v>
      </c>
      <c r="C168" s="290"/>
      <c r="D168" s="269"/>
      <c r="E168" s="269"/>
      <c r="F168" s="269"/>
      <c r="G168" s="291">
        <v>1290</v>
      </c>
      <c r="H168" s="269"/>
      <c r="I168" s="270"/>
      <c r="J168" s="9"/>
    </row>
    <row r="169" spans="1:10" ht="40.5" customHeight="1" x14ac:dyDescent="0.25">
      <c r="A169" s="7"/>
      <c r="B169" s="132" t="s">
        <v>211</v>
      </c>
      <c r="C169" s="132"/>
      <c r="D169" s="132"/>
      <c r="E169" s="132"/>
      <c r="F169" s="132"/>
      <c r="G169" s="132"/>
      <c r="H169" s="132"/>
      <c r="I169" s="132"/>
      <c r="J169" s="132"/>
    </row>
    <row r="170" spans="1:10" ht="23.25" x14ac:dyDescent="0.25">
      <c r="A170" s="375" t="s">
        <v>320</v>
      </c>
      <c r="B170" s="375"/>
      <c r="C170" s="375"/>
      <c r="D170" s="375"/>
      <c r="E170" s="375"/>
      <c r="F170" s="375"/>
      <c r="G170" s="375"/>
      <c r="H170" s="375"/>
      <c r="I170" s="9"/>
      <c r="J170" s="9"/>
    </row>
    <row r="171" spans="1:10" ht="25.5" x14ac:dyDescent="0.35">
      <c r="A171" s="376" t="s">
        <v>321</v>
      </c>
      <c r="B171" s="376"/>
      <c r="C171" s="376"/>
      <c r="D171" s="376"/>
      <c r="E171" s="377" t="s">
        <v>322</v>
      </c>
      <c r="F171" s="378"/>
      <c r="G171" s="378"/>
      <c r="H171" s="9"/>
      <c r="I171" s="9"/>
      <c r="J171" s="9"/>
    </row>
    <row r="172" spans="1:10" ht="25.5" x14ac:dyDescent="0.35">
      <c r="A172" s="379" t="s">
        <v>323</v>
      </c>
      <c r="B172" s="379"/>
      <c r="C172" s="379"/>
      <c r="D172" s="379"/>
      <c r="E172" s="380">
        <v>1</v>
      </c>
      <c r="F172" s="378"/>
      <c r="G172" s="378"/>
      <c r="H172" s="9"/>
      <c r="I172" s="9"/>
      <c r="J172" s="9"/>
    </row>
    <row r="173" spans="1:10" ht="25.5" x14ac:dyDescent="0.35">
      <c r="A173" s="379">
        <v>2</v>
      </c>
      <c r="B173" s="379"/>
      <c r="C173" s="379"/>
      <c r="D173" s="379"/>
      <c r="E173" s="381">
        <v>1.1000000000000001</v>
      </c>
      <c r="F173" s="378"/>
      <c r="G173" s="378"/>
      <c r="H173" s="9"/>
      <c r="I173" s="9"/>
      <c r="J173" s="9"/>
    </row>
    <row r="174" spans="1:10" ht="25.5" x14ac:dyDescent="0.35">
      <c r="A174" s="379">
        <v>3</v>
      </c>
      <c r="B174" s="379"/>
      <c r="C174" s="379"/>
      <c r="D174" s="379"/>
      <c r="E174" s="381">
        <v>1.2</v>
      </c>
      <c r="F174" s="378"/>
      <c r="G174" s="378"/>
      <c r="H174" s="9"/>
      <c r="I174" s="9"/>
      <c r="J174" s="9"/>
    </row>
    <row r="175" spans="1:10" ht="25.5" x14ac:dyDescent="0.35">
      <c r="A175" s="379" t="s">
        <v>324</v>
      </c>
      <c r="B175" s="379"/>
      <c r="C175" s="379"/>
      <c r="D175" s="379"/>
      <c r="E175" s="381">
        <v>1.25</v>
      </c>
      <c r="F175" s="378"/>
      <c r="G175" s="378"/>
      <c r="H175" s="9"/>
      <c r="I175" s="9"/>
      <c r="J175" s="9"/>
    </row>
    <row r="176" spans="1:10" ht="25.5" x14ac:dyDescent="0.35">
      <c r="A176" s="379" t="s">
        <v>325</v>
      </c>
      <c r="B176" s="379"/>
      <c r="C176" s="379"/>
      <c r="D176" s="379"/>
      <c r="E176" s="381">
        <v>1.3</v>
      </c>
      <c r="F176" s="378"/>
      <c r="G176" s="378"/>
      <c r="H176" s="9"/>
      <c r="I176" s="9"/>
      <c r="J176" s="9"/>
    </row>
    <row r="177" spans="1:10" ht="25.5" x14ac:dyDescent="0.35">
      <c r="A177" s="379" t="s">
        <v>326</v>
      </c>
      <c r="B177" s="379"/>
      <c r="C177" s="379"/>
      <c r="D177" s="379"/>
      <c r="E177" s="381">
        <v>1.35</v>
      </c>
      <c r="F177" s="378"/>
      <c r="G177" s="378"/>
      <c r="H177" s="9"/>
      <c r="I177" s="9"/>
      <c r="J177" s="9"/>
    </row>
    <row r="178" spans="1:10" ht="25.5" x14ac:dyDescent="0.35">
      <c r="A178" s="379" t="s">
        <v>327</v>
      </c>
      <c r="B178" s="379"/>
      <c r="C178" s="379"/>
      <c r="D178" s="379"/>
      <c r="E178" s="381">
        <v>1.4</v>
      </c>
      <c r="F178" s="378"/>
      <c r="G178" s="378"/>
      <c r="H178" s="9"/>
      <c r="I178" s="9"/>
      <c r="J178" s="9"/>
    </row>
    <row r="179" spans="1:10" ht="25.5" x14ac:dyDescent="0.35">
      <c r="A179" s="379" t="s">
        <v>328</v>
      </c>
      <c r="B179" s="379"/>
      <c r="C179" s="379"/>
      <c r="D179" s="379"/>
      <c r="E179" s="381">
        <v>1.45</v>
      </c>
      <c r="F179" s="378"/>
      <c r="G179" s="378"/>
      <c r="H179" s="9"/>
      <c r="I179" s="9"/>
      <c r="J179" s="9"/>
    </row>
    <row r="180" spans="1:10" ht="25.5" x14ac:dyDescent="0.35">
      <c r="A180" s="379" t="s">
        <v>329</v>
      </c>
      <c r="B180" s="379"/>
      <c r="C180" s="379"/>
      <c r="D180" s="379"/>
      <c r="E180" s="381">
        <v>1.5</v>
      </c>
      <c r="F180" s="378"/>
      <c r="G180" s="378"/>
      <c r="H180" s="9"/>
      <c r="I180" s="9"/>
      <c r="J180" s="9"/>
    </row>
    <row r="181" spans="1:10" ht="25.5" x14ac:dyDescent="0.35">
      <c r="A181" s="379" t="s">
        <v>330</v>
      </c>
      <c r="B181" s="379"/>
      <c r="C181" s="379"/>
      <c r="D181" s="379"/>
      <c r="E181" s="381">
        <v>2</v>
      </c>
      <c r="F181" s="378"/>
      <c r="G181" s="378"/>
      <c r="H181" s="9"/>
      <c r="I181" s="9"/>
      <c r="J181" s="9"/>
    </row>
    <row r="182" spans="1:10" ht="53.25" customHeight="1" x14ac:dyDescent="0.25">
      <c r="A182" s="382" t="s">
        <v>331</v>
      </c>
      <c r="B182" s="382"/>
      <c r="C182" s="382"/>
      <c r="D182" s="382"/>
      <c r="E182" s="382"/>
      <c r="F182" s="382"/>
      <c r="G182" s="382"/>
      <c r="H182" s="382"/>
      <c r="I182" s="9"/>
      <c r="J182" s="9"/>
    </row>
  </sheetData>
  <sheetProtection selectLockedCells="1" selectUnlockedCells="1"/>
  <mergeCells count="326">
    <mergeCell ref="A177:D177"/>
    <mergeCell ref="A178:D178"/>
    <mergeCell ref="A179:D179"/>
    <mergeCell ref="A180:D180"/>
    <mergeCell ref="A181:D181"/>
    <mergeCell ref="A182:H182"/>
    <mergeCell ref="A171:D171"/>
    <mergeCell ref="A172:D172"/>
    <mergeCell ref="A173:D173"/>
    <mergeCell ref="A174:D174"/>
    <mergeCell ref="A175:D175"/>
    <mergeCell ref="A176:D176"/>
    <mergeCell ref="B167:C167"/>
    <mergeCell ref="G167:I167"/>
    <mergeCell ref="B168:C168"/>
    <mergeCell ref="G168:I168"/>
    <mergeCell ref="B169:J169"/>
    <mergeCell ref="A170:H170"/>
    <mergeCell ref="B162:I162"/>
    <mergeCell ref="B163:I163"/>
    <mergeCell ref="B164:C164"/>
    <mergeCell ref="D164:F164"/>
    <mergeCell ref="G164:I164"/>
    <mergeCell ref="B165:C165"/>
    <mergeCell ref="D165:F168"/>
    <mergeCell ref="G165:I165"/>
    <mergeCell ref="B166:C166"/>
    <mergeCell ref="G166:I166"/>
    <mergeCell ref="B156:E156"/>
    <mergeCell ref="F156:J156"/>
    <mergeCell ref="B157:E157"/>
    <mergeCell ref="F157:J157"/>
    <mergeCell ref="B159:J159"/>
    <mergeCell ref="B160:J160"/>
    <mergeCell ref="B153:E153"/>
    <mergeCell ref="F153:J153"/>
    <mergeCell ref="B154:E154"/>
    <mergeCell ref="F154:J154"/>
    <mergeCell ref="B155:E155"/>
    <mergeCell ref="F155:J155"/>
    <mergeCell ref="B149:E149"/>
    <mergeCell ref="F149:J149"/>
    <mergeCell ref="B150:E150"/>
    <mergeCell ref="F150:J150"/>
    <mergeCell ref="B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F139:J139"/>
    <mergeCell ref="B140:J140"/>
    <mergeCell ref="B141:E141"/>
    <mergeCell ref="F141:J141"/>
    <mergeCell ref="B142:E142"/>
    <mergeCell ref="F142:J142"/>
    <mergeCell ref="B135:E135"/>
    <mergeCell ref="F135:J135"/>
    <mergeCell ref="B136:E136"/>
    <mergeCell ref="F136:J136"/>
    <mergeCell ref="B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48168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20772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38952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37152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8496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36252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40356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42030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29520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52704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67680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51120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12744</v>
      </c>
      <c r="G96" s="223">
        <f>H96*1.1</f>
        <v>11682.000000000002</v>
      </c>
      <c r="H96" s="223">
        <v>10620</v>
      </c>
      <c r="I96" s="223">
        <f>H96*0.75</f>
        <v>7965</v>
      </c>
      <c r="J96" s="224">
        <f>H96*0.5</f>
        <v>5310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9216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3204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18144</v>
      </c>
      <c r="G99" s="223">
        <f>H99*1.1</f>
        <v>16632</v>
      </c>
      <c r="H99" s="223">
        <v>15120</v>
      </c>
      <c r="I99" s="223">
        <f>H99*0.75</f>
        <v>11340</v>
      </c>
      <c r="J99" s="224">
        <f>H99*0.5</f>
        <v>7560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12960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5040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30060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topLeftCell="B1" zoomScale="60" zoomScaleNormal="60" workbookViewId="0">
      <pane ySplit="4" topLeftCell="A80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44964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6660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1800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44964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9936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26928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9936 до 151200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12240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23040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33264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65844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65844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79012.799999999988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33264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37512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65844</v>
      </c>
      <c r="G78" s="68"/>
      <c r="H78" s="68"/>
      <c r="I78" s="68"/>
      <c r="J78" s="69"/>
    </row>
    <row r="79" spans="1:10" ht="36" customHeight="1" x14ac:dyDescent="0.25">
      <c r="A79" s="7"/>
      <c r="B79" s="354" t="s">
        <v>168</v>
      </c>
      <c r="C79" s="355"/>
      <c r="D79" s="355"/>
      <c r="E79" s="435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12060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9936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9936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151200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89928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6660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120600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27000</v>
      </c>
      <c r="G87" s="68"/>
      <c r="H87" s="68"/>
      <c r="I87" s="68"/>
      <c r="J87" s="69"/>
    </row>
    <row r="88" spans="1:10" ht="36" customHeight="1" x14ac:dyDescent="0.25">
      <c r="A88" s="7"/>
      <c r="B88" s="76" t="s">
        <v>177</v>
      </c>
      <c r="C88" s="77"/>
      <c r="D88" s="77"/>
      <c r="E88" s="53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32400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46800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92880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92880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111456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52560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92880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17280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211680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126000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28944</v>
      </c>
      <c r="G106" s="223">
        <f>H106*1.1</f>
        <v>26532.000000000004</v>
      </c>
      <c r="H106" s="223">
        <v>24120</v>
      </c>
      <c r="I106" s="223">
        <f>H106*0.75</f>
        <v>18090</v>
      </c>
      <c r="J106" s="224">
        <f>H106*0.5</f>
        <v>12060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18072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16632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40608</v>
      </c>
      <c r="G109" s="223">
        <f>H109*1.1</f>
        <v>37224</v>
      </c>
      <c r="H109" s="223">
        <v>33840</v>
      </c>
      <c r="I109" s="223">
        <f>H109*0.75</f>
        <v>25380</v>
      </c>
      <c r="J109" s="224">
        <f>H109*0.5</f>
        <v>16920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25920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23760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34560</v>
      </c>
      <c r="G112" s="121">
        <f>H112*1.1</f>
        <v>31680.000000000004</v>
      </c>
      <c r="H112" s="121">
        <v>28800</v>
      </c>
      <c r="I112" s="121">
        <f>H112*0.75</f>
        <v>21600</v>
      </c>
      <c r="J112" s="121">
        <f>H112*0.5</f>
        <v>14400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s="245" customFormat="1" ht="36" customHeight="1" thickBot="1" x14ac:dyDescent="0.3">
      <c r="B122" s="246" t="s">
        <v>254</v>
      </c>
      <c r="C122" s="246"/>
      <c r="D122" s="246"/>
      <c r="E122" s="246"/>
      <c r="F122" s="246"/>
      <c r="G122" s="246"/>
      <c r="H122" s="246"/>
      <c r="I122" s="246"/>
    </row>
    <row r="123" spans="1:10" s="133" customFormat="1" ht="36" customHeight="1" thickBot="1" x14ac:dyDescent="0.3">
      <c r="B123" s="247" t="s">
        <v>255</v>
      </c>
      <c r="C123" s="248"/>
      <c r="D123" s="248"/>
      <c r="E123" s="248"/>
      <c r="F123" s="248"/>
      <c r="G123" s="248"/>
      <c r="H123" s="248"/>
      <c r="I123" s="249"/>
    </row>
    <row r="124" spans="1:10" ht="83.25" customHeight="1" thickBot="1" x14ac:dyDescent="0.3">
      <c r="B124" s="250" t="s">
        <v>256</v>
      </c>
      <c r="C124" s="251"/>
      <c r="D124" s="252" t="s">
        <v>257</v>
      </c>
      <c r="E124" s="253"/>
      <c r="F124" s="254"/>
      <c r="G124" s="255" t="s">
        <v>258</v>
      </c>
      <c r="H124" s="255"/>
      <c r="I124" s="256"/>
      <c r="J124" s="9"/>
    </row>
    <row r="125" spans="1:10" ht="36" customHeight="1" x14ac:dyDescent="0.25">
      <c r="B125" s="257" t="s">
        <v>259</v>
      </c>
      <c r="C125" s="258"/>
      <c r="D125" s="259" t="s">
        <v>260</v>
      </c>
      <c r="E125" s="260"/>
      <c r="F125" s="260"/>
      <c r="G125" s="261">
        <v>2190</v>
      </c>
      <c r="H125" s="262"/>
      <c r="I125" s="263"/>
      <c r="J125" s="9"/>
    </row>
    <row r="126" spans="1:10" ht="36" customHeight="1" x14ac:dyDescent="0.25">
      <c r="B126" s="264" t="s">
        <v>261</v>
      </c>
      <c r="C126" s="265"/>
      <c r="D126" s="266"/>
      <c r="E126" s="267"/>
      <c r="F126" s="267"/>
      <c r="G126" s="268">
        <v>1590</v>
      </c>
      <c r="H126" s="269"/>
      <c r="I126" s="270"/>
      <c r="J126" s="9"/>
    </row>
    <row r="127" spans="1:10" ht="36" customHeight="1" x14ac:dyDescent="0.25">
      <c r="B127" s="264" t="s">
        <v>262</v>
      </c>
      <c r="C127" s="265"/>
      <c r="D127" s="266"/>
      <c r="E127" s="267"/>
      <c r="F127" s="267"/>
      <c r="G127" s="268">
        <v>1440</v>
      </c>
      <c r="H127" s="269"/>
      <c r="I127" s="270"/>
      <c r="J127" s="9"/>
    </row>
    <row r="128" spans="1:10" ht="54" customHeight="1" thickBot="1" x14ac:dyDescent="0.3">
      <c r="B128" s="271" t="s">
        <v>263</v>
      </c>
      <c r="C128" s="272"/>
      <c r="D128" s="273"/>
      <c r="E128" s="274"/>
      <c r="F128" s="274"/>
      <c r="G128" s="275">
        <v>1290</v>
      </c>
      <c r="H128" s="276"/>
      <c r="I128" s="277"/>
      <c r="J128" s="9"/>
    </row>
    <row r="129" spans="1:10" ht="23.25" x14ac:dyDescent="0.25">
      <c r="A129" s="7"/>
      <c r="B129" s="125"/>
      <c r="C129" s="126"/>
      <c r="D129" s="126"/>
      <c r="E129" s="126"/>
      <c r="F129" s="127"/>
      <c r="G129" s="127"/>
      <c r="H129" s="127"/>
      <c r="I129" s="127"/>
      <c r="J129" s="127"/>
    </row>
    <row r="130" spans="1:10" ht="56.25" customHeight="1" x14ac:dyDescent="0.25">
      <c r="A130" s="7"/>
      <c r="B130" s="128" t="s">
        <v>264</v>
      </c>
      <c r="C130" s="128"/>
      <c r="D130" s="128"/>
      <c r="E130" s="128"/>
      <c r="F130" s="128"/>
      <c r="G130" s="128"/>
      <c r="H130" s="128"/>
      <c r="I130" s="128"/>
      <c r="J130" s="128"/>
    </row>
    <row r="131" spans="1:10" ht="41.25" customHeight="1" x14ac:dyDescent="0.25">
      <c r="A131" s="7"/>
      <c r="B131" s="128" t="s">
        <v>209</v>
      </c>
      <c r="C131" s="128"/>
      <c r="D131" s="128"/>
      <c r="E131" s="128"/>
      <c r="F131" s="128"/>
      <c r="G131" s="128"/>
      <c r="H131" s="128"/>
      <c r="I131" s="128"/>
      <c r="J131" s="128"/>
    </row>
    <row r="132" spans="1:10" ht="21" x14ac:dyDescent="0.25">
      <c r="A132" s="7" t="s">
        <v>113</v>
      </c>
      <c r="B132" s="130" t="s">
        <v>268</v>
      </c>
      <c r="C132" s="130"/>
      <c r="D132" s="130"/>
      <c r="E132" s="130"/>
      <c r="F132" s="130"/>
      <c r="G132" s="130"/>
      <c r="H132" s="130"/>
      <c r="I132" s="130"/>
      <c r="J132" s="130"/>
    </row>
    <row r="133" spans="1:10" ht="42" customHeight="1" x14ac:dyDescent="0.25">
      <c r="A133" s="7"/>
      <c r="B133" s="132" t="s">
        <v>211</v>
      </c>
      <c r="C133" s="132"/>
      <c r="D133" s="132"/>
      <c r="E133" s="132"/>
      <c r="F133" s="132"/>
      <c r="G133" s="132"/>
      <c r="H133" s="132"/>
      <c r="I133" s="132"/>
      <c r="J133" s="132"/>
    </row>
    <row r="134" spans="1:10" ht="21" x14ac:dyDescent="0.25">
      <c r="A134" s="7"/>
    </row>
  </sheetData>
  <sheetProtection selectLockedCells="1" selectUnlockedCells="1"/>
  <mergeCells count="242">
    <mergeCell ref="B132:J132"/>
    <mergeCell ref="B133:J133"/>
    <mergeCell ref="B127:C127"/>
    <mergeCell ref="G127:I127"/>
    <mergeCell ref="B128:C128"/>
    <mergeCell ref="G128:I128"/>
    <mergeCell ref="B130:J130"/>
    <mergeCell ref="B131:J131"/>
    <mergeCell ref="B122:I122"/>
    <mergeCell ref="B123:I123"/>
    <mergeCell ref="B124:C124"/>
    <mergeCell ref="D124:F124"/>
    <mergeCell ref="G124:I124"/>
    <mergeCell ref="B125:C125"/>
    <mergeCell ref="D125:F128"/>
    <mergeCell ref="G125:I125"/>
    <mergeCell ref="B126:C126"/>
    <mergeCell ref="G126:I126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77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52272</v>
      </c>
      <c r="G8" s="33">
        <f>H8*1.1</f>
        <v>47916.000000000007</v>
      </c>
      <c r="H8" s="33">
        <v>43560</v>
      </c>
      <c r="I8" s="33">
        <f>H8*0.75</f>
        <v>32670</v>
      </c>
      <c r="J8" s="33">
        <f>H8*0.5</f>
        <v>21780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73180.800000000003</v>
      </c>
      <c r="G9" s="37">
        <f>H9*1.1</f>
        <v>67082.400000000009</v>
      </c>
      <c r="H9" s="37">
        <v>60984</v>
      </c>
      <c r="I9" s="37">
        <f>H9*0.75</f>
        <v>45738</v>
      </c>
      <c r="J9" s="37">
        <f>H9*0.5</f>
        <v>30492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2304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9900 до 297000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207900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217800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227700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237600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247500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257400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267300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277200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287100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297000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1152 до 9000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7200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3150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3780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3240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1152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1152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2304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3456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9000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3312 до 55440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3600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75024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40392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6300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4140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44640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53568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4140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4140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7452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48600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14220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8928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55440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3312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2484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35280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24300</v>
      </c>
      <c r="G87" s="68"/>
      <c r="H87" s="68"/>
      <c r="I87" s="68"/>
      <c r="J87" s="69"/>
    </row>
    <row r="88" spans="1:10" ht="36" customHeight="1" x14ac:dyDescent="0.25">
      <c r="A88" s="7"/>
      <c r="B88" s="76" t="s">
        <v>177</v>
      </c>
      <c r="C88" s="77"/>
      <c r="D88" s="77"/>
      <c r="E88" s="53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9360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62640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75168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10800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77760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20649.599999999999</v>
      </c>
      <c r="G106" s="223">
        <f>H106*1.1</f>
        <v>18928.800000000003</v>
      </c>
      <c r="H106" s="223">
        <v>17208</v>
      </c>
      <c r="I106" s="223">
        <f>H106*0.75</f>
        <v>12906</v>
      </c>
      <c r="J106" s="224">
        <f>H106*0.5</f>
        <v>8604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17550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4140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29376</v>
      </c>
      <c r="G109" s="223">
        <f>H109*1.1</f>
        <v>26928.000000000004</v>
      </c>
      <c r="H109" s="223">
        <v>24480</v>
      </c>
      <c r="I109" s="223">
        <f>H109*0.75</f>
        <v>18360</v>
      </c>
      <c r="J109" s="224">
        <f>H109*0.5</f>
        <v>12240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25200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6480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17208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0"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50" zoomScaleNormal="60" zoomScaleSheetLayoutView="50" workbookViewId="0">
      <pane ySplit="4" topLeftCell="A96" activePane="bottomLeft" state="frozen"/>
      <selection activeCell="J115" sqref="J115"/>
      <selection pane="bottomLeft" activeCell="F105" sqref="F105:J106"/>
    </sheetView>
  </sheetViews>
  <sheetFormatPr defaultColWidth="9.140625" defaultRowHeight="15.75" outlineLevelRow="1" x14ac:dyDescent="0.25"/>
  <cols>
    <col min="1" max="1" width="40.28515625" style="462" hidden="1" customWidth="1"/>
    <col min="2" max="2" width="30.7109375" style="134" customWidth="1"/>
    <col min="3" max="4" width="30.7109375" style="9" customWidth="1"/>
    <col min="5" max="5" width="19.570312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36"/>
      <c r="G5" s="436"/>
      <c r="H5" s="436"/>
      <c r="I5" s="436"/>
      <c r="J5" s="437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38" t="s">
        <v>106</v>
      </c>
      <c r="G7" s="438" t="s">
        <v>107</v>
      </c>
      <c r="H7" s="438" t="s">
        <v>108</v>
      </c>
      <c r="I7" s="438" t="s">
        <v>109</v>
      </c>
      <c r="J7" s="439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40">
        <f>H9*1.2</f>
        <v>85276.800000000003</v>
      </c>
      <c r="G9" s="115">
        <f>H9*1.1</f>
        <v>78170.400000000009</v>
      </c>
      <c r="H9" s="115">
        <v>71064</v>
      </c>
      <c r="I9" s="115">
        <f>H9*0.75</f>
        <v>53298</v>
      </c>
      <c r="J9" s="115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40">
        <f t="shared" ref="F10" si="0">H10*1.2</f>
        <v>119404.79999999999</v>
      </c>
      <c r="G10" s="115">
        <f t="shared" ref="G10" si="1">H10*1.1</f>
        <v>109454.40000000001</v>
      </c>
      <c r="H10" s="121">
        <v>99504</v>
      </c>
      <c r="I10" s="115">
        <f t="shared" ref="I10" si="2">H10*0.75</f>
        <v>74628</v>
      </c>
      <c r="J10" s="115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40">
        <f>H12*1.2</f>
        <v>101152.8</v>
      </c>
      <c r="G12" s="115">
        <f>H12*1.1</f>
        <v>92723.400000000009</v>
      </c>
      <c r="H12" s="115">
        <v>84294</v>
      </c>
      <c r="I12" s="115">
        <f>H12*0.75</f>
        <v>63220.5</v>
      </c>
      <c r="J12" s="115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40">
        <f t="shared" ref="F13" si="3">H13*1.2</f>
        <v>141696</v>
      </c>
      <c r="G13" s="115">
        <f t="shared" ref="G13" si="4">H13*1.1</f>
        <v>129888.00000000001</v>
      </c>
      <c r="H13" s="121">
        <v>118080</v>
      </c>
      <c r="I13" s="115">
        <f t="shared" ref="I13" si="5">H13*0.75</f>
        <v>88560</v>
      </c>
      <c r="J13" s="115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5"/>
      <c r="G14" s="214"/>
      <c r="H14" s="214"/>
      <c r="I14" s="214"/>
      <c r="J14" s="215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93" t="s">
        <v>270</v>
      </c>
      <c r="B42" s="394"/>
      <c r="C42" s="395"/>
      <c r="D42" s="395"/>
      <c r="E42" s="395"/>
      <c r="F42" s="185" t="s">
        <v>270</v>
      </c>
      <c r="G42" s="214"/>
      <c r="H42" s="214"/>
      <c r="I42" s="214"/>
      <c r="J42" s="215"/>
    </row>
    <row r="43" spans="1:10" ht="36" customHeight="1" thickBot="1" x14ac:dyDescent="0.3">
      <c r="A43" s="7" t="s">
        <v>111</v>
      </c>
      <c r="B43" s="30" t="s">
        <v>271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85" t="s">
        <v>270</v>
      </c>
      <c r="G44" s="214"/>
      <c r="H44" s="214"/>
      <c r="I44" s="214"/>
      <c r="J44" s="215"/>
    </row>
    <row r="45" spans="1:10" ht="36" customHeight="1" thickBot="1" x14ac:dyDescent="0.3">
      <c r="A45" s="7" t="s">
        <v>111</v>
      </c>
      <c r="B45" s="30" t="s">
        <v>272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85" t="s">
        <v>270</v>
      </c>
      <c r="G46" s="214"/>
      <c r="H46" s="214"/>
      <c r="I46" s="214"/>
      <c r="J46" s="215"/>
    </row>
    <row r="47" spans="1:10" ht="36" customHeight="1" thickBot="1" x14ac:dyDescent="0.3">
      <c r="A47" s="7" t="s">
        <v>111</v>
      </c>
      <c r="B47" s="52" t="s">
        <v>273</v>
      </c>
      <c r="C47" s="53"/>
      <c r="D47" s="53"/>
      <c r="E47" s="54"/>
      <c r="F47" s="190">
        <v>1692</v>
      </c>
      <c r="G47" s="396"/>
      <c r="H47" s="396"/>
      <c r="I47" s="396"/>
      <c r="J47" s="397"/>
    </row>
    <row r="48" spans="1:10" ht="30" customHeight="1" thickBot="1" x14ac:dyDescent="0.3">
      <c r="A48" s="185"/>
      <c r="B48" s="214"/>
      <c r="C48" s="214"/>
      <c r="D48" s="214"/>
      <c r="E48" s="215"/>
      <c r="F48" s="185" t="s">
        <v>270</v>
      </c>
      <c r="G48" s="214"/>
      <c r="H48" s="214"/>
      <c r="I48" s="214"/>
      <c r="J48" s="21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8" t="str">
        <f>"Цена от "&amp;MIN(F50:F76)&amp;" до "&amp;MAX(F50:F76)</f>
        <v>Цена от 2340 до 1481760</v>
      </c>
      <c r="G49" s="399"/>
      <c r="H49" s="399"/>
      <c r="I49" s="399"/>
      <c r="J49" s="400"/>
    </row>
    <row r="50" spans="1:10" ht="36" customHeight="1" outlineLevel="1" x14ac:dyDescent="0.25">
      <c r="A50" s="7"/>
      <c r="B50" s="52" t="s">
        <v>274</v>
      </c>
      <c r="C50" s="53"/>
      <c r="D50" s="53"/>
      <c r="E50" s="53"/>
      <c r="F50" s="147">
        <v>15120</v>
      </c>
      <c r="G50" s="148"/>
      <c r="H50" s="148"/>
      <c r="I50" s="148"/>
      <c r="J50" s="149"/>
    </row>
    <row r="51" spans="1:10" ht="36" customHeight="1" outlineLevel="1" x14ac:dyDescent="0.25">
      <c r="A51" s="7"/>
      <c r="B51" s="52" t="s">
        <v>275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276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277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278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279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280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281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282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283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284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285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286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287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288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289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290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291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292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293</v>
      </c>
      <c r="C69" s="53"/>
      <c r="D69" s="53"/>
      <c r="E69" s="53"/>
      <c r="F69" s="401">
        <v>1481760</v>
      </c>
      <c r="G69" s="157"/>
      <c r="H69" s="157"/>
      <c r="I69" s="157"/>
      <c r="J69" s="158"/>
    </row>
    <row r="70" spans="1:10" ht="36" customHeight="1" thickBot="1" x14ac:dyDescent="0.3">
      <c r="A70" s="7"/>
      <c r="B70" s="386" t="s">
        <v>142</v>
      </c>
      <c r="C70" s="387"/>
      <c r="D70" s="387"/>
      <c r="E70" s="388"/>
      <c r="F70" s="430" t="str">
        <f>"Цена от "&amp;MIN(F71:F80)&amp;" до "&amp;MAX(F71:F80)</f>
        <v>Цена от 2340 до 113940</v>
      </c>
      <c r="G70" s="431"/>
      <c r="H70" s="431"/>
      <c r="I70" s="431"/>
      <c r="J70" s="432"/>
    </row>
    <row r="71" spans="1:10" ht="36" customHeight="1" x14ac:dyDescent="0.25">
      <c r="A71" s="7"/>
      <c r="B71" s="108" t="s">
        <v>143</v>
      </c>
      <c r="C71" s="109"/>
      <c r="D71" s="109"/>
      <c r="E71" s="110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212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2" t="s">
        <v>213</v>
      </c>
      <c r="C83" s="203"/>
      <c r="D83" s="203"/>
      <c r="E83" s="204"/>
      <c r="F83" s="216" t="str">
        <f>"Цена от "&amp;MIN(F85,F90:J102)&amp;" до "&amp;MAX(F85,F90:J102)</f>
        <v>Цена от 3240 до 574740</v>
      </c>
      <c r="G83" s="217"/>
      <c r="H83" s="217"/>
      <c r="I83" s="217"/>
      <c r="J83" s="218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314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/>
      <c r="B87" s="76" t="s">
        <v>158</v>
      </c>
      <c r="C87" s="77"/>
      <c r="D87" s="77"/>
      <c r="E87" s="54"/>
      <c r="F87" s="67">
        <v>19800</v>
      </c>
      <c r="G87" s="68"/>
      <c r="H87" s="68"/>
      <c r="I87" s="68"/>
      <c r="J87" s="69"/>
    </row>
    <row r="88" spans="1:10" ht="36" customHeight="1" thickBot="1" x14ac:dyDescent="0.3">
      <c r="A88" s="7"/>
      <c r="B88" s="240" t="s">
        <v>159</v>
      </c>
      <c r="C88" s="241"/>
      <c r="D88" s="241"/>
      <c r="E88" s="242"/>
      <c r="F88" s="67">
        <v>120024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265140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187740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479340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122940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147528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185940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259740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574740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184680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117540</v>
      </c>
      <c r="G100" s="68"/>
      <c r="H100" s="68"/>
      <c r="I100" s="68"/>
      <c r="J100" s="69"/>
    </row>
    <row r="101" spans="1:10" ht="36" customHeight="1" x14ac:dyDescent="0.25">
      <c r="A101" s="9"/>
      <c r="B101" s="76" t="s">
        <v>171</v>
      </c>
      <c r="C101" s="77"/>
      <c r="D101" s="77"/>
      <c r="E101" s="54"/>
      <c r="F101" s="67">
        <v>99540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367740</v>
      </c>
      <c r="G102" s="68"/>
      <c r="H102" s="68"/>
      <c r="I102" s="68"/>
      <c r="J102" s="69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67">
        <v>13230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150300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177</v>
      </c>
      <c r="C106" s="77"/>
      <c r="D106" s="77"/>
      <c r="E106" s="53"/>
      <c r="F106" s="67">
        <v>120024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371520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263520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671760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172800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182</v>
      </c>
      <c r="C111" s="85"/>
      <c r="D111" s="85"/>
      <c r="E111" s="86"/>
      <c r="F111" s="67">
        <v>207360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260640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364320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185</v>
      </c>
      <c r="C114" s="77"/>
      <c r="D114" s="77"/>
      <c r="E114" s="54"/>
      <c r="F114" s="67">
        <v>804960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8" t="s">
        <v>186</v>
      </c>
      <c r="C115" s="79"/>
      <c r="D115" s="79"/>
      <c r="E115" s="36"/>
      <c r="F115" s="67">
        <v>5040</v>
      </c>
      <c r="G115" s="68"/>
      <c r="H115" s="68"/>
      <c r="I115" s="68"/>
      <c r="J115" s="69"/>
    </row>
    <row r="116" spans="1:10" ht="36" customHeight="1" thickBot="1" x14ac:dyDescent="0.3">
      <c r="A116" s="7" t="s">
        <v>113</v>
      </c>
      <c r="B116" s="76" t="s">
        <v>188</v>
      </c>
      <c r="C116" s="77"/>
      <c r="D116" s="77"/>
      <c r="E116" s="54"/>
      <c r="F116" s="67">
        <v>515520</v>
      </c>
      <c r="G116" s="68"/>
      <c r="H116" s="68"/>
      <c r="I116" s="68"/>
      <c r="J116" s="69"/>
    </row>
    <row r="117" spans="1:10" ht="36" customHeight="1" thickBot="1" x14ac:dyDescent="0.3">
      <c r="A117" s="9"/>
      <c r="B117" s="171" t="s">
        <v>190</v>
      </c>
      <c r="C117" s="172"/>
      <c r="D117" s="172"/>
      <c r="E117" s="172"/>
      <c r="F117" s="172"/>
      <c r="G117" s="172"/>
      <c r="H117" s="172"/>
      <c r="I117" s="172"/>
      <c r="J117" s="173"/>
    </row>
    <row r="118" spans="1:10" ht="36" customHeight="1" x14ac:dyDescent="0.25">
      <c r="A118" s="9"/>
      <c r="B118" s="441" t="s">
        <v>481</v>
      </c>
      <c r="C118" s="442"/>
      <c r="D118" s="442"/>
      <c r="E118" s="443"/>
      <c r="F118" s="444">
        <v>300</v>
      </c>
      <c r="G118" s="445"/>
      <c r="H118" s="445"/>
      <c r="I118" s="445"/>
      <c r="J118" s="446"/>
    </row>
    <row r="119" spans="1:10" ht="54" customHeight="1" thickBot="1" x14ac:dyDescent="0.3">
      <c r="A119" s="9"/>
      <c r="B119" s="447" t="s">
        <v>482</v>
      </c>
      <c r="C119" s="448"/>
      <c r="D119" s="448"/>
      <c r="E119" s="449"/>
      <c r="F119" s="450"/>
      <c r="G119" s="451"/>
      <c r="H119" s="451"/>
      <c r="I119" s="451"/>
      <c r="J119" s="452"/>
    </row>
    <row r="120" spans="1:10" ht="36" customHeight="1" x14ac:dyDescent="0.25">
      <c r="A120" s="9"/>
      <c r="B120" s="441" t="s">
        <v>483</v>
      </c>
      <c r="C120" s="442"/>
      <c r="D120" s="442"/>
      <c r="E120" s="443"/>
      <c r="F120" s="444">
        <v>240</v>
      </c>
      <c r="G120" s="445"/>
      <c r="H120" s="445"/>
      <c r="I120" s="445"/>
      <c r="J120" s="446"/>
    </row>
    <row r="121" spans="1:10" ht="54" customHeight="1" thickBot="1" x14ac:dyDescent="0.3">
      <c r="A121" s="9"/>
      <c r="B121" s="447" t="s">
        <v>482</v>
      </c>
      <c r="C121" s="448"/>
      <c r="D121" s="448"/>
      <c r="E121" s="449"/>
      <c r="F121" s="450"/>
      <c r="G121" s="451"/>
      <c r="H121" s="451"/>
      <c r="I121" s="451"/>
      <c r="J121" s="452"/>
    </row>
    <row r="122" spans="1:10" ht="36" customHeight="1" x14ac:dyDescent="0.25">
      <c r="A122" s="9"/>
      <c r="B122" s="441" t="s">
        <v>484</v>
      </c>
      <c r="C122" s="442"/>
      <c r="D122" s="442"/>
      <c r="E122" s="443"/>
      <c r="F122" s="444">
        <v>120</v>
      </c>
      <c r="G122" s="445"/>
      <c r="H122" s="445"/>
      <c r="I122" s="445"/>
      <c r="J122" s="446"/>
    </row>
    <row r="123" spans="1:10" ht="54" customHeight="1" thickBot="1" x14ac:dyDescent="0.3">
      <c r="A123" s="9"/>
      <c r="B123" s="447" t="s">
        <v>485</v>
      </c>
      <c r="C123" s="448"/>
      <c r="D123" s="448"/>
      <c r="E123" s="449"/>
      <c r="F123" s="450"/>
      <c r="G123" s="451"/>
      <c r="H123" s="451"/>
      <c r="I123" s="451"/>
      <c r="J123" s="452"/>
    </row>
    <row r="124" spans="1:10" ht="36" customHeight="1" x14ac:dyDescent="0.25">
      <c r="A124" s="9"/>
      <c r="B124" s="441" t="s">
        <v>486</v>
      </c>
      <c r="C124" s="442"/>
      <c r="D124" s="442"/>
      <c r="E124" s="443"/>
      <c r="F124" s="444">
        <v>360</v>
      </c>
      <c r="G124" s="445"/>
      <c r="H124" s="445"/>
      <c r="I124" s="445"/>
      <c r="J124" s="446"/>
    </row>
    <row r="125" spans="1:10" ht="54" customHeight="1" thickBot="1" x14ac:dyDescent="0.3">
      <c r="A125" s="9"/>
      <c r="B125" s="447" t="s">
        <v>482</v>
      </c>
      <c r="C125" s="448"/>
      <c r="D125" s="448"/>
      <c r="E125" s="449"/>
      <c r="F125" s="450"/>
      <c r="G125" s="451"/>
      <c r="H125" s="451"/>
      <c r="I125" s="451"/>
      <c r="J125" s="452"/>
    </row>
    <row r="126" spans="1:10" ht="36" customHeight="1" x14ac:dyDescent="0.25">
      <c r="A126" s="9"/>
      <c r="B126" s="441" t="s">
        <v>487</v>
      </c>
      <c r="C126" s="442"/>
      <c r="D126" s="442"/>
      <c r="E126" s="443"/>
      <c r="F126" s="444">
        <v>300</v>
      </c>
      <c r="G126" s="445"/>
      <c r="H126" s="445"/>
      <c r="I126" s="445"/>
      <c r="J126" s="446"/>
    </row>
    <row r="127" spans="1:10" ht="54" customHeight="1" thickBot="1" x14ac:dyDescent="0.3">
      <c r="A127" s="9"/>
      <c r="B127" s="447" t="s">
        <v>482</v>
      </c>
      <c r="C127" s="448"/>
      <c r="D127" s="448"/>
      <c r="E127" s="449"/>
      <c r="F127" s="450"/>
      <c r="G127" s="451"/>
      <c r="H127" s="451"/>
      <c r="I127" s="451"/>
      <c r="J127" s="452"/>
    </row>
    <row r="128" spans="1:10" ht="36" customHeight="1" x14ac:dyDescent="0.25">
      <c r="A128" s="9"/>
      <c r="B128" s="441" t="s">
        <v>488</v>
      </c>
      <c r="C128" s="442"/>
      <c r="D128" s="442"/>
      <c r="E128" s="443"/>
      <c r="F128" s="444">
        <v>150</v>
      </c>
      <c r="G128" s="445"/>
      <c r="H128" s="445"/>
      <c r="I128" s="445"/>
      <c r="J128" s="446"/>
    </row>
    <row r="129" spans="1:10" ht="54" customHeight="1" thickBot="1" x14ac:dyDescent="0.3">
      <c r="A129" s="9"/>
      <c r="B129" s="447" t="s">
        <v>485</v>
      </c>
      <c r="C129" s="448"/>
      <c r="D129" s="448"/>
      <c r="E129" s="449"/>
      <c r="F129" s="450"/>
      <c r="G129" s="451"/>
      <c r="H129" s="451"/>
      <c r="I129" s="451"/>
      <c r="J129" s="452"/>
    </row>
    <row r="130" spans="1:10" ht="54" customHeight="1" thickBot="1" x14ac:dyDescent="0.3">
      <c r="A130" s="9"/>
      <c r="B130" s="447" t="s">
        <v>191</v>
      </c>
      <c r="C130" s="448"/>
      <c r="D130" s="448"/>
      <c r="E130" s="449"/>
      <c r="F130" s="453">
        <v>60</v>
      </c>
      <c r="G130" s="454"/>
      <c r="H130" s="454"/>
      <c r="I130" s="454"/>
      <c r="J130" s="455"/>
    </row>
    <row r="131" spans="1:10" ht="54" customHeight="1" thickBot="1" x14ac:dyDescent="0.3">
      <c r="A131" s="9"/>
      <c r="B131" s="447" t="s">
        <v>192</v>
      </c>
      <c r="C131" s="448"/>
      <c r="D131" s="448"/>
      <c r="E131" s="449"/>
      <c r="F131" s="453">
        <v>99</v>
      </c>
      <c r="G131" s="454"/>
      <c r="H131" s="454"/>
      <c r="I131" s="454"/>
      <c r="J131" s="455"/>
    </row>
    <row r="132" spans="1:10" ht="54" customHeight="1" thickBot="1" x14ac:dyDescent="0.3">
      <c r="A132" s="9"/>
      <c r="B132" s="447" t="s">
        <v>193</v>
      </c>
      <c r="C132" s="448"/>
      <c r="D132" s="448"/>
      <c r="E132" s="449"/>
      <c r="F132" s="453">
        <v>150</v>
      </c>
      <c r="G132" s="454"/>
      <c r="H132" s="454"/>
      <c r="I132" s="454"/>
      <c r="J132" s="455"/>
    </row>
    <row r="133" spans="1:10" ht="54" customHeight="1" thickBot="1" x14ac:dyDescent="0.3">
      <c r="A133" s="9"/>
      <c r="B133" s="447" t="s">
        <v>172</v>
      </c>
      <c r="C133" s="448"/>
      <c r="D133" s="448"/>
      <c r="E133" s="449"/>
      <c r="F133" s="456">
        <v>40</v>
      </c>
      <c r="G133" s="457"/>
      <c r="H133" s="457"/>
      <c r="I133" s="457"/>
      <c r="J133" s="458"/>
    </row>
    <row r="134" spans="1:10" ht="36" customHeight="1" thickBot="1" x14ac:dyDescent="0.3">
      <c r="A134" s="7"/>
      <c r="B134" s="18" t="s">
        <v>194</v>
      </c>
      <c r="C134" s="19"/>
      <c r="D134" s="19"/>
      <c r="E134" s="20"/>
      <c r="F134" s="216"/>
      <c r="G134" s="217"/>
      <c r="H134" s="217"/>
      <c r="I134" s="217"/>
      <c r="J134" s="218"/>
    </row>
    <row r="135" spans="1:10" ht="36" customHeight="1" x14ac:dyDescent="0.25">
      <c r="A135" s="7" t="s">
        <v>111</v>
      </c>
      <c r="B135" s="76" t="s">
        <v>266</v>
      </c>
      <c r="C135" s="77"/>
      <c r="D135" s="77"/>
      <c r="E135" s="54"/>
      <c r="F135" s="67">
        <v>56340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196</v>
      </c>
      <c r="C136" s="77"/>
      <c r="D136" s="77"/>
      <c r="E136" s="54"/>
      <c r="F136" s="67">
        <v>43740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197</v>
      </c>
      <c r="C137" s="77"/>
      <c r="D137" s="77"/>
      <c r="E137" s="54"/>
      <c r="F137" s="67">
        <v>56340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198</v>
      </c>
      <c r="C138" s="77"/>
      <c r="D138" s="77"/>
      <c r="E138" s="54"/>
      <c r="F138" s="67">
        <v>79200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231</v>
      </c>
      <c r="C139" s="77"/>
      <c r="D139" s="77"/>
      <c r="E139" s="54"/>
      <c r="F139" s="67">
        <v>61920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76" t="s">
        <v>200</v>
      </c>
      <c r="C140" s="77"/>
      <c r="D140" s="77"/>
      <c r="E140" s="54"/>
      <c r="F140" s="67">
        <v>79200</v>
      </c>
      <c r="G140" s="68"/>
      <c r="H140" s="68"/>
      <c r="I140" s="68"/>
      <c r="J140" s="69"/>
    </row>
    <row r="141" spans="1:10" ht="36" customHeight="1" thickBot="1" x14ac:dyDescent="0.3">
      <c r="A141" s="7"/>
      <c r="B141" s="76" t="s">
        <v>201</v>
      </c>
      <c r="C141" s="77"/>
      <c r="D141" s="77"/>
      <c r="E141" s="54"/>
      <c r="F141" s="67">
        <v>43740</v>
      </c>
      <c r="G141" s="68"/>
      <c r="H141" s="68"/>
      <c r="I141" s="68"/>
      <c r="J141" s="69"/>
    </row>
    <row r="142" spans="1:10" ht="54" customHeight="1" thickBot="1" x14ac:dyDescent="0.3">
      <c r="A142" s="7"/>
      <c r="B142" s="165" t="s">
        <v>202</v>
      </c>
      <c r="C142" s="166"/>
      <c r="D142" s="166"/>
      <c r="E142" s="167"/>
      <c r="F142" s="102"/>
      <c r="G142" s="103"/>
      <c r="H142" s="103"/>
      <c r="I142" s="103"/>
      <c r="J142" s="104"/>
    </row>
    <row r="143" spans="1:10" ht="28.5" customHeight="1" thickBot="1" x14ac:dyDescent="0.3">
      <c r="A143" s="7"/>
      <c r="B143" s="358" t="s">
        <v>190</v>
      </c>
      <c r="C143" s="359"/>
      <c r="D143" s="359"/>
      <c r="E143" s="359"/>
      <c r="F143" s="359"/>
      <c r="G143" s="359"/>
      <c r="H143" s="359"/>
      <c r="I143" s="359"/>
      <c r="J143" s="360"/>
    </row>
    <row r="144" spans="1:10" ht="28.5" customHeight="1" x14ac:dyDescent="0.25">
      <c r="A144" s="7"/>
      <c r="B144" s="78" t="s">
        <v>203</v>
      </c>
      <c r="C144" s="79"/>
      <c r="D144" s="79"/>
      <c r="E144" s="36"/>
      <c r="F144" s="80">
        <v>90</v>
      </c>
      <c r="G144" s="81"/>
      <c r="H144" s="81"/>
      <c r="I144" s="81"/>
      <c r="J144" s="82"/>
    </row>
    <row r="145" spans="1:10" ht="28.5" customHeight="1" x14ac:dyDescent="0.25">
      <c r="A145" s="7"/>
      <c r="B145" s="76" t="s">
        <v>204</v>
      </c>
      <c r="C145" s="77"/>
      <c r="D145" s="77"/>
      <c r="E145" s="54"/>
      <c r="F145" s="67">
        <v>60</v>
      </c>
      <c r="G145" s="68"/>
      <c r="H145" s="68"/>
      <c r="I145" s="68"/>
      <c r="J145" s="69"/>
    </row>
    <row r="146" spans="1:10" ht="28.5" customHeight="1" x14ac:dyDescent="0.25">
      <c r="A146" s="7"/>
      <c r="B146" s="76" t="s">
        <v>205</v>
      </c>
      <c r="C146" s="77"/>
      <c r="D146" s="77"/>
      <c r="E146" s="54"/>
      <c r="F146" s="67">
        <v>60</v>
      </c>
      <c r="G146" s="68"/>
      <c r="H146" s="68"/>
      <c r="I146" s="68"/>
      <c r="J146" s="69"/>
    </row>
    <row r="147" spans="1:10" ht="28.5" customHeight="1" x14ac:dyDescent="0.25">
      <c r="A147" s="7"/>
      <c r="B147" s="76" t="s">
        <v>206</v>
      </c>
      <c r="C147" s="77"/>
      <c r="D147" s="77"/>
      <c r="E147" s="54"/>
      <c r="F147" s="67">
        <v>90</v>
      </c>
      <c r="G147" s="68"/>
      <c r="H147" s="68"/>
      <c r="I147" s="68"/>
      <c r="J147" s="69"/>
    </row>
    <row r="148" spans="1:10" ht="28.5" customHeight="1" thickBot="1" x14ac:dyDescent="0.3">
      <c r="A148" s="7"/>
      <c r="B148" s="76" t="s">
        <v>207</v>
      </c>
      <c r="C148" s="77"/>
      <c r="D148" s="77"/>
      <c r="E148" s="54"/>
      <c r="F148" s="67">
        <v>90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54" customHeight="1" thickBot="1" x14ac:dyDescent="0.3">
      <c r="A150" s="7" t="s">
        <v>111</v>
      </c>
      <c r="B150" s="165" t="s">
        <v>316</v>
      </c>
      <c r="C150" s="166"/>
      <c r="D150" s="166"/>
      <c r="E150" s="167"/>
      <c r="F150" s="102"/>
      <c r="G150" s="103"/>
      <c r="H150" s="103"/>
      <c r="I150" s="103"/>
      <c r="J150" s="104"/>
    </row>
    <row r="151" spans="1:10" ht="36" customHeight="1" thickBot="1" x14ac:dyDescent="0.3">
      <c r="A151" s="7" t="s">
        <v>111</v>
      </c>
      <c r="B151" s="459" t="s">
        <v>317</v>
      </c>
      <c r="C151" s="460"/>
      <c r="D151" s="460"/>
      <c r="E151" s="461"/>
      <c r="F151" s="370"/>
      <c r="G151" s="370"/>
      <c r="H151" s="370"/>
      <c r="I151" s="370"/>
      <c r="J151" s="371"/>
    </row>
    <row r="152" spans="1:10" ht="18" customHeight="1" x14ac:dyDescent="0.25">
      <c r="A152" s="7"/>
      <c r="B152" s="125"/>
      <c r="C152" s="126"/>
      <c r="D152" s="126"/>
      <c r="E152" s="126"/>
      <c r="F152" s="127"/>
      <c r="G152" s="127"/>
      <c r="H152" s="127"/>
      <c r="I152" s="127"/>
      <c r="J152" s="127"/>
    </row>
    <row r="153" spans="1:10" ht="67.5" customHeight="1" x14ac:dyDescent="0.25">
      <c r="A153" s="7"/>
      <c r="B153" s="128" t="s">
        <v>480</v>
      </c>
      <c r="C153" s="128"/>
      <c r="D153" s="128"/>
      <c r="E153" s="128"/>
      <c r="F153" s="128"/>
      <c r="G153" s="128"/>
      <c r="H153" s="128"/>
      <c r="I153" s="128"/>
      <c r="J153" s="128"/>
    </row>
    <row r="154" spans="1:10" ht="27" customHeight="1" x14ac:dyDescent="0.25">
      <c r="A154" s="7" t="s">
        <v>113</v>
      </c>
      <c r="B154" s="130" t="s">
        <v>210</v>
      </c>
      <c r="C154" s="130"/>
      <c r="D154" s="130"/>
      <c r="E154" s="130"/>
      <c r="F154" s="130"/>
      <c r="G154" s="130"/>
      <c r="H154" s="130"/>
      <c r="I154" s="130"/>
      <c r="J154" s="130"/>
    </row>
    <row r="155" spans="1:10" s="180" customFormat="1" ht="20.100000000000001" customHeight="1" x14ac:dyDescent="0.25">
      <c r="B155" s="424"/>
      <c r="F155" s="425"/>
      <c r="G155" s="425"/>
      <c r="H155" s="425"/>
      <c r="I155" s="425"/>
      <c r="J155" s="425"/>
    </row>
    <row r="156" spans="1:10" s="245" customFormat="1" ht="36" customHeight="1" thickBot="1" x14ac:dyDescent="0.3">
      <c r="B156" s="246" t="s">
        <v>254</v>
      </c>
      <c r="C156" s="246"/>
      <c r="D156" s="246"/>
      <c r="E156" s="246"/>
      <c r="F156" s="246"/>
      <c r="G156" s="246"/>
      <c r="H156" s="246"/>
      <c r="I156" s="246"/>
    </row>
    <row r="157" spans="1:10" s="133" customFormat="1" ht="36" customHeight="1" thickBot="1" x14ac:dyDescent="0.3">
      <c r="B157" s="247" t="s">
        <v>255</v>
      </c>
      <c r="C157" s="248"/>
      <c r="D157" s="248"/>
      <c r="E157" s="248"/>
      <c r="F157" s="248"/>
      <c r="G157" s="248"/>
      <c r="H157" s="248"/>
      <c r="I157" s="249"/>
    </row>
    <row r="158" spans="1:10" ht="83.25" customHeight="1" thickBot="1" x14ac:dyDescent="0.3">
      <c r="A158" s="9"/>
      <c r="B158" s="250" t="s">
        <v>256</v>
      </c>
      <c r="C158" s="251"/>
      <c r="D158" s="252" t="s">
        <v>257</v>
      </c>
      <c r="E158" s="253"/>
      <c r="F158" s="254"/>
      <c r="G158" s="255" t="s">
        <v>258</v>
      </c>
      <c r="H158" s="255"/>
      <c r="I158" s="256"/>
      <c r="J158" s="9"/>
    </row>
    <row r="159" spans="1:10" ht="36" customHeight="1" x14ac:dyDescent="0.25">
      <c r="A159" s="9"/>
      <c r="B159" s="257" t="s">
        <v>259</v>
      </c>
      <c r="C159" s="258"/>
      <c r="D159" s="259" t="s">
        <v>260</v>
      </c>
      <c r="E159" s="260"/>
      <c r="F159" s="260"/>
      <c r="G159" s="261">
        <v>2190</v>
      </c>
      <c r="H159" s="262"/>
      <c r="I159" s="263"/>
      <c r="J159" s="9"/>
    </row>
    <row r="160" spans="1:10" ht="36" customHeight="1" x14ac:dyDescent="0.25">
      <c r="A160" s="9"/>
      <c r="B160" s="264" t="s">
        <v>261</v>
      </c>
      <c r="C160" s="265"/>
      <c r="D160" s="266"/>
      <c r="E160" s="267"/>
      <c r="F160" s="267"/>
      <c r="G160" s="268">
        <v>1590</v>
      </c>
      <c r="H160" s="269"/>
      <c r="I160" s="270"/>
      <c r="J160" s="9"/>
    </row>
    <row r="161" spans="1:10" ht="36" customHeight="1" x14ac:dyDescent="0.25">
      <c r="A161" s="9"/>
      <c r="B161" s="264" t="s">
        <v>262</v>
      </c>
      <c r="C161" s="265"/>
      <c r="D161" s="266"/>
      <c r="E161" s="267"/>
      <c r="F161" s="267"/>
      <c r="G161" s="268">
        <v>1440</v>
      </c>
      <c r="H161" s="269"/>
      <c r="I161" s="270"/>
      <c r="J161" s="9"/>
    </row>
    <row r="162" spans="1:10" ht="54" customHeight="1" thickBot="1" x14ac:dyDescent="0.3">
      <c r="A162" s="9"/>
      <c r="B162" s="271" t="s">
        <v>263</v>
      </c>
      <c r="C162" s="272"/>
      <c r="D162" s="273"/>
      <c r="E162" s="274"/>
      <c r="F162" s="274"/>
      <c r="G162" s="275">
        <v>1290</v>
      </c>
      <c r="H162" s="276"/>
      <c r="I162" s="277"/>
      <c r="J162" s="9"/>
    </row>
    <row r="163" spans="1:10" ht="40.5" customHeight="1" x14ac:dyDescent="0.25">
      <c r="A163" s="7"/>
      <c r="B163" s="132" t="s">
        <v>211</v>
      </c>
      <c r="C163" s="132"/>
      <c r="D163" s="132"/>
      <c r="E163" s="132"/>
      <c r="F163" s="132"/>
      <c r="G163" s="132"/>
      <c r="H163" s="132"/>
      <c r="I163" s="132"/>
      <c r="J163" s="132"/>
    </row>
    <row r="164" spans="1:10" ht="23.25" x14ac:dyDescent="0.25">
      <c r="A164" s="375" t="s">
        <v>320</v>
      </c>
      <c r="B164" s="375"/>
      <c r="C164" s="375"/>
      <c r="D164" s="375"/>
      <c r="E164" s="375"/>
      <c r="F164" s="375"/>
      <c r="G164" s="375"/>
      <c r="H164" s="375"/>
      <c r="I164" s="9"/>
      <c r="J164" s="9"/>
    </row>
    <row r="165" spans="1:10" ht="25.5" x14ac:dyDescent="0.35">
      <c r="A165" s="376" t="s">
        <v>321</v>
      </c>
      <c r="B165" s="376"/>
      <c r="C165" s="376"/>
      <c r="D165" s="376"/>
      <c r="E165" s="377" t="s">
        <v>322</v>
      </c>
      <c r="F165" s="378"/>
      <c r="G165" s="378"/>
      <c r="H165" s="9"/>
      <c r="I165" s="9"/>
      <c r="J165" s="9"/>
    </row>
    <row r="166" spans="1:10" ht="25.5" x14ac:dyDescent="0.35">
      <c r="A166" s="379" t="s">
        <v>323</v>
      </c>
      <c r="B166" s="379"/>
      <c r="C166" s="379"/>
      <c r="D166" s="379"/>
      <c r="E166" s="380">
        <v>1</v>
      </c>
      <c r="F166" s="378"/>
      <c r="G166" s="378"/>
      <c r="H166" s="9"/>
      <c r="I166" s="9"/>
      <c r="J166" s="9"/>
    </row>
    <row r="167" spans="1:10" ht="25.5" x14ac:dyDescent="0.35">
      <c r="A167" s="379">
        <v>2</v>
      </c>
      <c r="B167" s="379"/>
      <c r="C167" s="379"/>
      <c r="D167" s="379"/>
      <c r="E167" s="381">
        <v>1.1000000000000001</v>
      </c>
      <c r="F167" s="378"/>
      <c r="G167" s="378"/>
      <c r="H167" s="9"/>
      <c r="I167" s="9"/>
      <c r="J167" s="9"/>
    </row>
    <row r="168" spans="1:10" ht="25.5" x14ac:dyDescent="0.35">
      <c r="A168" s="379">
        <v>3</v>
      </c>
      <c r="B168" s="379"/>
      <c r="C168" s="379"/>
      <c r="D168" s="379"/>
      <c r="E168" s="381">
        <v>1.2</v>
      </c>
      <c r="F168" s="378"/>
      <c r="G168" s="378"/>
      <c r="H168" s="9"/>
      <c r="I168" s="9"/>
      <c r="J168" s="9"/>
    </row>
    <row r="169" spans="1:10" ht="25.5" x14ac:dyDescent="0.35">
      <c r="A169" s="379" t="s">
        <v>324</v>
      </c>
      <c r="B169" s="379"/>
      <c r="C169" s="379"/>
      <c r="D169" s="379"/>
      <c r="E169" s="381">
        <v>1.25</v>
      </c>
      <c r="F169" s="378"/>
      <c r="G169" s="378"/>
      <c r="H169" s="9"/>
      <c r="I169" s="9"/>
      <c r="J169" s="9"/>
    </row>
    <row r="170" spans="1:10" ht="25.5" x14ac:dyDescent="0.35">
      <c r="A170" s="379" t="s">
        <v>325</v>
      </c>
      <c r="B170" s="379"/>
      <c r="C170" s="379"/>
      <c r="D170" s="379"/>
      <c r="E170" s="381">
        <v>1.3</v>
      </c>
      <c r="F170" s="378"/>
      <c r="G170" s="378"/>
      <c r="H170" s="9"/>
      <c r="I170" s="9"/>
      <c r="J170" s="9"/>
    </row>
    <row r="171" spans="1:10" ht="25.5" x14ac:dyDescent="0.35">
      <c r="A171" s="379" t="s">
        <v>326</v>
      </c>
      <c r="B171" s="379"/>
      <c r="C171" s="379"/>
      <c r="D171" s="379"/>
      <c r="E171" s="381">
        <v>1.35</v>
      </c>
      <c r="F171" s="378"/>
      <c r="G171" s="378"/>
      <c r="H171" s="9"/>
      <c r="I171" s="9"/>
      <c r="J171" s="9"/>
    </row>
    <row r="172" spans="1:10" ht="25.5" x14ac:dyDescent="0.35">
      <c r="A172" s="379" t="s">
        <v>327</v>
      </c>
      <c r="B172" s="379"/>
      <c r="C172" s="379"/>
      <c r="D172" s="379"/>
      <c r="E172" s="381">
        <v>1.4</v>
      </c>
      <c r="F172" s="378"/>
      <c r="G172" s="378"/>
      <c r="H172" s="9"/>
      <c r="I172" s="9"/>
      <c r="J172" s="9"/>
    </row>
    <row r="173" spans="1:10" ht="25.5" x14ac:dyDescent="0.35">
      <c r="A173" s="379" t="s">
        <v>328</v>
      </c>
      <c r="B173" s="379"/>
      <c r="C173" s="379"/>
      <c r="D173" s="379"/>
      <c r="E173" s="381">
        <v>1.45</v>
      </c>
      <c r="F173" s="378"/>
      <c r="G173" s="378"/>
      <c r="H173" s="9"/>
      <c r="I173" s="9"/>
      <c r="J173" s="9"/>
    </row>
    <row r="174" spans="1:10" ht="25.5" x14ac:dyDescent="0.35">
      <c r="A174" s="379" t="s">
        <v>329</v>
      </c>
      <c r="B174" s="379"/>
      <c r="C174" s="379"/>
      <c r="D174" s="379"/>
      <c r="E174" s="381">
        <v>1.5</v>
      </c>
      <c r="F174" s="378"/>
      <c r="G174" s="378"/>
      <c r="H174" s="9"/>
      <c r="I174" s="9"/>
      <c r="J174" s="9"/>
    </row>
    <row r="175" spans="1:10" ht="25.5" x14ac:dyDescent="0.35">
      <c r="A175" s="379" t="s">
        <v>330</v>
      </c>
      <c r="B175" s="379"/>
      <c r="C175" s="379"/>
      <c r="D175" s="379"/>
      <c r="E175" s="381">
        <v>2</v>
      </c>
      <c r="F175" s="378"/>
      <c r="G175" s="378"/>
      <c r="H175" s="9"/>
      <c r="I175" s="9"/>
      <c r="J175" s="9"/>
    </row>
    <row r="176" spans="1:10" ht="53.25" customHeight="1" x14ac:dyDescent="0.25">
      <c r="A176" s="382" t="s">
        <v>331</v>
      </c>
      <c r="B176" s="382"/>
      <c r="C176" s="382"/>
      <c r="D176" s="382"/>
      <c r="E176" s="382"/>
      <c r="F176" s="382"/>
      <c r="G176" s="382"/>
      <c r="H176" s="382"/>
      <c r="I176" s="9"/>
      <c r="J176" s="9"/>
    </row>
  </sheetData>
  <sheetProtection selectLockedCells="1" selectUnlockedCells="1"/>
  <mergeCells count="309">
    <mergeCell ref="A175:D175"/>
    <mergeCell ref="A176:H176"/>
    <mergeCell ref="A169:D169"/>
    <mergeCell ref="A170:D170"/>
    <mergeCell ref="A171:D171"/>
    <mergeCell ref="A172:D172"/>
    <mergeCell ref="A173:D173"/>
    <mergeCell ref="A174:D174"/>
    <mergeCell ref="B163:J163"/>
    <mergeCell ref="A164:H164"/>
    <mergeCell ref="A165:D165"/>
    <mergeCell ref="A166:D166"/>
    <mergeCell ref="A167:D167"/>
    <mergeCell ref="A168:D168"/>
    <mergeCell ref="B159:C159"/>
    <mergeCell ref="D159:F162"/>
    <mergeCell ref="G159:I159"/>
    <mergeCell ref="B160:C160"/>
    <mergeCell ref="G160:I160"/>
    <mergeCell ref="B161:C161"/>
    <mergeCell ref="G161:I161"/>
    <mergeCell ref="B162:C162"/>
    <mergeCell ref="G162:I162"/>
    <mergeCell ref="B154:J154"/>
    <mergeCell ref="B156:I156"/>
    <mergeCell ref="B157:I157"/>
    <mergeCell ref="B158:C158"/>
    <mergeCell ref="D158:F158"/>
    <mergeCell ref="G158:I158"/>
    <mergeCell ref="B149:E149"/>
    <mergeCell ref="F149:J149"/>
    <mergeCell ref="B150:E150"/>
    <mergeCell ref="F150:J150"/>
    <mergeCell ref="B151:E151"/>
    <mergeCell ref="B153:J153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6:E126"/>
    <mergeCell ref="F126:J127"/>
    <mergeCell ref="B127:E127"/>
    <mergeCell ref="B128:E128"/>
    <mergeCell ref="F128:J129"/>
    <mergeCell ref="B129:E129"/>
    <mergeCell ref="B122:E122"/>
    <mergeCell ref="F122:J123"/>
    <mergeCell ref="B123:E123"/>
    <mergeCell ref="B124:E124"/>
    <mergeCell ref="F124:J125"/>
    <mergeCell ref="B125:E125"/>
    <mergeCell ref="B117:J117"/>
    <mergeCell ref="B118:E118"/>
    <mergeCell ref="F118:J119"/>
    <mergeCell ref="B119:E119"/>
    <mergeCell ref="B120:E120"/>
    <mergeCell ref="F120:J121"/>
    <mergeCell ref="B121:E121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0" zoomScaleNormal="60" workbookViewId="0">
      <pane ySplit="4" topLeftCell="A73" activePane="bottomLeft" state="frozen"/>
      <selection activeCell="J115" sqref="J115"/>
      <selection pane="bottomLeft" activeCell="F80" sqref="F80:J81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60955.199999999997</v>
      </c>
      <c r="G8" s="33">
        <f>H8*1.1</f>
        <v>55875.600000000006</v>
      </c>
      <c r="H8" s="33">
        <v>50796</v>
      </c>
      <c r="I8" s="33">
        <f>H8*0.75</f>
        <v>38097</v>
      </c>
      <c r="J8" s="33">
        <f>H8*0.5</f>
        <v>25398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85363.199999999997</v>
      </c>
      <c r="G9" s="37">
        <f>H9*1.1</f>
        <v>78249.600000000006</v>
      </c>
      <c r="H9" s="37">
        <v>71136</v>
      </c>
      <c r="I9" s="37">
        <f>H9*0.75</f>
        <v>53352</v>
      </c>
      <c r="J9" s="37">
        <f>H9*0.5</f>
        <v>35568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66744</v>
      </c>
      <c r="G11" s="33">
        <f>H11*1.1</f>
        <v>61182.000000000007</v>
      </c>
      <c r="H11" s="33">
        <v>55620</v>
      </c>
      <c r="I11" s="33">
        <f>H11*0.75</f>
        <v>41715</v>
      </c>
      <c r="J11" s="33">
        <f>H11*0.5</f>
        <v>27810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93484.800000000003</v>
      </c>
      <c r="G12" s="37">
        <f>H12*1.1</f>
        <v>85694.400000000009</v>
      </c>
      <c r="H12" s="37">
        <v>77904</v>
      </c>
      <c r="I12" s="37">
        <f>H12*0.75</f>
        <v>58428</v>
      </c>
      <c r="J12" s="37">
        <f>H12*0.5</f>
        <v>38952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7"/>
      <c r="G19" s="422"/>
      <c r="H19" s="422"/>
      <c r="I19" s="422"/>
      <c r="J19" s="423"/>
    </row>
    <row r="20" spans="1:10" ht="36" customHeight="1" x14ac:dyDescent="0.25">
      <c r="A20" s="7"/>
      <c r="B20" s="52" t="s">
        <v>374</v>
      </c>
      <c r="C20" s="53"/>
      <c r="D20" s="53"/>
      <c r="E20" s="53"/>
      <c r="F20" s="147">
        <v>23760</v>
      </c>
      <c r="G20" s="148"/>
      <c r="H20" s="148"/>
      <c r="I20" s="148"/>
      <c r="J20" s="149"/>
    </row>
    <row r="21" spans="1:10" ht="36" customHeight="1" thickBot="1" x14ac:dyDescent="0.3">
      <c r="A21" s="7"/>
      <c r="B21" s="52" t="s">
        <v>375</v>
      </c>
      <c r="C21" s="53"/>
      <c r="D21" s="53"/>
      <c r="E21" s="53"/>
      <c r="F21" s="401">
        <v>1440</v>
      </c>
      <c r="G21" s="157"/>
      <c r="H21" s="157"/>
      <c r="I21" s="157"/>
      <c r="J21" s="158"/>
    </row>
    <row r="22" spans="1:10" ht="24" thickBot="1" x14ac:dyDescent="0.3">
      <c r="A22" s="7"/>
      <c r="B22" s="27"/>
      <c r="C22" s="38"/>
      <c r="D22" s="38"/>
      <c r="E22" s="39"/>
      <c r="F22" s="162"/>
      <c r="G22" s="163"/>
      <c r="H22" s="163"/>
      <c r="I22" s="163"/>
      <c r="J22" s="164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7200 до 144000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72000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79200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93600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108000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115200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136800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144000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1656 до 13464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1656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13464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6840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10260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3600 до 37476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6660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20340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24408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19980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37476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9756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15120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13104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37476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5328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76" t="s">
        <v>177</v>
      </c>
      <c r="C81" s="77"/>
      <c r="D81" s="77"/>
      <c r="E81" s="53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43200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34560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30240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52560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52560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7920</v>
      </c>
      <c r="G92" s="68"/>
      <c r="H92" s="68"/>
      <c r="I92" s="68"/>
      <c r="J92" s="69"/>
    </row>
    <row r="93" spans="1:10" ht="36" customHeight="1" thickBot="1" x14ac:dyDescent="0.3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22.5" customHeight="1" thickBot="1" x14ac:dyDescent="0.3">
      <c r="A94" s="7" t="s">
        <v>111</v>
      </c>
      <c r="B94" s="171" t="s">
        <v>190</v>
      </c>
      <c r="C94" s="172"/>
      <c r="D94" s="172"/>
      <c r="E94" s="172"/>
      <c r="F94" s="172"/>
      <c r="G94" s="172"/>
      <c r="H94" s="172"/>
      <c r="I94" s="172"/>
      <c r="J94" s="173"/>
    </row>
    <row r="95" spans="1:10" ht="36" customHeight="1" x14ac:dyDescent="0.25">
      <c r="A95" s="7"/>
      <c r="B95" s="34" t="s">
        <v>191</v>
      </c>
      <c r="C95" s="174"/>
      <c r="D95" s="174"/>
      <c r="E95" s="175"/>
      <c r="F95" s="80">
        <v>60</v>
      </c>
      <c r="G95" s="81"/>
      <c r="H95" s="81"/>
      <c r="I95" s="81"/>
      <c r="J95" s="82"/>
    </row>
    <row r="96" spans="1:10" ht="36" customHeight="1" x14ac:dyDescent="0.25">
      <c r="A96" s="7"/>
      <c r="B96" s="76" t="s">
        <v>192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193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11160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12240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20736</v>
      </c>
      <c r="G102" s="223">
        <f>H102*1.1</f>
        <v>19008</v>
      </c>
      <c r="H102" s="223">
        <v>17280</v>
      </c>
      <c r="I102" s="223">
        <f>H102*0.75</f>
        <v>12960</v>
      </c>
      <c r="J102" s="224">
        <f>H102*0.5</f>
        <v>8640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15840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17280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12240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1"/>
      <c r="G106" s="112"/>
      <c r="H106" s="112"/>
      <c r="I106" s="112"/>
      <c r="J106" s="113"/>
    </row>
    <row r="107" spans="1:10" ht="28.5" customHeight="1" thickBot="1" x14ac:dyDescent="0.3">
      <c r="A107" s="7"/>
      <c r="B107" s="122" t="s">
        <v>190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3.25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5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81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3024 до 74880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26640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2664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6660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11376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26568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35280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42336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18792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17352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32580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74880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3024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17064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14760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42372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4608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5976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39780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23400</v>
      </c>
      <c r="G87" s="68"/>
      <c r="H87" s="68"/>
      <c r="I87" s="68"/>
      <c r="J87" s="69"/>
    </row>
    <row r="88" spans="1:10" ht="36" customHeight="1" x14ac:dyDescent="0.25">
      <c r="A88" s="7"/>
      <c r="B88" s="76" t="s">
        <v>177</v>
      </c>
      <c r="C88" s="77"/>
      <c r="D88" s="77"/>
      <c r="E88" s="53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16560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11520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37440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49680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59616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26640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24480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46080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59760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6480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19224</v>
      </c>
      <c r="G106" s="223">
        <f>H106*1.1</f>
        <v>17622</v>
      </c>
      <c r="H106" s="223">
        <v>16020</v>
      </c>
      <c r="I106" s="223">
        <f>H106*0.75</f>
        <v>12015</v>
      </c>
      <c r="J106" s="224">
        <f>H106*0.5</f>
        <v>8010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18864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10620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27648</v>
      </c>
      <c r="G109" s="223">
        <f>H109*1.1</f>
        <v>25344.000000000004</v>
      </c>
      <c r="H109" s="223">
        <v>23040</v>
      </c>
      <c r="I109" s="223">
        <f>H109*0.75</f>
        <v>17280</v>
      </c>
      <c r="J109" s="224">
        <f>H109*0.5</f>
        <v>11520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26640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15120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19224</v>
      </c>
      <c r="G112" s="121">
        <f>H112*1.1</f>
        <v>17622</v>
      </c>
      <c r="H112" s="121">
        <v>16020</v>
      </c>
      <c r="I112" s="121">
        <f>H112*0.75</f>
        <v>12015</v>
      </c>
      <c r="J112" s="121">
        <f>H112*0.5</f>
        <v>8010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5" zoomScaleNormal="60" zoomScaleSheetLayoutView="65" workbookViewId="0">
      <pane ySplit="4" topLeftCell="A74" activePane="bottomLeft" state="frozen"/>
      <selection activeCell="J115" sqref="J115"/>
      <selection pane="bottomLeft" activeCell="F80" sqref="F80:J8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59054.399999999994</v>
      </c>
      <c r="G8" s="33">
        <f>H8*1.1</f>
        <v>54133.200000000004</v>
      </c>
      <c r="H8" s="33">
        <v>49212</v>
      </c>
      <c r="I8" s="33">
        <f>H8*0.75</f>
        <v>36909</v>
      </c>
      <c r="J8" s="33">
        <f>H8*0.5</f>
        <v>24606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82684.800000000003</v>
      </c>
      <c r="G9" s="37">
        <f>H9*1.1</f>
        <v>75794.400000000009</v>
      </c>
      <c r="H9" s="37">
        <v>68904</v>
      </c>
      <c r="I9" s="37">
        <f>H9*0.75</f>
        <v>51678</v>
      </c>
      <c r="J9" s="37">
        <f>H9*0.5</f>
        <v>34452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7380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x14ac:dyDescent="0.25">
      <c r="A20" s="7"/>
      <c r="B20" s="52" t="s">
        <v>374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375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4860 до 97200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14580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24300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34020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43740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48600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53460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63180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68040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72900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82620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87480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92340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97200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1260 до 10620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7560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1260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10620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4896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7020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3600 до 34920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10800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6120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5040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11700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12240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8280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34920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3996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76" t="s">
        <v>177</v>
      </c>
      <c r="C81" s="77"/>
      <c r="D81" s="77"/>
      <c r="E81" s="53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35280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42336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48960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5760</v>
      </c>
      <c r="G92" s="68"/>
      <c r="H92" s="68"/>
      <c r="I92" s="68"/>
      <c r="J92" s="69"/>
    </row>
    <row r="93" spans="1:10" ht="36" customHeight="1" thickBot="1" x14ac:dyDescent="0.3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22.5" customHeight="1" thickBot="1" x14ac:dyDescent="0.3">
      <c r="A94" s="7" t="s">
        <v>111</v>
      </c>
      <c r="B94" s="171" t="s">
        <v>190</v>
      </c>
      <c r="C94" s="172"/>
      <c r="D94" s="172"/>
      <c r="E94" s="172"/>
      <c r="F94" s="172"/>
      <c r="G94" s="172"/>
      <c r="H94" s="172"/>
      <c r="I94" s="172"/>
      <c r="J94" s="173"/>
    </row>
    <row r="95" spans="1:10" ht="36" customHeight="1" x14ac:dyDescent="0.25">
      <c r="A95" s="7"/>
      <c r="B95" s="34" t="s">
        <v>191</v>
      </c>
      <c r="C95" s="174"/>
      <c r="D95" s="174"/>
      <c r="E95" s="175"/>
      <c r="F95" s="80">
        <v>120</v>
      </c>
      <c r="G95" s="81"/>
      <c r="H95" s="81"/>
      <c r="I95" s="81"/>
      <c r="J95" s="82"/>
    </row>
    <row r="96" spans="1:10" ht="36" customHeight="1" x14ac:dyDescent="0.25">
      <c r="A96" s="7"/>
      <c r="B96" s="76" t="s">
        <v>192</v>
      </c>
      <c r="C96" s="77"/>
      <c r="D96" s="77"/>
      <c r="E96" s="54"/>
      <c r="F96" s="67">
        <v>120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193</v>
      </c>
      <c r="C97" s="77"/>
      <c r="D97" s="77"/>
      <c r="E97" s="54"/>
      <c r="F97" s="67">
        <v>240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12744</v>
      </c>
      <c r="G99" s="223">
        <f>H99*1.1</f>
        <v>11682.000000000002</v>
      </c>
      <c r="H99" s="223">
        <v>10620</v>
      </c>
      <c r="I99" s="223">
        <f>H99*0.75</f>
        <v>7965</v>
      </c>
      <c r="J99" s="224">
        <f>H99*0.5</f>
        <v>5310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9000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7344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18144</v>
      </c>
      <c r="G102" s="223">
        <f>H102*1.1</f>
        <v>16632</v>
      </c>
      <c r="H102" s="223">
        <v>15120</v>
      </c>
      <c r="I102" s="223">
        <f>H102*0.75</f>
        <v>11340</v>
      </c>
      <c r="J102" s="224">
        <f>H102*0.5</f>
        <v>7560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10800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10800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1"/>
      <c r="G106" s="112"/>
      <c r="H106" s="112"/>
      <c r="I106" s="112"/>
      <c r="J106" s="113"/>
    </row>
    <row r="107" spans="1:10" ht="28.5" customHeight="1" thickBot="1" x14ac:dyDescent="0.3">
      <c r="A107" s="7"/>
      <c r="B107" s="122" t="s">
        <v>190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5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7"/>
  <sheetViews>
    <sheetView view="pageBreakPreview" topLeftCell="B1" zoomScale="50" zoomScaleNormal="60" zoomScaleSheetLayoutView="50" workbookViewId="0">
      <pane ySplit="4" topLeftCell="A131" activePane="bottomLeft" state="frozen"/>
      <selection activeCell="J115" sqref="J115"/>
      <selection pane="bottomLeft" activeCell="F140" sqref="F140:J141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79833.599999999991</v>
      </c>
      <c r="G9" s="33">
        <f>H9*1.1</f>
        <v>73180.800000000003</v>
      </c>
      <c r="H9" s="33">
        <v>66528</v>
      </c>
      <c r="I9" s="33">
        <f>H9*0.75</f>
        <v>49896</v>
      </c>
      <c r="J9" s="33">
        <f>H9*0.5</f>
        <v>33264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135734.39999999999</v>
      </c>
      <c r="G10" s="37">
        <f>H10*1.1</f>
        <v>124423.20000000001</v>
      </c>
      <c r="H10" s="37">
        <v>113112</v>
      </c>
      <c r="I10" s="37">
        <f>H10*0.75</f>
        <v>84834</v>
      </c>
      <c r="J10" s="37">
        <f>H10*0.5</f>
        <v>56556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91022.399999999994</v>
      </c>
      <c r="G12" s="33">
        <f>H12*1.1</f>
        <v>83437.200000000012</v>
      </c>
      <c r="H12" s="33">
        <v>75852</v>
      </c>
      <c r="I12" s="33">
        <f>H12*0.75</f>
        <v>56889</v>
      </c>
      <c r="J12" s="33">
        <f>H12*0.5</f>
        <v>37926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154742.39999999999</v>
      </c>
      <c r="G13" s="37">
        <f>H13*1.1</f>
        <v>141847.20000000001</v>
      </c>
      <c r="H13" s="37">
        <v>128952</v>
      </c>
      <c r="I13" s="37">
        <f>H13*0.75</f>
        <v>96714</v>
      </c>
      <c r="J13" s="37">
        <f>H13*0.5</f>
        <v>64476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14760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1620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2808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374400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44928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59904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74880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89856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104832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119808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134784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149760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164736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179712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194688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224640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239616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254592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269568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284544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299520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314496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329472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344448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359424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374400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79833.599999999991</v>
      </c>
      <c r="G73" s="33">
        <f>H73*1.1</f>
        <v>73180.800000000003</v>
      </c>
      <c r="H73" s="33">
        <v>66528</v>
      </c>
      <c r="I73" s="33">
        <f>H73*0.75</f>
        <v>49896</v>
      </c>
      <c r="J73" s="33">
        <f>H73*0.5</f>
        <v>33264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91022.399999999994</v>
      </c>
      <c r="G75" s="33">
        <f>H75*1.1</f>
        <v>83437.200000000012</v>
      </c>
      <c r="H75" s="33">
        <v>75852</v>
      </c>
      <c r="I75" s="33">
        <f>H75*0.75</f>
        <v>56889</v>
      </c>
      <c r="J75" s="33">
        <f>H75*0.5</f>
        <v>37926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1620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14976 до 374400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14976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29952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44928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59904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74880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89856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104832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119808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134784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149760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164736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179712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194688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209664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224640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239616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254592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269568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284544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299520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314496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329472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344448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359424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298</v>
      </c>
      <c r="C104" s="53"/>
      <c r="D104" s="53"/>
      <c r="E104" s="53"/>
      <c r="F104" s="58">
        <v>374400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2088 до 64800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9288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212</v>
      </c>
      <c r="C107" s="77"/>
      <c r="D107" s="77"/>
      <c r="E107" s="54"/>
      <c r="F107" s="67">
        <v>2844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64800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13788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38376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2088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2088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4384.7999999999993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6577.2000000000007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44028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202" t="s">
        <v>213</v>
      </c>
      <c r="C118" s="203"/>
      <c r="D118" s="203"/>
      <c r="E118" s="204"/>
      <c r="F118" s="216" t="str">
        <f>"Цена от "&amp;MIN(F120,F125:F137)&amp;" до "&amp;MAX(F120,F125:F137)</f>
        <v>Цена от 3384 до 282168</v>
      </c>
      <c r="G118" s="217"/>
      <c r="H118" s="217"/>
      <c r="I118" s="217"/>
      <c r="J118" s="218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84600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8460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158</v>
      </c>
      <c r="C122" s="77"/>
      <c r="D122" s="77"/>
      <c r="E122" s="54"/>
      <c r="F122" s="67">
        <v>21150</v>
      </c>
      <c r="G122" s="68"/>
      <c r="H122" s="68"/>
      <c r="I122" s="68"/>
      <c r="J122" s="69"/>
    </row>
    <row r="123" spans="1:10" ht="36" customHeight="1" thickBot="1" x14ac:dyDescent="0.3">
      <c r="A123" s="7"/>
      <c r="B123" s="240" t="s">
        <v>159</v>
      </c>
      <c r="C123" s="241"/>
      <c r="D123" s="241"/>
      <c r="E123" s="242"/>
      <c r="F123" s="67">
        <v>120024</v>
      </c>
      <c r="G123" s="68"/>
      <c r="H123" s="68"/>
      <c r="I123" s="68"/>
      <c r="J123" s="69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 t="s">
        <v>111</v>
      </c>
      <c r="B125" s="76" t="s">
        <v>160</v>
      </c>
      <c r="C125" s="77"/>
      <c r="D125" s="77"/>
      <c r="E125" s="54"/>
      <c r="F125" s="67">
        <v>121536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52" t="s">
        <v>161</v>
      </c>
      <c r="C126" s="96"/>
      <c r="D126" s="96"/>
      <c r="E126" s="97"/>
      <c r="F126" s="67">
        <v>87480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162</v>
      </c>
      <c r="C127" s="77"/>
      <c r="D127" s="77"/>
      <c r="E127" s="54"/>
      <c r="F127" s="67">
        <v>268956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163</v>
      </c>
      <c r="C128" s="77"/>
      <c r="D128" s="77"/>
      <c r="E128" s="54"/>
      <c r="F128" s="67">
        <v>70560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164</v>
      </c>
      <c r="C129" s="77"/>
      <c r="D129" s="77"/>
      <c r="E129" s="54"/>
      <c r="F129" s="67">
        <v>84672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165</v>
      </c>
      <c r="C130" s="77"/>
      <c r="D130" s="77"/>
      <c r="E130" s="54"/>
      <c r="F130" s="67">
        <v>129096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166</v>
      </c>
      <c r="C131" s="77"/>
      <c r="D131" s="77"/>
      <c r="E131" s="54"/>
      <c r="F131" s="67">
        <v>172512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167</v>
      </c>
      <c r="C132" s="77"/>
      <c r="D132" s="77"/>
      <c r="E132" s="54"/>
      <c r="F132" s="67">
        <v>282168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168</v>
      </c>
      <c r="C133" s="77"/>
      <c r="D133" s="77"/>
      <c r="E133" s="54"/>
      <c r="F133" s="67">
        <v>121320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169</v>
      </c>
      <c r="C134" s="79"/>
      <c r="D134" s="79"/>
      <c r="E134" s="36"/>
      <c r="F134" s="67">
        <v>3384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170</v>
      </c>
      <c r="C135" s="77"/>
      <c r="D135" s="77"/>
      <c r="E135" s="54"/>
      <c r="F135" s="67">
        <v>57240</v>
      </c>
      <c r="G135" s="68"/>
      <c r="H135" s="68"/>
      <c r="I135" s="68"/>
      <c r="J135" s="69"/>
    </row>
    <row r="136" spans="1:10" ht="36" customHeight="1" x14ac:dyDescent="0.25">
      <c r="B136" s="76" t="s">
        <v>171</v>
      </c>
      <c r="C136" s="77"/>
      <c r="D136" s="77"/>
      <c r="E136" s="54"/>
      <c r="F136" s="67">
        <v>47808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173</v>
      </c>
      <c r="C137" s="77"/>
      <c r="D137" s="77"/>
      <c r="E137" s="54"/>
      <c r="F137" s="67">
        <v>62928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174</v>
      </c>
      <c r="C138" s="77"/>
      <c r="D138" s="77"/>
      <c r="E138" s="54"/>
      <c r="F138" s="67">
        <v>9288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175</v>
      </c>
      <c r="C139" s="77"/>
      <c r="D139" s="77"/>
      <c r="E139" s="54"/>
      <c r="F139" s="67">
        <v>78804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176</v>
      </c>
      <c r="C140" s="77"/>
      <c r="D140" s="77"/>
      <c r="E140" s="53"/>
      <c r="F140" s="67">
        <v>63036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177</v>
      </c>
      <c r="C141" s="77"/>
      <c r="D141" s="77"/>
      <c r="E141" s="53"/>
      <c r="F141" s="67">
        <v>60012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178</v>
      </c>
      <c r="C142" s="77"/>
      <c r="D142" s="77"/>
      <c r="E142" s="54"/>
      <c r="F142" s="67">
        <v>206640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179</v>
      </c>
      <c r="C143" s="77"/>
      <c r="D143" s="77"/>
      <c r="E143" s="54"/>
      <c r="F143" s="67">
        <v>149040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180</v>
      </c>
      <c r="C144" s="77"/>
      <c r="D144" s="77"/>
      <c r="E144" s="54"/>
      <c r="F144" s="67">
        <v>457920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181</v>
      </c>
      <c r="C145" s="77"/>
      <c r="D145" s="77"/>
      <c r="E145" s="54"/>
      <c r="F145" s="67">
        <v>120240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84" t="s">
        <v>182</v>
      </c>
      <c r="C146" s="85"/>
      <c r="D146" s="85"/>
      <c r="E146" s="86"/>
      <c r="F146" s="67">
        <v>144288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183</v>
      </c>
      <c r="C147" s="77"/>
      <c r="D147" s="77"/>
      <c r="E147" s="54"/>
      <c r="F147" s="67">
        <v>219600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184</v>
      </c>
      <c r="C148" s="77"/>
      <c r="D148" s="77"/>
      <c r="E148" s="54"/>
      <c r="F148" s="67">
        <v>293760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185</v>
      </c>
      <c r="C149" s="77"/>
      <c r="D149" s="77"/>
      <c r="E149" s="54"/>
      <c r="F149" s="67">
        <v>480240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8" t="s">
        <v>186</v>
      </c>
      <c r="C150" s="79"/>
      <c r="D150" s="79"/>
      <c r="E150" s="36"/>
      <c r="F150" s="67">
        <v>5760</v>
      </c>
      <c r="G150" s="68"/>
      <c r="H150" s="68"/>
      <c r="I150" s="68"/>
      <c r="J150" s="69"/>
    </row>
    <row r="151" spans="1:10" ht="36" customHeight="1" thickBot="1" x14ac:dyDescent="0.3">
      <c r="A151" s="7" t="s">
        <v>113</v>
      </c>
      <c r="B151" s="76" t="s">
        <v>188</v>
      </c>
      <c r="C151" s="77"/>
      <c r="D151" s="77"/>
      <c r="E151" s="54"/>
      <c r="F151" s="67">
        <v>107280</v>
      </c>
      <c r="G151" s="68"/>
      <c r="H151" s="68"/>
      <c r="I151" s="68"/>
      <c r="J151" s="69"/>
    </row>
    <row r="152" spans="1:10" ht="22.5" customHeight="1" x14ac:dyDescent="0.25">
      <c r="A152" s="7" t="s">
        <v>111</v>
      </c>
      <c r="B152" s="105" t="s">
        <v>190</v>
      </c>
      <c r="C152" s="106"/>
      <c r="D152" s="106"/>
      <c r="E152" s="106"/>
      <c r="F152" s="106"/>
      <c r="G152" s="106"/>
      <c r="H152" s="106"/>
      <c r="I152" s="106"/>
      <c r="J152" s="107"/>
    </row>
    <row r="153" spans="1:10" ht="36" customHeight="1" thickBot="1" x14ac:dyDescent="0.3">
      <c r="A153" s="7"/>
      <c r="B153" s="52" t="s">
        <v>172</v>
      </c>
      <c r="C153" s="96"/>
      <c r="D153" s="96"/>
      <c r="E153" s="97"/>
      <c r="F153" s="67">
        <v>40</v>
      </c>
      <c r="G153" s="68"/>
      <c r="H153" s="68"/>
      <c r="I153" s="68"/>
      <c r="J153" s="69"/>
    </row>
    <row r="154" spans="1:10" ht="36" customHeight="1" thickBot="1" x14ac:dyDescent="0.3">
      <c r="A154" s="7"/>
      <c r="B154" s="99" t="s">
        <v>189</v>
      </c>
      <c r="C154" s="100"/>
      <c r="D154" s="100"/>
      <c r="E154" s="101"/>
      <c r="F154" s="102"/>
      <c r="G154" s="103"/>
      <c r="H154" s="103"/>
      <c r="I154" s="103"/>
      <c r="J154" s="104"/>
    </row>
    <row r="155" spans="1:10" ht="36" customHeight="1" thickBot="1" x14ac:dyDescent="0.3">
      <c r="A155" s="7"/>
      <c r="B155" s="171" t="s">
        <v>190</v>
      </c>
      <c r="C155" s="172"/>
      <c r="D155" s="172"/>
      <c r="E155" s="172"/>
      <c r="F155" s="172"/>
      <c r="G155" s="172"/>
      <c r="H155" s="172"/>
      <c r="I155" s="172"/>
      <c r="J155" s="173"/>
    </row>
    <row r="156" spans="1:10" ht="36" customHeight="1" x14ac:dyDescent="0.25">
      <c r="A156" s="7"/>
      <c r="B156" s="108" t="s">
        <v>191</v>
      </c>
      <c r="C156" s="109"/>
      <c r="D156" s="109"/>
      <c r="E156" s="110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76" t="s">
        <v>192</v>
      </c>
      <c r="C157" s="77"/>
      <c r="D157" s="77"/>
      <c r="E157" s="54"/>
      <c r="F157" s="67">
        <v>99</v>
      </c>
      <c r="G157" s="68"/>
      <c r="H157" s="68"/>
      <c r="I157" s="68"/>
      <c r="J157" s="69"/>
    </row>
    <row r="158" spans="1:10" ht="36" customHeight="1" thickBot="1" x14ac:dyDescent="0.3">
      <c r="A158" s="7"/>
      <c r="B158" s="76" t="s">
        <v>193</v>
      </c>
      <c r="C158" s="77"/>
      <c r="D158" s="77"/>
      <c r="E158" s="54"/>
      <c r="F158" s="67">
        <v>150</v>
      </c>
      <c r="G158" s="68"/>
      <c r="H158" s="68"/>
      <c r="I158" s="68"/>
      <c r="J158" s="69"/>
    </row>
    <row r="159" spans="1:10" ht="36" customHeight="1" thickBot="1" x14ac:dyDescent="0.3">
      <c r="A159" s="7"/>
      <c r="B159" s="18" t="s">
        <v>194</v>
      </c>
      <c r="C159" s="19"/>
      <c r="D159" s="19"/>
      <c r="E159" s="20"/>
      <c r="F159" s="216"/>
      <c r="G159" s="217"/>
      <c r="H159" s="217"/>
      <c r="I159" s="217"/>
      <c r="J159" s="218"/>
    </row>
    <row r="160" spans="1:10" ht="36" customHeight="1" x14ac:dyDescent="0.25">
      <c r="A160" s="7" t="s">
        <v>111</v>
      </c>
      <c r="B160" s="76" t="s">
        <v>266</v>
      </c>
      <c r="C160" s="77"/>
      <c r="D160" s="77"/>
      <c r="E160" s="54"/>
      <c r="F160" s="67">
        <v>36288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196</v>
      </c>
      <c r="C161" s="77"/>
      <c r="D161" s="77"/>
      <c r="E161" s="54"/>
      <c r="F161" s="67">
        <v>36288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315</v>
      </c>
      <c r="C162" s="77"/>
      <c r="D162" s="77"/>
      <c r="E162" s="54"/>
      <c r="F162" s="67">
        <v>61920</v>
      </c>
      <c r="G162" s="68"/>
      <c r="H162" s="68"/>
      <c r="I162" s="68"/>
      <c r="J162" s="69"/>
    </row>
    <row r="163" spans="1:10" ht="36" customHeight="1" thickBot="1" x14ac:dyDescent="0.3">
      <c r="A163" s="7"/>
      <c r="B163" s="76" t="s">
        <v>201</v>
      </c>
      <c r="C163" s="77"/>
      <c r="D163" s="77"/>
      <c r="E163" s="54"/>
      <c r="F163" s="67">
        <v>36288</v>
      </c>
      <c r="G163" s="68"/>
      <c r="H163" s="68"/>
      <c r="I163" s="68"/>
      <c r="J163" s="69"/>
    </row>
    <row r="164" spans="1:10" ht="54" customHeight="1" thickBot="1" x14ac:dyDescent="0.3">
      <c r="A164" s="7"/>
      <c r="B164" s="165" t="s">
        <v>202</v>
      </c>
      <c r="C164" s="166"/>
      <c r="D164" s="166"/>
      <c r="E164" s="167"/>
      <c r="F164" s="102"/>
      <c r="G164" s="103"/>
      <c r="H164" s="103"/>
      <c r="I164" s="103"/>
      <c r="J164" s="104"/>
    </row>
    <row r="165" spans="1:10" ht="28.5" customHeight="1" thickBot="1" x14ac:dyDescent="0.3">
      <c r="A165" s="7"/>
      <c r="B165" s="358" t="s">
        <v>190</v>
      </c>
      <c r="C165" s="359"/>
      <c r="D165" s="359"/>
      <c r="E165" s="359"/>
      <c r="F165" s="359"/>
      <c r="G165" s="359"/>
      <c r="H165" s="359"/>
      <c r="I165" s="359"/>
      <c r="J165" s="360"/>
    </row>
    <row r="166" spans="1:10" ht="28.5" customHeight="1" x14ac:dyDescent="0.25">
      <c r="A166" s="7"/>
      <c r="B166" s="78" t="s">
        <v>203</v>
      </c>
      <c r="C166" s="79"/>
      <c r="D166" s="79"/>
      <c r="E166" s="36"/>
      <c r="F166" s="80">
        <v>90</v>
      </c>
      <c r="G166" s="81"/>
      <c r="H166" s="81"/>
      <c r="I166" s="81"/>
      <c r="J166" s="82"/>
    </row>
    <row r="167" spans="1:10" ht="28.5" customHeight="1" x14ac:dyDescent="0.25">
      <c r="A167" s="7"/>
      <c r="B167" s="76" t="s">
        <v>204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205</v>
      </c>
      <c r="C168" s="77"/>
      <c r="D168" s="77"/>
      <c r="E168" s="54"/>
      <c r="F168" s="67">
        <v>60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206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8.5" customHeight="1" thickBot="1" x14ac:dyDescent="0.3">
      <c r="A170" s="7"/>
      <c r="B170" s="76" t="s">
        <v>207</v>
      </c>
      <c r="C170" s="77"/>
      <c r="D170" s="77"/>
      <c r="E170" s="54"/>
      <c r="F170" s="67">
        <v>90</v>
      </c>
      <c r="G170" s="68"/>
      <c r="H170" s="68"/>
      <c r="I170" s="68"/>
      <c r="J170" s="69"/>
    </row>
    <row r="171" spans="1:10" ht="24" customHeight="1" thickBot="1" x14ac:dyDescent="0.3">
      <c r="A171" s="7" t="s">
        <v>111</v>
      </c>
      <c r="B171" s="27"/>
      <c r="C171" s="38"/>
      <c r="D171" s="38"/>
      <c r="E171" s="39"/>
      <c r="F171" s="40"/>
      <c r="G171" s="41"/>
      <c r="H171" s="41"/>
      <c r="I171" s="41"/>
      <c r="J171" s="42"/>
    </row>
    <row r="172" spans="1:10" ht="18" customHeight="1" x14ac:dyDescent="0.25">
      <c r="A172" s="7"/>
      <c r="B172" s="125"/>
      <c r="C172" s="126"/>
      <c r="D172" s="126"/>
      <c r="E172" s="126"/>
      <c r="F172" s="127"/>
      <c r="G172" s="127"/>
      <c r="H172" s="127"/>
      <c r="I172" s="127"/>
      <c r="J172" s="127"/>
    </row>
    <row r="173" spans="1:10" ht="67.5" customHeight="1" x14ac:dyDescent="0.25">
      <c r="A173" s="7"/>
      <c r="B173" s="128" t="s">
        <v>480</v>
      </c>
      <c r="C173" s="128"/>
      <c r="D173" s="128"/>
      <c r="E173" s="128"/>
      <c r="F173" s="128"/>
      <c r="G173" s="128"/>
      <c r="H173" s="128"/>
      <c r="I173" s="128"/>
      <c r="J173" s="128"/>
    </row>
    <row r="174" spans="1:10" ht="27" customHeight="1" x14ac:dyDescent="0.25">
      <c r="A174" s="7" t="s">
        <v>113</v>
      </c>
      <c r="B174" s="130" t="s">
        <v>210</v>
      </c>
      <c r="C174" s="130"/>
      <c r="D174" s="130"/>
      <c r="E174" s="130"/>
      <c r="F174" s="130"/>
      <c r="G174" s="130"/>
      <c r="H174" s="130"/>
      <c r="I174" s="130"/>
      <c r="J174" s="130"/>
    </row>
    <row r="175" spans="1:10" s="180" customFormat="1" ht="20.100000000000001" customHeight="1" x14ac:dyDescent="0.25">
      <c r="B175" s="424"/>
      <c r="F175" s="425"/>
      <c r="G175" s="425"/>
      <c r="H175" s="425"/>
      <c r="I175" s="425"/>
      <c r="J175" s="425"/>
    </row>
    <row r="176" spans="1:10" s="245" customFormat="1" ht="36" customHeight="1" thickBot="1" x14ac:dyDescent="0.3">
      <c r="B176" s="246" t="s">
        <v>254</v>
      </c>
      <c r="C176" s="246"/>
      <c r="D176" s="246"/>
      <c r="E176" s="246"/>
      <c r="F176" s="246"/>
      <c r="G176" s="246"/>
      <c r="H176" s="246"/>
      <c r="I176" s="246"/>
    </row>
    <row r="177" spans="1:10" s="133" customFormat="1" ht="36" customHeight="1" thickBot="1" x14ac:dyDescent="0.3">
      <c r="B177" s="247" t="s">
        <v>255</v>
      </c>
      <c r="C177" s="248"/>
      <c r="D177" s="248"/>
      <c r="E177" s="248"/>
      <c r="F177" s="248"/>
      <c r="G177" s="248"/>
      <c r="H177" s="248"/>
      <c r="I177" s="249"/>
    </row>
    <row r="178" spans="1:10" ht="81" customHeight="1" thickBot="1" x14ac:dyDescent="0.3">
      <c r="B178" s="250" t="s">
        <v>256</v>
      </c>
      <c r="C178" s="251"/>
      <c r="D178" s="252" t="s">
        <v>257</v>
      </c>
      <c r="E178" s="253"/>
      <c r="F178" s="254"/>
      <c r="G178" s="255" t="s">
        <v>258</v>
      </c>
      <c r="H178" s="255"/>
      <c r="I178" s="256"/>
      <c r="J178" s="9"/>
    </row>
    <row r="179" spans="1:10" ht="36" customHeight="1" x14ac:dyDescent="0.25">
      <c r="B179" s="286" t="s">
        <v>259</v>
      </c>
      <c r="C179" s="287"/>
      <c r="D179" s="262" t="s">
        <v>260</v>
      </c>
      <c r="E179" s="262"/>
      <c r="F179" s="262"/>
      <c r="G179" s="288">
        <v>2190</v>
      </c>
      <c r="H179" s="262"/>
      <c r="I179" s="263"/>
      <c r="J179" s="9"/>
    </row>
    <row r="180" spans="1:10" ht="36" customHeight="1" x14ac:dyDescent="0.25">
      <c r="B180" s="289" t="s">
        <v>261</v>
      </c>
      <c r="C180" s="290"/>
      <c r="D180" s="269"/>
      <c r="E180" s="269"/>
      <c r="F180" s="269"/>
      <c r="G180" s="291">
        <v>1590</v>
      </c>
      <c r="H180" s="269"/>
      <c r="I180" s="270"/>
      <c r="J180" s="9"/>
    </row>
    <row r="181" spans="1:10" ht="36" customHeight="1" x14ac:dyDescent="0.25">
      <c r="B181" s="289" t="s">
        <v>262</v>
      </c>
      <c r="C181" s="290"/>
      <c r="D181" s="269"/>
      <c r="E181" s="269"/>
      <c r="F181" s="269"/>
      <c r="G181" s="291">
        <v>1440</v>
      </c>
      <c r="H181" s="269"/>
      <c r="I181" s="270"/>
      <c r="J181" s="9"/>
    </row>
    <row r="182" spans="1:10" ht="54" customHeight="1" x14ac:dyDescent="0.25">
      <c r="B182" s="289" t="s">
        <v>263</v>
      </c>
      <c r="C182" s="290"/>
      <c r="D182" s="269"/>
      <c r="E182" s="269"/>
      <c r="F182" s="269"/>
      <c r="G182" s="291">
        <v>1290</v>
      </c>
      <c r="H182" s="269"/>
      <c r="I182" s="270"/>
      <c r="J182" s="9"/>
    </row>
    <row r="183" spans="1:10" ht="25.5" customHeight="1" x14ac:dyDescent="0.25">
      <c r="B183" s="372"/>
      <c r="C183" s="372"/>
      <c r="D183" s="373"/>
      <c r="E183" s="373"/>
      <c r="F183" s="373"/>
      <c r="G183" s="374"/>
      <c r="H183" s="373"/>
      <c r="I183" s="373"/>
      <c r="J183" s="9"/>
    </row>
    <row r="184" spans="1:10" ht="40.5" customHeight="1" x14ac:dyDescent="0.25">
      <c r="A184" s="7"/>
      <c r="B184" s="132" t="s">
        <v>211</v>
      </c>
      <c r="C184" s="132"/>
      <c r="D184" s="132"/>
      <c r="E184" s="132"/>
      <c r="F184" s="132"/>
      <c r="G184" s="132"/>
      <c r="H184" s="132"/>
      <c r="I184" s="132"/>
      <c r="J184" s="132"/>
    </row>
    <row r="185" spans="1:10" ht="23.25" x14ac:dyDescent="0.25">
      <c r="A185" s="375" t="s">
        <v>320</v>
      </c>
      <c r="B185" s="375"/>
      <c r="C185" s="375"/>
      <c r="D185" s="375"/>
      <c r="E185" s="375"/>
      <c r="F185" s="375"/>
      <c r="G185" s="375"/>
      <c r="H185" s="375"/>
      <c r="I185" s="9"/>
      <c r="J185" s="9"/>
    </row>
    <row r="186" spans="1:10" ht="25.5" x14ac:dyDescent="0.35">
      <c r="A186" s="376" t="s">
        <v>321</v>
      </c>
      <c r="B186" s="376"/>
      <c r="C186" s="376"/>
      <c r="D186" s="376"/>
      <c r="E186" s="377" t="s">
        <v>322</v>
      </c>
      <c r="F186" s="378"/>
      <c r="G186" s="378"/>
      <c r="H186" s="9"/>
      <c r="I186" s="9"/>
      <c r="J186" s="9"/>
    </row>
    <row r="187" spans="1:10" ht="25.5" x14ac:dyDescent="0.35">
      <c r="A187" s="379" t="s">
        <v>323</v>
      </c>
      <c r="B187" s="379"/>
      <c r="C187" s="379"/>
      <c r="D187" s="379"/>
      <c r="E187" s="380">
        <v>1</v>
      </c>
      <c r="F187" s="378"/>
      <c r="G187" s="378"/>
      <c r="H187" s="9"/>
      <c r="I187" s="9"/>
      <c r="J187" s="9"/>
    </row>
    <row r="188" spans="1:10" ht="25.5" x14ac:dyDescent="0.35">
      <c r="A188" s="379">
        <v>2</v>
      </c>
      <c r="B188" s="379"/>
      <c r="C188" s="379"/>
      <c r="D188" s="379"/>
      <c r="E188" s="381">
        <v>1.1000000000000001</v>
      </c>
      <c r="F188" s="378"/>
      <c r="G188" s="378"/>
      <c r="H188" s="9"/>
      <c r="I188" s="9"/>
      <c r="J188" s="9"/>
    </row>
    <row r="189" spans="1:10" ht="25.5" x14ac:dyDescent="0.35">
      <c r="A189" s="379">
        <v>3</v>
      </c>
      <c r="B189" s="379"/>
      <c r="C189" s="379"/>
      <c r="D189" s="379"/>
      <c r="E189" s="381">
        <v>1.2</v>
      </c>
      <c r="F189" s="378"/>
      <c r="G189" s="378"/>
      <c r="H189" s="9"/>
      <c r="I189" s="9"/>
      <c r="J189" s="9"/>
    </row>
    <row r="190" spans="1:10" ht="25.5" x14ac:dyDescent="0.35">
      <c r="A190" s="379" t="s">
        <v>324</v>
      </c>
      <c r="B190" s="379"/>
      <c r="C190" s="379"/>
      <c r="D190" s="379"/>
      <c r="E190" s="381">
        <v>1.25</v>
      </c>
      <c r="F190" s="378"/>
      <c r="G190" s="378"/>
      <c r="H190" s="9"/>
      <c r="I190" s="9"/>
      <c r="J190" s="9"/>
    </row>
    <row r="191" spans="1:10" ht="25.5" x14ac:dyDescent="0.35">
      <c r="A191" s="379" t="s">
        <v>325</v>
      </c>
      <c r="B191" s="379"/>
      <c r="C191" s="379"/>
      <c r="D191" s="379"/>
      <c r="E191" s="381">
        <v>1.3</v>
      </c>
      <c r="F191" s="378"/>
      <c r="G191" s="378"/>
      <c r="H191" s="9"/>
      <c r="I191" s="9"/>
      <c r="J191" s="9"/>
    </row>
    <row r="192" spans="1:10" ht="25.5" x14ac:dyDescent="0.35">
      <c r="A192" s="379" t="s">
        <v>326</v>
      </c>
      <c r="B192" s="379"/>
      <c r="C192" s="379"/>
      <c r="D192" s="379"/>
      <c r="E192" s="381">
        <v>1.35</v>
      </c>
      <c r="F192" s="378"/>
      <c r="G192" s="378"/>
      <c r="H192" s="9"/>
      <c r="I192" s="9"/>
      <c r="J192" s="9"/>
    </row>
    <row r="193" spans="1:10" ht="25.5" x14ac:dyDescent="0.35">
      <c r="A193" s="379" t="s">
        <v>327</v>
      </c>
      <c r="B193" s="379"/>
      <c r="C193" s="379"/>
      <c r="D193" s="379"/>
      <c r="E193" s="381">
        <v>1.4</v>
      </c>
      <c r="F193" s="378"/>
      <c r="G193" s="378"/>
      <c r="H193" s="9"/>
      <c r="I193" s="9"/>
      <c r="J193" s="9"/>
    </row>
    <row r="194" spans="1:10" ht="25.5" x14ac:dyDescent="0.35">
      <c r="A194" s="379" t="s">
        <v>328</v>
      </c>
      <c r="B194" s="379"/>
      <c r="C194" s="379"/>
      <c r="D194" s="379"/>
      <c r="E194" s="381">
        <v>1.45</v>
      </c>
      <c r="F194" s="378"/>
      <c r="G194" s="378"/>
      <c r="H194" s="9"/>
      <c r="I194" s="9"/>
      <c r="J194" s="9"/>
    </row>
    <row r="195" spans="1:10" ht="25.5" x14ac:dyDescent="0.35">
      <c r="A195" s="379" t="s">
        <v>329</v>
      </c>
      <c r="B195" s="379"/>
      <c r="C195" s="379"/>
      <c r="D195" s="379"/>
      <c r="E195" s="381">
        <v>1.5</v>
      </c>
      <c r="F195" s="378"/>
      <c r="G195" s="378"/>
      <c r="H195" s="9"/>
      <c r="I195" s="9"/>
      <c r="J195" s="9"/>
    </row>
    <row r="196" spans="1:10" ht="25.5" x14ac:dyDescent="0.35">
      <c r="A196" s="379" t="s">
        <v>330</v>
      </c>
      <c r="B196" s="379"/>
      <c r="C196" s="379"/>
      <c r="D196" s="379"/>
      <c r="E196" s="381">
        <v>2</v>
      </c>
      <c r="F196" s="378"/>
      <c r="G196" s="378"/>
      <c r="H196" s="9"/>
      <c r="I196" s="9"/>
      <c r="J196" s="9"/>
    </row>
    <row r="197" spans="1:10" ht="53.25" customHeight="1" x14ac:dyDescent="0.25">
      <c r="A197" s="382" t="s">
        <v>331</v>
      </c>
      <c r="B197" s="382"/>
      <c r="C197" s="382"/>
      <c r="D197" s="382"/>
      <c r="E197" s="382"/>
      <c r="F197" s="382"/>
      <c r="G197" s="382"/>
      <c r="H197" s="382"/>
      <c r="I197" s="9"/>
      <c r="J197" s="9"/>
    </row>
  </sheetData>
  <sheetProtection selectLockedCells="1" selectUnlockedCells="1"/>
  <mergeCells count="354">
    <mergeCell ref="A194:D194"/>
    <mergeCell ref="A195:D195"/>
    <mergeCell ref="A196:D196"/>
    <mergeCell ref="A197:H197"/>
    <mergeCell ref="A188:D188"/>
    <mergeCell ref="A189:D189"/>
    <mergeCell ref="A190:D190"/>
    <mergeCell ref="A191:D191"/>
    <mergeCell ref="A192:D192"/>
    <mergeCell ref="A193:D193"/>
    <mergeCell ref="B182:C182"/>
    <mergeCell ref="G182:I182"/>
    <mergeCell ref="B184:J184"/>
    <mergeCell ref="A185:H185"/>
    <mergeCell ref="A186:D186"/>
    <mergeCell ref="A187:D18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81:C181"/>
    <mergeCell ref="G181:I181"/>
    <mergeCell ref="B171:E171"/>
    <mergeCell ref="F171:J171"/>
    <mergeCell ref="B173:J173"/>
    <mergeCell ref="B174:J174"/>
    <mergeCell ref="B176:I176"/>
    <mergeCell ref="B177:I177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F154:J154"/>
    <mergeCell ref="B155:J155"/>
    <mergeCell ref="B156:E156"/>
    <mergeCell ref="F156:J156"/>
    <mergeCell ref="B157:E157"/>
    <mergeCell ref="F157:J157"/>
    <mergeCell ref="B150:E150"/>
    <mergeCell ref="F150:J150"/>
    <mergeCell ref="B151:E151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3312 до 63720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13824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27144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32572.800000000003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63720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23400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3312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89280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24192</v>
      </c>
      <c r="G96" s="223">
        <f>H96*1.1</f>
        <v>22176</v>
      </c>
      <c r="H96" s="223">
        <v>20160</v>
      </c>
      <c r="I96" s="223">
        <f>H96*0.75</f>
        <v>15120</v>
      </c>
      <c r="J96" s="224">
        <f>H96*0.5</f>
        <v>10080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17136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6372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34560</v>
      </c>
      <c r="G99" s="223">
        <f>H99*1.1</f>
        <v>31680.000000000004</v>
      </c>
      <c r="H99" s="223">
        <v>28800</v>
      </c>
      <c r="I99" s="223">
        <f>H99*0.75</f>
        <v>21600</v>
      </c>
      <c r="J99" s="224">
        <f>H99*0.5</f>
        <v>14400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24480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20160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5" zoomScaleNormal="60" zoomScaleSheetLayoutView="65" workbookViewId="0">
      <pane ySplit="4" topLeftCell="A74" activePane="bottomLeft" state="frozen"/>
      <selection activeCell="J115" sqref="J115"/>
      <selection pane="bottomLeft" activeCell="F80" sqref="F80:J81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54000</v>
      </c>
      <c r="G8" s="33">
        <f>H8*1.1</f>
        <v>49500.000000000007</v>
      </c>
      <c r="H8" s="33">
        <v>45000</v>
      </c>
      <c r="I8" s="33">
        <f>H8*0.75</f>
        <v>33750</v>
      </c>
      <c r="J8" s="33">
        <f>H8*0.5</f>
        <v>22500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75600</v>
      </c>
      <c r="G9" s="37">
        <f>H9*1.1</f>
        <v>69300</v>
      </c>
      <c r="H9" s="37">
        <v>63000</v>
      </c>
      <c r="I9" s="37">
        <f>H9*0.75</f>
        <v>47250</v>
      </c>
      <c r="J9" s="37">
        <f>H9*0.5</f>
        <v>31500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57024</v>
      </c>
      <c r="G11" s="33">
        <f>H11*1.1</f>
        <v>52272.000000000007</v>
      </c>
      <c r="H11" s="33">
        <v>47520</v>
      </c>
      <c r="I11" s="33">
        <f>H11*0.75</f>
        <v>35640</v>
      </c>
      <c r="J11" s="33">
        <f>H11*0.5</f>
        <v>23760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79833.599999999991</v>
      </c>
      <c r="G12" s="37">
        <f>H12*1.1</f>
        <v>73180.800000000003</v>
      </c>
      <c r="H12" s="37">
        <v>66528</v>
      </c>
      <c r="I12" s="37">
        <f>H12*0.75</f>
        <v>49896</v>
      </c>
      <c r="J12" s="37">
        <f>H12*0.5</f>
        <v>33264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x14ac:dyDescent="0.25">
      <c r="A20" s="7"/>
      <c r="B20" s="52" t="s">
        <v>374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375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6048 до 90000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75024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36000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30312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51300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61560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18000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27000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6048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18000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15300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90000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3060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42048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24048</v>
      </c>
      <c r="G80" s="68"/>
      <c r="H80" s="68"/>
      <c r="I80" s="68"/>
      <c r="J80" s="69"/>
    </row>
    <row r="81" spans="1:10" ht="36" customHeight="1" x14ac:dyDescent="0.25">
      <c r="A81" s="7"/>
      <c r="B81" s="76" t="s">
        <v>177</v>
      </c>
      <c r="C81" s="77"/>
      <c r="D81" s="77"/>
      <c r="E81" s="53"/>
      <c r="F81" s="67">
        <v>36000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72000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86400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38160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8640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126000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21600</v>
      </c>
      <c r="G92" s="68"/>
      <c r="H92" s="68"/>
      <c r="I92" s="68"/>
      <c r="J92" s="69"/>
    </row>
    <row r="93" spans="1:10" ht="36" customHeight="1" thickBot="1" x14ac:dyDescent="0.3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22.5" customHeight="1" thickBot="1" x14ac:dyDescent="0.3">
      <c r="A94" s="7" t="s">
        <v>111</v>
      </c>
      <c r="B94" s="171" t="s">
        <v>190</v>
      </c>
      <c r="C94" s="172"/>
      <c r="D94" s="172"/>
      <c r="E94" s="172"/>
      <c r="F94" s="172"/>
      <c r="G94" s="172"/>
      <c r="H94" s="172"/>
      <c r="I94" s="172"/>
      <c r="J94" s="173"/>
    </row>
    <row r="95" spans="1:10" ht="36" customHeight="1" x14ac:dyDescent="0.25">
      <c r="A95" s="7"/>
      <c r="B95" s="34" t="s">
        <v>191</v>
      </c>
      <c r="C95" s="174"/>
      <c r="D95" s="174"/>
      <c r="E95" s="175"/>
      <c r="F95" s="80">
        <v>60</v>
      </c>
      <c r="G95" s="81"/>
      <c r="H95" s="81"/>
      <c r="I95" s="81"/>
      <c r="J95" s="82"/>
    </row>
    <row r="96" spans="1:10" ht="36" customHeight="1" x14ac:dyDescent="0.25">
      <c r="A96" s="7"/>
      <c r="B96" s="76" t="s">
        <v>192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193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26784</v>
      </c>
      <c r="G99" s="223">
        <f>H99*1.1</f>
        <v>24552.000000000004</v>
      </c>
      <c r="H99" s="223">
        <v>22320</v>
      </c>
      <c r="I99" s="223">
        <f>H99*0.75</f>
        <v>16740</v>
      </c>
      <c r="J99" s="224">
        <f>H99*0.5</f>
        <v>11160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17640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14400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38016</v>
      </c>
      <c r="G102" s="223">
        <f>H102*1.1</f>
        <v>34848</v>
      </c>
      <c r="H102" s="223">
        <v>31680</v>
      </c>
      <c r="I102" s="223">
        <f>H102*0.75</f>
        <v>23760</v>
      </c>
      <c r="J102" s="224">
        <f>H102*0.5</f>
        <v>15840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25200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20160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22824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1"/>
      <c r="G106" s="112"/>
      <c r="H106" s="112"/>
      <c r="I106" s="112"/>
      <c r="J106" s="113"/>
    </row>
    <row r="107" spans="1:10" ht="28.5" customHeight="1" thickBot="1" x14ac:dyDescent="0.3">
      <c r="A107" s="7"/>
      <c r="B107" s="122" t="s">
        <v>190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6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I78"/>
    </sheetView>
  </sheetViews>
  <sheetFormatPr defaultColWidth="9.140625" defaultRowHeight="21" outlineLevelRow="1" x14ac:dyDescent="0.25"/>
  <cols>
    <col min="1" max="1" width="37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5"/>
      <c r="G10" s="214"/>
      <c r="H10" s="214"/>
      <c r="I10" s="215"/>
    </row>
    <row r="11" spans="1:9" ht="36" customHeight="1" x14ac:dyDescent="0.25">
      <c r="A11" s="136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4968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396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3168 до 36432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60048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21060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9936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26100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31320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11340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21600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27720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3168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7380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36432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10620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3780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45090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21060</v>
      </c>
      <c r="G77" s="68"/>
      <c r="H77" s="68"/>
      <c r="I77" s="69"/>
    </row>
    <row r="78" spans="1:9" ht="36" customHeight="1" x14ac:dyDescent="0.25">
      <c r="A78" s="7"/>
      <c r="B78" s="76" t="s">
        <v>177</v>
      </c>
      <c r="C78" s="77"/>
      <c r="D78" s="77"/>
      <c r="E78" s="53"/>
      <c r="F78" s="67">
        <v>36000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29520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215</v>
      </c>
      <c r="C80" s="77"/>
      <c r="D80" s="77"/>
      <c r="E80" s="54"/>
      <c r="F80" s="67">
        <v>14400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32400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36720</v>
      </c>
      <c r="G82" s="68"/>
      <c r="H82" s="68"/>
      <c r="I82" s="69"/>
    </row>
    <row r="83" spans="1:9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44064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16560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30240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38160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51120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15120</v>
      </c>
      <c r="G89" s="68"/>
      <c r="H89" s="68"/>
      <c r="I89" s="69"/>
    </row>
    <row r="90" spans="1:9" ht="27" customHeight="1" thickBot="1" x14ac:dyDescent="0.3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19.5" customHeight="1" thickBot="1" x14ac:dyDescent="0.3">
      <c r="B91" s="171" t="s">
        <v>190</v>
      </c>
      <c r="C91" s="172"/>
      <c r="D91" s="172"/>
      <c r="E91" s="172"/>
      <c r="F91" s="171"/>
      <c r="G91" s="172"/>
      <c r="H91" s="172"/>
      <c r="I91" s="173"/>
    </row>
    <row r="92" spans="1:9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2"/>
    </row>
    <row r="93" spans="1:9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9"/>
    </row>
    <row r="94" spans="1:9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9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9720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12744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13680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13680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18000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9720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3"/>
    </row>
    <row r="104" spans="1:9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8"/>
      <c r="C111" s="128"/>
      <c r="D111" s="128"/>
      <c r="E111" s="128"/>
      <c r="F111" s="128"/>
      <c r="G111" s="128"/>
      <c r="H111" s="128"/>
      <c r="I111" s="128"/>
    </row>
    <row r="112" spans="1:9" s="131" customFormat="1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s="133" customFormat="1" ht="4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161" activePane="bottomLeft" state="frozen"/>
      <selection activeCell="J115" sqref="J115"/>
      <selection pane="bottomLeft" activeCell="F170" sqref="F170:J171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63" t="s">
        <v>112</v>
      </c>
      <c r="C8" s="464"/>
      <c r="D8" s="464"/>
      <c r="E8" s="465"/>
      <c r="F8" s="466">
        <f>H8*1.2</f>
        <v>80049.599999999991</v>
      </c>
      <c r="G8" s="466">
        <f>H8*1.1</f>
        <v>73378.8</v>
      </c>
      <c r="H8" s="466">
        <v>66708</v>
      </c>
      <c r="I8" s="466">
        <f>H8*0.75</f>
        <v>50031</v>
      </c>
      <c r="J8" s="467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63" t="s">
        <v>115</v>
      </c>
      <c r="C10" s="464"/>
      <c r="D10" s="464"/>
      <c r="E10" s="465"/>
      <c r="F10" s="466">
        <f>H10*1.2</f>
        <v>93657.599999999991</v>
      </c>
      <c r="G10" s="466">
        <f>H10*1.1</f>
        <v>85852.800000000003</v>
      </c>
      <c r="H10" s="466">
        <v>78048</v>
      </c>
      <c r="I10" s="466">
        <f>H10*0.75</f>
        <v>58536</v>
      </c>
      <c r="J10" s="467">
        <f>H10*0.5</f>
        <v>39024</v>
      </c>
    </row>
    <row r="11" spans="1:10" ht="24" customHeight="1" thickBot="1" x14ac:dyDescent="0.3">
      <c r="A11" s="7"/>
      <c r="B11" s="141"/>
      <c r="C11" s="311"/>
      <c r="D11" s="311"/>
      <c r="E11" s="312"/>
      <c r="F11" s="152"/>
      <c r="G11" s="153"/>
      <c r="H11" s="153"/>
      <c r="I11" s="153"/>
      <c r="J11" s="154"/>
    </row>
    <row r="12" spans="1:10" ht="36" customHeight="1" x14ac:dyDescent="0.25">
      <c r="A12" s="7"/>
      <c r="B12" s="30" t="s">
        <v>114</v>
      </c>
      <c r="C12" s="31"/>
      <c r="D12" s="31"/>
      <c r="E12" s="31"/>
      <c r="F12" s="468">
        <f>H12*1.2</f>
        <v>112147.2</v>
      </c>
      <c r="G12" s="469">
        <f>H12*1.1</f>
        <v>102801.60000000001</v>
      </c>
      <c r="H12" s="469">
        <v>93456</v>
      </c>
      <c r="I12" s="469">
        <f>H12*0.75</f>
        <v>70092</v>
      </c>
      <c r="J12" s="469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70">
        <f>H13*1.2</f>
        <v>131155.19999999998</v>
      </c>
      <c r="G13" s="471">
        <f>H13*1.1</f>
        <v>120225.60000000001</v>
      </c>
      <c r="H13" s="471">
        <v>109296</v>
      </c>
      <c r="I13" s="471">
        <f>H13*0.75</f>
        <v>81972</v>
      </c>
      <c r="J13" s="471">
        <f>H13*0.5</f>
        <v>54648</v>
      </c>
    </row>
    <row r="14" spans="1:10" ht="24" customHeight="1" thickBot="1" x14ac:dyDescent="0.3">
      <c r="A14" s="7"/>
      <c r="B14" s="159"/>
      <c r="C14" s="472"/>
      <c r="D14" s="472"/>
      <c r="E14" s="473"/>
      <c r="F14" s="162"/>
      <c r="G14" s="163"/>
      <c r="H14" s="163"/>
      <c r="I14" s="163"/>
      <c r="J14" s="164"/>
    </row>
    <row r="15" spans="1:10" ht="36" customHeight="1" thickBot="1" x14ac:dyDescent="0.3">
      <c r="A15" s="7" t="s">
        <v>111</v>
      </c>
      <c r="B15" s="30" t="s">
        <v>117</v>
      </c>
      <c r="C15" s="238"/>
      <c r="D15" s="238"/>
      <c r="E15" s="239"/>
      <c r="F15" s="308">
        <v>16740</v>
      </c>
      <c r="G15" s="309"/>
      <c r="H15" s="309"/>
      <c r="I15" s="309"/>
      <c r="J15" s="310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308">
        <v>23760</v>
      </c>
      <c r="G16" s="309"/>
      <c r="H16" s="309"/>
      <c r="I16" s="309"/>
      <c r="J16" s="310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90">
        <v>1620</v>
      </c>
      <c r="G18" s="396"/>
      <c r="H18" s="396"/>
      <c r="I18" s="396"/>
      <c r="J18" s="397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92">
        <v>2304</v>
      </c>
      <c r="G19" s="415"/>
      <c r="H19" s="415"/>
      <c r="I19" s="415"/>
      <c r="J19" s="416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1620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14760 до 369000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14760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308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309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310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311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312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313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363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364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365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366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367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368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369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370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371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738000</v>
      </c>
      <c r="G129" s="157"/>
      <c r="H129" s="157"/>
      <c r="I129" s="157"/>
      <c r="J129" s="158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9" t="s">
        <v>189</v>
      </c>
      <c r="C143" s="100"/>
      <c r="D143" s="100"/>
      <c r="E143" s="101"/>
      <c r="F143" s="102"/>
      <c r="G143" s="103"/>
      <c r="H143" s="103"/>
      <c r="I143" s="103"/>
      <c r="J143" s="104"/>
    </row>
    <row r="144" spans="1:10" ht="36" customHeight="1" thickBot="1" x14ac:dyDescent="0.3">
      <c r="A144" s="7"/>
      <c r="B144" s="171" t="s">
        <v>190</v>
      </c>
      <c r="C144" s="172"/>
      <c r="D144" s="172"/>
      <c r="E144" s="172"/>
      <c r="F144" s="172"/>
      <c r="G144" s="172"/>
      <c r="H144" s="172"/>
      <c r="I144" s="172"/>
      <c r="J144" s="173"/>
    </row>
    <row r="145" spans="1:10" ht="36" customHeight="1" x14ac:dyDescent="0.25">
      <c r="A145" s="7"/>
      <c r="B145" s="108" t="s">
        <v>191</v>
      </c>
      <c r="C145" s="109"/>
      <c r="D145" s="109"/>
      <c r="E145" s="110"/>
      <c r="F145" s="67">
        <v>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192</v>
      </c>
      <c r="C146" s="77"/>
      <c r="D146" s="77"/>
      <c r="E146" s="54"/>
      <c r="F146" s="67">
        <v>99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193</v>
      </c>
      <c r="C147" s="77"/>
      <c r="D147" s="77"/>
      <c r="E147" s="54"/>
      <c r="F147" s="67">
        <v>150</v>
      </c>
      <c r="G147" s="68"/>
      <c r="H147" s="68"/>
      <c r="I147" s="68"/>
      <c r="J147" s="69"/>
    </row>
    <row r="148" spans="1:10" ht="54" customHeight="1" thickBot="1" x14ac:dyDescent="0.3">
      <c r="A148" s="7"/>
      <c r="B148" s="202" t="s">
        <v>213</v>
      </c>
      <c r="C148" s="203"/>
      <c r="D148" s="203"/>
      <c r="E148" s="204"/>
      <c r="F148" s="216" t="str">
        <f>"Цена от "&amp;MIN(F150,F155:F167)&amp;" до "&amp;MAX(F150,F155:F167)</f>
        <v>Цена от 3240 до 178740</v>
      </c>
      <c r="G148" s="217"/>
      <c r="H148" s="217"/>
      <c r="I148" s="217"/>
      <c r="J148" s="218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36" customHeight="1" thickBot="1" x14ac:dyDescent="0.3">
      <c r="A153" s="7"/>
      <c r="B153" s="240" t="s">
        <v>159</v>
      </c>
      <c r="C153" s="241"/>
      <c r="D153" s="241"/>
      <c r="E153" s="242"/>
      <c r="F153" s="67">
        <v>120024</v>
      </c>
      <c r="G153" s="68"/>
      <c r="H153" s="68"/>
      <c r="I153" s="68"/>
      <c r="J153" s="69"/>
    </row>
    <row r="154" spans="1:10" ht="24" customHeight="1" thickBot="1" x14ac:dyDescent="0.3">
      <c r="A154" s="7"/>
      <c r="B154" s="27"/>
      <c r="C154" s="38"/>
      <c r="D154" s="38"/>
      <c r="E154" s="39"/>
      <c r="F154" s="40"/>
      <c r="G154" s="41"/>
      <c r="H154" s="41"/>
      <c r="I154" s="41"/>
      <c r="J154" s="42"/>
    </row>
    <row r="155" spans="1:10" ht="36" customHeight="1" x14ac:dyDescent="0.25">
      <c r="A155" s="7" t="s">
        <v>111</v>
      </c>
      <c r="B155" s="76" t="s">
        <v>160</v>
      </c>
      <c r="C155" s="77"/>
      <c r="D155" s="77"/>
      <c r="E155" s="54"/>
      <c r="F155" s="67">
        <v>106740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52" t="s">
        <v>161</v>
      </c>
      <c r="C156" s="96"/>
      <c r="D156" s="96"/>
      <c r="E156" s="97"/>
      <c r="F156" s="67">
        <v>50940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162</v>
      </c>
      <c r="C157" s="77"/>
      <c r="D157" s="77"/>
      <c r="E157" s="54"/>
      <c r="F157" s="67">
        <v>148140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163</v>
      </c>
      <c r="C158" s="77"/>
      <c r="D158" s="77"/>
      <c r="E158" s="54"/>
      <c r="F158" s="67">
        <v>81540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164</v>
      </c>
      <c r="C159" s="77"/>
      <c r="D159" s="77"/>
      <c r="E159" s="54"/>
      <c r="F159" s="67">
        <v>97848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165</v>
      </c>
      <c r="C160" s="77"/>
      <c r="D160" s="77"/>
      <c r="E160" s="54"/>
      <c r="F160" s="67">
        <v>95940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166</v>
      </c>
      <c r="C161" s="77"/>
      <c r="D161" s="77"/>
      <c r="E161" s="54"/>
      <c r="F161" s="67">
        <v>88740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167</v>
      </c>
      <c r="C162" s="77"/>
      <c r="D162" s="77"/>
      <c r="E162" s="54"/>
      <c r="F162" s="67">
        <v>178740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168</v>
      </c>
      <c r="C163" s="77"/>
      <c r="D163" s="77"/>
      <c r="E163" s="54"/>
      <c r="F163" s="67">
        <v>108000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78" t="s">
        <v>169</v>
      </c>
      <c r="C164" s="79"/>
      <c r="D164" s="79"/>
      <c r="E164" s="36"/>
      <c r="F164" s="67">
        <v>3240</v>
      </c>
      <c r="G164" s="68"/>
      <c r="H164" s="68"/>
      <c r="I164" s="68"/>
      <c r="J164" s="69"/>
    </row>
    <row r="165" spans="1:10" ht="36" customHeight="1" x14ac:dyDescent="0.25">
      <c r="B165" s="76" t="s">
        <v>170</v>
      </c>
      <c r="C165" s="77"/>
      <c r="D165" s="77"/>
      <c r="E165" s="54"/>
      <c r="F165" s="67">
        <v>61740</v>
      </c>
      <c r="G165" s="68"/>
      <c r="H165" s="68"/>
      <c r="I165" s="68"/>
      <c r="J165" s="69"/>
    </row>
    <row r="166" spans="1:10" ht="36" customHeight="1" x14ac:dyDescent="0.25">
      <c r="B166" s="76" t="s">
        <v>171</v>
      </c>
      <c r="C166" s="77"/>
      <c r="D166" s="77"/>
      <c r="E166" s="54"/>
      <c r="F166" s="67">
        <v>49140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173</v>
      </c>
      <c r="C167" s="77"/>
      <c r="D167" s="77"/>
      <c r="E167" s="54"/>
      <c r="F167" s="67">
        <v>76140</v>
      </c>
      <c r="G167" s="68"/>
      <c r="H167" s="68"/>
      <c r="I167" s="68"/>
      <c r="J167" s="69"/>
    </row>
    <row r="168" spans="1:10" ht="37.5" customHeight="1" x14ac:dyDescent="0.25">
      <c r="A168" s="7"/>
      <c r="B168" s="76" t="s">
        <v>174</v>
      </c>
      <c r="C168" s="77"/>
      <c r="D168" s="77"/>
      <c r="E168" s="54"/>
      <c r="F168" s="67">
        <v>10800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175</v>
      </c>
      <c r="C169" s="77"/>
      <c r="D169" s="77"/>
      <c r="E169" s="54"/>
      <c r="F169" s="67">
        <v>73800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176</v>
      </c>
      <c r="C170" s="77"/>
      <c r="D170" s="77"/>
      <c r="E170" s="53"/>
      <c r="F170" s="67">
        <v>78156</v>
      </c>
      <c r="G170" s="68"/>
      <c r="H170" s="68"/>
      <c r="I170" s="68"/>
      <c r="J170" s="69"/>
    </row>
    <row r="171" spans="1:10" ht="36" customHeight="1" x14ac:dyDescent="0.25">
      <c r="A171" s="7"/>
      <c r="B171" s="76" t="s">
        <v>177</v>
      </c>
      <c r="C171" s="77"/>
      <c r="D171" s="77"/>
      <c r="E171" s="53"/>
      <c r="F171" s="67">
        <v>84168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178</v>
      </c>
      <c r="C172" s="77"/>
      <c r="D172" s="77"/>
      <c r="E172" s="54"/>
      <c r="F172" s="67">
        <v>149760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179</v>
      </c>
      <c r="C173" s="77"/>
      <c r="D173" s="77"/>
      <c r="E173" s="54"/>
      <c r="F173" s="67">
        <v>72000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180</v>
      </c>
      <c r="C174" s="77"/>
      <c r="D174" s="77"/>
      <c r="E174" s="54"/>
      <c r="F174" s="67">
        <v>208080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181</v>
      </c>
      <c r="C175" s="77"/>
      <c r="D175" s="77"/>
      <c r="E175" s="54"/>
      <c r="F175" s="67">
        <v>114480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84" t="s">
        <v>182</v>
      </c>
      <c r="C176" s="85"/>
      <c r="D176" s="85"/>
      <c r="E176" s="86"/>
      <c r="F176" s="67">
        <v>137376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183</v>
      </c>
      <c r="C177" s="77"/>
      <c r="D177" s="77"/>
      <c r="E177" s="54"/>
      <c r="F177" s="67">
        <v>134640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6" t="s">
        <v>184</v>
      </c>
      <c r="C178" s="77"/>
      <c r="D178" s="77"/>
      <c r="E178" s="54"/>
      <c r="F178" s="67">
        <v>124560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6" t="s">
        <v>185</v>
      </c>
      <c r="C179" s="77"/>
      <c r="D179" s="77"/>
      <c r="E179" s="54"/>
      <c r="F179" s="67">
        <v>250560</v>
      </c>
      <c r="G179" s="68"/>
      <c r="H179" s="68"/>
      <c r="I179" s="68"/>
      <c r="J179" s="69"/>
    </row>
    <row r="180" spans="1:10" ht="36" customHeight="1" x14ac:dyDescent="0.25">
      <c r="A180" s="7" t="s">
        <v>113</v>
      </c>
      <c r="B180" s="78" t="s">
        <v>186</v>
      </c>
      <c r="C180" s="79"/>
      <c r="D180" s="79"/>
      <c r="E180" s="36"/>
      <c r="F180" s="67">
        <v>5040</v>
      </c>
      <c r="G180" s="68"/>
      <c r="H180" s="68"/>
      <c r="I180" s="68"/>
      <c r="J180" s="69"/>
    </row>
    <row r="181" spans="1:10" ht="36" customHeight="1" thickBot="1" x14ac:dyDescent="0.3">
      <c r="A181" s="7" t="s">
        <v>113</v>
      </c>
      <c r="B181" s="76" t="s">
        <v>188</v>
      </c>
      <c r="C181" s="77"/>
      <c r="D181" s="77"/>
      <c r="E181" s="54"/>
      <c r="F181" s="67">
        <v>107280</v>
      </c>
      <c r="G181" s="68"/>
      <c r="H181" s="68"/>
      <c r="I181" s="68"/>
      <c r="J181" s="69"/>
    </row>
    <row r="182" spans="1:10" ht="22.5" customHeight="1" x14ac:dyDescent="0.25">
      <c r="A182" s="7" t="s">
        <v>111</v>
      </c>
      <c r="B182" s="105" t="s">
        <v>190</v>
      </c>
      <c r="C182" s="106"/>
      <c r="D182" s="106"/>
      <c r="E182" s="106"/>
      <c r="F182" s="106"/>
      <c r="G182" s="106"/>
      <c r="H182" s="106"/>
      <c r="I182" s="106"/>
      <c r="J182" s="107"/>
    </row>
    <row r="183" spans="1:10" ht="36" customHeight="1" thickBot="1" x14ac:dyDescent="0.3">
      <c r="A183" s="7"/>
      <c r="B183" s="52" t="s">
        <v>172</v>
      </c>
      <c r="C183" s="96"/>
      <c r="D183" s="96"/>
      <c r="E183" s="97"/>
      <c r="F183" s="67">
        <v>40</v>
      </c>
      <c r="G183" s="68"/>
      <c r="H183" s="68"/>
      <c r="I183" s="68"/>
      <c r="J183" s="69"/>
    </row>
    <row r="184" spans="1:10" ht="36" customHeight="1" thickBot="1" x14ac:dyDescent="0.3">
      <c r="A184" s="7"/>
      <c r="B184" s="18" t="s">
        <v>194</v>
      </c>
      <c r="C184" s="19"/>
      <c r="D184" s="19"/>
      <c r="E184" s="20"/>
      <c r="F184" s="216"/>
      <c r="G184" s="217"/>
      <c r="H184" s="217"/>
      <c r="I184" s="217"/>
      <c r="J184" s="218"/>
    </row>
    <row r="185" spans="1:10" ht="36" customHeight="1" x14ac:dyDescent="0.25">
      <c r="A185" s="7" t="s">
        <v>111</v>
      </c>
      <c r="B185" s="76" t="s">
        <v>266</v>
      </c>
      <c r="C185" s="77"/>
      <c r="D185" s="77"/>
      <c r="E185" s="54"/>
      <c r="F185" s="67">
        <v>58140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196</v>
      </c>
      <c r="C186" s="77"/>
      <c r="D186" s="77"/>
      <c r="E186" s="54"/>
      <c r="F186" s="67">
        <v>67140</v>
      </c>
      <c r="G186" s="68"/>
      <c r="H186" s="68"/>
      <c r="I186" s="68"/>
      <c r="J186" s="69"/>
    </row>
    <row r="187" spans="1:10" ht="36" customHeight="1" x14ac:dyDescent="0.25">
      <c r="A187" s="7" t="s">
        <v>111</v>
      </c>
      <c r="B187" s="76" t="s">
        <v>197</v>
      </c>
      <c r="C187" s="77"/>
      <c r="D187" s="77"/>
      <c r="E187" s="54"/>
      <c r="F187" s="67">
        <v>43740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315</v>
      </c>
      <c r="C188" s="77"/>
      <c r="D188" s="77"/>
      <c r="E188" s="54"/>
      <c r="F188" s="67">
        <v>82080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231</v>
      </c>
      <c r="C189" s="77"/>
      <c r="D189" s="77"/>
      <c r="E189" s="54"/>
      <c r="F189" s="67">
        <v>94320</v>
      </c>
      <c r="G189" s="68"/>
      <c r="H189" s="68"/>
      <c r="I189" s="68"/>
      <c r="J189" s="69"/>
    </row>
    <row r="190" spans="1:10" ht="36" customHeight="1" x14ac:dyDescent="0.25">
      <c r="A190" s="7" t="s">
        <v>113</v>
      </c>
      <c r="B190" s="76" t="s">
        <v>200</v>
      </c>
      <c r="C190" s="77"/>
      <c r="D190" s="77"/>
      <c r="E190" s="54"/>
      <c r="F190" s="67">
        <v>61920</v>
      </c>
      <c r="G190" s="68"/>
      <c r="H190" s="68"/>
      <c r="I190" s="68"/>
      <c r="J190" s="69"/>
    </row>
    <row r="191" spans="1:10" ht="36" customHeight="1" thickBot="1" x14ac:dyDescent="0.3">
      <c r="A191" s="7"/>
      <c r="B191" s="76" t="s">
        <v>201</v>
      </c>
      <c r="C191" s="77"/>
      <c r="D191" s="77"/>
      <c r="E191" s="54"/>
      <c r="F191" s="67">
        <v>67140</v>
      </c>
      <c r="G191" s="68"/>
      <c r="H191" s="68"/>
      <c r="I191" s="68"/>
      <c r="J191" s="69"/>
    </row>
    <row r="192" spans="1:10" ht="54" customHeight="1" thickBot="1" x14ac:dyDescent="0.3">
      <c r="A192" s="7"/>
      <c r="B192" s="165" t="s">
        <v>202</v>
      </c>
      <c r="C192" s="166"/>
      <c r="D192" s="166"/>
      <c r="E192" s="167"/>
      <c r="F192" s="102"/>
      <c r="G192" s="103"/>
      <c r="H192" s="103"/>
      <c r="I192" s="103"/>
      <c r="J192" s="104"/>
    </row>
    <row r="193" spans="1:10" ht="28.5" customHeight="1" thickBot="1" x14ac:dyDescent="0.3">
      <c r="A193" s="7"/>
      <c r="B193" s="358" t="s">
        <v>190</v>
      </c>
      <c r="C193" s="359"/>
      <c r="D193" s="359"/>
      <c r="E193" s="359"/>
      <c r="F193" s="359"/>
      <c r="G193" s="359"/>
      <c r="H193" s="359"/>
      <c r="I193" s="359"/>
      <c r="J193" s="360"/>
    </row>
    <row r="194" spans="1:10" ht="28.5" customHeight="1" x14ac:dyDescent="0.25">
      <c r="A194" s="7"/>
      <c r="B194" s="78" t="s">
        <v>203</v>
      </c>
      <c r="C194" s="79"/>
      <c r="D194" s="79"/>
      <c r="E194" s="36"/>
      <c r="F194" s="80">
        <v>90</v>
      </c>
      <c r="G194" s="81"/>
      <c r="H194" s="81"/>
      <c r="I194" s="81"/>
      <c r="J194" s="82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205</v>
      </c>
      <c r="C196" s="77"/>
      <c r="D196" s="77"/>
      <c r="E196" s="54"/>
      <c r="F196" s="67">
        <v>60</v>
      </c>
      <c r="G196" s="68"/>
      <c r="H196" s="68"/>
      <c r="I196" s="68"/>
      <c r="J196" s="69"/>
    </row>
    <row r="197" spans="1:10" ht="28.5" customHeight="1" x14ac:dyDescent="0.25">
      <c r="A197" s="7"/>
      <c r="B197" s="76" t="s">
        <v>206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8.5" customHeight="1" thickBot="1" x14ac:dyDescent="0.3">
      <c r="A198" s="7"/>
      <c r="B198" s="76" t="s">
        <v>207</v>
      </c>
      <c r="C198" s="77"/>
      <c r="D198" s="77"/>
      <c r="E198" s="54"/>
      <c r="F198" s="67">
        <v>90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18" customHeight="1" x14ac:dyDescent="0.25">
      <c r="A200" s="7"/>
      <c r="B200" s="125"/>
      <c r="C200" s="126"/>
      <c r="D200" s="126"/>
      <c r="E200" s="126"/>
      <c r="F200" s="127"/>
      <c r="G200" s="127"/>
      <c r="H200" s="127"/>
      <c r="I200" s="127"/>
      <c r="J200" s="127"/>
    </row>
    <row r="201" spans="1:10" ht="67.5" customHeight="1" x14ac:dyDescent="0.25">
      <c r="A201" s="7"/>
      <c r="B201" s="128" t="s">
        <v>319</v>
      </c>
      <c r="C201" s="128"/>
      <c r="D201" s="128"/>
      <c r="E201" s="128"/>
      <c r="F201" s="128"/>
      <c r="G201" s="128"/>
      <c r="H201" s="128"/>
      <c r="I201" s="128"/>
      <c r="J201" s="128"/>
    </row>
    <row r="202" spans="1:10" ht="27" customHeight="1" x14ac:dyDescent="0.25">
      <c r="A202" s="7" t="s">
        <v>113</v>
      </c>
      <c r="B202" s="130" t="s">
        <v>210</v>
      </c>
      <c r="C202" s="130"/>
      <c r="D202" s="130"/>
      <c r="E202" s="130"/>
      <c r="F202" s="130"/>
      <c r="G202" s="130"/>
      <c r="H202" s="130"/>
      <c r="I202" s="130"/>
      <c r="J202" s="130"/>
    </row>
    <row r="203" spans="1:10" s="180" customFormat="1" ht="20.100000000000001" customHeight="1" x14ac:dyDescent="0.25">
      <c r="B203" s="424"/>
      <c r="F203" s="425"/>
      <c r="G203" s="425"/>
      <c r="H203" s="425"/>
      <c r="I203" s="425"/>
      <c r="J203" s="425"/>
    </row>
    <row r="204" spans="1:10" s="245" customFormat="1" ht="36" customHeight="1" thickBot="1" x14ac:dyDescent="0.3">
      <c r="B204" s="246" t="s">
        <v>254</v>
      </c>
      <c r="C204" s="246"/>
      <c r="D204" s="246"/>
      <c r="E204" s="246"/>
      <c r="F204" s="246"/>
      <c r="G204" s="246"/>
      <c r="H204" s="246"/>
      <c r="I204" s="246"/>
    </row>
    <row r="205" spans="1:10" s="133" customFormat="1" ht="36" customHeight="1" thickBot="1" x14ac:dyDescent="0.3">
      <c r="B205" s="247" t="s">
        <v>255</v>
      </c>
      <c r="C205" s="248"/>
      <c r="D205" s="248"/>
      <c r="E205" s="248"/>
      <c r="F205" s="248"/>
      <c r="G205" s="248"/>
      <c r="H205" s="248"/>
      <c r="I205" s="249"/>
    </row>
    <row r="206" spans="1:10" ht="79.5" customHeight="1" thickBot="1" x14ac:dyDescent="0.3">
      <c r="B206" s="250" t="s">
        <v>256</v>
      </c>
      <c r="C206" s="251"/>
      <c r="D206" s="252" t="s">
        <v>257</v>
      </c>
      <c r="E206" s="253"/>
      <c r="F206" s="254"/>
      <c r="G206" s="255" t="s">
        <v>258</v>
      </c>
      <c r="H206" s="255"/>
      <c r="I206" s="256"/>
      <c r="J206" s="9"/>
    </row>
    <row r="207" spans="1:10" ht="36" customHeight="1" x14ac:dyDescent="0.25">
      <c r="B207" s="286" t="s">
        <v>259</v>
      </c>
      <c r="C207" s="287"/>
      <c r="D207" s="262" t="s">
        <v>260</v>
      </c>
      <c r="E207" s="262"/>
      <c r="F207" s="262"/>
      <c r="G207" s="288">
        <v>2190</v>
      </c>
      <c r="H207" s="262"/>
      <c r="I207" s="263"/>
      <c r="J207" s="9"/>
    </row>
    <row r="208" spans="1:10" ht="36" customHeight="1" x14ac:dyDescent="0.25">
      <c r="B208" s="289" t="s">
        <v>261</v>
      </c>
      <c r="C208" s="290"/>
      <c r="D208" s="269"/>
      <c r="E208" s="269"/>
      <c r="F208" s="269"/>
      <c r="G208" s="291">
        <v>1590</v>
      </c>
      <c r="H208" s="269"/>
      <c r="I208" s="270"/>
      <c r="J208" s="9"/>
    </row>
    <row r="209" spans="1:10" ht="36" customHeight="1" x14ac:dyDescent="0.25">
      <c r="B209" s="289" t="s">
        <v>262</v>
      </c>
      <c r="C209" s="290"/>
      <c r="D209" s="269"/>
      <c r="E209" s="269"/>
      <c r="F209" s="269"/>
      <c r="G209" s="291">
        <v>1440</v>
      </c>
      <c r="H209" s="269"/>
      <c r="I209" s="270"/>
      <c r="J209" s="9"/>
    </row>
    <row r="210" spans="1:10" ht="54" customHeight="1" x14ac:dyDescent="0.25">
      <c r="B210" s="289" t="s">
        <v>263</v>
      </c>
      <c r="C210" s="290"/>
      <c r="D210" s="269"/>
      <c r="E210" s="269"/>
      <c r="F210" s="269"/>
      <c r="G210" s="291">
        <v>1290</v>
      </c>
      <c r="H210" s="269"/>
      <c r="I210" s="270"/>
      <c r="J210" s="9"/>
    </row>
    <row r="211" spans="1:10" ht="28.5" customHeight="1" x14ac:dyDescent="0.25">
      <c r="B211" s="372"/>
      <c r="C211" s="372"/>
      <c r="D211" s="373"/>
      <c r="E211" s="373"/>
      <c r="F211" s="373"/>
      <c r="G211" s="374"/>
      <c r="H211" s="373"/>
      <c r="I211" s="373"/>
      <c r="J211" s="9"/>
    </row>
    <row r="212" spans="1:10" ht="40.5" customHeight="1" x14ac:dyDescent="0.25">
      <c r="A212" s="7"/>
      <c r="B212" s="132" t="s">
        <v>211</v>
      </c>
      <c r="C212" s="132"/>
      <c r="D212" s="132"/>
      <c r="E212" s="132"/>
      <c r="F212" s="132"/>
      <c r="G212" s="132"/>
      <c r="H212" s="132"/>
      <c r="I212" s="132"/>
      <c r="J212" s="132"/>
    </row>
    <row r="213" spans="1:10" ht="23.25" x14ac:dyDescent="0.25">
      <c r="A213" s="375" t="s">
        <v>320</v>
      </c>
      <c r="B213" s="375"/>
      <c r="C213" s="375"/>
      <c r="D213" s="375"/>
      <c r="E213" s="375"/>
      <c r="F213" s="375"/>
      <c r="G213" s="375"/>
      <c r="H213" s="375"/>
      <c r="I213" s="9"/>
      <c r="J213" s="9"/>
    </row>
    <row r="214" spans="1:10" ht="25.5" x14ac:dyDescent="0.35">
      <c r="A214" s="376" t="s">
        <v>321</v>
      </c>
      <c r="B214" s="376"/>
      <c r="C214" s="376"/>
      <c r="D214" s="376"/>
      <c r="E214" s="377" t="s">
        <v>322</v>
      </c>
      <c r="F214" s="378"/>
      <c r="G214" s="378"/>
      <c r="H214" s="9"/>
      <c r="I214" s="9"/>
      <c r="J214" s="9"/>
    </row>
    <row r="215" spans="1:10" ht="25.5" x14ac:dyDescent="0.35">
      <c r="A215" s="379" t="s">
        <v>323</v>
      </c>
      <c r="B215" s="379"/>
      <c r="C215" s="379"/>
      <c r="D215" s="379"/>
      <c r="E215" s="380">
        <v>1</v>
      </c>
      <c r="F215" s="378"/>
      <c r="G215" s="378"/>
      <c r="H215" s="9"/>
      <c r="I215" s="9"/>
      <c r="J215" s="9"/>
    </row>
    <row r="216" spans="1:10" ht="25.5" x14ac:dyDescent="0.35">
      <c r="A216" s="379">
        <v>2</v>
      </c>
      <c r="B216" s="379"/>
      <c r="C216" s="379"/>
      <c r="D216" s="379"/>
      <c r="E216" s="381">
        <v>1.1000000000000001</v>
      </c>
      <c r="F216" s="378"/>
      <c r="G216" s="378"/>
      <c r="H216" s="9"/>
      <c r="I216" s="9"/>
      <c r="J216" s="9"/>
    </row>
    <row r="217" spans="1:10" ht="25.5" x14ac:dyDescent="0.35">
      <c r="A217" s="379">
        <v>3</v>
      </c>
      <c r="B217" s="379"/>
      <c r="C217" s="379"/>
      <c r="D217" s="379"/>
      <c r="E217" s="381">
        <v>1.2</v>
      </c>
      <c r="F217" s="378"/>
      <c r="G217" s="378"/>
      <c r="H217" s="9"/>
      <c r="I217" s="9"/>
      <c r="J217" s="9"/>
    </row>
    <row r="218" spans="1:10" ht="25.5" x14ac:dyDescent="0.35">
      <c r="A218" s="379" t="s">
        <v>324</v>
      </c>
      <c r="B218" s="379"/>
      <c r="C218" s="379"/>
      <c r="D218" s="379"/>
      <c r="E218" s="381">
        <v>1.25</v>
      </c>
      <c r="F218" s="378"/>
      <c r="G218" s="378"/>
      <c r="H218" s="9"/>
      <c r="I218" s="9"/>
      <c r="J218" s="9"/>
    </row>
    <row r="219" spans="1:10" ht="25.5" x14ac:dyDescent="0.35">
      <c r="A219" s="379" t="s">
        <v>325</v>
      </c>
      <c r="B219" s="379"/>
      <c r="C219" s="379"/>
      <c r="D219" s="379"/>
      <c r="E219" s="381">
        <v>1.3</v>
      </c>
      <c r="F219" s="378"/>
      <c r="G219" s="378"/>
      <c r="H219" s="9"/>
      <c r="I219" s="9"/>
      <c r="J219" s="9"/>
    </row>
    <row r="220" spans="1:10" ht="25.5" x14ac:dyDescent="0.35">
      <c r="A220" s="379" t="s">
        <v>326</v>
      </c>
      <c r="B220" s="379"/>
      <c r="C220" s="379"/>
      <c r="D220" s="379"/>
      <c r="E220" s="381">
        <v>1.35</v>
      </c>
      <c r="F220" s="378"/>
      <c r="G220" s="378"/>
      <c r="H220" s="9"/>
      <c r="I220" s="9"/>
      <c r="J220" s="9"/>
    </row>
    <row r="221" spans="1:10" ht="25.5" x14ac:dyDescent="0.35">
      <c r="A221" s="379" t="s">
        <v>327</v>
      </c>
      <c r="B221" s="379"/>
      <c r="C221" s="379"/>
      <c r="D221" s="379"/>
      <c r="E221" s="381">
        <v>1.4</v>
      </c>
      <c r="F221" s="378"/>
      <c r="G221" s="378"/>
      <c r="H221" s="9"/>
      <c r="I221" s="9"/>
      <c r="J221" s="9"/>
    </row>
    <row r="222" spans="1:10" ht="25.5" x14ac:dyDescent="0.35">
      <c r="A222" s="379" t="s">
        <v>328</v>
      </c>
      <c r="B222" s="379"/>
      <c r="C222" s="379"/>
      <c r="D222" s="379"/>
      <c r="E222" s="381">
        <v>1.45</v>
      </c>
      <c r="F222" s="378"/>
      <c r="G222" s="378"/>
      <c r="H222" s="9"/>
      <c r="I222" s="9"/>
      <c r="J222" s="9"/>
    </row>
    <row r="223" spans="1:10" ht="25.5" x14ac:dyDescent="0.35">
      <c r="A223" s="379" t="s">
        <v>329</v>
      </c>
      <c r="B223" s="379"/>
      <c r="C223" s="379"/>
      <c r="D223" s="379"/>
      <c r="E223" s="381">
        <v>1.5</v>
      </c>
      <c r="F223" s="378"/>
      <c r="G223" s="378"/>
      <c r="H223" s="9"/>
      <c r="I223" s="9"/>
      <c r="J223" s="9"/>
    </row>
    <row r="224" spans="1:10" ht="25.5" x14ac:dyDescent="0.35">
      <c r="A224" s="379" t="s">
        <v>330</v>
      </c>
      <c r="B224" s="379"/>
      <c r="C224" s="379"/>
      <c r="D224" s="379"/>
      <c r="E224" s="381">
        <v>2</v>
      </c>
      <c r="F224" s="378"/>
      <c r="G224" s="378"/>
      <c r="H224" s="9"/>
      <c r="I224" s="9"/>
      <c r="J224" s="9"/>
    </row>
    <row r="225" spans="1:10" ht="53.25" customHeight="1" x14ac:dyDescent="0.25">
      <c r="A225" s="382" t="s">
        <v>331</v>
      </c>
      <c r="B225" s="382"/>
      <c r="C225" s="382"/>
      <c r="D225" s="382"/>
      <c r="E225" s="382"/>
      <c r="F225" s="382"/>
      <c r="G225" s="382"/>
      <c r="H225" s="382"/>
      <c r="I225" s="9"/>
      <c r="J225" s="9"/>
    </row>
  </sheetData>
  <sheetProtection selectLockedCells="1" selectUnlockedCells="1"/>
  <mergeCells count="408">
    <mergeCell ref="A222:D222"/>
    <mergeCell ref="A223:D223"/>
    <mergeCell ref="A224:D224"/>
    <mergeCell ref="A225:H225"/>
    <mergeCell ref="A216:D216"/>
    <mergeCell ref="A217:D217"/>
    <mergeCell ref="A218:D218"/>
    <mergeCell ref="A219:D219"/>
    <mergeCell ref="A220:D220"/>
    <mergeCell ref="A221:D221"/>
    <mergeCell ref="B210:C210"/>
    <mergeCell ref="G210:I210"/>
    <mergeCell ref="B212:J212"/>
    <mergeCell ref="A213:H213"/>
    <mergeCell ref="A214:D214"/>
    <mergeCell ref="A215:D215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B209:C209"/>
    <mergeCell ref="G209:I209"/>
    <mergeCell ref="B199:E199"/>
    <mergeCell ref="F199:J199"/>
    <mergeCell ref="B201:J201"/>
    <mergeCell ref="B202:J202"/>
    <mergeCell ref="B204:I204"/>
    <mergeCell ref="B205:I205"/>
    <mergeCell ref="B196:E196"/>
    <mergeCell ref="F196:J196"/>
    <mergeCell ref="B197:E197"/>
    <mergeCell ref="F197:J197"/>
    <mergeCell ref="B198:E198"/>
    <mergeCell ref="F198:J198"/>
    <mergeCell ref="B192:E192"/>
    <mergeCell ref="F192:J192"/>
    <mergeCell ref="B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2:J182"/>
    <mergeCell ref="B183:E183"/>
    <mergeCell ref="F183:J183"/>
    <mergeCell ref="B184:E184"/>
    <mergeCell ref="F184:J184"/>
    <mergeCell ref="B185:E185"/>
    <mergeCell ref="F185:J185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0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3960 до 28800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25920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5760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22140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3960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28800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5760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3960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40320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9331.1999999999989</v>
      </c>
      <c r="G96" s="223">
        <f>H96*1.1</f>
        <v>8553.6</v>
      </c>
      <c r="H96" s="223">
        <v>7776</v>
      </c>
      <c r="I96" s="223">
        <f>H96*0.75</f>
        <v>5832</v>
      </c>
      <c r="J96" s="224">
        <f>H96*0.5</f>
        <v>3888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13824</v>
      </c>
      <c r="G99" s="223">
        <f>H99*1.1</f>
        <v>12672.000000000002</v>
      </c>
      <c r="H99" s="223">
        <v>11520</v>
      </c>
      <c r="I99" s="223">
        <f>H99*0.75</f>
        <v>8640</v>
      </c>
      <c r="J99" s="224">
        <f>H99*0.5</f>
        <v>5760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10080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7200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0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58406.400000000001</v>
      </c>
      <c r="G8" s="33">
        <f>H8*1.1</f>
        <v>53539.200000000004</v>
      </c>
      <c r="H8" s="33">
        <v>48672</v>
      </c>
      <c r="I8" s="33">
        <f>H8*0.75</f>
        <v>36504</v>
      </c>
      <c r="J8" s="33">
        <f>H8*0.5</f>
        <v>24336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81820.800000000003</v>
      </c>
      <c r="G9" s="37">
        <f>H9*1.1</f>
        <v>75002.400000000009</v>
      </c>
      <c r="H9" s="37">
        <v>68184</v>
      </c>
      <c r="I9" s="37">
        <f>H9*0.75</f>
        <v>51138</v>
      </c>
      <c r="J9" s="37">
        <f>H9*0.5</f>
        <v>34092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68558.399999999994</v>
      </c>
      <c r="G11" s="33">
        <f>H11*1.1</f>
        <v>62845.200000000004</v>
      </c>
      <c r="H11" s="33">
        <v>57132</v>
      </c>
      <c r="I11" s="33">
        <f>H11*0.75</f>
        <v>42849</v>
      </c>
      <c r="J11" s="33">
        <f>H11*0.5</f>
        <v>28566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95990.399999999994</v>
      </c>
      <c r="G12" s="37">
        <f>H12*1.1</f>
        <v>87991.200000000012</v>
      </c>
      <c r="H12" s="37">
        <v>79992</v>
      </c>
      <c r="I12" s="37">
        <f>H12*0.75</f>
        <v>59994</v>
      </c>
      <c r="J12" s="37">
        <f>H12*0.5</f>
        <v>39996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11844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17280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13680 до 273600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54720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82080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95760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123120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164160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177840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191520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205200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218880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232560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246240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8460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3744 до 88344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51768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63774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72612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51804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62164.799999999996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55386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87516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31518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3744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18612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14958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88344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50922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8172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31446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30960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72720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72720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87264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77760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123840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72000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34603.199999999997</v>
      </c>
      <c r="G96" s="223">
        <f>H96*1.1</f>
        <v>31719.600000000002</v>
      </c>
      <c r="H96" s="223">
        <v>28836</v>
      </c>
      <c r="I96" s="223">
        <f>H96*0.75</f>
        <v>21627</v>
      </c>
      <c r="J96" s="224">
        <f>H96*0.5</f>
        <v>14418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28836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25974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49248</v>
      </c>
      <c r="G99" s="223">
        <f>H99*1.1</f>
        <v>45144.000000000007</v>
      </c>
      <c r="H99" s="223">
        <v>41040</v>
      </c>
      <c r="I99" s="223">
        <f>H99*0.75</f>
        <v>30780</v>
      </c>
      <c r="J99" s="224">
        <f>H99*0.5</f>
        <v>20520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41040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42444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37497.599999999999</v>
      </c>
      <c r="G8" s="33">
        <f>H8*1.1</f>
        <v>34372.800000000003</v>
      </c>
      <c r="H8" s="33">
        <v>31248</v>
      </c>
      <c r="I8" s="33">
        <f>H8*0.75</f>
        <v>23436</v>
      </c>
      <c r="J8" s="33">
        <f>H8*0.5</f>
        <v>15624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52531.199999999997</v>
      </c>
      <c r="G9" s="37">
        <f>H9*1.1</f>
        <v>48153.600000000006</v>
      </c>
      <c r="H9" s="37">
        <v>43776</v>
      </c>
      <c r="I9" s="37">
        <f>H9*0.75</f>
        <v>32832</v>
      </c>
      <c r="J9" s="37">
        <f>H9*0.5</f>
        <v>21888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40435.199999999997</v>
      </c>
      <c r="G11" s="33">
        <f>H11*1.1</f>
        <v>37065.600000000006</v>
      </c>
      <c r="H11" s="33">
        <v>33696</v>
      </c>
      <c r="I11" s="33">
        <f>H11*0.75</f>
        <v>25272</v>
      </c>
      <c r="J11" s="33">
        <f>H11*0.5</f>
        <v>16848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56678.400000000001</v>
      </c>
      <c r="G12" s="37">
        <f>H12*1.1</f>
        <v>51955.200000000004</v>
      </c>
      <c r="H12" s="37">
        <v>47232</v>
      </c>
      <c r="I12" s="37">
        <f>H12*0.75</f>
        <v>35424</v>
      </c>
      <c r="J12" s="37">
        <f>H12*0.5</f>
        <v>23616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3888 до 77760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3888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7776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11664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15552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23328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27216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31104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34992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38880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42768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50544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54432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62208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66096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69984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73872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77760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5076 до 30240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2970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13104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8856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10476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5076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26928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38160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25920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11232</v>
      </c>
      <c r="G96" s="223">
        <f>H96*1.1</f>
        <v>10296</v>
      </c>
      <c r="H96" s="223">
        <v>9360</v>
      </c>
      <c r="I96" s="223">
        <f>H96*0.75</f>
        <v>7020</v>
      </c>
      <c r="J96" s="224">
        <f>H96*0.5</f>
        <v>4680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14868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16416</v>
      </c>
      <c r="G99" s="223">
        <f>H99*1.1</f>
        <v>15048.000000000002</v>
      </c>
      <c r="H99" s="223">
        <v>13680</v>
      </c>
      <c r="I99" s="223">
        <f>H99*0.75</f>
        <v>10260</v>
      </c>
      <c r="J99" s="224">
        <f>H99*0.5</f>
        <v>6840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20880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11232</v>
      </c>
      <c r="G102" s="121">
        <f>H102*1.1</f>
        <v>10296</v>
      </c>
      <c r="H102" s="121">
        <v>9360</v>
      </c>
      <c r="I102" s="121">
        <f>H102*0.75</f>
        <v>7020</v>
      </c>
      <c r="J102" s="121">
        <f>H102*0.5</f>
        <v>4680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78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109116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114312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119508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124704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129900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135096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140292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145488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150684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155880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24240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2592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1536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24240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4800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14400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17040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120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2160 до 20016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12000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1200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3192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40032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6792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8640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7128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7680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9216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3240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2592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7776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20016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2160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7680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2592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24000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20040</v>
      </c>
      <c r="G87" s="68"/>
      <c r="H87" s="68"/>
      <c r="I87" s="68"/>
      <c r="J87" s="69"/>
    </row>
    <row r="88" spans="1:10" ht="36" customHeight="1" x14ac:dyDescent="0.25">
      <c r="A88" s="7"/>
      <c r="B88" s="76" t="s">
        <v>177</v>
      </c>
      <c r="C88" s="77"/>
      <c r="D88" s="77"/>
      <c r="E88" s="53"/>
      <c r="F88" s="67">
        <v>20040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9600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12480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10080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11040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13248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3840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11040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3360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24480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9120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13219.199999999999</v>
      </c>
      <c r="G106" s="223">
        <f>H106*1.1</f>
        <v>12117.6</v>
      </c>
      <c r="H106" s="223">
        <v>11016</v>
      </c>
      <c r="I106" s="223">
        <f>H106*0.75</f>
        <v>8262</v>
      </c>
      <c r="J106" s="224">
        <f>H106*0.5</f>
        <v>5508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9600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4896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19008</v>
      </c>
      <c r="G109" s="223">
        <f>H109*1.1</f>
        <v>17424</v>
      </c>
      <c r="H109" s="223">
        <v>15840</v>
      </c>
      <c r="I109" s="223">
        <f>H109*0.75</f>
        <v>11880</v>
      </c>
      <c r="J109" s="224">
        <f>H109*0.5</f>
        <v>7920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13440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7200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16790.399999999998</v>
      </c>
      <c r="G112" s="121">
        <f>H112*1.1</f>
        <v>15391.2</v>
      </c>
      <c r="H112" s="121">
        <v>13992</v>
      </c>
      <c r="I112" s="121">
        <f>H112*0.75</f>
        <v>10494</v>
      </c>
      <c r="J112" s="121">
        <f>H112*0.5</f>
        <v>6996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65" zoomScaleNormal="60" zoomScaleSheetLayoutView="65" workbookViewId="0">
      <pane ySplit="4" topLeftCell="A91" activePane="bottomLeft" state="frozen"/>
      <selection activeCell="J115" sqref="J115"/>
      <selection pane="bottomLeft" activeCell="F97" sqref="F97:J98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202" t="s">
        <v>213</v>
      </c>
      <c r="C74" s="203"/>
      <c r="D74" s="203"/>
      <c r="E74" s="204"/>
      <c r="F74" s="216" t="str">
        <f>"Цена от "&amp;MIN(F76,F81:J82,H116,F83:J94)&amp;" до "&amp;MAX(F76,F81:J82,H116,F83:J94)</f>
        <v>Цена от 1908 до 178848</v>
      </c>
      <c r="G74" s="217"/>
      <c r="H74" s="217"/>
      <c r="I74" s="217"/>
      <c r="J74" s="218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36" customHeight="1" thickBot="1" x14ac:dyDescent="0.3">
      <c r="A79" s="7"/>
      <c r="B79" s="240" t="s">
        <v>159</v>
      </c>
      <c r="C79" s="241"/>
      <c r="D79" s="241"/>
      <c r="E79" s="242"/>
      <c r="F79" s="93">
        <v>35640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44496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11448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22896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44496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53395.199999999997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11448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22896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54828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3888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35856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30240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178848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1908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54828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11448</v>
      </c>
      <c r="G97" s="68"/>
      <c r="H97" s="68"/>
      <c r="I97" s="68"/>
      <c r="J97" s="69"/>
    </row>
    <row r="98" spans="1:10" ht="36" customHeight="1" x14ac:dyDescent="0.25">
      <c r="A98" s="7"/>
      <c r="B98" s="76" t="s">
        <v>177</v>
      </c>
      <c r="C98" s="77"/>
      <c r="D98" s="77"/>
      <c r="E98" s="53"/>
      <c r="F98" s="67">
        <v>44496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62640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62640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75168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16560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16560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32400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5760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250560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2880</v>
      </c>
      <c r="G109" s="68"/>
      <c r="H109" s="68"/>
      <c r="I109" s="68"/>
      <c r="J109" s="69"/>
    </row>
    <row r="110" spans="1:10" ht="36" customHeight="1" thickBot="1" x14ac:dyDescent="0.3">
      <c r="A110" s="7"/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22.5" customHeight="1" thickBot="1" x14ac:dyDescent="0.3">
      <c r="A111" s="7" t="s">
        <v>111</v>
      </c>
      <c r="B111" s="171" t="s">
        <v>190</v>
      </c>
      <c r="C111" s="172"/>
      <c r="D111" s="172"/>
      <c r="E111" s="172"/>
      <c r="F111" s="172"/>
      <c r="G111" s="172"/>
      <c r="H111" s="172"/>
      <c r="I111" s="172"/>
      <c r="J111" s="173"/>
    </row>
    <row r="112" spans="1:10" ht="36" customHeight="1" x14ac:dyDescent="0.25">
      <c r="A112" s="7"/>
      <c r="B112" s="34" t="s">
        <v>191</v>
      </c>
      <c r="C112" s="174"/>
      <c r="D112" s="174"/>
      <c r="E112" s="175"/>
      <c r="F112" s="80">
        <v>60</v>
      </c>
      <c r="G112" s="81"/>
      <c r="H112" s="81"/>
      <c r="I112" s="81"/>
      <c r="J112" s="82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67">
        <v>60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193</v>
      </c>
      <c r="C114" s="77"/>
      <c r="D114" s="77"/>
      <c r="E114" s="54"/>
      <c r="F114" s="67">
        <v>120</v>
      </c>
      <c r="G114" s="68"/>
      <c r="H114" s="68"/>
      <c r="I114" s="68"/>
      <c r="J114" s="69"/>
    </row>
    <row r="115" spans="1:10" ht="36" customHeight="1" thickBot="1" x14ac:dyDescent="0.3">
      <c r="A115" s="7"/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27475.200000000001</v>
      </c>
      <c r="G116" s="223">
        <f>H116*1.1</f>
        <v>25185.600000000002</v>
      </c>
      <c r="H116" s="223">
        <v>22896</v>
      </c>
      <c r="I116" s="223">
        <f>H116*0.75</f>
        <v>17172</v>
      </c>
      <c r="J116" s="224">
        <f>H116*0.5</f>
        <v>11448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11448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 t="e">
        <v>#REF!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38880</v>
      </c>
      <c r="G119" s="223">
        <f>H119*1.1</f>
        <v>35640</v>
      </c>
      <c r="H119" s="223">
        <v>32400</v>
      </c>
      <c r="I119" s="223">
        <f>H119*0.75</f>
        <v>24300</v>
      </c>
      <c r="J119" s="224">
        <f>H119*0.5</f>
        <v>16200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16560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16560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201</v>
      </c>
      <c r="C122" s="77"/>
      <c r="D122" s="77"/>
      <c r="E122" s="54"/>
      <c r="F122" s="67">
        <v>22896</v>
      </c>
      <c r="G122" s="68"/>
      <c r="H122" s="68"/>
      <c r="I122" s="68"/>
      <c r="J122" s="69"/>
    </row>
    <row r="123" spans="1:10" ht="54" customHeight="1" thickBot="1" x14ac:dyDescent="0.3">
      <c r="A123" s="7"/>
      <c r="B123" s="18" t="s">
        <v>202</v>
      </c>
      <c r="C123" s="19"/>
      <c r="D123" s="19"/>
      <c r="E123" s="20"/>
      <c r="F123" s="111"/>
      <c r="G123" s="112"/>
      <c r="H123" s="112"/>
      <c r="I123" s="112"/>
      <c r="J123" s="113"/>
    </row>
    <row r="124" spans="1:10" ht="28.5" customHeight="1" thickBot="1" x14ac:dyDescent="0.3">
      <c r="A124" s="7"/>
      <c r="B124" s="122" t="s">
        <v>190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28.5" customHeight="1" x14ac:dyDescent="0.25">
      <c r="A125" s="7"/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8.5" customHeight="1" thickBot="1" x14ac:dyDescent="0.3">
      <c r="A129" s="7"/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ht="56.25" customHeight="1" x14ac:dyDescent="0.25">
      <c r="A132" s="7"/>
      <c r="B132" s="128" t="s">
        <v>264</v>
      </c>
      <c r="C132" s="128"/>
      <c r="D132" s="128"/>
      <c r="E132" s="128"/>
      <c r="F132" s="128"/>
      <c r="G132" s="128"/>
      <c r="H132" s="128"/>
      <c r="I132" s="128"/>
      <c r="J132" s="128"/>
    </row>
    <row r="133" spans="1:10" ht="41.25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 t="s">
        <v>113</v>
      </c>
      <c r="B134" s="130" t="s">
        <v>268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42" customHeight="1" x14ac:dyDescent="0.25">
      <c r="A135" s="7"/>
      <c r="B135" s="132" t="s">
        <v>211</v>
      </c>
      <c r="C135" s="132"/>
      <c r="D135" s="132"/>
      <c r="E135" s="132"/>
      <c r="F135" s="132"/>
      <c r="G135" s="132"/>
      <c r="H135" s="132"/>
      <c r="I135" s="132"/>
      <c r="J135" s="132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"&amp;MIN(F56,F61:F74)&amp;" до "&amp;MAX(F56,F61:F74)</f>
        <v>Цена от 3060 до 90000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14400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20160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46080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35424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30960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55440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72000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23040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64800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43920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77760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28800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21600</v>
      </c>
      <c r="G96" s="223">
        <f>H96*1.1</f>
        <v>19800</v>
      </c>
      <c r="H96" s="223">
        <v>18000</v>
      </c>
      <c r="I96" s="223">
        <f>H96*0.75</f>
        <v>13500</v>
      </c>
      <c r="J96" s="224">
        <f>H96*0.5</f>
        <v>9000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16200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23040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14688</v>
      </c>
      <c r="G102" s="121">
        <f>H102*1.1</f>
        <v>13464.000000000002</v>
      </c>
      <c r="H102" s="121">
        <v>12240</v>
      </c>
      <c r="I102" s="121">
        <f>H102*0.75</f>
        <v>9180</v>
      </c>
      <c r="J102" s="121">
        <f>H102*0.5</f>
        <v>6120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98" activePane="bottomLeft" state="frozen"/>
      <selection activeCell="J115" sqref="J115"/>
      <selection pane="bottomLeft" activeCell="F107" sqref="F107:J108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5"/>
      <c r="G8" s="214"/>
      <c r="H8" s="214"/>
      <c r="I8" s="214"/>
      <c r="J8" s="21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234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93" t="s">
        <v>270</v>
      </c>
      <c r="B43" s="394"/>
      <c r="C43" s="395"/>
      <c r="D43" s="395"/>
      <c r="E43" s="395"/>
      <c r="F43" s="185" t="s">
        <v>270</v>
      </c>
      <c r="G43" s="214"/>
      <c r="H43" s="214"/>
      <c r="I43" s="214"/>
      <c r="J43" s="215"/>
    </row>
    <row r="44" spans="1:10" ht="36" customHeight="1" thickBot="1" x14ac:dyDescent="0.3">
      <c r="A44" s="7" t="s">
        <v>111</v>
      </c>
      <c r="B44" s="30" t="s">
        <v>271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85" t="s">
        <v>270</v>
      </c>
      <c r="G45" s="214"/>
      <c r="H45" s="214"/>
      <c r="I45" s="214"/>
      <c r="J45" s="215"/>
    </row>
    <row r="46" spans="1:10" ht="36" customHeight="1" thickBot="1" x14ac:dyDescent="0.3">
      <c r="A46" s="7" t="s">
        <v>111</v>
      </c>
      <c r="B46" s="30" t="s">
        <v>272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85" t="s">
        <v>270</v>
      </c>
      <c r="G47" s="214"/>
      <c r="H47" s="214"/>
      <c r="I47" s="214"/>
      <c r="J47" s="215"/>
    </row>
    <row r="48" spans="1:10" ht="36" customHeight="1" thickBot="1" x14ac:dyDescent="0.3">
      <c r="A48" s="7" t="s">
        <v>111</v>
      </c>
      <c r="B48" s="52" t="s">
        <v>273</v>
      </c>
      <c r="C48" s="53"/>
      <c r="D48" s="53"/>
      <c r="E48" s="54"/>
      <c r="F48" s="190">
        <v>1512</v>
      </c>
      <c r="G48" s="396"/>
      <c r="H48" s="396"/>
      <c r="I48" s="396"/>
      <c r="J48" s="397"/>
    </row>
    <row r="49" spans="1:10" ht="30" customHeight="1" thickBot="1" x14ac:dyDescent="0.3">
      <c r="A49" s="185"/>
      <c r="B49" s="214"/>
      <c r="C49" s="214"/>
      <c r="D49" s="214"/>
      <c r="E49" s="215"/>
      <c r="F49" s="185" t="s">
        <v>270</v>
      </c>
      <c r="G49" s="214"/>
      <c r="H49" s="214"/>
      <c r="I49" s="214"/>
      <c r="J49" s="215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98" t="str">
        <f>"Цена от "&amp;MIN(F51:F74)&amp;" до "&amp;MAX(F51:F74)</f>
        <v>Цена от 5400 до 277830</v>
      </c>
      <c r="G50" s="399"/>
      <c r="H50" s="399"/>
      <c r="I50" s="399"/>
      <c r="J50" s="400"/>
    </row>
    <row r="51" spans="1:10" ht="36" customHeight="1" outlineLevel="1" x14ac:dyDescent="0.25">
      <c r="A51" s="7"/>
      <c r="B51" s="52" t="s">
        <v>274</v>
      </c>
      <c r="C51" s="53"/>
      <c r="D51" s="53"/>
      <c r="E51" s="53"/>
      <c r="F51" s="147">
        <v>13230</v>
      </c>
      <c r="G51" s="148"/>
      <c r="H51" s="148"/>
      <c r="I51" s="148"/>
      <c r="J51" s="149"/>
    </row>
    <row r="52" spans="1:10" ht="36" customHeight="1" outlineLevel="1" x14ac:dyDescent="0.25">
      <c r="A52" s="7"/>
      <c r="B52" s="52" t="s">
        <v>275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276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277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278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279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280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281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282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283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284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285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286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287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288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289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290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291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292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293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294</v>
      </c>
      <c r="C71" s="53"/>
      <c r="D71" s="53"/>
      <c r="E71" s="53"/>
      <c r="F71" s="401">
        <v>277830</v>
      </c>
      <c r="G71" s="157"/>
      <c r="H71" s="157"/>
      <c r="I71" s="157"/>
      <c r="J71" s="158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212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202" t="s">
        <v>213</v>
      </c>
      <c r="C85" s="203"/>
      <c r="D85" s="203"/>
      <c r="E85" s="204"/>
      <c r="F85" s="216" t="str">
        <f>"Цена от "&amp;MIN(F87,F92:F104)&amp;" до "&amp;MAX(F87,F92:F104)</f>
        <v>Цена от 3240 до 124740</v>
      </c>
      <c r="G85" s="217"/>
      <c r="H85" s="217"/>
      <c r="I85" s="217"/>
      <c r="J85" s="218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36" customHeight="1" thickBot="1" x14ac:dyDescent="0.3">
      <c r="A90" s="7"/>
      <c r="B90" s="240" t="s">
        <v>159</v>
      </c>
      <c r="C90" s="241"/>
      <c r="D90" s="241"/>
      <c r="E90" s="242"/>
      <c r="F90" s="67">
        <v>60048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111</v>
      </c>
      <c r="B92" s="78" t="s">
        <v>160</v>
      </c>
      <c r="C92" s="79"/>
      <c r="D92" s="79"/>
      <c r="E92" s="36"/>
      <c r="F92" s="80">
        <v>74340</v>
      </c>
      <c r="G92" s="81"/>
      <c r="H92" s="81"/>
      <c r="I92" s="81"/>
      <c r="J92" s="82"/>
    </row>
    <row r="93" spans="1:10" ht="36" customHeight="1" x14ac:dyDescent="0.25">
      <c r="A93" s="7" t="s">
        <v>111</v>
      </c>
      <c r="B93" s="52" t="s">
        <v>161</v>
      </c>
      <c r="C93" s="96"/>
      <c r="D93" s="96"/>
      <c r="E93" s="97"/>
      <c r="F93" s="194">
        <v>50940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194">
        <v>124740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194">
        <v>93870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194">
        <v>112644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76" t="s">
        <v>165</v>
      </c>
      <c r="C97" s="77"/>
      <c r="D97" s="77"/>
      <c r="E97" s="54"/>
      <c r="F97" s="194">
        <v>54540</v>
      </c>
      <c r="G97" s="281"/>
      <c r="H97" s="281"/>
      <c r="I97" s="281"/>
      <c r="J97" s="282"/>
    </row>
    <row r="98" spans="1:10" ht="36" customHeight="1" x14ac:dyDescent="0.25">
      <c r="A98" s="7" t="s">
        <v>111</v>
      </c>
      <c r="B98" s="76" t="s">
        <v>166</v>
      </c>
      <c r="C98" s="77"/>
      <c r="D98" s="77"/>
      <c r="E98" s="54"/>
      <c r="F98" s="194">
        <v>94140</v>
      </c>
      <c r="G98" s="281"/>
      <c r="H98" s="281"/>
      <c r="I98" s="281"/>
      <c r="J98" s="282"/>
    </row>
    <row r="99" spans="1:10" ht="36" customHeight="1" x14ac:dyDescent="0.25">
      <c r="A99" s="7" t="s">
        <v>111</v>
      </c>
      <c r="B99" s="52" t="s">
        <v>167</v>
      </c>
      <c r="C99" s="96"/>
      <c r="D99" s="96"/>
      <c r="E99" s="97"/>
      <c r="F99" s="194">
        <v>124740</v>
      </c>
      <c r="G99" s="281"/>
      <c r="H99" s="281"/>
      <c r="I99" s="281"/>
      <c r="J99" s="282"/>
    </row>
    <row r="100" spans="1:10" ht="36" customHeight="1" x14ac:dyDescent="0.25">
      <c r="A100" s="7"/>
      <c r="B100" s="52" t="s">
        <v>168</v>
      </c>
      <c r="C100" s="96"/>
      <c r="D100" s="96"/>
      <c r="E100" s="97"/>
      <c r="F100" s="194">
        <v>55800</v>
      </c>
      <c r="G100" s="281"/>
      <c r="H100" s="281"/>
      <c r="I100" s="281"/>
      <c r="J100" s="282"/>
    </row>
    <row r="101" spans="1:10" ht="36" customHeight="1" x14ac:dyDescent="0.25">
      <c r="A101" s="7" t="s">
        <v>111</v>
      </c>
      <c r="B101" s="78" t="s">
        <v>169</v>
      </c>
      <c r="C101" s="79"/>
      <c r="D101" s="79"/>
      <c r="E101" s="36"/>
      <c r="F101" s="194">
        <v>3240</v>
      </c>
      <c r="G101" s="281"/>
      <c r="H101" s="281"/>
      <c r="I101" s="281"/>
      <c r="J101" s="282"/>
    </row>
    <row r="102" spans="1:10" ht="36" customHeight="1" x14ac:dyDescent="0.25">
      <c r="A102" s="7"/>
      <c r="B102" s="52" t="s">
        <v>170</v>
      </c>
      <c r="C102" s="96"/>
      <c r="D102" s="96"/>
      <c r="E102" s="97"/>
      <c r="F102" s="194">
        <v>38340</v>
      </c>
      <c r="G102" s="281"/>
      <c r="H102" s="281"/>
      <c r="I102" s="281"/>
      <c r="J102" s="282"/>
    </row>
    <row r="103" spans="1:10" ht="36" customHeight="1" x14ac:dyDescent="0.25">
      <c r="B103" s="52" t="s">
        <v>171</v>
      </c>
      <c r="C103" s="96"/>
      <c r="D103" s="96"/>
      <c r="E103" s="97"/>
      <c r="F103" s="194">
        <v>31140</v>
      </c>
      <c r="G103" s="281"/>
      <c r="H103" s="281"/>
      <c r="I103" s="281"/>
      <c r="J103" s="28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4">
        <v>56340</v>
      </c>
      <c r="G104" s="281"/>
      <c r="H104" s="281"/>
      <c r="I104" s="281"/>
      <c r="J104" s="28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4">
        <v>8694</v>
      </c>
      <c r="G105" s="281"/>
      <c r="H105" s="281"/>
      <c r="I105" s="281"/>
      <c r="J105" s="28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4">
        <v>70002</v>
      </c>
      <c r="G106" s="281"/>
      <c r="H106" s="281"/>
      <c r="I106" s="281"/>
      <c r="J106" s="28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4">
        <v>60030</v>
      </c>
      <c r="G107" s="281"/>
      <c r="H107" s="281"/>
      <c r="I107" s="281"/>
      <c r="J107" s="282"/>
    </row>
    <row r="108" spans="1:10" ht="36" customHeight="1" x14ac:dyDescent="0.25">
      <c r="A108" s="7"/>
      <c r="B108" s="76" t="s">
        <v>177</v>
      </c>
      <c r="C108" s="77"/>
      <c r="D108" s="77"/>
      <c r="E108" s="53"/>
      <c r="F108" s="194">
        <v>60012</v>
      </c>
      <c r="G108" s="281"/>
      <c r="H108" s="281"/>
      <c r="I108" s="281"/>
      <c r="J108" s="282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4">
        <v>216000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4">
        <v>148320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4">
        <v>362160</v>
      </c>
      <c r="G111" s="281"/>
      <c r="H111" s="281"/>
      <c r="I111" s="281"/>
      <c r="J111" s="282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4">
        <v>272880</v>
      </c>
      <c r="G112" s="281"/>
      <c r="H112" s="281"/>
      <c r="I112" s="281"/>
      <c r="J112" s="282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194">
        <v>327456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4">
        <v>158400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4">
        <v>273600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194">
        <v>362160</v>
      </c>
      <c r="G116" s="281"/>
      <c r="H116" s="281"/>
      <c r="I116" s="281"/>
      <c r="J116" s="282"/>
    </row>
    <row r="117" spans="1:10" ht="36" customHeight="1" x14ac:dyDescent="0.25">
      <c r="A117" s="7" t="s">
        <v>113</v>
      </c>
      <c r="B117" s="78" t="s">
        <v>186</v>
      </c>
      <c r="C117" s="79"/>
      <c r="D117" s="79"/>
      <c r="E117" s="36"/>
      <c r="F117" s="194">
        <v>10080</v>
      </c>
      <c r="G117" s="281"/>
      <c r="H117" s="281"/>
      <c r="I117" s="281"/>
      <c r="J117" s="282"/>
    </row>
    <row r="118" spans="1:10" ht="36" customHeight="1" thickBot="1" x14ac:dyDescent="0.3">
      <c r="A118" s="7" t="s">
        <v>113</v>
      </c>
      <c r="B118" s="76" t="s">
        <v>188</v>
      </c>
      <c r="C118" s="77"/>
      <c r="D118" s="77"/>
      <c r="E118" s="54"/>
      <c r="F118" s="194">
        <v>163440</v>
      </c>
      <c r="G118" s="281"/>
      <c r="H118" s="281"/>
      <c r="I118" s="281"/>
      <c r="J118" s="282"/>
    </row>
    <row r="119" spans="1:10" ht="22.5" customHeight="1" x14ac:dyDescent="0.25">
      <c r="A119" s="7" t="s">
        <v>111</v>
      </c>
      <c r="B119" s="105" t="s">
        <v>190</v>
      </c>
      <c r="C119" s="106"/>
      <c r="D119" s="106"/>
      <c r="E119" s="106"/>
      <c r="F119" s="106"/>
      <c r="G119" s="106"/>
      <c r="H119" s="106"/>
      <c r="I119" s="106"/>
      <c r="J119" s="107"/>
    </row>
    <row r="120" spans="1:10" ht="36" customHeight="1" thickBot="1" x14ac:dyDescent="0.3">
      <c r="A120" s="7"/>
      <c r="B120" s="52" t="s">
        <v>172</v>
      </c>
      <c r="C120" s="96"/>
      <c r="D120" s="96"/>
      <c r="E120" s="97"/>
      <c r="F120" s="67">
        <v>40</v>
      </c>
      <c r="G120" s="68"/>
      <c r="H120" s="68"/>
      <c r="I120" s="68"/>
      <c r="J120" s="69"/>
    </row>
    <row r="121" spans="1:10" ht="36" customHeight="1" thickBot="1" x14ac:dyDescent="0.3">
      <c r="A121" s="7"/>
      <c r="B121" s="99" t="s">
        <v>189</v>
      </c>
      <c r="C121" s="100"/>
      <c r="D121" s="100"/>
      <c r="E121" s="101"/>
      <c r="F121" s="102"/>
      <c r="G121" s="103"/>
      <c r="H121" s="103"/>
      <c r="I121" s="103"/>
      <c r="J121" s="104"/>
    </row>
    <row r="122" spans="1:10" ht="36" customHeight="1" thickBot="1" x14ac:dyDescent="0.3">
      <c r="A122" s="7"/>
      <c r="B122" s="171" t="s">
        <v>190</v>
      </c>
      <c r="C122" s="172"/>
      <c r="D122" s="172"/>
      <c r="E122" s="172"/>
      <c r="F122" s="172"/>
      <c r="G122" s="172"/>
      <c r="H122" s="172"/>
      <c r="I122" s="172"/>
      <c r="J122" s="173"/>
    </row>
    <row r="123" spans="1:10" ht="36" customHeight="1" x14ac:dyDescent="0.25">
      <c r="A123" s="7"/>
      <c r="B123" s="108" t="s">
        <v>191</v>
      </c>
      <c r="C123" s="109"/>
      <c r="D123" s="109"/>
      <c r="E123" s="110"/>
      <c r="F123" s="67">
        <v>60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192</v>
      </c>
      <c r="C124" s="77"/>
      <c r="D124" s="77"/>
      <c r="E124" s="54"/>
      <c r="F124" s="67">
        <v>99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193</v>
      </c>
      <c r="C125" s="77"/>
      <c r="D125" s="77"/>
      <c r="E125" s="54"/>
      <c r="F125" s="67">
        <v>150</v>
      </c>
      <c r="G125" s="68"/>
      <c r="H125" s="68"/>
      <c r="I125" s="68"/>
      <c r="J125" s="69"/>
    </row>
    <row r="126" spans="1:10" ht="36" customHeight="1" thickBot="1" x14ac:dyDescent="0.3">
      <c r="A126" s="7"/>
      <c r="B126" s="18" t="s">
        <v>194</v>
      </c>
      <c r="C126" s="19"/>
      <c r="D126" s="19"/>
      <c r="E126" s="20"/>
      <c r="F126" s="216"/>
      <c r="G126" s="217"/>
      <c r="H126" s="217"/>
      <c r="I126" s="217"/>
      <c r="J126" s="218"/>
    </row>
    <row r="127" spans="1:10" ht="36" customHeight="1" x14ac:dyDescent="0.25">
      <c r="A127" s="7" t="s">
        <v>111</v>
      </c>
      <c r="B127" s="76" t="s">
        <v>266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196</v>
      </c>
      <c r="C128" s="77"/>
      <c r="D128" s="77"/>
      <c r="E128" s="54"/>
      <c r="F128" s="67">
        <v>61740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315</v>
      </c>
      <c r="C129" s="77"/>
      <c r="D129" s="77"/>
      <c r="E129" s="54"/>
      <c r="F129" s="67">
        <v>179280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201</v>
      </c>
      <c r="C130" s="77"/>
      <c r="D130" s="77"/>
      <c r="E130" s="54"/>
      <c r="F130" s="67">
        <v>43740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202</v>
      </c>
      <c r="C131" s="19"/>
      <c r="D131" s="19"/>
      <c r="E131" s="20"/>
      <c r="F131" s="111"/>
      <c r="G131" s="112"/>
      <c r="H131" s="112"/>
      <c r="I131" s="112"/>
      <c r="J131" s="113"/>
    </row>
    <row r="132" spans="1:10" ht="28.5" customHeight="1" thickBot="1" x14ac:dyDescent="0.3">
      <c r="A132" s="7"/>
      <c r="B132" s="358" t="s">
        <v>190</v>
      </c>
      <c r="C132" s="359"/>
      <c r="D132" s="359"/>
      <c r="E132" s="359"/>
      <c r="F132" s="359"/>
      <c r="G132" s="359"/>
      <c r="H132" s="359"/>
      <c r="I132" s="359"/>
      <c r="J132" s="360"/>
    </row>
    <row r="133" spans="1:10" ht="28.5" customHeight="1" x14ac:dyDescent="0.25">
      <c r="A133" s="7"/>
      <c r="B133" s="78" t="s">
        <v>203</v>
      </c>
      <c r="C133" s="79"/>
      <c r="D133" s="79"/>
      <c r="E133" s="36"/>
      <c r="F133" s="80">
        <v>180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205</v>
      </c>
      <c r="C135" s="77"/>
      <c r="D135" s="77"/>
      <c r="E135" s="54"/>
      <c r="F135" s="67">
        <v>72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206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207</v>
      </c>
      <c r="C137" s="77"/>
      <c r="D137" s="77"/>
      <c r="E137" s="54"/>
      <c r="F137" s="67">
        <v>180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28"/>
      <c r="D138" s="28"/>
      <c r="E138" s="29"/>
      <c r="F138" s="185"/>
      <c r="G138" s="214"/>
      <c r="H138" s="214"/>
      <c r="I138" s="214"/>
      <c r="J138" s="215"/>
    </row>
    <row r="139" spans="1:10" ht="54" customHeight="1" thickBot="1" x14ac:dyDescent="0.3">
      <c r="A139" s="7" t="s">
        <v>111</v>
      </c>
      <c r="B139" s="474" t="s">
        <v>316</v>
      </c>
      <c r="C139" s="436"/>
      <c r="D139" s="436"/>
      <c r="E139" s="437"/>
      <c r="F139" s="111"/>
      <c r="G139" s="112"/>
      <c r="H139" s="112"/>
      <c r="I139" s="112"/>
      <c r="J139" s="113"/>
    </row>
    <row r="140" spans="1:10" ht="36" customHeight="1" x14ac:dyDescent="0.25">
      <c r="A140" s="7" t="s">
        <v>111</v>
      </c>
      <c r="B140" s="441" t="s">
        <v>317</v>
      </c>
      <c r="C140" s="442"/>
      <c r="D140" s="442"/>
      <c r="E140" s="443"/>
      <c r="F140" s="370"/>
      <c r="G140" s="370"/>
      <c r="H140" s="370"/>
      <c r="I140" s="370"/>
      <c r="J140" s="371"/>
    </row>
    <row r="141" spans="1:10" ht="36" customHeight="1" thickBot="1" x14ac:dyDescent="0.3">
      <c r="A141" s="7"/>
      <c r="B141" s="475" t="s">
        <v>318</v>
      </c>
      <c r="C141" s="476"/>
      <c r="D141" s="476"/>
      <c r="E141" s="477"/>
      <c r="F141" s="370"/>
      <c r="G141" s="370"/>
      <c r="H141" s="370"/>
      <c r="I141" s="370"/>
      <c r="J141" s="370"/>
    </row>
    <row r="142" spans="1:10" ht="18" customHeight="1" x14ac:dyDescent="0.25">
      <c r="A142" s="7"/>
      <c r="B142" s="125"/>
      <c r="C142" s="126"/>
      <c r="D142" s="126"/>
      <c r="E142" s="126"/>
      <c r="F142" s="127"/>
      <c r="G142" s="127"/>
      <c r="H142" s="127"/>
      <c r="I142" s="127"/>
      <c r="J142" s="127"/>
    </row>
    <row r="143" spans="1:10" ht="67.5" customHeight="1" x14ac:dyDescent="0.25">
      <c r="A143" s="7"/>
      <c r="B143" s="128" t="s">
        <v>319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7" customHeight="1" x14ac:dyDescent="0.25">
      <c r="A144" s="7" t="s">
        <v>113</v>
      </c>
      <c r="B144" s="130" t="s">
        <v>210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s="180" customFormat="1" ht="20.100000000000001" customHeight="1" x14ac:dyDescent="0.25">
      <c r="B145" s="424"/>
      <c r="F145" s="425"/>
      <c r="G145" s="425"/>
      <c r="H145" s="425"/>
      <c r="I145" s="425"/>
      <c r="J145" s="425"/>
    </row>
    <row r="146" spans="1:10" s="245" customFormat="1" ht="36" customHeight="1" thickBot="1" x14ac:dyDescent="0.3">
      <c r="B146" s="246" t="s">
        <v>254</v>
      </c>
      <c r="C146" s="246"/>
      <c r="D146" s="246"/>
      <c r="E146" s="246"/>
      <c r="F146" s="246"/>
      <c r="G146" s="246"/>
      <c r="H146" s="246"/>
      <c r="I146" s="246"/>
    </row>
    <row r="147" spans="1:10" s="133" customFormat="1" ht="36" customHeight="1" thickBot="1" x14ac:dyDescent="0.3">
      <c r="B147" s="247" t="s">
        <v>255</v>
      </c>
      <c r="C147" s="248"/>
      <c r="D147" s="248"/>
      <c r="E147" s="248"/>
      <c r="F147" s="248"/>
      <c r="G147" s="248"/>
      <c r="H147" s="248"/>
      <c r="I147" s="249"/>
    </row>
    <row r="148" spans="1:10" ht="76.5" customHeight="1" thickBot="1" x14ac:dyDescent="0.3">
      <c r="B148" s="283" t="s">
        <v>256</v>
      </c>
      <c r="C148" s="284"/>
      <c r="D148" s="285" t="s">
        <v>257</v>
      </c>
      <c r="E148" s="255"/>
      <c r="F148" s="256"/>
      <c r="G148" s="255" t="s">
        <v>258</v>
      </c>
      <c r="H148" s="255"/>
      <c r="I148" s="256"/>
      <c r="J148" s="9"/>
    </row>
    <row r="149" spans="1:10" ht="36" customHeight="1" x14ac:dyDescent="0.25">
      <c r="B149" s="286" t="s">
        <v>259</v>
      </c>
      <c r="C149" s="287"/>
      <c r="D149" s="262" t="s">
        <v>260</v>
      </c>
      <c r="E149" s="262"/>
      <c r="F149" s="262"/>
      <c r="G149" s="288">
        <v>2190</v>
      </c>
      <c r="H149" s="262"/>
      <c r="I149" s="263"/>
      <c r="J149" s="9"/>
    </row>
    <row r="150" spans="1:10" ht="36" customHeight="1" x14ac:dyDescent="0.25">
      <c r="B150" s="289" t="s">
        <v>261</v>
      </c>
      <c r="C150" s="290"/>
      <c r="D150" s="269"/>
      <c r="E150" s="269"/>
      <c r="F150" s="269"/>
      <c r="G150" s="291">
        <v>1590</v>
      </c>
      <c r="H150" s="269"/>
      <c r="I150" s="270"/>
      <c r="J150" s="9"/>
    </row>
    <row r="151" spans="1:10" ht="36" customHeight="1" x14ac:dyDescent="0.25">
      <c r="B151" s="289" t="s">
        <v>262</v>
      </c>
      <c r="C151" s="290"/>
      <c r="D151" s="269"/>
      <c r="E151" s="269"/>
      <c r="F151" s="269"/>
      <c r="G151" s="291">
        <v>1440</v>
      </c>
      <c r="H151" s="269"/>
      <c r="I151" s="270"/>
      <c r="J151" s="9"/>
    </row>
    <row r="152" spans="1:10" ht="54" customHeight="1" x14ac:dyDescent="0.25">
      <c r="B152" s="289" t="s">
        <v>263</v>
      </c>
      <c r="C152" s="290"/>
      <c r="D152" s="269"/>
      <c r="E152" s="269"/>
      <c r="F152" s="269"/>
      <c r="G152" s="291">
        <v>1290</v>
      </c>
      <c r="H152" s="269"/>
      <c r="I152" s="270"/>
      <c r="J152" s="9"/>
    </row>
    <row r="153" spans="1:10" ht="18" customHeight="1" x14ac:dyDescent="0.25">
      <c r="B153" s="372"/>
      <c r="C153" s="372"/>
      <c r="D153" s="373"/>
      <c r="E153" s="373"/>
      <c r="F153" s="373"/>
      <c r="G153" s="374"/>
      <c r="H153" s="373"/>
      <c r="I153" s="373"/>
      <c r="J153" s="9"/>
    </row>
    <row r="154" spans="1:10" ht="40.5" customHeight="1" x14ac:dyDescent="0.25">
      <c r="A154" s="7"/>
      <c r="B154" s="132" t="s">
        <v>211</v>
      </c>
      <c r="C154" s="132"/>
      <c r="D154" s="132"/>
      <c r="E154" s="132"/>
      <c r="F154" s="132"/>
      <c r="G154" s="132"/>
      <c r="H154" s="132"/>
      <c r="I154" s="132"/>
      <c r="J154" s="132"/>
    </row>
    <row r="155" spans="1:10" ht="23.25" x14ac:dyDescent="0.25">
      <c r="A155" s="375" t="s">
        <v>320</v>
      </c>
      <c r="B155" s="375"/>
      <c r="C155" s="375"/>
      <c r="D155" s="375"/>
      <c r="E155" s="375"/>
      <c r="F155" s="375"/>
      <c r="G155" s="375"/>
      <c r="H155" s="375"/>
      <c r="I155" s="9"/>
      <c r="J155" s="9"/>
    </row>
    <row r="156" spans="1:10" ht="25.5" x14ac:dyDescent="0.35">
      <c r="A156" s="376" t="s">
        <v>321</v>
      </c>
      <c r="B156" s="376"/>
      <c r="C156" s="376"/>
      <c r="D156" s="376"/>
      <c r="E156" s="377" t="s">
        <v>322</v>
      </c>
      <c r="F156" s="378"/>
      <c r="G156" s="378"/>
      <c r="H156" s="9"/>
      <c r="I156" s="9"/>
      <c r="J156" s="9"/>
    </row>
    <row r="157" spans="1:10" ht="25.5" x14ac:dyDescent="0.35">
      <c r="A157" s="379" t="s">
        <v>323</v>
      </c>
      <c r="B157" s="379"/>
      <c r="C157" s="379"/>
      <c r="D157" s="379"/>
      <c r="E157" s="380">
        <v>1</v>
      </c>
      <c r="F157" s="378"/>
      <c r="G157" s="378"/>
      <c r="H157" s="9"/>
      <c r="I157" s="9"/>
      <c r="J157" s="9"/>
    </row>
    <row r="158" spans="1:10" ht="25.5" x14ac:dyDescent="0.35">
      <c r="A158" s="379">
        <v>2</v>
      </c>
      <c r="B158" s="379"/>
      <c r="C158" s="379"/>
      <c r="D158" s="379"/>
      <c r="E158" s="381">
        <v>1.1000000000000001</v>
      </c>
      <c r="F158" s="378"/>
      <c r="G158" s="378"/>
      <c r="H158" s="9"/>
      <c r="I158" s="9"/>
      <c r="J158" s="9"/>
    </row>
    <row r="159" spans="1:10" ht="25.5" x14ac:dyDescent="0.35">
      <c r="A159" s="379">
        <v>3</v>
      </c>
      <c r="B159" s="379"/>
      <c r="C159" s="379"/>
      <c r="D159" s="379"/>
      <c r="E159" s="381">
        <v>1.2</v>
      </c>
      <c r="F159" s="378"/>
      <c r="G159" s="378"/>
      <c r="H159" s="9"/>
      <c r="I159" s="9"/>
      <c r="J159" s="9"/>
    </row>
    <row r="160" spans="1:10" ht="25.5" x14ac:dyDescent="0.35">
      <c r="A160" s="379" t="s">
        <v>324</v>
      </c>
      <c r="B160" s="379"/>
      <c r="C160" s="379"/>
      <c r="D160" s="379"/>
      <c r="E160" s="381">
        <v>1.25</v>
      </c>
      <c r="F160" s="378"/>
      <c r="G160" s="378"/>
      <c r="H160" s="9"/>
      <c r="I160" s="9"/>
      <c r="J160" s="9"/>
    </row>
    <row r="161" spans="1:10" ht="25.5" x14ac:dyDescent="0.35">
      <c r="A161" s="379" t="s">
        <v>325</v>
      </c>
      <c r="B161" s="379"/>
      <c r="C161" s="379"/>
      <c r="D161" s="379"/>
      <c r="E161" s="381">
        <v>1.3</v>
      </c>
      <c r="F161" s="378"/>
      <c r="G161" s="378"/>
      <c r="H161" s="9"/>
      <c r="I161" s="9"/>
      <c r="J161" s="9"/>
    </row>
    <row r="162" spans="1:10" ht="25.5" x14ac:dyDescent="0.35">
      <c r="A162" s="379" t="s">
        <v>326</v>
      </c>
      <c r="B162" s="379"/>
      <c r="C162" s="379"/>
      <c r="D162" s="379"/>
      <c r="E162" s="381">
        <v>1.35</v>
      </c>
      <c r="F162" s="378"/>
      <c r="G162" s="378"/>
      <c r="H162" s="9"/>
      <c r="I162" s="9"/>
      <c r="J162" s="9"/>
    </row>
    <row r="163" spans="1:10" ht="25.5" x14ac:dyDescent="0.35">
      <c r="A163" s="379" t="s">
        <v>327</v>
      </c>
      <c r="B163" s="379"/>
      <c r="C163" s="379"/>
      <c r="D163" s="379"/>
      <c r="E163" s="381">
        <v>1.4</v>
      </c>
      <c r="F163" s="378"/>
      <c r="G163" s="378"/>
      <c r="H163" s="9"/>
      <c r="I163" s="9"/>
      <c r="J163" s="9"/>
    </row>
    <row r="164" spans="1:10" ht="25.5" x14ac:dyDescent="0.35">
      <c r="A164" s="379" t="s">
        <v>328</v>
      </c>
      <c r="B164" s="379"/>
      <c r="C164" s="379"/>
      <c r="D164" s="379"/>
      <c r="E164" s="381">
        <v>1.45</v>
      </c>
      <c r="F164" s="378"/>
      <c r="G164" s="378"/>
      <c r="H164" s="9"/>
      <c r="I164" s="9"/>
      <c r="J164" s="9"/>
    </row>
    <row r="165" spans="1:10" ht="25.5" x14ac:dyDescent="0.35">
      <c r="A165" s="379" t="s">
        <v>329</v>
      </c>
      <c r="B165" s="379"/>
      <c r="C165" s="379"/>
      <c r="D165" s="379"/>
      <c r="E165" s="381">
        <v>1.5</v>
      </c>
      <c r="F165" s="378"/>
      <c r="G165" s="378"/>
      <c r="H165" s="9"/>
      <c r="I165" s="9"/>
      <c r="J165" s="9"/>
    </row>
    <row r="166" spans="1:10" ht="25.5" x14ac:dyDescent="0.35">
      <c r="A166" s="379" t="s">
        <v>330</v>
      </c>
      <c r="B166" s="379"/>
      <c r="C166" s="379"/>
      <c r="D166" s="379"/>
      <c r="E166" s="381">
        <v>2</v>
      </c>
      <c r="F166" s="378"/>
      <c r="G166" s="378"/>
      <c r="H166" s="9"/>
      <c r="I166" s="9"/>
      <c r="J166" s="9"/>
    </row>
    <row r="167" spans="1:10" ht="53.25" customHeight="1" x14ac:dyDescent="0.25">
      <c r="A167" s="382" t="s">
        <v>331</v>
      </c>
      <c r="B167" s="382"/>
      <c r="C167" s="382"/>
      <c r="D167" s="382"/>
      <c r="E167" s="382"/>
      <c r="F167" s="382"/>
      <c r="G167" s="382"/>
      <c r="H167" s="382"/>
      <c r="I167" s="9"/>
      <c r="J167" s="9"/>
    </row>
  </sheetData>
  <sheetProtection selectLockedCells="1" selectUnlockedCells="1"/>
  <mergeCells count="292">
    <mergeCell ref="A166:D166"/>
    <mergeCell ref="A167:H167"/>
    <mergeCell ref="A160:D160"/>
    <mergeCell ref="A161:D161"/>
    <mergeCell ref="A162:D162"/>
    <mergeCell ref="A163:D163"/>
    <mergeCell ref="A164:D164"/>
    <mergeCell ref="A165:D165"/>
    <mergeCell ref="B154:J154"/>
    <mergeCell ref="A155:H155"/>
    <mergeCell ref="A156:D156"/>
    <mergeCell ref="A157:D157"/>
    <mergeCell ref="A158:D158"/>
    <mergeCell ref="A159:D159"/>
    <mergeCell ref="B149:C149"/>
    <mergeCell ref="D149:F152"/>
    <mergeCell ref="G149:I149"/>
    <mergeCell ref="B150:C150"/>
    <mergeCell ref="G150:I150"/>
    <mergeCell ref="B151:C151"/>
    <mergeCell ref="G151:I151"/>
    <mergeCell ref="B152:C152"/>
    <mergeCell ref="G152:I152"/>
    <mergeCell ref="B143:J143"/>
    <mergeCell ref="B144:J144"/>
    <mergeCell ref="B146:I146"/>
    <mergeCell ref="B147:I147"/>
    <mergeCell ref="B148:C148"/>
    <mergeCell ref="D148:F148"/>
    <mergeCell ref="G148:I148"/>
    <mergeCell ref="B138:E138"/>
    <mergeCell ref="F138:J138"/>
    <mergeCell ref="B139:E139"/>
    <mergeCell ref="F139:J139"/>
    <mergeCell ref="B140:E140"/>
    <mergeCell ref="B141:E141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F121:J121"/>
    <mergeCell ref="B122:J122"/>
    <mergeCell ref="B123:E123"/>
    <mergeCell ref="F123:J123"/>
    <mergeCell ref="B124:E124"/>
    <mergeCell ref="F124:J124"/>
    <mergeCell ref="B117:E117"/>
    <mergeCell ref="F117:J117"/>
    <mergeCell ref="B118:E118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8"/>
  <sheetViews>
    <sheetView view="pageBreakPreview" topLeftCell="B1" zoomScale="50" zoomScaleNormal="60" zoomScaleSheetLayoutView="50" workbookViewId="0">
      <pane ySplit="4" topLeftCell="A118" activePane="bottomLeft" state="frozen"/>
      <selection activeCell="J115" sqref="J115"/>
      <selection pane="bottomLeft" activeCell="F127" sqref="F127:J128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74" t="s">
        <v>104</v>
      </c>
      <c r="C5" s="436"/>
      <c r="D5" s="436"/>
      <c r="E5" s="436"/>
      <c r="F5" s="436"/>
      <c r="G5" s="436"/>
      <c r="H5" s="436"/>
      <c r="I5" s="436"/>
      <c r="J5" s="437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78" t="s">
        <v>112</v>
      </c>
      <c r="C9" s="479"/>
      <c r="D9" s="479"/>
      <c r="E9" s="480"/>
      <c r="F9" s="466">
        <f>H9*1.2</f>
        <v>85579.199999999997</v>
      </c>
      <c r="G9" s="466">
        <f>H9*1.1</f>
        <v>78447.600000000006</v>
      </c>
      <c r="H9" s="466">
        <v>71316</v>
      </c>
      <c r="I9" s="466">
        <f>H9*0.75</f>
        <v>53487</v>
      </c>
      <c r="J9" s="467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81" t="s">
        <v>115</v>
      </c>
      <c r="C11" s="482"/>
      <c r="D11" s="482"/>
      <c r="E11" s="483"/>
      <c r="F11" s="466">
        <f>H11*1.2</f>
        <v>98020.800000000003</v>
      </c>
      <c r="G11" s="466">
        <f>H11*1.1</f>
        <v>89852.400000000009</v>
      </c>
      <c r="H11" s="466">
        <v>81684</v>
      </c>
      <c r="I11" s="466">
        <f>H11*0.75</f>
        <v>61263</v>
      </c>
      <c r="J11" s="467">
        <f>H11*0.5</f>
        <v>40842</v>
      </c>
    </row>
    <row r="12" spans="1:10" ht="25.5" customHeight="1" thickBot="1" x14ac:dyDescent="0.3">
      <c r="A12" s="7"/>
      <c r="B12" s="141"/>
      <c r="C12" s="142"/>
      <c r="D12" s="142"/>
      <c r="E12" s="143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84" t="s">
        <v>114</v>
      </c>
      <c r="C13" s="485"/>
      <c r="D13" s="485"/>
      <c r="E13" s="486"/>
      <c r="F13" s="487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88" t="s">
        <v>116</v>
      </c>
      <c r="C14" s="489"/>
      <c r="D14" s="489"/>
      <c r="E14" s="490"/>
      <c r="F14" s="487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9"/>
      <c r="C15" s="472"/>
      <c r="D15" s="472"/>
      <c r="E15" s="473"/>
      <c r="F15" s="162"/>
      <c r="G15" s="163"/>
      <c r="H15" s="163"/>
      <c r="I15" s="163"/>
      <c r="J15" s="164"/>
    </row>
    <row r="16" spans="1:10" ht="36" customHeight="1" x14ac:dyDescent="0.25">
      <c r="A16" s="7" t="s">
        <v>111</v>
      </c>
      <c r="B16" s="30" t="s">
        <v>117</v>
      </c>
      <c r="C16" s="238"/>
      <c r="D16" s="238"/>
      <c r="E16" s="239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40" t="s">
        <v>118</v>
      </c>
      <c r="C17" s="241"/>
      <c r="D17" s="241"/>
      <c r="E17" s="242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5"/>
      <c r="G18" s="214"/>
      <c r="H18" s="214"/>
      <c r="I18" s="214"/>
      <c r="J18" s="215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46" t="s">
        <v>120</v>
      </c>
      <c r="C20" s="208"/>
      <c r="D20" s="208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42" t="s">
        <v>269</v>
      </c>
      <c r="B21" s="343"/>
      <c r="C21" s="343"/>
      <c r="D21" s="343"/>
      <c r="E21" s="343"/>
      <c r="F21" s="343"/>
      <c r="G21" s="343"/>
      <c r="H21" s="343"/>
      <c r="I21" s="343"/>
      <c r="J21" s="344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876744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909216</v>
      </c>
      <c r="G51" s="68"/>
      <c r="H51" s="68"/>
      <c r="I51" s="68"/>
      <c r="J51" s="69"/>
    </row>
    <row r="52" spans="1:10" ht="36" customHeight="1" outlineLevel="1" thickBot="1" x14ac:dyDescent="0.3">
      <c r="A52" s="7"/>
      <c r="B52" s="52" t="s">
        <v>243</v>
      </c>
      <c r="C52" s="53"/>
      <c r="D52" s="53"/>
      <c r="E52" s="54"/>
      <c r="F52" s="67">
        <v>941688</v>
      </c>
      <c r="G52" s="68"/>
      <c r="H52" s="68"/>
      <c r="I52" s="68"/>
      <c r="J52" s="69"/>
    </row>
    <row r="53" spans="1:10" ht="30" customHeight="1" thickBot="1" x14ac:dyDescent="0.4">
      <c r="A53" s="393" t="s">
        <v>270</v>
      </c>
      <c r="B53" s="394"/>
      <c r="C53" s="395"/>
      <c r="D53" s="395"/>
      <c r="E53" s="395"/>
      <c r="F53" s="185" t="s">
        <v>270</v>
      </c>
      <c r="G53" s="214"/>
      <c r="H53" s="214"/>
      <c r="I53" s="214"/>
      <c r="J53" s="215"/>
    </row>
    <row r="54" spans="1:10" ht="36" customHeight="1" thickBot="1" x14ac:dyDescent="0.3">
      <c r="A54" s="7" t="s">
        <v>111</v>
      </c>
      <c r="B54" s="30" t="s">
        <v>271</v>
      </c>
      <c r="C54" s="31"/>
      <c r="D54" s="31"/>
      <c r="E54" s="32"/>
      <c r="F54" s="33">
        <f>H54*1.2</f>
        <v>85579.199999999997</v>
      </c>
      <c r="G54" s="33">
        <f>H54*1.1</f>
        <v>78447.600000000006</v>
      </c>
      <c r="H54" s="33">
        <v>71316</v>
      </c>
      <c r="I54" s="33">
        <f>H54*0.75</f>
        <v>53487</v>
      </c>
      <c r="J54" s="33">
        <f>H54*0.5</f>
        <v>35658</v>
      </c>
    </row>
    <row r="55" spans="1:10" ht="34.5" customHeight="1" thickBot="1" x14ac:dyDescent="0.3">
      <c r="A55" s="7"/>
      <c r="B55" s="27"/>
      <c r="C55" s="38"/>
      <c r="D55" s="38"/>
      <c r="E55" s="39"/>
      <c r="F55" s="185" t="s">
        <v>270</v>
      </c>
      <c r="G55" s="214"/>
      <c r="H55" s="214"/>
      <c r="I55" s="214"/>
      <c r="J55" s="215"/>
    </row>
    <row r="56" spans="1:10" ht="36" customHeight="1" thickBot="1" x14ac:dyDescent="0.3">
      <c r="A56" s="7" t="s">
        <v>111</v>
      </c>
      <c r="B56" s="30" t="s">
        <v>272</v>
      </c>
      <c r="C56" s="31"/>
      <c r="D56" s="31"/>
      <c r="E56" s="32"/>
      <c r="F56" s="33">
        <f>H56*1.2</f>
        <v>98020.800000000003</v>
      </c>
      <c r="G56" s="33">
        <f>H56*1.1</f>
        <v>89852.400000000009</v>
      </c>
      <c r="H56" s="33">
        <v>81684</v>
      </c>
      <c r="I56" s="33">
        <f>H56*0.75</f>
        <v>61263</v>
      </c>
      <c r="J56" s="33">
        <f>H56*0.5</f>
        <v>40842</v>
      </c>
    </row>
    <row r="57" spans="1:10" ht="24" customHeight="1" thickBot="1" x14ac:dyDescent="0.3">
      <c r="A57" s="7"/>
      <c r="B57" s="27"/>
      <c r="C57" s="28"/>
      <c r="D57" s="28"/>
      <c r="E57" s="29"/>
      <c r="F57" s="185" t="s">
        <v>270</v>
      </c>
      <c r="G57" s="214"/>
      <c r="H57" s="214"/>
      <c r="I57" s="214"/>
      <c r="J57" s="215"/>
    </row>
    <row r="58" spans="1:10" ht="36" customHeight="1" thickBot="1" x14ac:dyDescent="0.3">
      <c r="A58" s="7" t="s">
        <v>111</v>
      </c>
      <c r="B58" s="52" t="s">
        <v>273</v>
      </c>
      <c r="C58" s="53"/>
      <c r="D58" s="53"/>
      <c r="E58" s="54"/>
      <c r="F58" s="190">
        <v>2376</v>
      </c>
      <c r="G58" s="396"/>
      <c r="H58" s="396"/>
      <c r="I58" s="396"/>
      <c r="J58" s="397"/>
    </row>
    <row r="59" spans="1:10" ht="30" customHeight="1" thickBot="1" x14ac:dyDescent="0.3">
      <c r="A59" s="185"/>
      <c r="B59" s="214"/>
      <c r="C59" s="214"/>
      <c r="D59" s="214"/>
      <c r="E59" s="215"/>
      <c r="F59" s="185" t="s">
        <v>270</v>
      </c>
      <c r="G59" s="214"/>
      <c r="H59" s="214"/>
      <c r="I59" s="214"/>
      <c r="J59" s="215"/>
    </row>
    <row r="60" spans="1:10" ht="36" customHeight="1" thickBot="1" x14ac:dyDescent="0.3">
      <c r="A60" s="7"/>
      <c r="B60" s="61" t="s">
        <v>121</v>
      </c>
      <c r="C60" s="62"/>
      <c r="D60" s="62"/>
      <c r="E60" s="63"/>
      <c r="F60" s="398" t="str">
        <f>"Цена от "&amp;MIN(F61:F85)&amp;" до "&amp;MAX(F61:F85)</f>
        <v>Цена от 16236 до 779328</v>
      </c>
      <c r="G60" s="399"/>
      <c r="H60" s="399"/>
      <c r="I60" s="399"/>
      <c r="J60" s="400"/>
    </row>
    <row r="61" spans="1:10" ht="36" customHeight="1" outlineLevel="1" x14ac:dyDescent="0.25">
      <c r="A61" s="7"/>
      <c r="B61" s="52" t="s">
        <v>274</v>
      </c>
      <c r="C61" s="53"/>
      <c r="D61" s="53"/>
      <c r="E61" s="53"/>
      <c r="F61" s="147">
        <v>16236</v>
      </c>
      <c r="G61" s="148"/>
      <c r="H61" s="148"/>
      <c r="I61" s="148"/>
      <c r="J61" s="149"/>
    </row>
    <row r="62" spans="1:10" ht="36" customHeight="1" outlineLevel="1" x14ac:dyDescent="0.25">
      <c r="A62" s="7"/>
      <c r="B62" s="52" t="s">
        <v>275</v>
      </c>
      <c r="C62" s="53"/>
      <c r="D62" s="53"/>
      <c r="E62" s="53"/>
      <c r="F62" s="58">
        <v>32472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276</v>
      </c>
      <c r="C63" s="53"/>
      <c r="D63" s="53"/>
      <c r="E63" s="53"/>
      <c r="F63" s="58">
        <v>64944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277</v>
      </c>
      <c r="C64" s="53"/>
      <c r="D64" s="53"/>
      <c r="E64" s="53"/>
      <c r="F64" s="58">
        <v>97416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278</v>
      </c>
      <c r="C65" s="53"/>
      <c r="D65" s="53"/>
      <c r="E65" s="53"/>
      <c r="F65" s="58">
        <v>129888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279</v>
      </c>
      <c r="C66" s="53"/>
      <c r="D66" s="53"/>
      <c r="E66" s="53"/>
      <c r="F66" s="58">
        <v>162360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280</v>
      </c>
      <c r="C67" s="53"/>
      <c r="D67" s="53"/>
      <c r="E67" s="53"/>
      <c r="F67" s="58">
        <v>194832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281</v>
      </c>
      <c r="C68" s="53"/>
      <c r="D68" s="53"/>
      <c r="E68" s="53"/>
      <c r="F68" s="58">
        <v>227304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282</v>
      </c>
      <c r="C69" s="53"/>
      <c r="D69" s="53"/>
      <c r="E69" s="53"/>
      <c r="F69" s="58">
        <v>259776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283</v>
      </c>
      <c r="C70" s="53"/>
      <c r="D70" s="53"/>
      <c r="E70" s="53"/>
      <c r="F70" s="58">
        <v>292248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284</v>
      </c>
      <c r="C71" s="53"/>
      <c r="D71" s="53"/>
      <c r="E71" s="53"/>
      <c r="F71" s="58">
        <v>324720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285</v>
      </c>
      <c r="C72" s="53"/>
      <c r="D72" s="53"/>
      <c r="E72" s="53"/>
      <c r="F72" s="58">
        <v>357192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286</v>
      </c>
      <c r="C73" s="53"/>
      <c r="D73" s="53"/>
      <c r="E73" s="53"/>
      <c r="F73" s="58">
        <v>389664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287</v>
      </c>
      <c r="C74" s="53"/>
      <c r="D74" s="53"/>
      <c r="E74" s="53"/>
      <c r="F74" s="58">
        <v>422136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288</v>
      </c>
      <c r="C75" s="53"/>
      <c r="D75" s="53"/>
      <c r="E75" s="53"/>
      <c r="F75" s="58">
        <v>454608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289</v>
      </c>
      <c r="C76" s="53"/>
      <c r="D76" s="53"/>
      <c r="E76" s="53"/>
      <c r="F76" s="58">
        <v>487080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290</v>
      </c>
      <c r="C77" s="53"/>
      <c r="D77" s="53"/>
      <c r="E77" s="53"/>
      <c r="F77" s="58">
        <v>519552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291</v>
      </c>
      <c r="C78" s="53"/>
      <c r="D78" s="53"/>
      <c r="E78" s="53"/>
      <c r="F78" s="58">
        <v>552024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292</v>
      </c>
      <c r="C79" s="53"/>
      <c r="D79" s="53"/>
      <c r="E79" s="53"/>
      <c r="F79" s="58">
        <v>584496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293</v>
      </c>
      <c r="C80" s="53"/>
      <c r="D80" s="53"/>
      <c r="E80" s="53"/>
      <c r="F80" s="58">
        <v>616968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294</v>
      </c>
      <c r="C81" s="53"/>
      <c r="D81" s="53"/>
      <c r="E81" s="53"/>
      <c r="F81" s="58">
        <v>649440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295</v>
      </c>
      <c r="C82" s="53"/>
      <c r="D82" s="53"/>
      <c r="E82" s="53"/>
      <c r="F82" s="58">
        <v>681912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296</v>
      </c>
      <c r="C83" s="53"/>
      <c r="D83" s="53"/>
      <c r="E83" s="53"/>
      <c r="F83" s="58">
        <v>714384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297</v>
      </c>
      <c r="C84" s="53"/>
      <c r="D84" s="53"/>
      <c r="E84" s="53"/>
      <c r="F84" s="58">
        <v>746856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298</v>
      </c>
      <c r="C85" s="53"/>
      <c r="D85" s="53"/>
      <c r="E85" s="53"/>
      <c r="F85" s="58">
        <v>779328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299</v>
      </c>
      <c r="C86" s="53"/>
      <c r="D86" s="53"/>
      <c r="E86" s="53"/>
      <c r="F86" s="58">
        <v>811800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300</v>
      </c>
      <c r="C87" s="53"/>
      <c r="D87" s="53"/>
      <c r="E87" s="53"/>
      <c r="F87" s="58">
        <v>844272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301</v>
      </c>
      <c r="C88" s="53"/>
      <c r="D88" s="53"/>
      <c r="E88" s="53"/>
      <c r="F88" s="58">
        <v>876744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302</v>
      </c>
      <c r="C89" s="53"/>
      <c r="D89" s="53"/>
      <c r="E89" s="53"/>
      <c r="F89" s="58">
        <v>909216</v>
      </c>
      <c r="G89" s="59"/>
      <c r="H89" s="59"/>
      <c r="I89" s="59"/>
      <c r="J89" s="60"/>
    </row>
    <row r="90" spans="1:10" ht="36" customHeight="1" outlineLevel="1" thickBot="1" x14ac:dyDescent="0.3">
      <c r="A90" s="7"/>
      <c r="B90" s="52" t="s">
        <v>303</v>
      </c>
      <c r="C90" s="53"/>
      <c r="D90" s="53"/>
      <c r="E90" s="53"/>
      <c r="F90" s="401">
        <v>941688</v>
      </c>
      <c r="G90" s="157"/>
      <c r="H90" s="157"/>
      <c r="I90" s="157"/>
      <c r="J90" s="158"/>
    </row>
    <row r="91" spans="1:10" ht="36" customHeight="1" thickBot="1" x14ac:dyDescent="0.3">
      <c r="A91" s="7"/>
      <c r="B91" s="70" t="s">
        <v>142</v>
      </c>
      <c r="C91" s="71"/>
      <c r="D91" s="71"/>
      <c r="E91" s="72"/>
      <c r="F91" s="64" t="str">
        <f>"Цена от "&amp;MIN(F92:F101)&amp;" до "&amp;MAX(F92:F101)</f>
        <v>Цена от 2340 до 122940</v>
      </c>
      <c r="G91" s="65"/>
      <c r="H91" s="65"/>
      <c r="I91" s="65"/>
      <c r="J91" s="66"/>
    </row>
    <row r="92" spans="1:10" ht="36" customHeight="1" x14ac:dyDescent="0.25">
      <c r="A92" s="7"/>
      <c r="B92" s="76" t="s">
        <v>143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76" t="s">
        <v>212</v>
      </c>
      <c r="C93" s="77"/>
      <c r="D93" s="77"/>
      <c r="E93" s="54"/>
      <c r="F93" s="67">
        <v>7740</v>
      </c>
      <c r="G93" s="68"/>
      <c r="H93" s="68"/>
      <c r="I93" s="68"/>
      <c r="J93" s="69"/>
    </row>
    <row r="94" spans="1:10" ht="36" customHeight="1" x14ac:dyDescent="0.25">
      <c r="A94" s="7"/>
      <c r="B94" s="78" t="s">
        <v>145</v>
      </c>
      <c r="C94" s="79"/>
      <c r="D94" s="79"/>
      <c r="E94" s="36"/>
      <c r="F94" s="80">
        <v>122940</v>
      </c>
      <c r="G94" s="81"/>
      <c r="H94" s="81"/>
      <c r="I94" s="81"/>
      <c r="J94" s="82"/>
    </row>
    <row r="95" spans="1:10" ht="36" customHeight="1" x14ac:dyDescent="0.25">
      <c r="A95" s="7"/>
      <c r="B95" s="76" t="s">
        <v>146</v>
      </c>
      <c r="C95" s="77"/>
      <c r="D95" s="77"/>
      <c r="E95" s="54"/>
      <c r="F95" s="67">
        <v>27540</v>
      </c>
      <c r="G95" s="68"/>
      <c r="H95" s="68"/>
      <c r="I95" s="68"/>
      <c r="J95" s="69"/>
    </row>
    <row r="96" spans="1:10" ht="36" customHeight="1" x14ac:dyDescent="0.25">
      <c r="A96" s="7"/>
      <c r="B96" s="76" t="s">
        <v>147</v>
      </c>
      <c r="C96" s="77"/>
      <c r="D96" s="77"/>
      <c r="E96" s="54"/>
      <c r="F96" s="67">
        <v>74340</v>
      </c>
      <c r="G96" s="68"/>
      <c r="H96" s="68"/>
      <c r="I96" s="68"/>
      <c r="J96" s="69"/>
    </row>
    <row r="97" spans="1:10" ht="36" customHeight="1" x14ac:dyDescent="0.25">
      <c r="A97" s="7"/>
      <c r="B97" s="76" t="s">
        <v>148</v>
      </c>
      <c r="C97" s="77"/>
      <c r="D97" s="77"/>
      <c r="E97" s="54"/>
      <c r="F97" s="67">
        <v>2340</v>
      </c>
      <c r="G97" s="68"/>
      <c r="H97" s="68"/>
      <c r="I97" s="68"/>
      <c r="J97" s="69"/>
    </row>
    <row r="98" spans="1:10" ht="36" customHeight="1" x14ac:dyDescent="0.25">
      <c r="A98" s="7"/>
      <c r="B98" s="76" t="s">
        <v>149</v>
      </c>
      <c r="C98" s="77"/>
      <c r="D98" s="77"/>
      <c r="E98" s="54"/>
      <c r="F98" s="67">
        <v>2340</v>
      </c>
      <c r="G98" s="68"/>
      <c r="H98" s="68"/>
      <c r="I98" s="68"/>
      <c r="J98" s="69"/>
    </row>
    <row r="99" spans="1:10" ht="36" customHeight="1" x14ac:dyDescent="0.25">
      <c r="A99" s="7"/>
      <c r="B99" s="76" t="s">
        <v>150</v>
      </c>
      <c r="C99" s="77"/>
      <c r="D99" s="77"/>
      <c r="E99" s="54"/>
      <c r="F99" s="67">
        <v>4680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151</v>
      </c>
      <c r="C100" s="77"/>
      <c r="D100" s="77"/>
      <c r="E100" s="54"/>
      <c r="F100" s="67">
        <v>7020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152</v>
      </c>
      <c r="C101" s="77"/>
      <c r="D101" s="77"/>
      <c r="E101" s="54"/>
      <c r="F101" s="67">
        <v>61740</v>
      </c>
      <c r="G101" s="68"/>
      <c r="H101" s="68"/>
      <c r="I101" s="68"/>
      <c r="J101" s="69"/>
    </row>
    <row r="102" spans="1:10" ht="21.75" customHeight="1" thickBot="1" x14ac:dyDescent="0.3">
      <c r="A102" s="7"/>
      <c r="B102" s="27"/>
      <c r="C102" s="38"/>
      <c r="D102" s="38"/>
      <c r="E102" s="39"/>
      <c r="F102" s="40" t="s">
        <v>153</v>
      </c>
      <c r="G102" s="41"/>
      <c r="H102" s="41"/>
      <c r="I102" s="41"/>
      <c r="J102" s="42"/>
    </row>
    <row r="103" spans="1:10" ht="36" customHeight="1" thickBot="1" x14ac:dyDescent="0.3">
      <c r="A103" s="7"/>
      <c r="B103" s="76" t="s">
        <v>154</v>
      </c>
      <c r="C103" s="77"/>
      <c r="D103" s="77"/>
      <c r="E103" s="54"/>
      <c r="F103" s="67">
        <v>180</v>
      </c>
      <c r="G103" s="68"/>
      <c r="H103" s="68"/>
      <c r="I103" s="68"/>
      <c r="J103" s="69"/>
    </row>
    <row r="104" spans="1:10" ht="54" customHeight="1" thickBot="1" x14ac:dyDescent="0.3">
      <c r="A104" s="7"/>
      <c r="B104" s="202" t="s">
        <v>213</v>
      </c>
      <c r="C104" s="203"/>
      <c r="D104" s="203"/>
      <c r="E104" s="204"/>
      <c r="F104" s="216" t="str">
        <f>"Цена от "&amp;MIN(F106,F111:F124)&amp;" до "&amp;MAX(F106,F111:F124)</f>
        <v>Цена от 3240 до 835740</v>
      </c>
      <c r="G104" s="217"/>
      <c r="H104" s="217"/>
      <c r="I104" s="217"/>
      <c r="J104" s="218"/>
    </row>
    <row r="105" spans="1:10" ht="24" customHeight="1" thickBot="1" x14ac:dyDescent="0.3">
      <c r="A105" s="7"/>
      <c r="B105" s="27"/>
      <c r="C105" s="38"/>
      <c r="D105" s="38"/>
      <c r="E105" s="39"/>
      <c r="F105" s="40"/>
      <c r="G105" s="41"/>
      <c r="H105" s="41"/>
      <c r="I105" s="41"/>
      <c r="J105" s="42"/>
    </row>
    <row r="106" spans="1:10" ht="36" customHeight="1" x14ac:dyDescent="0.25">
      <c r="A106" s="7"/>
      <c r="B106" s="76" t="s">
        <v>156</v>
      </c>
      <c r="C106" s="77"/>
      <c r="D106" s="77"/>
      <c r="E106" s="54"/>
      <c r="F106" s="67">
        <v>83160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157</v>
      </c>
      <c r="C107" s="85"/>
      <c r="D107" s="85"/>
      <c r="E107" s="86"/>
      <c r="F107" s="67">
        <v>8316</v>
      </c>
      <c r="G107" s="68"/>
      <c r="H107" s="68"/>
      <c r="I107" s="68"/>
      <c r="J107" s="69"/>
    </row>
    <row r="108" spans="1:10" ht="36" customHeight="1" x14ac:dyDescent="0.25">
      <c r="A108" s="7"/>
      <c r="B108" s="84" t="s">
        <v>158</v>
      </c>
      <c r="C108" s="85"/>
      <c r="D108" s="85"/>
      <c r="E108" s="86"/>
      <c r="F108" s="67">
        <v>20790</v>
      </c>
      <c r="G108" s="68"/>
      <c r="H108" s="68"/>
      <c r="I108" s="68"/>
      <c r="J108" s="69"/>
    </row>
    <row r="109" spans="1:10" ht="36" customHeight="1" thickBot="1" x14ac:dyDescent="0.3">
      <c r="A109" s="7"/>
      <c r="B109" s="240" t="s">
        <v>159</v>
      </c>
      <c r="C109" s="241"/>
      <c r="D109" s="241"/>
      <c r="E109" s="242"/>
      <c r="F109" s="67">
        <v>150012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36" customHeight="1" x14ac:dyDescent="0.25">
      <c r="A111" s="7" t="s">
        <v>111</v>
      </c>
      <c r="B111" s="78" t="s">
        <v>160</v>
      </c>
      <c r="C111" s="79"/>
      <c r="D111" s="79"/>
      <c r="E111" s="36"/>
      <c r="F111" s="80">
        <v>85140</v>
      </c>
      <c r="G111" s="81"/>
      <c r="H111" s="81"/>
      <c r="I111" s="81"/>
      <c r="J111" s="82"/>
    </row>
    <row r="112" spans="1:10" ht="36" customHeight="1" x14ac:dyDescent="0.25">
      <c r="A112" s="7" t="s">
        <v>111</v>
      </c>
      <c r="B112" s="78" t="s">
        <v>489</v>
      </c>
      <c r="C112" s="79"/>
      <c r="D112" s="79"/>
      <c r="E112" s="36"/>
      <c r="F112" s="80">
        <v>835740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52" t="s">
        <v>161</v>
      </c>
      <c r="C113" s="96"/>
      <c r="D113" s="96"/>
      <c r="E113" s="97"/>
      <c r="F113" s="80">
        <v>61740</v>
      </c>
      <c r="G113" s="81"/>
      <c r="H113" s="81"/>
      <c r="I113" s="81"/>
      <c r="J113" s="82"/>
    </row>
    <row r="114" spans="1:10" ht="36" customHeight="1" x14ac:dyDescent="0.25">
      <c r="A114" s="7" t="s">
        <v>111</v>
      </c>
      <c r="B114" s="76" t="s">
        <v>162</v>
      </c>
      <c r="C114" s="77"/>
      <c r="D114" s="77"/>
      <c r="E114" s="54"/>
      <c r="F114" s="80">
        <v>212940</v>
      </c>
      <c r="G114" s="81"/>
      <c r="H114" s="81"/>
      <c r="I114" s="81"/>
      <c r="J114" s="82"/>
    </row>
    <row r="115" spans="1:10" ht="36" customHeight="1" x14ac:dyDescent="0.25">
      <c r="A115" s="7" t="s">
        <v>111</v>
      </c>
      <c r="B115" s="76" t="s">
        <v>163</v>
      </c>
      <c r="C115" s="77"/>
      <c r="D115" s="77"/>
      <c r="E115" s="54"/>
      <c r="F115" s="80">
        <v>106740</v>
      </c>
      <c r="G115" s="81"/>
      <c r="H115" s="81"/>
      <c r="I115" s="81"/>
      <c r="J115" s="82"/>
    </row>
    <row r="116" spans="1:10" ht="36" customHeight="1" x14ac:dyDescent="0.25">
      <c r="A116" s="7" t="s">
        <v>111</v>
      </c>
      <c r="B116" s="76" t="s">
        <v>164</v>
      </c>
      <c r="C116" s="77"/>
      <c r="D116" s="77"/>
      <c r="E116" s="54"/>
      <c r="F116" s="80">
        <v>128088</v>
      </c>
      <c r="G116" s="81"/>
      <c r="H116" s="81"/>
      <c r="I116" s="81"/>
      <c r="J116" s="82"/>
    </row>
    <row r="117" spans="1:10" ht="36" customHeight="1" x14ac:dyDescent="0.25">
      <c r="A117" s="7" t="s">
        <v>111</v>
      </c>
      <c r="B117" s="76" t="s">
        <v>165</v>
      </c>
      <c r="C117" s="77"/>
      <c r="D117" s="77"/>
      <c r="E117" s="54"/>
      <c r="F117" s="80">
        <v>43740</v>
      </c>
      <c r="G117" s="81"/>
      <c r="H117" s="81"/>
      <c r="I117" s="81"/>
      <c r="J117" s="82"/>
    </row>
    <row r="118" spans="1:10" ht="36" customHeight="1" x14ac:dyDescent="0.25">
      <c r="A118" s="7" t="s">
        <v>111</v>
      </c>
      <c r="B118" s="76" t="s">
        <v>166</v>
      </c>
      <c r="C118" s="77"/>
      <c r="D118" s="77"/>
      <c r="E118" s="54"/>
      <c r="F118" s="80">
        <v>88740</v>
      </c>
      <c r="G118" s="81"/>
      <c r="H118" s="81"/>
      <c r="I118" s="81"/>
      <c r="J118" s="82"/>
    </row>
    <row r="119" spans="1:10" ht="36" customHeight="1" x14ac:dyDescent="0.25">
      <c r="A119" s="7" t="s">
        <v>111</v>
      </c>
      <c r="B119" s="78" t="s">
        <v>167</v>
      </c>
      <c r="C119" s="79"/>
      <c r="D119" s="79"/>
      <c r="E119" s="36"/>
      <c r="F119" s="80">
        <v>256140</v>
      </c>
      <c r="G119" s="81"/>
      <c r="H119" s="81"/>
      <c r="I119" s="81"/>
      <c r="J119" s="82"/>
    </row>
    <row r="120" spans="1:10" ht="36" customHeight="1" x14ac:dyDescent="0.25">
      <c r="A120" s="7"/>
      <c r="B120" s="78" t="s">
        <v>168</v>
      </c>
      <c r="C120" s="79"/>
      <c r="D120" s="79"/>
      <c r="E120" s="36"/>
      <c r="F120" s="80">
        <v>208080</v>
      </c>
      <c r="G120" s="81"/>
      <c r="H120" s="81"/>
      <c r="I120" s="81"/>
      <c r="J120" s="82"/>
    </row>
    <row r="121" spans="1:10" ht="36" customHeight="1" x14ac:dyDescent="0.25">
      <c r="A121" s="7" t="s">
        <v>111</v>
      </c>
      <c r="B121" s="78" t="s">
        <v>169</v>
      </c>
      <c r="C121" s="79"/>
      <c r="D121" s="79"/>
      <c r="E121" s="36"/>
      <c r="F121" s="80">
        <v>3240</v>
      </c>
      <c r="G121" s="81"/>
      <c r="H121" s="81"/>
      <c r="I121" s="81"/>
      <c r="J121" s="82"/>
    </row>
    <row r="122" spans="1:10" ht="36" customHeight="1" x14ac:dyDescent="0.25">
      <c r="B122" s="78" t="s">
        <v>170</v>
      </c>
      <c r="C122" s="79"/>
      <c r="D122" s="79"/>
      <c r="E122" s="36"/>
      <c r="F122" s="80">
        <v>79740</v>
      </c>
      <c r="G122" s="81"/>
      <c r="H122" s="81"/>
      <c r="I122" s="81"/>
      <c r="J122" s="82"/>
    </row>
    <row r="123" spans="1:10" ht="36" customHeight="1" x14ac:dyDescent="0.25">
      <c r="B123" s="78" t="s">
        <v>171</v>
      </c>
      <c r="C123" s="79"/>
      <c r="D123" s="79"/>
      <c r="E123" s="36"/>
      <c r="F123" s="80">
        <v>67140</v>
      </c>
      <c r="G123" s="81"/>
      <c r="H123" s="81"/>
      <c r="I123" s="81"/>
      <c r="J123" s="82"/>
    </row>
    <row r="124" spans="1:10" ht="36" customHeight="1" x14ac:dyDescent="0.25">
      <c r="A124" s="7" t="s">
        <v>111</v>
      </c>
      <c r="B124" s="78" t="s">
        <v>173</v>
      </c>
      <c r="C124" s="79"/>
      <c r="D124" s="79"/>
      <c r="E124" s="36"/>
      <c r="F124" s="80">
        <v>191340</v>
      </c>
      <c r="G124" s="81"/>
      <c r="H124" s="81"/>
      <c r="I124" s="81"/>
      <c r="J124" s="82"/>
    </row>
    <row r="125" spans="1:10" ht="37.5" customHeight="1" x14ac:dyDescent="0.25">
      <c r="A125" s="7"/>
      <c r="B125" s="76" t="s">
        <v>174</v>
      </c>
      <c r="C125" s="77"/>
      <c r="D125" s="77"/>
      <c r="E125" s="54"/>
      <c r="F125" s="80">
        <v>9000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175</v>
      </c>
      <c r="C126" s="77"/>
      <c r="D126" s="77"/>
      <c r="E126" s="54"/>
      <c r="F126" s="80">
        <v>120150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176</v>
      </c>
      <c r="C127" s="77"/>
      <c r="D127" s="77"/>
      <c r="E127" s="53"/>
      <c r="F127" s="80">
        <v>60030</v>
      </c>
      <c r="G127" s="81"/>
      <c r="H127" s="81"/>
      <c r="I127" s="81"/>
      <c r="J127" s="82"/>
    </row>
    <row r="128" spans="1:10" ht="36" customHeight="1" x14ac:dyDescent="0.25">
      <c r="A128" s="7"/>
      <c r="B128" s="76" t="s">
        <v>177</v>
      </c>
      <c r="C128" s="77"/>
      <c r="D128" s="77"/>
      <c r="E128" s="53"/>
      <c r="F128" s="80">
        <v>120024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6" t="s">
        <v>178</v>
      </c>
      <c r="C129" s="77"/>
      <c r="D129" s="77"/>
      <c r="E129" s="54"/>
      <c r="F129" s="80">
        <v>213120</v>
      </c>
      <c r="G129" s="81"/>
      <c r="H129" s="81"/>
      <c r="I129" s="81"/>
      <c r="J129" s="82"/>
    </row>
    <row r="130" spans="1:10" ht="36" customHeight="1" x14ac:dyDescent="0.25">
      <c r="A130" s="7" t="s">
        <v>113</v>
      </c>
      <c r="B130" s="78" t="s">
        <v>490</v>
      </c>
      <c r="C130" s="79"/>
      <c r="D130" s="79"/>
      <c r="E130" s="36"/>
      <c r="F130" s="80">
        <v>1379520</v>
      </c>
      <c r="G130" s="81"/>
      <c r="H130" s="81"/>
      <c r="I130" s="81"/>
      <c r="J130" s="82"/>
    </row>
    <row r="131" spans="1:10" ht="36" customHeight="1" x14ac:dyDescent="0.25">
      <c r="A131" s="7" t="s">
        <v>113</v>
      </c>
      <c r="B131" s="76" t="s">
        <v>179</v>
      </c>
      <c r="C131" s="77"/>
      <c r="D131" s="77"/>
      <c r="E131" s="54"/>
      <c r="F131" s="80">
        <v>154800</v>
      </c>
      <c r="G131" s="81"/>
      <c r="H131" s="81"/>
      <c r="I131" s="81"/>
      <c r="J131" s="82"/>
    </row>
    <row r="132" spans="1:10" ht="36" customHeight="1" x14ac:dyDescent="0.25">
      <c r="A132" s="7" t="s">
        <v>113</v>
      </c>
      <c r="B132" s="76" t="s">
        <v>180</v>
      </c>
      <c r="C132" s="77"/>
      <c r="D132" s="77"/>
      <c r="E132" s="54"/>
      <c r="F132" s="80">
        <v>532800</v>
      </c>
      <c r="G132" s="81"/>
      <c r="H132" s="81"/>
      <c r="I132" s="81"/>
      <c r="J132" s="82"/>
    </row>
    <row r="133" spans="1:10" ht="36" customHeight="1" x14ac:dyDescent="0.25">
      <c r="A133" s="7" t="s">
        <v>113</v>
      </c>
      <c r="B133" s="76" t="s">
        <v>181</v>
      </c>
      <c r="C133" s="77"/>
      <c r="D133" s="77"/>
      <c r="E133" s="54"/>
      <c r="F133" s="80">
        <v>267120</v>
      </c>
      <c r="G133" s="81"/>
      <c r="H133" s="81"/>
      <c r="I133" s="81"/>
      <c r="J133" s="82"/>
    </row>
    <row r="134" spans="1:10" ht="36" customHeight="1" x14ac:dyDescent="0.25">
      <c r="A134" s="7" t="s">
        <v>113</v>
      </c>
      <c r="B134" s="84" t="s">
        <v>182</v>
      </c>
      <c r="C134" s="85"/>
      <c r="D134" s="85"/>
      <c r="E134" s="86"/>
      <c r="F134" s="80">
        <v>320544</v>
      </c>
      <c r="G134" s="81"/>
      <c r="H134" s="81"/>
      <c r="I134" s="81"/>
      <c r="J134" s="82"/>
    </row>
    <row r="135" spans="1:10" ht="36" customHeight="1" x14ac:dyDescent="0.25">
      <c r="A135" s="7" t="s">
        <v>113</v>
      </c>
      <c r="B135" s="76" t="s">
        <v>183</v>
      </c>
      <c r="C135" s="77"/>
      <c r="D135" s="77"/>
      <c r="E135" s="54"/>
      <c r="F135" s="80">
        <v>109440</v>
      </c>
      <c r="G135" s="81"/>
      <c r="H135" s="81"/>
      <c r="I135" s="81"/>
      <c r="J135" s="82"/>
    </row>
    <row r="136" spans="1:10" ht="36" customHeight="1" x14ac:dyDescent="0.25">
      <c r="A136" s="7" t="s">
        <v>113</v>
      </c>
      <c r="B136" s="76" t="s">
        <v>184</v>
      </c>
      <c r="C136" s="77"/>
      <c r="D136" s="77"/>
      <c r="E136" s="54"/>
      <c r="F136" s="80">
        <v>222480</v>
      </c>
      <c r="G136" s="81"/>
      <c r="H136" s="81"/>
      <c r="I136" s="81"/>
      <c r="J136" s="82"/>
    </row>
    <row r="137" spans="1:10" ht="36" customHeight="1" x14ac:dyDescent="0.25">
      <c r="A137" s="7" t="s">
        <v>113</v>
      </c>
      <c r="B137" s="52" t="s">
        <v>185</v>
      </c>
      <c r="C137" s="96"/>
      <c r="D137" s="96"/>
      <c r="E137" s="97"/>
      <c r="F137" s="80">
        <v>640800</v>
      </c>
      <c r="G137" s="81"/>
      <c r="H137" s="81"/>
      <c r="I137" s="81"/>
      <c r="J137" s="82"/>
    </row>
    <row r="138" spans="1:10" ht="36" customHeight="1" x14ac:dyDescent="0.25">
      <c r="A138" s="7" t="s">
        <v>113</v>
      </c>
      <c r="B138" s="78" t="s">
        <v>186</v>
      </c>
      <c r="C138" s="79"/>
      <c r="D138" s="79"/>
      <c r="E138" s="36"/>
      <c r="F138" s="80">
        <v>8640</v>
      </c>
      <c r="G138" s="81"/>
      <c r="H138" s="81"/>
      <c r="I138" s="81"/>
      <c r="J138" s="82"/>
    </row>
    <row r="139" spans="1:10" ht="36" customHeight="1" thickBot="1" x14ac:dyDescent="0.3">
      <c r="A139" s="7" t="s">
        <v>113</v>
      </c>
      <c r="B139" s="76" t="s">
        <v>188</v>
      </c>
      <c r="C139" s="77"/>
      <c r="D139" s="77"/>
      <c r="E139" s="54"/>
      <c r="F139" s="80">
        <v>478800</v>
      </c>
      <c r="G139" s="81"/>
      <c r="H139" s="81"/>
      <c r="I139" s="81"/>
      <c r="J139" s="82"/>
    </row>
    <row r="140" spans="1:10" ht="36" customHeight="1" thickBot="1" x14ac:dyDescent="0.3">
      <c r="B140" s="491" t="s">
        <v>190</v>
      </c>
      <c r="C140" s="492"/>
      <c r="D140" s="492"/>
      <c r="E140" s="492"/>
      <c r="F140" s="492"/>
      <c r="G140" s="492"/>
      <c r="H140" s="492"/>
      <c r="I140" s="492"/>
      <c r="J140" s="493"/>
    </row>
    <row r="141" spans="1:10" ht="36" customHeight="1" x14ac:dyDescent="0.25">
      <c r="B141" s="441" t="s">
        <v>481</v>
      </c>
      <c r="C141" s="442"/>
      <c r="D141" s="442"/>
      <c r="E141" s="443"/>
      <c r="F141" s="444">
        <v>300</v>
      </c>
      <c r="G141" s="445"/>
      <c r="H141" s="445"/>
      <c r="I141" s="445"/>
      <c r="J141" s="446"/>
    </row>
    <row r="142" spans="1:10" ht="54" customHeight="1" thickBot="1" x14ac:dyDescent="0.3">
      <c r="B142" s="447" t="s">
        <v>482</v>
      </c>
      <c r="C142" s="448"/>
      <c r="D142" s="448"/>
      <c r="E142" s="449"/>
      <c r="F142" s="450"/>
      <c r="G142" s="451"/>
      <c r="H142" s="451"/>
      <c r="I142" s="451"/>
      <c r="J142" s="452"/>
    </row>
    <row r="143" spans="1:10" ht="36" customHeight="1" x14ac:dyDescent="0.25">
      <c r="B143" s="441" t="s">
        <v>483</v>
      </c>
      <c r="C143" s="442"/>
      <c r="D143" s="442"/>
      <c r="E143" s="443"/>
      <c r="F143" s="444">
        <v>240</v>
      </c>
      <c r="G143" s="445"/>
      <c r="H143" s="445"/>
      <c r="I143" s="445"/>
      <c r="J143" s="446"/>
    </row>
    <row r="144" spans="1:10" ht="54" customHeight="1" thickBot="1" x14ac:dyDescent="0.3">
      <c r="B144" s="447" t="s">
        <v>482</v>
      </c>
      <c r="C144" s="448"/>
      <c r="D144" s="448"/>
      <c r="E144" s="449"/>
      <c r="F144" s="450"/>
      <c r="G144" s="451"/>
      <c r="H144" s="451"/>
      <c r="I144" s="451"/>
      <c r="J144" s="452"/>
    </row>
    <row r="145" spans="1:11" ht="36" customHeight="1" x14ac:dyDescent="0.25">
      <c r="B145" s="441" t="s">
        <v>484</v>
      </c>
      <c r="C145" s="442"/>
      <c r="D145" s="442"/>
      <c r="E145" s="443"/>
      <c r="F145" s="444">
        <v>120</v>
      </c>
      <c r="G145" s="445"/>
      <c r="H145" s="445"/>
      <c r="I145" s="445"/>
      <c r="J145" s="446"/>
    </row>
    <row r="146" spans="1:11" ht="54" customHeight="1" thickBot="1" x14ac:dyDescent="0.3">
      <c r="B146" s="447" t="s">
        <v>485</v>
      </c>
      <c r="C146" s="448"/>
      <c r="D146" s="448"/>
      <c r="E146" s="449"/>
      <c r="F146" s="450"/>
      <c r="G146" s="451"/>
      <c r="H146" s="451"/>
      <c r="I146" s="451"/>
      <c r="J146" s="452"/>
    </row>
    <row r="147" spans="1:11" ht="36" customHeight="1" x14ac:dyDescent="0.25">
      <c r="B147" s="441" t="s">
        <v>486</v>
      </c>
      <c r="C147" s="442"/>
      <c r="D147" s="442"/>
      <c r="E147" s="443"/>
      <c r="F147" s="444">
        <v>360</v>
      </c>
      <c r="G147" s="445"/>
      <c r="H147" s="445"/>
      <c r="I147" s="445"/>
      <c r="J147" s="446"/>
    </row>
    <row r="148" spans="1:11" ht="54" customHeight="1" thickBot="1" x14ac:dyDescent="0.3">
      <c r="B148" s="447" t="s">
        <v>482</v>
      </c>
      <c r="C148" s="448"/>
      <c r="D148" s="448"/>
      <c r="E148" s="449"/>
      <c r="F148" s="450"/>
      <c r="G148" s="451"/>
      <c r="H148" s="451"/>
      <c r="I148" s="451"/>
      <c r="J148" s="452"/>
    </row>
    <row r="149" spans="1:11" ht="36" customHeight="1" x14ac:dyDescent="0.25">
      <c r="B149" s="441" t="s">
        <v>487</v>
      </c>
      <c r="C149" s="442"/>
      <c r="D149" s="442"/>
      <c r="E149" s="443"/>
      <c r="F149" s="444">
        <v>300</v>
      </c>
      <c r="G149" s="445"/>
      <c r="H149" s="445"/>
      <c r="I149" s="445"/>
      <c r="J149" s="446"/>
    </row>
    <row r="150" spans="1:11" ht="54" customHeight="1" thickBot="1" x14ac:dyDescent="0.3">
      <c r="B150" s="447" t="s">
        <v>482</v>
      </c>
      <c r="C150" s="448"/>
      <c r="D150" s="448"/>
      <c r="E150" s="449"/>
      <c r="F150" s="450"/>
      <c r="G150" s="451"/>
      <c r="H150" s="451"/>
      <c r="I150" s="451"/>
      <c r="J150" s="452"/>
    </row>
    <row r="151" spans="1:11" ht="36" customHeight="1" x14ac:dyDescent="0.25">
      <c r="B151" s="441" t="s">
        <v>488</v>
      </c>
      <c r="C151" s="442"/>
      <c r="D151" s="442"/>
      <c r="E151" s="443"/>
      <c r="F151" s="444">
        <v>150</v>
      </c>
      <c r="G151" s="445"/>
      <c r="H151" s="445"/>
      <c r="I151" s="445"/>
      <c r="J151" s="446"/>
    </row>
    <row r="152" spans="1:11" ht="54" customHeight="1" thickBot="1" x14ac:dyDescent="0.3">
      <c r="B152" s="447" t="s">
        <v>485</v>
      </c>
      <c r="C152" s="448"/>
      <c r="D152" s="448"/>
      <c r="E152" s="449"/>
      <c r="F152" s="450"/>
      <c r="G152" s="451"/>
      <c r="H152" s="451"/>
      <c r="I152" s="451"/>
      <c r="J152" s="452"/>
    </row>
    <row r="153" spans="1:11" ht="54" customHeight="1" thickBot="1" x14ac:dyDescent="0.3">
      <c r="B153" s="447" t="s">
        <v>191</v>
      </c>
      <c r="C153" s="448"/>
      <c r="D153" s="448"/>
      <c r="E153" s="449"/>
      <c r="F153" s="453">
        <v>60</v>
      </c>
      <c r="G153" s="454"/>
      <c r="H153" s="454"/>
      <c r="I153" s="454"/>
      <c r="J153" s="455"/>
    </row>
    <row r="154" spans="1:11" ht="54" customHeight="1" thickBot="1" x14ac:dyDescent="0.3">
      <c r="B154" s="447" t="s">
        <v>192</v>
      </c>
      <c r="C154" s="448"/>
      <c r="D154" s="448"/>
      <c r="E154" s="449"/>
      <c r="F154" s="453">
        <v>99</v>
      </c>
      <c r="G154" s="454"/>
      <c r="H154" s="454"/>
      <c r="I154" s="454"/>
      <c r="J154" s="455"/>
    </row>
    <row r="155" spans="1:11" ht="54" customHeight="1" thickBot="1" x14ac:dyDescent="0.3">
      <c r="B155" s="447" t="s">
        <v>193</v>
      </c>
      <c r="C155" s="448"/>
      <c r="D155" s="448"/>
      <c r="E155" s="449"/>
      <c r="F155" s="453">
        <v>150</v>
      </c>
      <c r="G155" s="454"/>
      <c r="H155" s="454"/>
      <c r="I155" s="454"/>
      <c r="J155" s="455"/>
    </row>
    <row r="156" spans="1:11" ht="54" customHeight="1" thickBot="1" x14ac:dyDescent="0.3">
      <c r="B156" s="447" t="s">
        <v>172</v>
      </c>
      <c r="C156" s="448" t="s">
        <v>172</v>
      </c>
      <c r="D156" s="448"/>
      <c r="E156" s="449"/>
      <c r="F156" s="456">
        <v>40</v>
      </c>
      <c r="G156" s="457"/>
      <c r="H156" s="457"/>
      <c r="I156" s="457"/>
      <c r="J156" s="458"/>
      <c r="K156" s="494"/>
    </row>
    <row r="157" spans="1:11" ht="36" customHeight="1" thickBot="1" x14ac:dyDescent="0.3">
      <c r="A157" s="7"/>
      <c r="B157" s="18" t="s">
        <v>194</v>
      </c>
      <c r="C157" s="19"/>
      <c r="D157" s="19"/>
      <c r="E157" s="20"/>
      <c r="F157" s="216"/>
      <c r="G157" s="217"/>
      <c r="H157" s="217"/>
      <c r="I157" s="217"/>
      <c r="J157" s="218"/>
    </row>
    <row r="158" spans="1:11" ht="36" customHeight="1" x14ac:dyDescent="0.25">
      <c r="A158" s="7" t="s">
        <v>111</v>
      </c>
      <c r="B158" s="76" t="s">
        <v>266</v>
      </c>
      <c r="C158" s="77"/>
      <c r="D158" s="77"/>
      <c r="E158" s="54"/>
      <c r="F158" s="67">
        <v>65340</v>
      </c>
      <c r="G158" s="68"/>
      <c r="H158" s="68"/>
      <c r="I158" s="68"/>
      <c r="J158" s="69"/>
    </row>
    <row r="159" spans="1:11" ht="36" customHeight="1" x14ac:dyDescent="0.25">
      <c r="A159" s="7" t="s">
        <v>111</v>
      </c>
      <c r="B159" s="76" t="s">
        <v>196</v>
      </c>
      <c r="C159" s="77"/>
      <c r="D159" s="77"/>
      <c r="E159" s="54"/>
      <c r="F159" s="67">
        <v>65340</v>
      </c>
      <c r="G159" s="68"/>
      <c r="H159" s="68"/>
      <c r="I159" s="68"/>
      <c r="J159" s="69"/>
    </row>
    <row r="160" spans="1:11" ht="36" customHeight="1" x14ac:dyDescent="0.25">
      <c r="A160" s="7" t="s">
        <v>111</v>
      </c>
      <c r="B160" s="76" t="s">
        <v>197</v>
      </c>
      <c r="C160" s="77"/>
      <c r="D160" s="77"/>
      <c r="E160" s="54"/>
      <c r="F160" s="67">
        <v>59940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315</v>
      </c>
      <c r="C161" s="77"/>
      <c r="D161" s="77"/>
      <c r="E161" s="54"/>
      <c r="F161" s="67">
        <v>163440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231</v>
      </c>
      <c r="C162" s="77"/>
      <c r="D162" s="77"/>
      <c r="E162" s="54"/>
      <c r="F162" s="67">
        <v>163440</v>
      </c>
      <c r="G162" s="68"/>
      <c r="H162" s="68"/>
      <c r="I162" s="68"/>
      <c r="J162" s="69"/>
    </row>
    <row r="163" spans="1:10" ht="36" customHeight="1" x14ac:dyDescent="0.25">
      <c r="A163" s="7" t="s">
        <v>113</v>
      </c>
      <c r="B163" s="76" t="s">
        <v>200</v>
      </c>
      <c r="C163" s="77"/>
      <c r="D163" s="77"/>
      <c r="E163" s="54"/>
      <c r="F163" s="67">
        <v>150480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201</v>
      </c>
      <c r="C164" s="77"/>
      <c r="D164" s="77"/>
      <c r="E164" s="54"/>
      <c r="F164" s="80">
        <v>65340</v>
      </c>
      <c r="G164" s="81"/>
      <c r="H164" s="81"/>
      <c r="I164" s="81"/>
      <c r="J164" s="82"/>
    </row>
    <row r="165" spans="1:10" ht="54" customHeight="1" thickBot="1" x14ac:dyDescent="0.3">
      <c r="A165" s="7"/>
      <c r="B165" s="361" t="s">
        <v>202</v>
      </c>
      <c r="C165" s="362"/>
      <c r="D165" s="362"/>
      <c r="E165" s="363"/>
      <c r="F165" s="495"/>
      <c r="G165" s="496"/>
      <c r="H165" s="496"/>
      <c r="I165" s="496"/>
      <c r="J165" s="497"/>
    </row>
    <row r="166" spans="1:10" ht="28.5" customHeight="1" thickBot="1" x14ac:dyDescent="0.3">
      <c r="A166" s="7"/>
      <c r="B166" s="122" t="s">
        <v>190</v>
      </c>
      <c r="C166" s="123"/>
      <c r="D166" s="123"/>
      <c r="E166" s="123"/>
      <c r="F166" s="123"/>
      <c r="G166" s="123"/>
      <c r="H166" s="123"/>
      <c r="I166" s="123"/>
      <c r="J166" s="124"/>
    </row>
    <row r="167" spans="1:10" ht="28.5" customHeight="1" x14ac:dyDescent="0.25">
      <c r="A167" s="7"/>
      <c r="B167" s="78" t="s">
        <v>203</v>
      </c>
      <c r="C167" s="79"/>
      <c r="D167" s="79"/>
      <c r="E167" s="36"/>
      <c r="F167" s="80">
        <v>180</v>
      </c>
      <c r="G167" s="81"/>
      <c r="H167" s="81"/>
      <c r="I167" s="81"/>
      <c r="J167" s="82"/>
    </row>
    <row r="168" spans="1:10" ht="28.5" customHeight="1" x14ac:dyDescent="0.25">
      <c r="A168" s="7"/>
      <c r="B168" s="76" t="s">
        <v>204</v>
      </c>
      <c r="C168" s="77"/>
      <c r="D168" s="77"/>
      <c r="E168" s="54"/>
      <c r="F168" s="67">
        <v>126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205</v>
      </c>
      <c r="C169" s="77"/>
      <c r="D169" s="77"/>
      <c r="E169" s="54"/>
      <c r="F169" s="67">
        <v>126</v>
      </c>
      <c r="G169" s="68"/>
      <c r="H169" s="68"/>
      <c r="I169" s="68"/>
      <c r="J169" s="69"/>
    </row>
    <row r="170" spans="1:10" ht="28.5" customHeight="1" x14ac:dyDescent="0.25">
      <c r="A170" s="7"/>
      <c r="B170" s="76" t="s">
        <v>206</v>
      </c>
      <c r="C170" s="77"/>
      <c r="D170" s="77"/>
      <c r="E170" s="54"/>
      <c r="F170" s="67">
        <v>180</v>
      </c>
      <c r="G170" s="68"/>
      <c r="H170" s="68"/>
      <c r="I170" s="68"/>
      <c r="J170" s="69"/>
    </row>
    <row r="171" spans="1:10" ht="28.5" customHeight="1" thickBot="1" x14ac:dyDescent="0.3">
      <c r="A171" s="7"/>
      <c r="B171" s="76" t="s">
        <v>207</v>
      </c>
      <c r="C171" s="77"/>
      <c r="D171" s="77"/>
      <c r="E171" s="54"/>
      <c r="F171" s="67">
        <v>180</v>
      </c>
      <c r="G171" s="68"/>
      <c r="H171" s="68"/>
      <c r="I171" s="68"/>
      <c r="J171" s="69"/>
    </row>
    <row r="172" spans="1:10" ht="24" customHeight="1" thickBot="1" x14ac:dyDescent="0.3">
      <c r="A172" s="7"/>
      <c r="B172" s="27"/>
      <c r="C172" s="38"/>
      <c r="D172" s="38"/>
      <c r="E172" s="39"/>
      <c r="F172" s="40"/>
      <c r="G172" s="41"/>
      <c r="H172" s="41"/>
      <c r="I172" s="41"/>
      <c r="J172" s="42"/>
    </row>
    <row r="173" spans="1:10" ht="18" customHeight="1" x14ac:dyDescent="0.25">
      <c r="A173" s="7"/>
      <c r="B173" s="125"/>
      <c r="C173" s="126"/>
      <c r="D173" s="126"/>
      <c r="E173" s="126"/>
      <c r="F173" s="127"/>
      <c r="G173" s="127"/>
      <c r="H173" s="127"/>
      <c r="I173" s="127"/>
      <c r="J173" s="127"/>
    </row>
    <row r="174" spans="1:10" ht="67.5" customHeight="1" x14ac:dyDescent="0.25">
      <c r="A174" s="7"/>
      <c r="B174" s="128" t="s">
        <v>319</v>
      </c>
      <c r="C174" s="128"/>
      <c r="D174" s="128"/>
      <c r="E174" s="128"/>
      <c r="F174" s="128"/>
      <c r="G174" s="128"/>
      <c r="H174" s="128"/>
      <c r="I174" s="128"/>
      <c r="J174" s="128"/>
    </row>
    <row r="175" spans="1:10" ht="27" customHeight="1" x14ac:dyDescent="0.25">
      <c r="A175" s="7" t="s">
        <v>113</v>
      </c>
      <c r="B175" s="130" t="s">
        <v>210</v>
      </c>
      <c r="C175" s="130"/>
      <c r="D175" s="130"/>
      <c r="E175" s="130"/>
      <c r="F175" s="130"/>
      <c r="G175" s="130"/>
      <c r="H175" s="130"/>
      <c r="I175" s="130"/>
      <c r="J175" s="130"/>
    </row>
    <row r="176" spans="1:10" s="180" customFormat="1" ht="20.100000000000001" customHeight="1" x14ac:dyDescent="0.25">
      <c r="B176" s="424"/>
      <c r="F176" s="425"/>
      <c r="G176" s="425"/>
      <c r="H176" s="425"/>
      <c r="I176" s="425"/>
      <c r="J176" s="425"/>
    </row>
    <row r="177" spans="1:10" s="245" customFormat="1" ht="36" customHeight="1" thickBot="1" x14ac:dyDescent="0.3">
      <c r="B177" s="246" t="s">
        <v>254</v>
      </c>
      <c r="C177" s="246"/>
      <c r="D177" s="246"/>
      <c r="E177" s="246"/>
      <c r="F177" s="246"/>
      <c r="G177" s="246"/>
      <c r="H177" s="246"/>
      <c r="I177" s="246"/>
    </row>
    <row r="178" spans="1:10" s="133" customFormat="1" ht="36" customHeight="1" thickBot="1" x14ac:dyDescent="0.3">
      <c r="B178" s="247" t="s">
        <v>255</v>
      </c>
      <c r="C178" s="248"/>
      <c r="D178" s="248"/>
      <c r="E178" s="248"/>
      <c r="F178" s="248"/>
      <c r="G178" s="248"/>
      <c r="H178" s="248"/>
      <c r="I178" s="249"/>
    </row>
    <row r="179" spans="1:10" ht="73.5" customHeight="1" thickBot="1" x14ac:dyDescent="0.3">
      <c r="B179" s="283" t="s">
        <v>256</v>
      </c>
      <c r="C179" s="284"/>
      <c r="D179" s="285" t="s">
        <v>257</v>
      </c>
      <c r="E179" s="255"/>
      <c r="F179" s="256"/>
      <c r="G179" s="255" t="s">
        <v>258</v>
      </c>
      <c r="H179" s="255"/>
      <c r="I179" s="256"/>
      <c r="J179" s="9"/>
    </row>
    <row r="180" spans="1:10" ht="36" customHeight="1" x14ac:dyDescent="0.25">
      <c r="B180" s="286" t="s">
        <v>259</v>
      </c>
      <c r="C180" s="287"/>
      <c r="D180" s="262" t="s">
        <v>260</v>
      </c>
      <c r="E180" s="262"/>
      <c r="F180" s="262"/>
      <c r="G180" s="288">
        <v>1500</v>
      </c>
      <c r="H180" s="262"/>
      <c r="I180" s="263"/>
      <c r="J180" s="9"/>
    </row>
    <row r="181" spans="1:10" ht="36" customHeight="1" x14ac:dyDescent="0.25">
      <c r="B181" s="289" t="s">
        <v>261</v>
      </c>
      <c r="C181" s="290"/>
      <c r="D181" s="269"/>
      <c r="E181" s="269"/>
      <c r="F181" s="269"/>
      <c r="G181" s="291">
        <v>1380</v>
      </c>
      <c r="H181" s="269"/>
      <c r="I181" s="270"/>
      <c r="J181" s="9"/>
    </row>
    <row r="182" spans="1:10" ht="36" customHeight="1" x14ac:dyDescent="0.25">
      <c r="B182" s="289" t="s">
        <v>262</v>
      </c>
      <c r="C182" s="290"/>
      <c r="D182" s="269"/>
      <c r="E182" s="269"/>
      <c r="F182" s="269"/>
      <c r="G182" s="291">
        <v>1290</v>
      </c>
      <c r="H182" s="269"/>
      <c r="I182" s="270"/>
      <c r="J182" s="9"/>
    </row>
    <row r="183" spans="1:10" ht="54" customHeight="1" x14ac:dyDescent="0.25">
      <c r="B183" s="289" t="s">
        <v>263</v>
      </c>
      <c r="C183" s="290"/>
      <c r="D183" s="269"/>
      <c r="E183" s="269"/>
      <c r="F183" s="269"/>
      <c r="G183" s="291">
        <v>1170</v>
      </c>
      <c r="H183" s="269"/>
      <c r="I183" s="270"/>
      <c r="J183" s="9"/>
    </row>
    <row r="184" spans="1:10" ht="21" x14ac:dyDescent="0.25">
      <c r="B184" s="372"/>
      <c r="C184" s="372"/>
      <c r="D184" s="373"/>
      <c r="E184" s="373"/>
      <c r="F184" s="373"/>
      <c r="G184" s="374"/>
      <c r="H184" s="373"/>
      <c r="I184" s="373"/>
      <c r="J184" s="9"/>
    </row>
    <row r="185" spans="1:10" ht="40.5" customHeight="1" x14ac:dyDescent="0.25">
      <c r="A185" s="7"/>
      <c r="B185" s="132" t="s">
        <v>211</v>
      </c>
      <c r="C185" s="132"/>
      <c r="D185" s="132"/>
      <c r="E185" s="132"/>
      <c r="F185" s="132"/>
      <c r="G185" s="132"/>
      <c r="H185" s="132"/>
      <c r="I185" s="132"/>
      <c r="J185" s="132"/>
    </row>
    <row r="186" spans="1:10" ht="23.25" x14ac:dyDescent="0.25">
      <c r="A186" s="375" t="s">
        <v>320</v>
      </c>
      <c r="B186" s="375"/>
      <c r="C186" s="375"/>
      <c r="D186" s="375"/>
      <c r="E186" s="375"/>
      <c r="F186" s="375"/>
      <c r="G186" s="375"/>
      <c r="H186" s="375"/>
      <c r="I186" s="9"/>
      <c r="J186" s="9"/>
    </row>
    <row r="187" spans="1:10" ht="25.5" x14ac:dyDescent="0.35">
      <c r="A187" s="376" t="s">
        <v>321</v>
      </c>
      <c r="B187" s="376"/>
      <c r="C187" s="376"/>
      <c r="D187" s="376"/>
      <c r="E187" s="377" t="s">
        <v>322</v>
      </c>
      <c r="F187" s="378"/>
      <c r="G187" s="378"/>
      <c r="H187" s="9"/>
      <c r="I187" s="9"/>
      <c r="J187" s="9"/>
    </row>
    <row r="188" spans="1:10" ht="25.5" x14ac:dyDescent="0.35">
      <c r="A188" s="379" t="s">
        <v>323</v>
      </c>
      <c r="B188" s="379"/>
      <c r="C188" s="379"/>
      <c r="D188" s="379"/>
      <c r="E188" s="380">
        <v>1</v>
      </c>
      <c r="F188" s="378"/>
      <c r="G188" s="378"/>
      <c r="H188" s="9"/>
      <c r="I188" s="9"/>
      <c r="J188" s="9"/>
    </row>
    <row r="189" spans="1:10" ht="25.5" x14ac:dyDescent="0.35">
      <c r="A189" s="379">
        <v>2</v>
      </c>
      <c r="B189" s="379"/>
      <c r="C189" s="379"/>
      <c r="D189" s="379"/>
      <c r="E189" s="381">
        <v>1.1000000000000001</v>
      </c>
      <c r="F189" s="378"/>
      <c r="G189" s="378"/>
      <c r="H189" s="9"/>
      <c r="I189" s="9"/>
      <c r="J189" s="9"/>
    </row>
    <row r="190" spans="1:10" ht="25.5" x14ac:dyDescent="0.35">
      <c r="A190" s="379">
        <v>3</v>
      </c>
      <c r="B190" s="379"/>
      <c r="C190" s="379"/>
      <c r="D190" s="379"/>
      <c r="E190" s="381">
        <v>1.2</v>
      </c>
      <c r="F190" s="378"/>
      <c r="G190" s="378"/>
      <c r="H190" s="9"/>
      <c r="I190" s="9"/>
      <c r="J190" s="9"/>
    </row>
    <row r="191" spans="1:10" ht="25.5" x14ac:dyDescent="0.35">
      <c r="A191" s="379" t="s">
        <v>324</v>
      </c>
      <c r="B191" s="379"/>
      <c r="C191" s="379"/>
      <c r="D191" s="379"/>
      <c r="E191" s="381">
        <v>1.25</v>
      </c>
      <c r="F191" s="378"/>
      <c r="G191" s="378"/>
      <c r="H191" s="9"/>
      <c r="I191" s="9"/>
      <c r="J191" s="9"/>
    </row>
    <row r="192" spans="1:10" ht="25.5" x14ac:dyDescent="0.35">
      <c r="A192" s="379" t="s">
        <v>325</v>
      </c>
      <c r="B192" s="379"/>
      <c r="C192" s="379"/>
      <c r="D192" s="379"/>
      <c r="E192" s="381">
        <v>1.3</v>
      </c>
      <c r="F192" s="378"/>
      <c r="G192" s="378"/>
      <c r="H192" s="9"/>
      <c r="I192" s="9"/>
      <c r="J192" s="9"/>
    </row>
    <row r="193" spans="1:10" ht="25.5" x14ac:dyDescent="0.35">
      <c r="A193" s="379" t="s">
        <v>326</v>
      </c>
      <c r="B193" s="379"/>
      <c r="C193" s="379"/>
      <c r="D193" s="379"/>
      <c r="E193" s="381">
        <v>1.35</v>
      </c>
      <c r="F193" s="378"/>
      <c r="G193" s="378"/>
      <c r="H193" s="9"/>
      <c r="I193" s="9"/>
      <c r="J193" s="9"/>
    </row>
    <row r="194" spans="1:10" ht="25.5" x14ac:dyDescent="0.35">
      <c r="A194" s="379" t="s">
        <v>327</v>
      </c>
      <c r="B194" s="379"/>
      <c r="C194" s="379"/>
      <c r="D194" s="379"/>
      <c r="E194" s="381">
        <v>1.4</v>
      </c>
      <c r="F194" s="378"/>
      <c r="G194" s="378"/>
      <c r="H194" s="9"/>
      <c r="I194" s="9"/>
      <c r="J194" s="9"/>
    </row>
    <row r="195" spans="1:10" ht="25.5" x14ac:dyDescent="0.35">
      <c r="A195" s="379" t="s">
        <v>328</v>
      </c>
      <c r="B195" s="379"/>
      <c r="C195" s="379"/>
      <c r="D195" s="379"/>
      <c r="E195" s="381">
        <v>1.45</v>
      </c>
      <c r="F195" s="378"/>
      <c r="G195" s="378"/>
      <c r="H195" s="9"/>
      <c r="I195" s="9"/>
      <c r="J195" s="9"/>
    </row>
    <row r="196" spans="1:10" ht="25.5" x14ac:dyDescent="0.35">
      <c r="A196" s="379" t="s">
        <v>329</v>
      </c>
      <c r="B196" s="379"/>
      <c r="C196" s="379"/>
      <c r="D196" s="379"/>
      <c r="E196" s="381">
        <v>1.5</v>
      </c>
      <c r="F196" s="378"/>
      <c r="G196" s="378"/>
      <c r="H196" s="9"/>
      <c r="I196" s="9"/>
      <c r="J196" s="9"/>
    </row>
    <row r="197" spans="1:10" ht="25.5" x14ac:dyDescent="0.35">
      <c r="A197" s="379" t="s">
        <v>330</v>
      </c>
      <c r="B197" s="379"/>
      <c r="C197" s="379"/>
      <c r="D197" s="379"/>
      <c r="E197" s="381">
        <v>2</v>
      </c>
      <c r="F197" s="378"/>
      <c r="G197" s="378"/>
      <c r="H197" s="9"/>
      <c r="I197" s="9"/>
      <c r="J197" s="9"/>
    </row>
    <row r="198" spans="1:10" ht="53.25" customHeight="1" x14ac:dyDescent="0.25">
      <c r="A198" s="382" t="s">
        <v>331</v>
      </c>
      <c r="B198" s="382"/>
      <c r="C198" s="382"/>
      <c r="D198" s="382"/>
      <c r="E198" s="382"/>
      <c r="F198" s="382"/>
      <c r="G198" s="382"/>
      <c r="H198" s="382"/>
      <c r="I198" s="9"/>
      <c r="J198" s="9"/>
    </row>
  </sheetData>
  <sheetProtection selectLockedCells="1" selectUnlockedCells="1"/>
  <mergeCells count="350">
    <mergeCell ref="A193:D193"/>
    <mergeCell ref="A194:D194"/>
    <mergeCell ref="A195:D195"/>
    <mergeCell ref="A196:D196"/>
    <mergeCell ref="A197:D197"/>
    <mergeCell ref="A198:H198"/>
    <mergeCell ref="A187:D187"/>
    <mergeCell ref="A188:D188"/>
    <mergeCell ref="A189:D189"/>
    <mergeCell ref="A190:D190"/>
    <mergeCell ref="A191:D191"/>
    <mergeCell ref="A192:D192"/>
    <mergeCell ref="B182:C182"/>
    <mergeCell ref="G182:I182"/>
    <mergeCell ref="B183:C183"/>
    <mergeCell ref="G183:I183"/>
    <mergeCell ref="B185:J185"/>
    <mergeCell ref="A186:H186"/>
    <mergeCell ref="B177:I177"/>
    <mergeCell ref="B178:I178"/>
    <mergeCell ref="B179:C179"/>
    <mergeCell ref="D179:F179"/>
    <mergeCell ref="G179:I179"/>
    <mergeCell ref="B180:C180"/>
    <mergeCell ref="D180:F183"/>
    <mergeCell ref="G180:I180"/>
    <mergeCell ref="B181:C181"/>
    <mergeCell ref="G181:I181"/>
    <mergeCell ref="B171:E171"/>
    <mergeCell ref="F171:J171"/>
    <mergeCell ref="B172:E172"/>
    <mergeCell ref="F172:J172"/>
    <mergeCell ref="B174:J174"/>
    <mergeCell ref="B175:J175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E165"/>
    <mergeCell ref="F165:J165"/>
    <mergeCell ref="B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1:E151"/>
    <mergeCell ref="F151:J152"/>
    <mergeCell ref="B152:E152"/>
    <mergeCell ref="B153:E153"/>
    <mergeCell ref="F153:J153"/>
    <mergeCell ref="B154:E154"/>
    <mergeCell ref="F154:J154"/>
    <mergeCell ref="B147:E147"/>
    <mergeCell ref="F147:J148"/>
    <mergeCell ref="B148:E148"/>
    <mergeCell ref="B149:E149"/>
    <mergeCell ref="F149:J150"/>
    <mergeCell ref="B150:E150"/>
    <mergeCell ref="B143:E143"/>
    <mergeCell ref="F143:J144"/>
    <mergeCell ref="B144:E144"/>
    <mergeCell ref="B145:E145"/>
    <mergeCell ref="F145:J146"/>
    <mergeCell ref="B146:E146"/>
    <mergeCell ref="B139:E139"/>
    <mergeCell ref="F139:J139"/>
    <mergeCell ref="B140:J140"/>
    <mergeCell ref="B141:E141"/>
    <mergeCell ref="F141:J142"/>
    <mergeCell ref="B142:E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A59:E59"/>
    <mergeCell ref="F59:J59"/>
    <mergeCell ref="B60:E60"/>
    <mergeCell ref="F60:J60"/>
    <mergeCell ref="F53:J53"/>
    <mergeCell ref="B54:E54"/>
    <mergeCell ref="B55:E55"/>
    <mergeCell ref="F55:J55"/>
    <mergeCell ref="B56:E56"/>
    <mergeCell ref="B57:E57"/>
    <mergeCell ref="F57:J57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207"/>
      <c r="G16" s="422"/>
      <c r="H16" s="422"/>
      <c r="I16" s="422"/>
      <c r="J16" s="42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8">
        <v>720</v>
      </c>
      <c r="G17" s="148"/>
      <c r="H17" s="148"/>
      <c r="I17" s="148"/>
      <c r="J17" s="149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98"/>
      <c r="C19" s="499"/>
      <c r="D19" s="499"/>
      <c r="E19" s="500"/>
      <c r="F19" s="501"/>
      <c r="G19" s="501"/>
      <c r="H19" s="501"/>
      <c r="I19" s="501"/>
      <c r="J19" s="50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3240 до 37065,6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13320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31788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30888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37065.599999999999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21420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21420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4">
        <v>17280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194">
        <v>6012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3240</v>
      </c>
      <c r="G70" s="281"/>
      <c r="H70" s="281"/>
      <c r="I70" s="281"/>
      <c r="J70" s="282"/>
    </row>
    <row r="71" spans="1:10" ht="36" customHeight="1" x14ac:dyDescent="0.25">
      <c r="A71" s="7"/>
      <c r="B71" s="52" t="s">
        <v>170</v>
      </c>
      <c r="C71" s="96"/>
      <c r="D71" s="96"/>
      <c r="E71" s="97"/>
      <c r="F71" s="194">
        <v>8064</v>
      </c>
      <c r="G71" s="281"/>
      <c r="H71" s="281"/>
      <c r="I71" s="281"/>
      <c r="J71" s="282"/>
    </row>
    <row r="72" spans="1:10" ht="36" customHeight="1" x14ac:dyDescent="0.25">
      <c r="B72" s="52" t="s">
        <v>171</v>
      </c>
      <c r="C72" s="96"/>
      <c r="D72" s="96"/>
      <c r="E72" s="97"/>
      <c r="F72" s="194">
        <v>6588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35496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4">
        <v>14004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4">
        <v>4140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194">
        <v>16290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194">
        <v>18000</v>
      </c>
      <c r="G77" s="281"/>
      <c r="H77" s="281"/>
      <c r="I77" s="281"/>
      <c r="J77" s="282"/>
    </row>
    <row r="78" spans="1:10" ht="36" customHeight="1" x14ac:dyDescent="0.25">
      <c r="A78" s="7"/>
      <c r="B78" s="76" t="s">
        <v>177</v>
      </c>
      <c r="C78" s="77"/>
      <c r="D78" s="77"/>
      <c r="E78" s="53"/>
      <c r="F78" s="194">
        <v>12024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14400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18720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44640</v>
      </c>
      <c r="G81" s="281"/>
      <c r="H81" s="281"/>
      <c r="I81" s="281"/>
      <c r="J81" s="28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43920</v>
      </c>
      <c r="G82" s="281"/>
      <c r="H82" s="281"/>
      <c r="I82" s="281"/>
      <c r="J82" s="28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52704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30240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30240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24480</v>
      </c>
      <c r="G86" s="281"/>
      <c r="H86" s="281"/>
      <c r="I86" s="281"/>
      <c r="J86" s="28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5040</v>
      </c>
      <c r="G87" s="281"/>
      <c r="H87" s="281"/>
      <c r="I87" s="281"/>
      <c r="J87" s="282"/>
    </row>
    <row r="88" spans="1:10" ht="36" customHeight="1" x14ac:dyDescent="0.25">
      <c r="A88" s="7" t="s">
        <v>113</v>
      </c>
      <c r="B88" s="76" t="s">
        <v>188</v>
      </c>
      <c r="C88" s="77"/>
      <c r="D88" s="77"/>
      <c r="E88" s="54"/>
      <c r="F88" s="194">
        <v>50400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4">
        <v>20160</v>
      </c>
      <c r="G89" s="281"/>
      <c r="H89" s="281"/>
      <c r="I89" s="281"/>
      <c r="J89" s="282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15336</v>
      </c>
      <c r="G96" s="223">
        <f>H96*1.1</f>
        <v>14058.000000000002</v>
      </c>
      <c r="H96" s="223">
        <v>12780</v>
      </c>
      <c r="I96" s="223">
        <f>H96*0.75</f>
        <v>9585</v>
      </c>
      <c r="J96" s="224">
        <f>H96*0.5</f>
        <v>6390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11160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6408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21600</v>
      </c>
      <c r="G99" s="223">
        <f>H99*1.1</f>
        <v>19800</v>
      </c>
      <c r="H99" s="223">
        <v>18000</v>
      </c>
      <c r="I99" s="223">
        <f>H99*0.75</f>
        <v>13500</v>
      </c>
      <c r="J99" s="224">
        <f>H99*0.5</f>
        <v>9000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194">
        <v>11160</v>
      </c>
      <c r="G102" s="281"/>
      <c r="H102" s="281"/>
      <c r="I102" s="281"/>
      <c r="J102" s="282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7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107006.39999999999</v>
      </c>
      <c r="G8" s="33">
        <f>H8*1.1</f>
        <v>98089.200000000012</v>
      </c>
      <c r="H8" s="33">
        <v>89172</v>
      </c>
      <c r="I8" s="33">
        <f>H8*0.75</f>
        <v>66879</v>
      </c>
      <c r="J8" s="33">
        <f>H8*0.5</f>
        <v>44586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149817.60000000001</v>
      </c>
      <c r="G9" s="37">
        <f>H9*1.1</f>
        <v>137332.80000000002</v>
      </c>
      <c r="H9" s="37">
        <v>124848</v>
      </c>
      <c r="I9" s="37">
        <f>H9*0.75</f>
        <v>93636</v>
      </c>
      <c r="J9" s="37">
        <f>H9*0.5</f>
        <v>62424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114652.8</v>
      </c>
      <c r="G11" s="33">
        <f>H11*1.1</f>
        <v>105098.40000000001</v>
      </c>
      <c r="H11" s="33">
        <v>95544</v>
      </c>
      <c r="I11" s="33">
        <f>H11*0.75</f>
        <v>71658</v>
      </c>
      <c r="J11" s="33">
        <f>H11*0.5</f>
        <v>47772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160531.19999999998</v>
      </c>
      <c r="G12" s="37">
        <f>H12*1.1</f>
        <v>147153.60000000001</v>
      </c>
      <c r="H12" s="37">
        <v>133776</v>
      </c>
      <c r="I12" s="37">
        <f>H12*0.75</f>
        <v>100332</v>
      </c>
      <c r="J12" s="37">
        <f>H12*0.5</f>
        <v>66888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15840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23040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3600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5040</v>
      </c>
      <c r="G18" s="281"/>
      <c r="H18" s="281"/>
      <c r="I18" s="281"/>
      <c r="J18" s="28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18000 до 360000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60480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46080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39600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60480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6120 до 197280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64800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6480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132048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70560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70560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70560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84672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46080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135360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167904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31680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197280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72000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72000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60120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99360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99360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171360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119232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276480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125280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491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72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72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144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36288</v>
      </c>
      <c r="G96" s="223">
        <f>H96*1.1</f>
        <v>33264</v>
      </c>
      <c r="H96" s="223">
        <v>30240</v>
      </c>
      <c r="I96" s="223">
        <f>H96*0.75</f>
        <v>22680</v>
      </c>
      <c r="J96" s="224">
        <f>H96*0.5</f>
        <v>15120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30240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51840</v>
      </c>
      <c r="G99" s="223">
        <f>H99*1.1</f>
        <v>47520.000000000007</v>
      </c>
      <c r="H99" s="223">
        <v>43200</v>
      </c>
      <c r="I99" s="223">
        <f>H99*0.75</f>
        <v>32400</v>
      </c>
      <c r="J99" s="224">
        <f>H99*0.5</f>
        <v>21600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43200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72576</v>
      </c>
      <c r="G102" s="121">
        <f>H102*1.1</f>
        <v>66528</v>
      </c>
      <c r="H102" s="121">
        <v>60480</v>
      </c>
      <c r="I102" s="121">
        <f>H102*0.75</f>
        <v>45360</v>
      </c>
      <c r="J102" s="121">
        <f>H102*0.5</f>
        <v>30240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36" customHeight="1" thickBot="1" x14ac:dyDescent="0.3">
      <c r="A104" s="7"/>
      <c r="B104" s="171" t="s">
        <v>491</v>
      </c>
      <c r="C104" s="172"/>
      <c r="D104" s="172"/>
      <c r="E104" s="172"/>
      <c r="F104" s="172"/>
      <c r="G104" s="172"/>
      <c r="H104" s="172"/>
      <c r="I104" s="172"/>
      <c r="J104" s="173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1080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1944</v>
      </c>
      <c r="G18" s="281"/>
      <c r="H18" s="281"/>
      <c r="I18" s="281"/>
      <c r="J18" s="28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3600 до 104436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18900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23796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86976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44100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52920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34200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44244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104436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40500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21420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69228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18972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4572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26640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74304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48240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146880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97200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26640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21297.599999999999</v>
      </c>
      <c r="G96" s="223">
        <f>H96*1.1</f>
        <v>19522.800000000003</v>
      </c>
      <c r="H96" s="223">
        <v>17748</v>
      </c>
      <c r="I96" s="223">
        <f>H96*0.75</f>
        <v>13311</v>
      </c>
      <c r="J96" s="224">
        <f>H96*0.5</f>
        <v>8874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17748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27180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492</v>
      </c>
      <c r="C99" s="77"/>
      <c r="D99" s="77"/>
      <c r="E99" s="54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38160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17748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1"/>
  <sheetViews>
    <sheetView view="pageBreakPreview" topLeftCell="B1" zoomScale="65" zoomScaleNormal="60" zoomScaleSheetLayoutView="65" workbookViewId="0">
      <pane ySplit="4" topLeftCell="A86" activePane="bottomLeft" state="frozen"/>
      <selection activeCell="J115" sqref="J115"/>
      <selection pane="bottomLeft" activeCell="F92" sqref="F92:J93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83" t="s">
        <v>105</v>
      </c>
      <c r="C6" s="384"/>
      <c r="D6" s="384"/>
      <c r="E6" s="38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5"/>
      <c r="G7" s="214"/>
      <c r="H7" s="214"/>
      <c r="I7" s="214"/>
      <c r="J7" s="21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78451.199999999997</v>
      </c>
      <c r="G9" s="37">
        <f>H9*1.1</f>
        <v>71913.600000000006</v>
      </c>
      <c r="H9" s="37">
        <v>65376</v>
      </c>
      <c r="I9" s="37">
        <f>H9*0.75</f>
        <v>49032</v>
      </c>
      <c r="J9" s="37">
        <f>H9*0.5</f>
        <v>32688</v>
      </c>
    </row>
    <row r="10" spans="1:10" ht="36" customHeight="1" thickBot="1" x14ac:dyDescent="0.3">
      <c r="A10" s="7"/>
      <c r="B10" s="27"/>
      <c r="C10" s="38"/>
      <c r="D10" s="38"/>
      <c r="E10" s="39"/>
      <c r="F10" s="185"/>
      <c r="G10" s="214"/>
      <c r="H10" s="214"/>
      <c r="I10" s="214"/>
      <c r="J10" s="21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91497.599999999991</v>
      </c>
      <c r="G12" s="37">
        <f>H12*1.1</f>
        <v>83872.800000000003</v>
      </c>
      <c r="H12" s="37">
        <v>76248</v>
      </c>
      <c r="I12" s="37">
        <f>H12*0.75</f>
        <v>57186</v>
      </c>
      <c r="J12" s="37">
        <f>H12*0.5</f>
        <v>38124</v>
      </c>
    </row>
    <row r="13" spans="1:10" ht="24" customHeight="1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90">
        <v>7920</v>
      </c>
      <c r="G14" s="396"/>
      <c r="H14" s="396"/>
      <c r="I14" s="396"/>
      <c r="J14" s="397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192">
        <v>14400</v>
      </c>
      <c r="G15" s="415"/>
      <c r="H15" s="415"/>
      <c r="I15" s="415"/>
      <c r="J15" s="416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1080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1944</v>
      </c>
      <c r="G18" s="281"/>
      <c r="H18" s="281"/>
      <c r="I18" s="281"/>
      <c r="J18" s="282"/>
    </row>
    <row r="19" spans="1:10" ht="24" customHeight="1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195" t="str">
        <f>"Цена от "&amp;MIN(F21:F55)&amp;" до "&amp;MAX(F21:F55)</f>
        <v>Цена от 5760 до 201600</v>
      </c>
      <c r="G20" s="503"/>
      <c r="H20" s="503"/>
      <c r="I20" s="503"/>
      <c r="J20" s="504"/>
    </row>
    <row r="21" spans="1:10" ht="36" customHeight="1" outlineLevel="1" x14ac:dyDescent="0.25">
      <c r="A21" s="7"/>
      <c r="B21" s="108" t="s">
        <v>122</v>
      </c>
      <c r="C21" s="109"/>
      <c r="D21" s="109"/>
      <c r="E21" s="110"/>
      <c r="F21" s="197">
        <v>5760</v>
      </c>
      <c r="G21" s="433"/>
      <c r="H21" s="433"/>
      <c r="I21" s="433"/>
      <c r="J21" s="434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94">
        <v>11520</v>
      </c>
      <c r="G22" s="281"/>
      <c r="H22" s="281"/>
      <c r="I22" s="281"/>
      <c r="J22" s="282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94">
        <v>17280</v>
      </c>
      <c r="G23" s="281"/>
      <c r="H23" s="281"/>
      <c r="I23" s="281"/>
      <c r="J23" s="282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94">
        <v>23040</v>
      </c>
      <c r="G24" s="281"/>
      <c r="H24" s="281"/>
      <c r="I24" s="281"/>
      <c r="J24" s="282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94">
        <v>28800</v>
      </c>
      <c r="G25" s="281"/>
      <c r="H25" s="281"/>
      <c r="I25" s="281"/>
      <c r="J25" s="282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94">
        <v>34560</v>
      </c>
      <c r="G26" s="281"/>
      <c r="H26" s="281"/>
      <c r="I26" s="281"/>
      <c r="J26" s="282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94">
        <v>40320</v>
      </c>
      <c r="G27" s="281"/>
      <c r="H27" s="281"/>
      <c r="I27" s="281"/>
      <c r="J27" s="282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94">
        <v>46080</v>
      </c>
      <c r="G28" s="281"/>
      <c r="H28" s="281"/>
      <c r="I28" s="281"/>
      <c r="J28" s="282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94">
        <v>51840</v>
      </c>
      <c r="G29" s="281"/>
      <c r="H29" s="281"/>
      <c r="I29" s="281"/>
      <c r="J29" s="282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94">
        <v>57600</v>
      </c>
      <c r="G30" s="281"/>
      <c r="H30" s="281"/>
      <c r="I30" s="281"/>
      <c r="J30" s="282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94">
        <v>63360</v>
      </c>
      <c r="G31" s="281"/>
      <c r="H31" s="281"/>
      <c r="I31" s="281"/>
      <c r="J31" s="282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94">
        <v>69120</v>
      </c>
      <c r="G32" s="281"/>
      <c r="H32" s="281"/>
      <c r="I32" s="281"/>
      <c r="J32" s="282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94">
        <v>74880</v>
      </c>
      <c r="G33" s="281"/>
      <c r="H33" s="281"/>
      <c r="I33" s="281"/>
      <c r="J33" s="282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94">
        <v>80640</v>
      </c>
      <c r="G34" s="281"/>
      <c r="H34" s="281"/>
      <c r="I34" s="281"/>
      <c r="J34" s="282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94">
        <v>86400</v>
      </c>
      <c r="G35" s="281"/>
      <c r="H35" s="281"/>
      <c r="I35" s="281"/>
      <c r="J35" s="282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94">
        <v>92160</v>
      </c>
      <c r="G36" s="281"/>
      <c r="H36" s="281"/>
      <c r="I36" s="281"/>
      <c r="J36" s="282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94">
        <v>97920</v>
      </c>
      <c r="G37" s="281"/>
      <c r="H37" s="281"/>
      <c r="I37" s="281"/>
      <c r="J37" s="282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94">
        <v>103680</v>
      </c>
      <c r="G38" s="281"/>
      <c r="H38" s="281"/>
      <c r="I38" s="281"/>
      <c r="J38" s="282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94">
        <v>109440</v>
      </c>
      <c r="G39" s="281"/>
      <c r="H39" s="281"/>
      <c r="I39" s="281"/>
      <c r="J39" s="282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94">
        <v>115200</v>
      </c>
      <c r="G40" s="281"/>
      <c r="H40" s="281"/>
      <c r="I40" s="281"/>
      <c r="J40" s="282"/>
    </row>
    <row r="41" spans="1:10" ht="36" customHeight="1" outlineLevel="1" x14ac:dyDescent="0.25">
      <c r="A41" s="7"/>
      <c r="B41" s="52" t="s">
        <v>234</v>
      </c>
      <c r="C41" s="96"/>
      <c r="D41" s="96"/>
      <c r="E41" s="97"/>
      <c r="F41" s="194">
        <v>120960</v>
      </c>
      <c r="G41" s="281"/>
      <c r="H41" s="281"/>
      <c r="I41" s="281"/>
      <c r="J41" s="282"/>
    </row>
    <row r="42" spans="1:10" ht="36" customHeight="1" outlineLevel="1" x14ac:dyDescent="0.25">
      <c r="A42" s="7"/>
      <c r="B42" s="52" t="s">
        <v>235</v>
      </c>
      <c r="C42" s="96"/>
      <c r="D42" s="96"/>
      <c r="E42" s="97"/>
      <c r="F42" s="194">
        <v>126720</v>
      </c>
      <c r="G42" s="281"/>
      <c r="H42" s="281"/>
      <c r="I42" s="281"/>
      <c r="J42" s="282"/>
    </row>
    <row r="43" spans="1:10" ht="36" customHeight="1" outlineLevel="1" x14ac:dyDescent="0.25">
      <c r="A43" s="7"/>
      <c r="B43" s="52" t="s">
        <v>236</v>
      </c>
      <c r="C43" s="96"/>
      <c r="D43" s="96"/>
      <c r="E43" s="97"/>
      <c r="F43" s="194">
        <v>132480</v>
      </c>
      <c r="G43" s="281"/>
      <c r="H43" s="281"/>
      <c r="I43" s="281"/>
      <c r="J43" s="282"/>
    </row>
    <row r="44" spans="1:10" ht="36" customHeight="1" outlineLevel="1" x14ac:dyDescent="0.25">
      <c r="A44" s="7"/>
      <c r="B44" s="52" t="s">
        <v>237</v>
      </c>
      <c r="C44" s="96"/>
      <c r="D44" s="96"/>
      <c r="E44" s="97"/>
      <c r="F44" s="194">
        <v>138240</v>
      </c>
      <c r="G44" s="281"/>
      <c r="H44" s="281"/>
      <c r="I44" s="281"/>
      <c r="J44" s="282"/>
    </row>
    <row r="45" spans="1:10" ht="36" customHeight="1" outlineLevel="1" x14ac:dyDescent="0.25">
      <c r="A45" s="7"/>
      <c r="B45" s="52" t="s">
        <v>238</v>
      </c>
      <c r="C45" s="96"/>
      <c r="D45" s="96"/>
      <c r="E45" s="97"/>
      <c r="F45" s="194">
        <v>144000</v>
      </c>
      <c r="G45" s="281"/>
      <c r="H45" s="281"/>
      <c r="I45" s="281"/>
      <c r="J45" s="282"/>
    </row>
    <row r="46" spans="1:10" ht="36" customHeight="1" outlineLevel="1" x14ac:dyDescent="0.25">
      <c r="A46" s="7"/>
      <c r="B46" s="52" t="s">
        <v>239</v>
      </c>
      <c r="C46" s="96"/>
      <c r="D46" s="96"/>
      <c r="E46" s="97"/>
      <c r="F46" s="194">
        <v>149760</v>
      </c>
      <c r="G46" s="281"/>
      <c r="H46" s="281"/>
      <c r="I46" s="281"/>
      <c r="J46" s="282"/>
    </row>
    <row r="47" spans="1:10" ht="36" customHeight="1" outlineLevel="1" x14ac:dyDescent="0.25">
      <c r="A47" s="7"/>
      <c r="B47" s="52" t="s">
        <v>240</v>
      </c>
      <c r="C47" s="96"/>
      <c r="D47" s="96"/>
      <c r="E47" s="97"/>
      <c r="F47" s="194">
        <v>155520</v>
      </c>
      <c r="G47" s="281"/>
      <c r="H47" s="281"/>
      <c r="I47" s="281"/>
      <c r="J47" s="282"/>
    </row>
    <row r="48" spans="1:10" ht="36" customHeight="1" outlineLevel="1" x14ac:dyDescent="0.25">
      <c r="A48" s="7"/>
      <c r="B48" s="52" t="s">
        <v>241</v>
      </c>
      <c r="C48" s="96"/>
      <c r="D48" s="96"/>
      <c r="E48" s="97"/>
      <c r="F48" s="194">
        <v>161280</v>
      </c>
      <c r="G48" s="281"/>
      <c r="H48" s="281"/>
      <c r="I48" s="281"/>
      <c r="J48" s="282"/>
    </row>
    <row r="49" spans="1:10" ht="36" customHeight="1" outlineLevel="1" x14ac:dyDescent="0.25">
      <c r="A49" s="7"/>
      <c r="B49" s="52" t="s">
        <v>242</v>
      </c>
      <c r="C49" s="96"/>
      <c r="D49" s="96"/>
      <c r="E49" s="97"/>
      <c r="F49" s="194">
        <v>167040</v>
      </c>
      <c r="G49" s="281"/>
      <c r="H49" s="281"/>
      <c r="I49" s="281"/>
      <c r="J49" s="282"/>
    </row>
    <row r="50" spans="1:10" ht="36" customHeight="1" outlineLevel="1" x14ac:dyDescent="0.25">
      <c r="A50" s="7"/>
      <c r="B50" s="52" t="s">
        <v>243</v>
      </c>
      <c r="C50" s="96"/>
      <c r="D50" s="96"/>
      <c r="E50" s="97"/>
      <c r="F50" s="194">
        <v>172800</v>
      </c>
      <c r="G50" s="281"/>
      <c r="H50" s="281"/>
      <c r="I50" s="281"/>
      <c r="J50" s="282"/>
    </row>
    <row r="51" spans="1:10" ht="36" customHeight="1" outlineLevel="1" x14ac:dyDescent="0.25">
      <c r="A51" s="7"/>
      <c r="B51" s="52" t="s">
        <v>244</v>
      </c>
      <c r="C51" s="96"/>
      <c r="D51" s="96"/>
      <c r="E51" s="97"/>
      <c r="F51" s="194">
        <v>178560</v>
      </c>
      <c r="G51" s="281"/>
      <c r="H51" s="281"/>
      <c r="I51" s="281"/>
      <c r="J51" s="282"/>
    </row>
    <row r="52" spans="1:10" ht="36" customHeight="1" outlineLevel="1" x14ac:dyDescent="0.25">
      <c r="A52" s="7"/>
      <c r="B52" s="52" t="s">
        <v>245</v>
      </c>
      <c r="C52" s="96"/>
      <c r="D52" s="96"/>
      <c r="E52" s="97"/>
      <c r="F52" s="194">
        <v>184320</v>
      </c>
      <c r="G52" s="281"/>
      <c r="H52" s="281"/>
      <c r="I52" s="281"/>
      <c r="J52" s="282"/>
    </row>
    <row r="53" spans="1:10" ht="36" customHeight="1" outlineLevel="1" x14ac:dyDescent="0.25">
      <c r="A53" s="7"/>
      <c r="B53" s="52" t="s">
        <v>246</v>
      </c>
      <c r="C53" s="96"/>
      <c r="D53" s="96"/>
      <c r="E53" s="97"/>
      <c r="F53" s="194">
        <v>190080</v>
      </c>
      <c r="G53" s="281"/>
      <c r="H53" s="281"/>
      <c r="I53" s="281"/>
      <c r="J53" s="282"/>
    </row>
    <row r="54" spans="1:10" ht="36" customHeight="1" outlineLevel="1" x14ac:dyDescent="0.25">
      <c r="A54" s="7"/>
      <c r="B54" s="52" t="s">
        <v>247</v>
      </c>
      <c r="C54" s="96"/>
      <c r="D54" s="96"/>
      <c r="E54" s="97"/>
      <c r="F54" s="194">
        <v>195840</v>
      </c>
      <c r="G54" s="281"/>
      <c r="H54" s="281"/>
      <c r="I54" s="281"/>
      <c r="J54" s="282"/>
    </row>
    <row r="55" spans="1:10" ht="36" customHeight="1" outlineLevel="1" thickBot="1" x14ac:dyDescent="0.3">
      <c r="A55" s="7"/>
      <c r="B55" s="52" t="s">
        <v>248</v>
      </c>
      <c r="C55" s="96"/>
      <c r="D55" s="96"/>
      <c r="E55" s="97"/>
      <c r="F55" s="194">
        <v>201600</v>
      </c>
      <c r="G55" s="281"/>
      <c r="H55" s="281"/>
      <c r="I55" s="281"/>
      <c r="J55" s="282"/>
    </row>
    <row r="56" spans="1:10" ht="36" customHeight="1" thickBot="1" x14ac:dyDescent="0.3">
      <c r="A56" s="7"/>
      <c r="B56" s="386" t="s">
        <v>142</v>
      </c>
      <c r="C56" s="387"/>
      <c r="D56" s="387"/>
      <c r="E56" s="388"/>
      <c r="F56" s="199" t="str">
        <f>"Цена от "&amp;MIN(F57:F66)&amp;" до "&amp;MAX(F57:F66)</f>
        <v>Цена от 1800 до 47520</v>
      </c>
      <c r="G56" s="505"/>
      <c r="H56" s="505"/>
      <c r="I56" s="505"/>
      <c r="J56" s="506"/>
    </row>
    <row r="57" spans="1:10" ht="36" customHeight="1" x14ac:dyDescent="0.25">
      <c r="A57" s="7"/>
      <c r="B57" s="108" t="s">
        <v>143</v>
      </c>
      <c r="C57" s="109"/>
      <c r="D57" s="109"/>
      <c r="E57" s="110"/>
      <c r="F57" s="197">
        <v>6048</v>
      </c>
      <c r="G57" s="433"/>
      <c r="H57" s="433"/>
      <c r="I57" s="433"/>
      <c r="J57" s="434"/>
    </row>
    <row r="58" spans="1:10" ht="36" customHeight="1" x14ac:dyDescent="0.25">
      <c r="A58" s="7"/>
      <c r="B58" s="52" t="s">
        <v>212</v>
      </c>
      <c r="C58" s="96"/>
      <c r="D58" s="96"/>
      <c r="E58" s="97"/>
      <c r="F58" s="194">
        <v>2160</v>
      </c>
      <c r="G58" s="281"/>
      <c r="H58" s="281"/>
      <c r="I58" s="281"/>
      <c r="J58" s="282"/>
    </row>
    <row r="59" spans="1:10" ht="36" customHeight="1" x14ac:dyDescent="0.25">
      <c r="A59" s="7"/>
      <c r="B59" s="52" t="s">
        <v>145</v>
      </c>
      <c r="C59" s="96"/>
      <c r="D59" s="96"/>
      <c r="E59" s="97"/>
      <c r="F59" s="194">
        <v>47520</v>
      </c>
      <c r="G59" s="281"/>
      <c r="H59" s="281"/>
      <c r="I59" s="281"/>
      <c r="J59" s="282"/>
    </row>
    <row r="60" spans="1:10" ht="36" customHeight="1" x14ac:dyDescent="0.25">
      <c r="A60" s="7"/>
      <c r="B60" s="52" t="s">
        <v>146</v>
      </c>
      <c r="C60" s="96"/>
      <c r="D60" s="96"/>
      <c r="E60" s="97"/>
      <c r="F60" s="194">
        <v>9360</v>
      </c>
      <c r="G60" s="281"/>
      <c r="H60" s="281"/>
      <c r="I60" s="281"/>
      <c r="J60" s="282"/>
    </row>
    <row r="61" spans="1:10" ht="36" customHeight="1" x14ac:dyDescent="0.25">
      <c r="A61" s="7"/>
      <c r="B61" s="52" t="s">
        <v>147</v>
      </c>
      <c r="C61" s="96"/>
      <c r="D61" s="96"/>
      <c r="E61" s="97"/>
      <c r="F61" s="194">
        <v>31680</v>
      </c>
      <c r="G61" s="281"/>
      <c r="H61" s="281"/>
      <c r="I61" s="281"/>
      <c r="J61" s="282"/>
    </row>
    <row r="62" spans="1:10" ht="36" customHeight="1" x14ac:dyDescent="0.25">
      <c r="A62" s="7"/>
      <c r="B62" s="52" t="s">
        <v>148</v>
      </c>
      <c r="C62" s="96"/>
      <c r="D62" s="96"/>
      <c r="E62" s="97"/>
      <c r="F62" s="194">
        <v>1800</v>
      </c>
      <c r="G62" s="281"/>
      <c r="H62" s="281"/>
      <c r="I62" s="281"/>
      <c r="J62" s="282"/>
    </row>
    <row r="63" spans="1:10" ht="36" customHeight="1" x14ac:dyDescent="0.25">
      <c r="A63" s="7"/>
      <c r="B63" s="52" t="s">
        <v>149</v>
      </c>
      <c r="C63" s="96"/>
      <c r="D63" s="96"/>
      <c r="E63" s="97"/>
      <c r="F63" s="194">
        <v>1800</v>
      </c>
      <c r="G63" s="281"/>
      <c r="H63" s="281"/>
      <c r="I63" s="281"/>
      <c r="J63" s="282"/>
    </row>
    <row r="64" spans="1:10" ht="36" customHeight="1" x14ac:dyDescent="0.25">
      <c r="A64" s="7"/>
      <c r="B64" s="52" t="s">
        <v>150</v>
      </c>
      <c r="C64" s="96"/>
      <c r="D64" s="96"/>
      <c r="E64" s="97"/>
      <c r="F64" s="194">
        <v>3600</v>
      </c>
      <c r="G64" s="281"/>
      <c r="H64" s="281"/>
      <c r="I64" s="281"/>
      <c r="J64" s="282"/>
    </row>
    <row r="65" spans="1:10" ht="36" customHeight="1" x14ac:dyDescent="0.25">
      <c r="A65" s="7"/>
      <c r="B65" s="52" t="s">
        <v>151</v>
      </c>
      <c r="C65" s="96"/>
      <c r="D65" s="96"/>
      <c r="E65" s="97"/>
      <c r="F65" s="194">
        <v>5400</v>
      </c>
      <c r="G65" s="281"/>
      <c r="H65" s="281"/>
      <c r="I65" s="281"/>
      <c r="J65" s="282"/>
    </row>
    <row r="66" spans="1:10" ht="36" customHeight="1" thickBot="1" x14ac:dyDescent="0.3">
      <c r="A66" s="7"/>
      <c r="B66" s="389" t="s">
        <v>152</v>
      </c>
      <c r="C66" s="390"/>
      <c r="D66" s="390"/>
      <c r="E66" s="391"/>
      <c r="F66" s="200">
        <v>26640</v>
      </c>
      <c r="G66" s="507"/>
      <c r="H66" s="507"/>
      <c r="I66" s="507"/>
      <c r="J66" s="508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213</v>
      </c>
      <c r="C69" s="88"/>
      <c r="D69" s="88"/>
      <c r="E69" s="89"/>
      <c r="F69" s="205" t="str">
        <f>"Цена от "&amp;MIN(F71,F76:J77,H111,F78:J89)&amp;" до "&amp;MAX(F71,F76:J77,H111,F78:J89)</f>
        <v>Цена от 3240 до 123840</v>
      </c>
      <c r="G69" s="243"/>
      <c r="H69" s="243"/>
      <c r="I69" s="243"/>
      <c r="J69" s="244"/>
    </row>
    <row r="70" spans="1:10" ht="24" customHeight="1" thickBot="1" x14ac:dyDescent="0.3">
      <c r="A70" s="7"/>
      <c r="B70" s="27"/>
      <c r="C70" s="28"/>
      <c r="D70" s="28"/>
      <c r="E70" s="29"/>
      <c r="F70" s="185"/>
      <c r="G70" s="214"/>
      <c r="H70" s="214"/>
      <c r="I70" s="214"/>
      <c r="J70" s="215"/>
    </row>
    <row r="71" spans="1:10" ht="36" customHeight="1" x14ac:dyDescent="0.25">
      <c r="A71" s="7"/>
      <c r="B71" s="30" t="s">
        <v>156</v>
      </c>
      <c r="C71" s="238"/>
      <c r="D71" s="238"/>
      <c r="E71" s="239"/>
      <c r="F71" s="190">
        <v>25200</v>
      </c>
      <c r="G71" s="396"/>
      <c r="H71" s="396"/>
      <c r="I71" s="396"/>
      <c r="J71" s="397"/>
    </row>
    <row r="72" spans="1:10" ht="36" customHeight="1" thickBot="1" x14ac:dyDescent="0.3">
      <c r="A72" s="7"/>
      <c r="B72" s="240" t="s">
        <v>157</v>
      </c>
      <c r="C72" s="241"/>
      <c r="D72" s="241"/>
      <c r="E72" s="242"/>
      <c r="F72" s="192">
        <v>2520</v>
      </c>
      <c r="G72" s="415"/>
      <c r="H72" s="415"/>
      <c r="I72" s="415"/>
      <c r="J72" s="416"/>
    </row>
    <row r="73" spans="1:10" ht="36" customHeight="1" thickBot="1" x14ac:dyDescent="0.3">
      <c r="A73" s="7"/>
      <c r="B73" s="240" t="s">
        <v>158</v>
      </c>
      <c r="C73" s="241"/>
      <c r="D73" s="241"/>
      <c r="E73" s="242"/>
      <c r="F73" s="192">
        <v>6300</v>
      </c>
      <c r="G73" s="415"/>
      <c r="H73" s="415"/>
      <c r="I73" s="415"/>
      <c r="J73" s="416"/>
    </row>
    <row r="74" spans="1:10" ht="36" customHeight="1" thickBot="1" x14ac:dyDescent="0.3">
      <c r="A74" s="7"/>
      <c r="B74" s="240" t="s">
        <v>159</v>
      </c>
      <c r="C74" s="241"/>
      <c r="D74" s="241"/>
      <c r="E74" s="242"/>
      <c r="F74" s="192">
        <v>60048</v>
      </c>
      <c r="G74" s="415"/>
      <c r="H74" s="415"/>
      <c r="I74" s="415"/>
      <c r="J74" s="416"/>
    </row>
    <row r="75" spans="1:10" ht="24" customHeight="1" thickBot="1" x14ac:dyDescent="0.3">
      <c r="A75" s="7"/>
      <c r="B75" s="27"/>
      <c r="C75" s="28"/>
      <c r="D75" s="28"/>
      <c r="E75" s="29"/>
      <c r="F75" s="185"/>
      <c r="G75" s="214"/>
      <c r="H75" s="214"/>
      <c r="I75" s="214"/>
      <c r="J75" s="215"/>
    </row>
    <row r="76" spans="1:10" ht="36" customHeight="1" x14ac:dyDescent="0.25">
      <c r="A76" s="7" t="s">
        <v>111</v>
      </c>
      <c r="B76" s="30" t="s">
        <v>160</v>
      </c>
      <c r="C76" s="238"/>
      <c r="D76" s="238"/>
      <c r="E76" s="239"/>
      <c r="F76" s="190">
        <v>23040</v>
      </c>
      <c r="G76" s="396"/>
      <c r="H76" s="396"/>
      <c r="I76" s="396"/>
      <c r="J76" s="397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94">
        <v>31500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94">
        <v>31500</v>
      </c>
      <c r="G78" s="281"/>
      <c r="H78" s="281"/>
      <c r="I78" s="281"/>
      <c r="J78" s="282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94">
        <v>61020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94">
        <v>73224</v>
      </c>
      <c r="G80" s="281"/>
      <c r="H80" s="281"/>
      <c r="I80" s="281"/>
      <c r="J80" s="282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94">
        <v>31500</v>
      </c>
      <c r="G81" s="281"/>
      <c r="H81" s="281"/>
      <c r="I81" s="281"/>
      <c r="J81" s="282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94">
        <v>31500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52" t="s">
        <v>167</v>
      </c>
      <c r="C83" s="96"/>
      <c r="D83" s="96"/>
      <c r="E83" s="97"/>
      <c r="F83" s="194">
        <v>31500</v>
      </c>
      <c r="G83" s="281"/>
      <c r="H83" s="281"/>
      <c r="I83" s="281"/>
      <c r="J83" s="282"/>
    </row>
    <row r="84" spans="1:10" ht="36" customHeight="1" x14ac:dyDescent="0.25">
      <c r="A84" s="7"/>
      <c r="B84" s="78" t="s">
        <v>168</v>
      </c>
      <c r="C84" s="79"/>
      <c r="D84" s="79"/>
      <c r="E84" s="36"/>
      <c r="F84" s="194">
        <v>73224</v>
      </c>
      <c r="G84" s="281"/>
      <c r="H84" s="281"/>
      <c r="I84" s="281"/>
      <c r="J84" s="282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94">
        <v>3240</v>
      </c>
      <c r="G85" s="281"/>
      <c r="H85" s="281"/>
      <c r="I85" s="281"/>
      <c r="J85" s="282"/>
    </row>
    <row r="86" spans="1:10" ht="36" customHeight="1" x14ac:dyDescent="0.25">
      <c r="A86" s="7"/>
      <c r="B86" s="52" t="s">
        <v>170</v>
      </c>
      <c r="C86" s="96"/>
      <c r="D86" s="96"/>
      <c r="E86" s="97"/>
      <c r="F86" s="194">
        <v>25920</v>
      </c>
      <c r="G86" s="281"/>
      <c r="H86" s="281"/>
      <c r="I86" s="281"/>
      <c r="J86" s="282"/>
    </row>
    <row r="87" spans="1:10" ht="36" customHeight="1" x14ac:dyDescent="0.25">
      <c r="B87" s="52" t="s">
        <v>171</v>
      </c>
      <c r="C87" s="96"/>
      <c r="D87" s="96"/>
      <c r="E87" s="97"/>
      <c r="F87" s="194">
        <v>20880</v>
      </c>
      <c r="G87" s="281"/>
      <c r="H87" s="281"/>
      <c r="I87" s="281"/>
      <c r="J87" s="282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94">
        <v>123840</v>
      </c>
      <c r="G88" s="281"/>
      <c r="H88" s="281"/>
      <c r="I88" s="281"/>
      <c r="J88" s="282"/>
    </row>
    <row r="89" spans="1:10" ht="36" customHeight="1" x14ac:dyDescent="0.25">
      <c r="A89" s="7" t="s">
        <v>111</v>
      </c>
      <c r="B89" s="52" t="s">
        <v>173</v>
      </c>
      <c r="C89" s="96"/>
      <c r="D89" s="96"/>
      <c r="E89" s="97"/>
      <c r="F89" s="194">
        <v>38160</v>
      </c>
      <c r="G89" s="281"/>
      <c r="H89" s="281"/>
      <c r="I89" s="281"/>
      <c r="J89" s="282"/>
    </row>
    <row r="90" spans="1:10" ht="37.5" customHeight="1" x14ac:dyDescent="0.25">
      <c r="A90" s="7"/>
      <c r="B90" s="76" t="s">
        <v>174</v>
      </c>
      <c r="C90" s="77"/>
      <c r="D90" s="77"/>
      <c r="E90" s="54"/>
      <c r="F90" s="194">
        <v>6048</v>
      </c>
      <c r="G90" s="281"/>
      <c r="H90" s="281"/>
      <c r="I90" s="281"/>
      <c r="J90" s="282"/>
    </row>
    <row r="91" spans="1:10" ht="36" customHeight="1" x14ac:dyDescent="0.25">
      <c r="A91" s="7"/>
      <c r="B91" s="76" t="s">
        <v>175</v>
      </c>
      <c r="C91" s="77"/>
      <c r="D91" s="77"/>
      <c r="E91" s="54"/>
      <c r="F91" s="194">
        <v>72000</v>
      </c>
      <c r="G91" s="281"/>
      <c r="H91" s="281"/>
      <c r="I91" s="281"/>
      <c r="J91" s="282"/>
    </row>
    <row r="92" spans="1:10" ht="36" customHeight="1" x14ac:dyDescent="0.25">
      <c r="A92" s="7"/>
      <c r="B92" s="76" t="s">
        <v>176</v>
      </c>
      <c r="C92" s="77"/>
      <c r="D92" s="77"/>
      <c r="E92" s="53"/>
      <c r="F92" s="194">
        <v>27000</v>
      </c>
      <c r="G92" s="281"/>
      <c r="H92" s="281"/>
      <c r="I92" s="281"/>
      <c r="J92" s="282"/>
    </row>
    <row r="93" spans="1:10" ht="36" customHeight="1" x14ac:dyDescent="0.25">
      <c r="A93" s="7"/>
      <c r="B93" s="76" t="s">
        <v>177</v>
      </c>
      <c r="C93" s="77"/>
      <c r="D93" s="77"/>
      <c r="E93" s="53"/>
      <c r="F93" s="194">
        <v>60012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94">
        <v>41760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94">
        <v>56880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94">
        <v>56880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94">
        <v>110160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94">
        <v>132192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94">
        <v>56880</v>
      </c>
      <c r="G99" s="281"/>
      <c r="H99" s="281"/>
      <c r="I99" s="281"/>
      <c r="J99" s="282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94">
        <v>56880</v>
      </c>
      <c r="G100" s="281"/>
      <c r="H100" s="281"/>
      <c r="I100" s="281"/>
      <c r="J100" s="282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94">
        <v>56880</v>
      </c>
      <c r="G101" s="281"/>
      <c r="H101" s="281"/>
      <c r="I101" s="281"/>
      <c r="J101" s="282"/>
    </row>
    <row r="102" spans="1:10" ht="36" customHeight="1" x14ac:dyDescent="0.25">
      <c r="A102" s="7" t="s">
        <v>113</v>
      </c>
      <c r="B102" s="52" t="s">
        <v>186</v>
      </c>
      <c r="C102" s="96"/>
      <c r="D102" s="96"/>
      <c r="E102" s="97"/>
      <c r="F102" s="194">
        <v>6480</v>
      </c>
      <c r="G102" s="281"/>
      <c r="H102" s="281"/>
      <c r="I102" s="281"/>
      <c r="J102" s="282"/>
    </row>
    <row r="103" spans="1:10" ht="36" customHeight="1" x14ac:dyDescent="0.25">
      <c r="A103" s="7" t="s">
        <v>113</v>
      </c>
      <c r="B103" s="52" t="s">
        <v>187</v>
      </c>
      <c r="C103" s="96"/>
      <c r="D103" s="96"/>
      <c r="E103" s="97"/>
      <c r="F103" s="194">
        <v>223200</v>
      </c>
      <c r="G103" s="281"/>
      <c r="H103" s="281"/>
      <c r="I103" s="281"/>
      <c r="J103" s="282"/>
    </row>
    <row r="104" spans="1:10" ht="36" customHeight="1" thickBot="1" x14ac:dyDescent="0.3">
      <c r="A104" s="7" t="s">
        <v>113</v>
      </c>
      <c r="B104" s="240" t="s">
        <v>188</v>
      </c>
      <c r="C104" s="241"/>
      <c r="D104" s="241"/>
      <c r="E104" s="242"/>
      <c r="F104" s="192">
        <v>69120</v>
      </c>
      <c r="G104" s="415"/>
      <c r="H104" s="415"/>
      <c r="I104" s="415"/>
      <c r="J104" s="416"/>
    </row>
    <row r="105" spans="1:10" ht="36" customHeight="1" thickBot="1" x14ac:dyDescent="0.3">
      <c r="A105" s="7"/>
      <c r="B105" s="219" t="s">
        <v>189</v>
      </c>
      <c r="C105" s="220"/>
      <c r="D105" s="220"/>
      <c r="E105" s="221"/>
      <c r="F105" s="216"/>
      <c r="G105" s="217"/>
      <c r="H105" s="217"/>
      <c r="I105" s="217"/>
      <c r="J105" s="218"/>
    </row>
    <row r="106" spans="1:10" ht="22.5" customHeight="1" thickBot="1" x14ac:dyDescent="0.3">
      <c r="A106" s="7" t="s">
        <v>111</v>
      </c>
      <c r="B106" s="171" t="s">
        <v>190</v>
      </c>
      <c r="C106" s="172"/>
      <c r="D106" s="172"/>
      <c r="E106" s="172"/>
      <c r="F106" s="172"/>
      <c r="G106" s="172"/>
      <c r="H106" s="172"/>
      <c r="I106" s="172"/>
      <c r="J106" s="173"/>
    </row>
    <row r="107" spans="1:10" ht="36" customHeight="1" x14ac:dyDescent="0.25">
      <c r="A107" s="7"/>
      <c r="B107" s="34" t="s">
        <v>191</v>
      </c>
      <c r="C107" s="174"/>
      <c r="D107" s="174"/>
      <c r="E107" s="175"/>
      <c r="F107" s="80">
        <v>60</v>
      </c>
      <c r="G107" s="81"/>
      <c r="H107" s="81"/>
      <c r="I107" s="81"/>
      <c r="J107" s="82"/>
    </row>
    <row r="108" spans="1:10" ht="36" customHeight="1" x14ac:dyDescent="0.25">
      <c r="A108" s="7"/>
      <c r="B108" s="76" t="s">
        <v>192</v>
      </c>
      <c r="C108" s="77"/>
      <c r="D108" s="77"/>
      <c r="E108" s="54"/>
      <c r="F108" s="67">
        <v>60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193</v>
      </c>
      <c r="C109" s="77"/>
      <c r="D109" s="77"/>
      <c r="E109" s="54"/>
      <c r="F109" s="67">
        <v>120</v>
      </c>
      <c r="G109" s="68"/>
      <c r="H109" s="68"/>
      <c r="I109" s="68"/>
      <c r="J109" s="69"/>
    </row>
    <row r="110" spans="1:10" ht="36" customHeight="1" thickBot="1" x14ac:dyDescent="0.3">
      <c r="A110" s="7"/>
      <c r="B110" s="18" t="s">
        <v>194</v>
      </c>
      <c r="C110" s="19"/>
      <c r="D110" s="19"/>
      <c r="E110" s="20"/>
      <c r="F110" s="216"/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222">
        <f>H111*1.2</f>
        <v>14688</v>
      </c>
      <c r="G111" s="223">
        <f>H111*1.1</f>
        <v>13464.000000000002</v>
      </c>
      <c r="H111" s="223">
        <v>12240</v>
      </c>
      <c r="I111" s="223">
        <f>H111*0.75</f>
        <v>9180</v>
      </c>
      <c r="J111" s="224">
        <f>H111*0.5</f>
        <v>6120</v>
      </c>
    </row>
    <row r="112" spans="1:10" ht="36" customHeight="1" x14ac:dyDescent="0.25">
      <c r="A112" s="7" t="s">
        <v>111</v>
      </c>
      <c r="B112" s="52" t="s">
        <v>196</v>
      </c>
      <c r="C112" s="96"/>
      <c r="D112" s="96"/>
      <c r="E112" s="97"/>
      <c r="F112" s="194">
        <v>12240</v>
      </c>
      <c r="G112" s="281"/>
      <c r="H112" s="281"/>
      <c r="I112" s="281"/>
      <c r="J112" s="282"/>
    </row>
    <row r="113" spans="1:10" ht="36" customHeight="1" x14ac:dyDescent="0.25">
      <c r="A113" s="7" t="s">
        <v>111</v>
      </c>
      <c r="B113" s="52" t="s">
        <v>197</v>
      </c>
      <c r="C113" s="96"/>
      <c r="D113" s="96"/>
      <c r="E113" s="97"/>
      <c r="F113" s="194">
        <v>40320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52" t="s">
        <v>198</v>
      </c>
      <c r="C114" s="96"/>
      <c r="D114" s="96"/>
      <c r="E114" s="97"/>
      <c r="F114" s="222">
        <f>H114*1.2</f>
        <v>26784</v>
      </c>
      <c r="G114" s="223">
        <f>H114*1.1</f>
        <v>24552.000000000004</v>
      </c>
      <c r="H114" s="223">
        <v>22320</v>
      </c>
      <c r="I114" s="223">
        <f>H114*0.75</f>
        <v>16740</v>
      </c>
      <c r="J114" s="224">
        <f>H114*0.5</f>
        <v>11160</v>
      </c>
    </row>
    <row r="115" spans="1:10" ht="36" customHeight="1" x14ac:dyDescent="0.25">
      <c r="A115" s="7" t="s">
        <v>113</v>
      </c>
      <c r="B115" s="52" t="s">
        <v>231</v>
      </c>
      <c r="C115" s="96"/>
      <c r="D115" s="96"/>
      <c r="E115" s="97"/>
      <c r="F115" s="194">
        <v>22320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52" t="s">
        <v>200</v>
      </c>
      <c r="C116" s="96"/>
      <c r="D116" s="96"/>
      <c r="E116" s="97"/>
      <c r="F116" s="194">
        <v>72720</v>
      </c>
      <c r="G116" s="281"/>
      <c r="H116" s="281"/>
      <c r="I116" s="281"/>
      <c r="J116" s="282"/>
    </row>
    <row r="117" spans="1:10" ht="36" customHeight="1" thickBot="1" x14ac:dyDescent="0.3">
      <c r="A117" s="7"/>
      <c r="B117" s="76" t="s">
        <v>201</v>
      </c>
      <c r="C117" s="77"/>
      <c r="D117" s="77"/>
      <c r="E117" s="54"/>
      <c r="F117" s="194">
        <v>12240</v>
      </c>
      <c r="G117" s="281"/>
      <c r="H117" s="281"/>
      <c r="I117" s="281"/>
      <c r="J117" s="282"/>
    </row>
    <row r="118" spans="1:10" ht="54" customHeight="1" thickBot="1" x14ac:dyDescent="0.3">
      <c r="A118" s="7"/>
      <c r="B118" s="18" t="s">
        <v>202</v>
      </c>
      <c r="C118" s="19"/>
      <c r="D118" s="19"/>
      <c r="E118" s="20"/>
      <c r="F118" s="213"/>
      <c r="G118" s="329"/>
      <c r="H118" s="329"/>
      <c r="I118" s="329"/>
      <c r="J118" s="330"/>
    </row>
    <row r="119" spans="1:10" ht="36" customHeight="1" thickBot="1" x14ac:dyDescent="0.3">
      <c r="A119" s="7"/>
      <c r="B119" s="122" t="s">
        <v>190</v>
      </c>
      <c r="C119" s="123"/>
      <c r="D119" s="123"/>
      <c r="E119" s="123"/>
      <c r="F119" s="123"/>
      <c r="G119" s="123"/>
      <c r="H119" s="123"/>
      <c r="I119" s="123"/>
      <c r="J119" s="124"/>
    </row>
    <row r="120" spans="1:10" ht="36" customHeight="1" x14ac:dyDescent="0.25">
      <c r="A120" s="7"/>
      <c r="B120" s="78" t="s">
        <v>203</v>
      </c>
      <c r="C120" s="79"/>
      <c r="D120" s="79"/>
      <c r="E120" s="36"/>
      <c r="F120" s="80">
        <v>90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45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205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206</v>
      </c>
      <c r="C123" s="77"/>
      <c r="D123" s="77"/>
      <c r="E123" s="54"/>
      <c r="F123" s="67">
        <v>90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207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24" thickBot="1" x14ac:dyDescent="0.3">
      <c r="A125" s="7"/>
      <c r="B125" s="27"/>
      <c r="C125" s="38"/>
      <c r="D125" s="38"/>
      <c r="E125" s="39"/>
      <c r="F125" s="40"/>
      <c r="G125" s="41"/>
      <c r="H125" s="41"/>
      <c r="I125" s="41"/>
      <c r="J125" s="42"/>
    </row>
    <row r="126" spans="1:10" ht="21" customHeight="1" x14ac:dyDescent="0.25">
      <c r="A126" s="7"/>
      <c r="B126" s="125"/>
      <c r="C126" s="126"/>
      <c r="D126" s="126"/>
      <c r="E126" s="126"/>
      <c r="F126" s="127"/>
      <c r="G126" s="127"/>
      <c r="H126" s="127"/>
      <c r="I126" s="127"/>
      <c r="J126" s="127"/>
    </row>
    <row r="127" spans="1:10" ht="56.25" customHeight="1" x14ac:dyDescent="0.25">
      <c r="A127" s="7"/>
      <c r="B127" s="128" t="s">
        <v>264</v>
      </c>
      <c r="C127" s="128"/>
      <c r="D127" s="128"/>
      <c r="E127" s="128"/>
      <c r="F127" s="128"/>
      <c r="G127" s="128"/>
      <c r="H127" s="128"/>
      <c r="I127" s="128"/>
      <c r="J127" s="128"/>
    </row>
    <row r="128" spans="1:10" ht="41.25" customHeight="1" x14ac:dyDescent="0.25">
      <c r="A128" s="7"/>
      <c r="B128" s="128" t="s">
        <v>209</v>
      </c>
      <c r="C128" s="128"/>
      <c r="D128" s="128"/>
      <c r="E128" s="128"/>
      <c r="F128" s="128"/>
      <c r="G128" s="128"/>
      <c r="H128" s="128"/>
      <c r="I128" s="128"/>
      <c r="J128" s="128"/>
    </row>
    <row r="129" spans="1:10" ht="21" x14ac:dyDescent="0.25">
      <c r="A129" s="7" t="s">
        <v>113</v>
      </c>
      <c r="B129" s="130" t="s">
        <v>268</v>
      </c>
      <c r="C129" s="130"/>
      <c r="D129" s="130"/>
      <c r="E129" s="130"/>
      <c r="F129" s="130"/>
      <c r="G129" s="130"/>
      <c r="H129" s="130"/>
      <c r="I129" s="130"/>
      <c r="J129" s="130"/>
    </row>
    <row r="130" spans="1:10" ht="42" customHeight="1" x14ac:dyDescent="0.25">
      <c r="A130" s="7"/>
      <c r="B130" s="132" t="s">
        <v>211</v>
      </c>
      <c r="C130" s="132"/>
      <c r="D130" s="132"/>
      <c r="E130" s="132"/>
      <c r="F130" s="132"/>
      <c r="G130" s="132"/>
      <c r="H130" s="132"/>
      <c r="I130" s="132"/>
      <c r="J130" s="132"/>
    </row>
    <row r="131" spans="1:10" ht="21" x14ac:dyDescent="0.25">
      <c r="A131" s="7"/>
    </row>
  </sheetData>
  <sheetProtection selectLockedCells="1" selectUnlockedCells="1"/>
  <mergeCells count="240">
    <mergeCell ref="B129:J129"/>
    <mergeCell ref="B130:J130"/>
    <mergeCell ref="B124:E124"/>
    <mergeCell ref="F124:J124"/>
    <mergeCell ref="B125:E125"/>
    <mergeCell ref="F125:J125"/>
    <mergeCell ref="B127:J127"/>
    <mergeCell ref="B128:J128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J119"/>
    <mergeCell ref="B120:E120"/>
    <mergeCell ref="F120:J120"/>
    <mergeCell ref="B113:E113"/>
    <mergeCell ref="F113:J113"/>
    <mergeCell ref="B114:E114"/>
    <mergeCell ref="B115:E115"/>
    <mergeCell ref="F115:J115"/>
    <mergeCell ref="B116:E116"/>
    <mergeCell ref="F116:J116"/>
    <mergeCell ref="B109:E109"/>
    <mergeCell ref="F109:J109"/>
    <mergeCell ref="B110:E110"/>
    <mergeCell ref="F110:J110"/>
    <mergeCell ref="B111:E111"/>
    <mergeCell ref="B112:E112"/>
    <mergeCell ref="F112:J112"/>
    <mergeCell ref="F105:J105"/>
    <mergeCell ref="B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72" activePane="bottomLeft" state="frozen"/>
      <selection activeCell="J115" sqref="J115"/>
      <selection pane="bottomLeft" activeCell="F78" sqref="F78:J79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864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493</v>
      </c>
      <c r="C43" s="77"/>
      <c r="D43" s="77"/>
      <c r="E43" s="54"/>
      <c r="F43" s="67">
        <v>864</v>
      </c>
      <c r="G43" s="68"/>
      <c r="H43" s="68"/>
      <c r="I43" s="68"/>
      <c r="J43" s="69"/>
    </row>
    <row r="44" spans="1:10" ht="36" customHeight="1" x14ac:dyDescent="0.25">
      <c r="A44" s="7"/>
      <c r="B44" s="76" t="s">
        <v>212</v>
      </c>
      <c r="C44" s="77"/>
      <c r="D44" s="77"/>
      <c r="E44" s="54"/>
      <c r="F44" s="67">
        <v>864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21.75" customHeight="1" thickBot="1" x14ac:dyDescent="0.3">
      <c r="A53" s="7"/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A54" s="7"/>
      <c r="B54" s="76" t="s">
        <v>154</v>
      </c>
      <c r="C54" s="77"/>
      <c r="D54" s="77"/>
      <c r="E54" s="54"/>
      <c r="F54" s="67">
        <v>180</v>
      </c>
      <c r="G54" s="68"/>
      <c r="H54" s="68"/>
      <c r="I54" s="68"/>
      <c r="J54" s="69"/>
    </row>
    <row r="55" spans="1:10" ht="54" customHeight="1" thickBot="1" x14ac:dyDescent="0.3">
      <c r="A55" s="7"/>
      <c r="B55" s="202" t="s">
        <v>213</v>
      </c>
      <c r="C55" s="203"/>
      <c r="D55" s="203"/>
      <c r="E55" s="204"/>
      <c r="F55" s="216" t="str">
        <f>"Цена от "&amp;MIN(F57,F62:J63,H97,F64:J75)&amp;" до "&amp;MAX(F57,F62:J63,H97,F64:J75)</f>
        <v>Цена от 3312 до 123840</v>
      </c>
      <c r="G55" s="217"/>
      <c r="H55" s="217"/>
      <c r="I55" s="217"/>
      <c r="J55" s="218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156</v>
      </c>
      <c r="C57" s="77"/>
      <c r="D57" s="77"/>
      <c r="E57" s="54"/>
      <c r="F57" s="67">
        <v>24120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157</v>
      </c>
      <c r="C58" s="85"/>
      <c r="D58" s="85"/>
      <c r="E58" s="86"/>
      <c r="F58" s="93">
        <v>2412</v>
      </c>
      <c r="G58" s="94"/>
      <c r="H58" s="94"/>
      <c r="I58" s="94"/>
      <c r="J58" s="95"/>
    </row>
    <row r="59" spans="1:10" ht="36" customHeight="1" x14ac:dyDescent="0.25">
      <c r="A59" s="7"/>
      <c r="B59" s="84" t="s">
        <v>158</v>
      </c>
      <c r="C59" s="85"/>
      <c r="D59" s="85"/>
      <c r="E59" s="86"/>
      <c r="F59" s="93">
        <v>6048</v>
      </c>
      <c r="G59" s="94"/>
      <c r="H59" s="94"/>
      <c r="I59" s="94"/>
      <c r="J59" s="95"/>
    </row>
    <row r="60" spans="1:10" ht="36" customHeight="1" thickBot="1" x14ac:dyDescent="0.3">
      <c r="A60" s="7"/>
      <c r="B60" s="240" t="s">
        <v>159</v>
      </c>
      <c r="C60" s="241"/>
      <c r="D60" s="241"/>
      <c r="E60" s="242"/>
      <c r="F60" s="93">
        <v>60048</v>
      </c>
      <c r="G60" s="94"/>
      <c r="H60" s="94"/>
      <c r="I60" s="94"/>
      <c r="J60" s="95"/>
    </row>
    <row r="61" spans="1:10" ht="24" thickBot="1" x14ac:dyDescent="0.3">
      <c r="A61" s="7"/>
      <c r="B61" s="27"/>
      <c r="C61" s="38"/>
      <c r="D61" s="38"/>
      <c r="E61" s="39"/>
      <c r="F61" s="40"/>
      <c r="G61" s="41"/>
      <c r="H61" s="41"/>
      <c r="I61" s="41"/>
      <c r="J61" s="42"/>
    </row>
    <row r="62" spans="1:10" ht="36" customHeight="1" x14ac:dyDescent="0.25">
      <c r="A62" s="7" t="s">
        <v>111</v>
      </c>
      <c r="B62" s="78" t="s">
        <v>160</v>
      </c>
      <c r="C62" s="79"/>
      <c r="D62" s="79"/>
      <c r="E62" s="36"/>
      <c r="F62" s="80">
        <v>35820</v>
      </c>
      <c r="G62" s="81"/>
      <c r="H62" s="81"/>
      <c r="I62" s="81"/>
      <c r="J62" s="82"/>
    </row>
    <row r="63" spans="1:10" ht="36" customHeight="1" x14ac:dyDescent="0.25">
      <c r="A63" s="7" t="s">
        <v>111</v>
      </c>
      <c r="B63" s="52" t="s">
        <v>161</v>
      </c>
      <c r="C63" s="96"/>
      <c r="D63" s="96"/>
      <c r="E63" s="97"/>
      <c r="F63" s="67">
        <v>35820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33120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51840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62208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23004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19854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167</v>
      </c>
      <c r="C69" s="77"/>
      <c r="D69" s="77"/>
      <c r="E69" s="54"/>
      <c r="F69" s="67">
        <v>35820</v>
      </c>
      <c r="G69" s="68"/>
      <c r="H69" s="68"/>
      <c r="I69" s="68"/>
      <c r="J69" s="69"/>
    </row>
    <row r="70" spans="1:10" ht="36" customHeight="1" x14ac:dyDescent="0.25">
      <c r="A70" s="7"/>
      <c r="B70" s="78" t="s">
        <v>168</v>
      </c>
      <c r="C70" s="79"/>
      <c r="D70" s="79"/>
      <c r="E70" s="36"/>
      <c r="F70" s="67">
        <v>32400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8" t="s">
        <v>169</v>
      </c>
      <c r="C71" s="79"/>
      <c r="D71" s="79"/>
      <c r="E71" s="36"/>
      <c r="F71" s="67">
        <v>3312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170</v>
      </c>
      <c r="C72" s="96"/>
      <c r="D72" s="96"/>
      <c r="E72" s="97"/>
      <c r="F72" s="67">
        <v>11700</v>
      </c>
      <c r="G72" s="68"/>
      <c r="H72" s="68"/>
      <c r="I72" s="68"/>
      <c r="J72" s="69"/>
    </row>
    <row r="73" spans="1:10" ht="36" customHeight="1" x14ac:dyDescent="0.25">
      <c r="A73" s="7"/>
      <c r="B73" s="52" t="s">
        <v>171</v>
      </c>
      <c r="C73" s="96"/>
      <c r="D73" s="96"/>
      <c r="E73" s="97"/>
      <c r="F73" s="67">
        <v>10080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52" t="s">
        <v>172</v>
      </c>
      <c r="C74" s="96"/>
      <c r="D74" s="96"/>
      <c r="E74" s="97"/>
      <c r="F74" s="67">
        <v>123840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173</v>
      </c>
      <c r="C75" s="77"/>
      <c r="D75" s="77"/>
      <c r="E75" s="54"/>
      <c r="F75" s="67">
        <v>33084</v>
      </c>
      <c r="G75" s="68"/>
      <c r="H75" s="68"/>
      <c r="I75" s="68"/>
      <c r="J75" s="69"/>
    </row>
    <row r="76" spans="1:10" ht="37.5" customHeight="1" x14ac:dyDescent="0.25">
      <c r="A76" s="7"/>
      <c r="B76" s="76" t="s">
        <v>174</v>
      </c>
      <c r="C76" s="77"/>
      <c r="D76" s="77"/>
      <c r="E76" s="54"/>
      <c r="F76" s="67">
        <v>5148</v>
      </c>
      <c r="G76" s="68"/>
      <c r="H76" s="68"/>
      <c r="I76" s="68"/>
      <c r="J76" s="69"/>
    </row>
    <row r="77" spans="1:10" ht="36" customHeight="1" x14ac:dyDescent="0.25">
      <c r="A77" s="7"/>
      <c r="B77" s="76" t="s">
        <v>175</v>
      </c>
      <c r="C77" s="77"/>
      <c r="D77" s="77"/>
      <c r="E77" s="54"/>
      <c r="F77" s="67">
        <v>33030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3"/>
      <c r="F78" s="67">
        <v>30060</v>
      </c>
      <c r="G78" s="68"/>
      <c r="H78" s="68"/>
      <c r="I78" s="68"/>
      <c r="J78" s="69"/>
    </row>
    <row r="79" spans="1:10" ht="36" customHeight="1" x14ac:dyDescent="0.25">
      <c r="A79" s="7"/>
      <c r="B79" s="76" t="s">
        <v>177</v>
      </c>
      <c r="C79" s="77"/>
      <c r="D79" s="77"/>
      <c r="E79" s="53"/>
      <c r="F79" s="67">
        <v>30060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59760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59760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54720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85680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182</v>
      </c>
      <c r="C84" s="85"/>
      <c r="D84" s="85"/>
      <c r="E84" s="86"/>
      <c r="F84" s="93">
        <v>102816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38160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33120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59760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186</v>
      </c>
      <c r="C88" s="77"/>
      <c r="D88" s="77"/>
      <c r="E88" s="54"/>
      <c r="F88" s="67">
        <v>5760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187</v>
      </c>
      <c r="C89" s="77"/>
      <c r="D89" s="77"/>
      <c r="E89" s="54"/>
      <c r="F89" s="67">
        <v>204480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188</v>
      </c>
      <c r="C90" s="77"/>
      <c r="D90" s="77"/>
      <c r="E90" s="54"/>
      <c r="F90" s="67">
        <v>54720</v>
      </c>
      <c r="G90" s="68"/>
      <c r="H90" s="68"/>
      <c r="I90" s="68"/>
      <c r="J90" s="69"/>
    </row>
    <row r="91" spans="1:10" ht="36" customHeight="1" thickBot="1" x14ac:dyDescent="0.3">
      <c r="A91" s="7"/>
      <c r="B91" s="219" t="s">
        <v>189</v>
      </c>
      <c r="C91" s="220"/>
      <c r="D91" s="220"/>
      <c r="E91" s="221"/>
      <c r="F91" s="216"/>
      <c r="G91" s="217"/>
      <c r="H91" s="217"/>
      <c r="I91" s="217"/>
      <c r="J91" s="218"/>
    </row>
    <row r="92" spans="1:10" ht="22.5" customHeight="1" thickBot="1" x14ac:dyDescent="0.3">
      <c r="A92" s="7" t="s">
        <v>111</v>
      </c>
      <c r="B92" s="171" t="s">
        <v>190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x14ac:dyDescent="0.25">
      <c r="A93" s="7"/>
      <c r="B93" s="34" t="s">
        <v>191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192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193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194</v>
      </c>
      <c r="C96" s="19"/>
      <c r="D96" s="19"/>
      <c r="E96" s="20"/>
      <c r="F96" s="216"/>
      <c r="G96" s="217"/>
      <c r="H96" s="217"/>
      <c r="I96" s="217"/>
      <c r="J96" s="218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222">
        <f>H97*1.2</f>
        <v>36547.199999999997</v>
      </c>
      <c r="G97" s="223">
        <f>H97*1.1</f>
        <v>33501.600000000006</v>
      </c>
      <c r="H97" s="223">
        <v>30456</v>
      </c>
      <c r="I97" s="223">
        <f>H97*0.75</f>
        <v>22842</v>
      </c>
      <c r="J97" s="224">
        <f>H97*0.5</f>
        <v>15228</v>
      </c>
    </row>
    <row r="98" spans="1:10" ht="36" customHeight="1" x14ac:dyDescent="0.25">
      <c r="A98" s="7" t="s">
        <v>111</v>
      </c>
      <c r="B98" s="76" t="s">
        <v>196</v>
      </c>
      <c r="C98" s="77"/>
      <c r="D98" s="77"/>
      <c r="E98" s="54"/>
      <c r="F98" s="67">
        <v>13248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197</v>
      </c>
      <c r="C99" s="77"/>
      <c r="D99" s="77"/>
      <c r="E99" s="54"/>
      <c r="F99" s="67">
        <v>15588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222">
        <f>H100*1.2</f>
        <v>60480</v>
      </c>
      <c r="G100" s="223">
        <f>H100*1.1</f>
        <v>55440.000000000007</v>
      </c>
      <c r="H100" s="223">
        <v>50400</v>
      </c>
      <c r="I100" s="223">
        <f>H100*0.75</f>
        <v>37800</v>
      </c>
      <c r="J100" s="224">
        <f>H100*0.5</f>
        <v>25200</v>
      </c>
    </row>
    <row r="101" spans="1:10" ht="36" customHeight="1" x14ac:dyDescent="0.25">
      <c r="A101" s="7" t="s">
        <v>113</v>
      </c>
      <c r="B101" s="76" t="s">
        <v>231</v>
      </c>
      <c r="C101" s="77"/>
      <c r="D101" s="77"/>
      <c r="E101" s="54"/>
      <c r="F101" s="67">
        <v>22320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200</v>
      </c>
      <c r="C102" s="77"/>
      <c r="D102" s="77"/>
      <c r="E102" s="54"/>
      <c r="F102" s="67">
        <v>25920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201</v>
      </c>
      <c r="C103" s="77"/>
      <c r="D103" s="77"/>
      <c r="E103" s="54"/>
      <c r="F103" s="192">
        <v>13248</v>
      </c>
      <c r="G103" s="415"/>
      <c r="H103" s="415"/>
      <c r="I103" s="415"/>
      <c r="J103" s="416"/>
    </row>
    <row r="104" spans="1:10" ht="54" customHeight="1" thickBot="1" x14ac:dyDescent="0.3">
      <c r="A104" s="7"/>
      <c r="B104" s="18" t="s">
        <v>202</v>
      </c>
      <c r="C104" s="19"/>
      <c r="D104" s="19"/>
      <c r="E104" s="20"/>
      <c r="F104" s="111"/>
      <c r="G104" s="112"/>
      <c r="H104" s="112"/>
      <c r="I104" s="112"/>
      <c r="J104" s="113"/>
    </row>
    <row r="105" spans="1:10" ht="36" customHeight="1" thickBot="1" x14ac:dyDescent="0.3">
      <c r="A105" s="7"/>
      <c r="B105" s="122" t="s">
        <v>190</v>
      </c>
      <c r="C105" s="123"/>
      <c r="D105" s="123"/>
      <c r="E105" s="123"/>
      <c r="F105" s="123"/>
      <c r="G105" s="123"/>
      <c r="H105" s="123"/>
      <c r="I105" s="123"/>
      <c r="J105" s="124"/>
    </row>
    <row r="106" spans="1:10" ht="36" customHeight="1" x14ac:dyDescent="0.25">
      <c r="A106" s="7"/>
      <c r="B106" s="78" t="s">
        <v>203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206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207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5"/>
      <c r="C112" s="126"/>
      <c r="D112" s="126"/>
      <c r="E112" s="126"/>
      <c r="F112" s="127"/>
      <c r="G112" s="127"/>
      <c r="H112" s="127"/>
      <c r="I112" s="127"/>
      <c r="J112" s="127"/>
    </row>
    <row r="113" spans="1:10" ht="56.25" customHeight="1" x14ac:dyDescent="0.25">
      <c r="A113" s="7"/>
      <c r="B113" s="128" t="s">
        <v>264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41.25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 t="s">
        <v>113</v>
      </c>
      <c r="B115" s="130" t="s">
        <v>268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2" customHeight="1" x14ac:dyDescent="0.25">
      <c r="A116" s="7"/>
      <c r="B116" s="132" t="s">
        <v>211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43" activePane="bottomLeft" state="frozen"/>
      <selection activeCell="J115" sqref="J115"/>
      <selection pane="bottomLeft" activeCell="N51" sqref="N51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customHeight="1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9"/>
      <c r="C19" s="160"/>
      <c r="D19" s="160"/>
      <c r="E19" s="161"/>
      <c r="F19" s="162"/>
      <c r="G19" s="163"/>
      <c r="H19" s="163"/>
      <c r="I19" s="163"/>
      <c r="J19" s="164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"&amp;MIN(F56,F61:J62,H94,F63:J74)&amp;" до "&amp;MAX(F56,F61:J62,H94,F63:J74)</f>
        <v>Цена от 3024 до 56664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13284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49212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8496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10195.200000000001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39816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56664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9936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56664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17712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51660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178</v>
      </c>
      <c r="C77" s="77"/>
      <c r="D77" s="77"/>
      <c r="E77" s="54"/>
      <c r="F77" s="67">
        <v>8640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18720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69120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12240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182</v>
      </c>
      <c r="C81" s="85"/>
      <c r="D81" s="85"/>
      <c r="E81" s="86"/>
      <c r="F81" s="93">
        <v>14688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184</v>
      </c>
      <c r="C83" s="77"/>
      <c r="D83" s="77"/>
      <c r="E83" s="54"/>
      <c r="F83" s="67">
        <v>56160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185</v>
      </c>
      <c r="C84" s="77"/>
      <c r="D84" s="77"/>
      <c r="E84" s="54"/>
      <c r="F84" s="67">
        <v>79920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186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187</v>
      </c>
      <c r="C86" s="77"/>
      <c r="D86" s="77"/>
      <c r="E86" s="54"/>
      <c r="F86" s="67">
        <v>79920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188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thickBot="1" x14ac:dyDescent="0.3">
      <c r="A88" s="7"/>
      <c r="B88" s="219" t="s">
        <v>189</v>
      </c>
      <c r="C88" s="220"/>
      <c r="D88" s="220"/>
      <c r="E88" s="221"/>
      <c r="F88" s="216"/>
      <c r="G88" s="217"/>
      <c r="H88" s="217"/>
      <c r="I88" s="217"/>
      <c r="J88" s="218"/>
    </row>
    <row r="89" spans="1:10" ht="22.5" customHeight="1" thickBot="1" x14ac:dyDescent="0.3">
      <c r="A89" s="7" t="s">
        <v>111</v>
      </c>
      <c r="B89" s="171" t="s">
        <v>190</v>
      </c>
      <c r="C89" s="172"/>
      <c r="D89" s="172"/>
      <c r="E89" s="172"/>
      <c r="F89" s="172"/>
      <c r="G89" s="172"/>
      <c r="H89" s="172"/>
      <c r="I89" s="172"/>
      <c r="J89" s="173"/>
    </row>
    <row r="90" spans="1:10" ht="36" customHeight="1" x14ac:dyDescent="0.25">
      <c r="A90" s="7"/>
      <c r="B90" s="34" t="s">
        <v>191</v>
      </c>
      <c r="C90" s="174"/>
      <c r="D90" s="174"/>
      <c r="E90" s="175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192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193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194</v>
      </c>
      <c r="C93" s="19"/>
      <c r="D93" s="19"/>
      <c r="E93" s="20"/>
      <c r="F93" s="216"/>
      <c r="G93" s="217"/>
      <c r="H93" s="217"/>
      <c r="I93" s="217"/>
      <c r="J93" s="218"/>
    </row>
    <row r="94" spans="1:10" ht="36" customHeight="1" x14ac:dyDescent="0.25">
      <c r="A94" s="7" t="s">
        <v>111</v>
      </c>
      <c r="B94" s="76" t="s">
        <v>266</v>
      </c>
      <c r="C94" s="77"/>
      <c r="D94" s="77"/>
      <c r="E94" s="54"/>
      <c r="F94" s="67">
        <v>12420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196</v>
      </c>
      <c r="C95" s="77"/>
      <c r="D95" s="77"/>
      <c r="E95" s="54"/>
      <c r="F95" s="67">
        <v>3888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197</v>
      </c>
      <c r="C96" s="77"/>
      <c r="D96" s="77"/>
      <c r="E96" s="54"/>
      <c r="F96" s="67">
        <v>12420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315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231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200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202</v>
      </c>
      <c r="C100" s="19"/>
      <c r="D100" s="19"/>
      <c r="E100" s="20"/>
      <c r="F100" s="111"/>
      <c r="G100" s="112"/>
      <c r="H100" s="112"/>
      <c r="I100" s="112"/>
      <c r="J100" s="113"/>
    </row>
    <row r="101" spans="1:10" ht="36" customHeight="1" thickBot="1" x14ac:dyDescent="0.3">
      <c r="A101" s="7"/>
      <c r="B101" s="122" t="s">
        <v>190</v>
      </c>
      <c r="C101" s="123"/>
      <c r="D101" s="123"/>
      <c r="E101" s="123"/>
      <c r="F101" s="123"/>
      <c r="G101" s="123"/>
      <c r="H101" s="123"/>
      <c r="I101" s="123"/>
      <c r="J101" s="124"/>
    </row>
    <row r="102" spans="1:10" ht="36" customHeight="1" x14ac:dyDescent="0.25">
      <c r="A102" s="7"/>
      <c r="B102" s="78" t="s">
        <v>203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205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206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207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1" customHeight="1" x14ac:dyDescent="0.25">
      <c r="A108" s="7"/>
      <c r="B108" s="125"/>
      <c r="C108" s="126"/>
      <c r="D108" s="126"/>
      <c r="E108" s="126"/>
      <c r="F108" s="127"/>
      <c r="G108" s="127"/>
      <c r="H108" s="127"/>
      <c r="I108" s="127"/>
      <c r="J108" s="127"/>
    </row>
    <row r="109" spans="1:10" ht="67.5" customHeight="1" x14ac:dyDescent="0.25">
      <c r="A109" s="7"/>
      <c r="B109" s="128" t="s">
        <v>319</v>
      </c>
      <c r="C109" s="128"/>
      <c r="D109" s="128"/>
      <c r="E109" s="128"/>
      <c r="F109" s="128"/>
      <c r="G109" s="128"/>
      <c r="H109" s="128"/>
      <c r="I109" s="128"/>
      <c r="J109" s="128"/>
    </row>
    <row r="110" spans="1:10" ht="21" x14ac:dyDescent="0.25">
      <c r="A110" s="7" t="s">
        <v>113</v>
      </c>
      <c r="B110" s="130" t="s">
        <v>268</v>
      </c>
      <c r="C110" s="130"/>
      <c r="D110" s="130"/>
      <c r="E110" s="130"/>
      <c r="F110" s="130"/>
      <c r="G110" s="130"/>
      <c r="H110" s="130"/>
      <c r="I110" s="130"/>
      <c r="J110" s="130"/>
    </row>
    <row r="111" spans="1:10" ht="42" customHeight="1" x14ac:dyDescent="0.25">
      <c r="A111" s="7"/>
      <c r="B111" s="132" t="s">
        <v>211</v>
      </c>
      <c r="C111" s="132"/>
      <c r="D111" s="132"/>
      <c r="E111" s="132"/>
      <c r="F111" s="132"/>
      <c r="G111" s="132"/>
      <c r="H111" s="132"/>
      <c r="I111" s="132"/>
      <c r="J111" s="132"/>
    </row>
    <row r="112" spans="1:10" ht="21" x14ac:dyDescent="0.25">
      <c r="A112" s="7"/>
    </row>
  </sheetData>
  <sheetProtection selectLockedCells="1" selectUnlockedCells="1"/>
  <mergeCells count="204">
    <mergeCell ref="B107:E107"/>
    <mergeCell ref="F107:J107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78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4284 до 60732</v>
      </c>
      <c r="G64" s="217"/>
      <c r="H64" s="217"/>
      <c r="I64" s="217"/>
      <c r="J64" s="21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25920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194">
        <v>15300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4">
        <v>25920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4">
        <v>43326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4">
        <v>51984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4">
        <v>6390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4">
        <v>10188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4">
        <v>60732</v>
      </c>
      <c r="G78" s="281"/>
      <c r="H78" s="281"/>
      <c r="I78" s="281"/>
      <c r="J78" s="282"/>
    </row>
    <row r="79" spans="1:10" ht="36" customHeight="1" x14ac:dyDescent="0.25">
      <c r="A79" s="7"/>
      <c r="B79" s="78" t="s">
        <v>168</v>
      </c>
      <c r="C79" s="79"/>
      <c r="D79" s="79"/>
      <c r="E79" s="36"/>
      <c r="F79" s="194">
        <v>46872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4">
        <v>4284</v>
      </c>
      <c r="G80" s="281"/>
      <c r="H80" s="281"/>
      <c r="I80" s="281"/>
      <c r="J80" s="282"/>
    </row>
    <row r="81" spans="1:10" ht="36" customHeight="1" x14ac:dyDescent="0.25">
      <c r="A81" s="7"/>
      <c r="B81" s="52" t="s">
        <v>170</v>
      </c>
      <c r="C81" s="96"/>
      <c r="D81" s="96"/>
      <c r="E81" s="97"/>
      <c r="F81" s="194">
        <v>15300</v>
      </c>
      <c r="G81" s="281"/>
      <c r="H81" s="281"/>
      <c r="I81" s="281"/>
      <c r="J81" s="282"/>
    </row>
    <row r="82" spans="1:10" ht="36" customHeight="1" x14ac:dyDescent="0.25">
      <c r="B82" s="52" t="s">
        <v>171</v>
      </c>
      <c r="C82" s="96"/>
      <c r="D82" s="96"/>
      <c r="E82" s="97"/>
      <c r="F82" s="194">
        <v>10188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4">
        <v>43758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4">
        <v>17496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4">
        <v>4644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194">
        <v>45360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194">
        <v>21600</v>
      </c>
      <c r="G87" s="281"/>
      <c r="H87" s="281"/>
      <c r="I87" s="281"/>
      <c r="J87" s="282"/>
    </row>
    <row r="88" spans="1:10" ht="36" customHeight="1" x14ac:dyDescent="0.25">
      <c r="A88" s="7"/>
      <c r="B88" s="76" t="s">
        <v>177</v>
      </c>
      <c r="C88" s="77"/>
      <c r="D88" s="77"/>
      <c r="E88" s="53"/>
      <c r="F88" s="194">
        <v>30060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4">
        <v>36720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4">
        <v>21600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4">
        <v>36720</v>
      </c>
      <c r="G91" s="281"/>
      <c r="H91" s="281"/>
      <c r="I91" s="281"/>
      <c r="J91" s="28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4">
        <v>61200</v>
      </c>
      <c r="G92" s="281"/>
      <c r="H92" s="281"/>
      <c r="I92" s="281"/>
      <c r="J92" s="282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4">
        <v>73440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4">
        <v>9360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4">
        <v>14400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4">
        <v>85680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4">
        <v>6480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94">
        <v>61920</v>
      </c>
      <c r="G98" s="281"/>
      <c r="H98" s="281"/>
      <c r="I98" s="281"/>
      <c r="J98" s="28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94">
        <v>25200</v>
      </c>
      <c r="G99" s="281"/>
      <c r="H99" s="281"/>
      <c r="I99" s="281"/>
      <c r="J99" s="282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20995.200000000001</v>
      </c>
      <c r="G106" s="223">
        <f>H106*1.1</f>
        <v>19245.600000000002</v>
      </c>
      <c r="H106" s="223">
        <v>17496</v>
      </c>
      <c r="I106" s="223">
        <f>H106*0.75</f>
        <v>13122</v>
      </c>
      <c r="J106" s="224">
        <f>H106*0.5</f>
        <v>8748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10188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5094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30240</v>
      </c>
      <c r="G109" s="223">
        <f>H109*1.1</f>
        <v>27720.000000000004</v>
      </c>
      <c r="H109" s="223">
        <v>25200</v>
      </c>
      <c r="I109" s="223">
        <f>H109*0.75</f>
        <v>18900</v>
      </c>
      <c r="J109" s="224">
        <f>H109*0.5</f>
        <v>12600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14400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7200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194">
        <v>17496</v>
      </c>
      <c r="G112" s="281"/>
      <c r="H112" s="281"/>
      <c r="I112" s="281"/>
      <c r="J112" s="282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68472</v>
      </c>
      <c r="G8" s="33">
        <f>H8*1.1</f>
        <v>62766.000000000007</v>
      </c>
      <c r="H8" s="33">
        <v>57060</v>
      </c>
      <c r="I8" s="33">
        <f>H8*0.75</f>
        <v>42795</v>
      </c>
      <c r="J8" s="33">
        <f>H8*0.5</f>
        <v>28530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95904</v>
      </c>
      <c r="G9" s="37">
        <f>H9*1.1</f>
        <v>87912</v>
      </c>
      <c r="H9" s="37">
        <v>79920</v>
      </c>
      <c r="I9" s="37">
        <f>H9*0.75</f>
        <v>59940</v>
      </c>
      <c r="J9" s="37">
        <f>H9*0.5</f>
        <v>39960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71496</v>
      </c>
      <c r="G11" s="33">
        <f>H11*1.1</f>
        <v>65538</v>
      </c>
      <c r="H11" s="33">
        <v>59580</v>
      </c>
      <c r="I11" s="33">
        <f>H11*0.75</f>
        <v>44685</v>
      </c>
      <c r="J11" s="33">
        <f>H11*0.5</f>
        <v>29790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100137.59999999999</v>
      </c>
      <c r="G12" s="37">
        <f>H12*1.1</f>
        <v>91792.8</v>
      </c>
      <c r="H12" s="37">
        <v>83448</v>
      </c>
      <c r="I12" s="37">
        <f>H12*0.75</f>
        <v>62586</v>
      </c>
      <c r="J12" s="37">
        <f>H12*0.5</f>
        <v>41724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27000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3600 до 138600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2430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12060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75024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66024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79228.799999999988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30024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23976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27000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21024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138600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18000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87300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48060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111456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194400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42552</v>
      </c>
      <c r="G96" s="223">
        <f>H96*1.1</f>
        <v>39006</v>
      </c>
      <c r="H96" s="223">
        <v>35460</v>
      </c>
      <c r="I96" s="223">
        <f>H96*0.75</f>
        <v>26595</v>
      </c>
      <c r="J96" s="224">
        <f>H96*0.5</f>
        <v>17730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21024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13500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59616</v>
      </c>
      <c r="G99" s="223">
        <f>H99*1.1</f>
        <v>54648.000000000007</v>
      </c>
      <c r="H99" s="223">
        <v>49680</v>
      </c>
      <c r="I99" s="223">
        <f>H99*0.75</f>
        <v>37260</v>
      </c>
      <c r="J99" s="224">
        <f>H99*0.5</f>
        <v>24840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29520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19440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27000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81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648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108" t="s">
        <v>122</v>
      </c>
      <c r="C21" s="109"/>
      <c r="D21" s="109"/>
      <c r="E21" s="110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66240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69552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72864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76176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79488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82800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86112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89424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92736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96048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1800 до 26208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3564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13104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10296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26208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4320 до 41400</v>
      </c>
      <c r="G64" s="217"/>
      <c r="H64" s="217"/>
      <c r="I64" s="217"/>
      <c r="J64" s="21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11304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1130.4000000000001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5616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42012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22824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194">
        <v>16380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4">
        <v>33264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4">
        <v>33264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4">
        <v>39916.800000000003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4">
        <v>16380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4">
        <v>16380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4">
        <v>39672</v>
      </c>
      <c r="G78" s="281"/>
      <c r="H78" s="281"/>
      <c r="I78" s="281"/>
      <c r="J78" s="282"/>
    </row>
    <row r="79" spans="1:10" ht="36" customHeight="1" x14ac:dyDescent="0.25">
      <c r="A79" s="7"/>
      <c r="B79" s="78" t="s">
        <v>168</v>
      </c>
      <c r="C79" s="79"/>
      <c r="D79" s="79"/>
      <c r="E79" s="36"/>
      <c r="F79" s="194">
        <v>41400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4">
        <v>4320</v>
      </c>
      <c r="G80" s="281"/>
      <c r="H80" s="281"/>
      <c r="I80" s="281"/>
      <c r="J80" s="282"/>
    </row>
    <row r="81" spans="1:10" ht="36" customHeight="1" x14ac:dyDescent="0.25">
      <c r="A81" s="7"/>
      <c r="B81" s="52" t="s">
        <v>170</v>
      </c>
      <c r="C81" s="96"/>
      <c r="D81" s="96"/>
      <c r="E81" s="97"/>
      <c r="F81" s="194">
        <v>13464</v>
      </c>
      <c r="G81" s="281"/>
      <c r="H81" s="281"/>
      <c r="I81" s="281"/>
      <c r="J81" s="282"/>
    </row>
    <row r="82" spans="1:10" ht="36" customHeight="1" x14ac:dyDescent="0.25">
      <c r="B82" s="52" t="s">
        <v>171</v>
      </c>
      <c r="C82" s="96"/>
      <c r="D82" s="96"/>
      <c r="E82" s="97"/>
      <c r="F82" s="194">
        <v>9000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4">
        <v>37800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4">
        <v>9936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4">
        <v>3312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194">
        <v>31212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194">
        <v>21600</v>
      </c>
      <c r="G87" s="281"/>
      <c r="H87" s="281"/>
      <c r="I87" s="281"/>
      <c r="J87" s="282"/>
    </row>
    <row r="88" spans="1:10" ht="36" customHeight="1" x14ac:dyDescent="0.25">
      <c r="A88" s="7"/>
      <c r="B88" s="76" t="s">
        <v>177</v>
      </c>
      <c r="C88" s="77"/>
      <c r="D88" s="77"/>
      <c r="E88" s="53"/>
      <c r="F88" s="194">
        <v>36000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4">
        <v>32400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4">
        <v>23040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4">
        <v>46800</v>
      </c>
      <c r="G91" s="281"/>
      <c r="H91" s="281"/>
      <c r="I91" s="281"/>
      <c r="J91" s="28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4">
        <v>46800</v>
      </c>
      <c r="G92" s="281"/>
      <c r="H92" s="281"/>
      <c r="I92" s="281"/>
      <c r="J92" s="282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194">
        <v>56160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4">
        <v>23040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4">
        <v>23040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4">
        <v>56160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4">
        <v>6480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94">
        <v>53280</v>
      </c>
      <c r="G98" s="281"/>
      <c r="H98" s="281"/>
      <c r="I98" s="281"/>
      <c r="J98" s="28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94">
        <v>14400</v>
      </c>
      <c r="G99" s="281"/>
      <c r="H99" s="281"/>
      <c r="I99" s="281"/>
      <c r="J99" s="282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14385.6</v>
      </c>
      <c r="G106" s="223">
        <f>H106*1.1</f>
        <v>13186.800000000001</v>
      </c>
      <c r="H106" s="223">
        <v>11988</v>
      </c>
      <c r="I106" s="223">
        <f>H106*0.75</f>
        <v>8991</v>
      </c>
      <c r="J106" s="224">
        <f>H106*0.5</f>
        <v>5994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9216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3204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20736</v>
      </c>
      <c r="G109" s="223">
        <f>H109*1.1</f>
        <v>19008</v>
      </c>
      <c r="H109" s="223">
        <v>17280</v>
      </c>
      <c r="I109" s="223">
        <f>H109*0.75</f>
        <v>12960</v>
      </c>
      <c r="J109" s="224">
        <f>H109*0.5</f>
        <v>8640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12960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5040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14947.199999999999</v>
      </c>
      <c r="G112" s="121">
        <f>H112*1.1</f>
        <v>13701.6</v>
      </c>
      <c r="H112" s="121">
        <v>12456</v>
      </c>
      <c r="I112" s="121">
        <f>H112*0.75</f>
        <v>9342</v>
      </c>
      <c r="J112" s="121">
        <f>H112*0.5</f>
        <v>6228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42" customHeight="1" x14ac:dyDescent="0.25">
      <c r="A124" s="7"/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21" x14ac:dyDescent="0.25">
      <c r="A125" s="7"/>
    </row>
  </sheetData>
  <sheetProtection selectLockedCells="1" selectUnlockedCells="1"/>
  <mergeCells count="228">
    <mergeCell ref="B122:J122"/>
    <mergeCell ref="B123:J123"/>
    <mergeCell ref="B124:J124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73" activePane="bottomLeft" state="frozen"/>
      <selection activeCell="J115" sqref="J115"/>
      <selection pane="bottomLeft" activeCell="M55" sqref="M55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6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6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1080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360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1800 до 14472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18000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10440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3888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14472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2484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5328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7200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1800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6048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2844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12060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2844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1152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136" t="s">
        <v>113</v>
      </c>
      <c r="B77" s="76" t="s">
        <v>214</v>
      </c>
      <c r="C77" s="77"/>
      <c r="D77" s="77"/>
      <c r="E77" s="54"/>
      <c r="F77" s="67">
        <v>15120</v>
      </c>
      <c r="G77" s="68"/>
      <c r="H77" s="68"/>
      <c r="I77" s="69"/>
    </row>
    <row r="78" spans="1:9" ht="36" customHeight="1" x14ac:dyDescent="0.25">
      <c r="A78" s="136" t="s">
        <v>113</v>
      </c>
      <c r="B78" s="76" t="s">
        <v>179</v>
      </c>
      <c r="C78" s="77"/>
      <c r="D78" s="77"/>
      <c r="E78" s="54"/>
      <c r="F78" s="67">
        <v>5760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216</v>
      </c>
      <c r="C79" s="77"/>
      <c r="D79" s="77"/>
      <c r="E79" s="54"/>
      <c r="F79" s="67">
        <v>8640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217</v>
      </c>
      <c r="C80" s="77"/>
      <c r="D80" s="77"/>
      <c r="E80" s="54"/>
      <c r="F80" s="67">
        <v>17280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218</v>
      </c>
      <c r="C81" s="77"/>
      <c r="D81" s="77"/>
      <c r="E81" s="54"/>
      <c r="F81" s="93">
        <v>20736</v>
      </c>
      <c r="G81" s="94"/>
      <c r="H81" s="94"/>
      <c r="I81" s="95"/>
    </row>
    <row r="82" spans="1:9" ht="36" customHeight="1" x14ac:dyDescent="0.25">
      <c r="A82" s="136" t="s">
        <v>113</v>
      </c>
      <c r="B82" s="76" t="s">
        <v>219</v>
      </c>
      <c r="C82" s="77"/>
      <c r="D82" s="77"/>
      <c r="E82" s="54"/>
      <c r="F82" s="67">
        <v>5760</v>
      </c>
      <c r="G82" s="68"/>
      <c r="H82" s="68"/>
      <c r="I82" s="69"/>
    </row>
    <row r="83" spans="1:9" ht="36" customHeight="1" x14ac:dyDescent="0.25">
      <c r="A83" s="136" t="s">
        <v>113</v>
      </c>
      <c r="B83" s="76" t="s">
        <v>220</v>
      </c>
      <c r="C83" s="77"/>
      <c r="D83" s="77"/>
      <c r="E83" s="54"/>
      <c r="F83" s="67">
        <v>3600</v>
      </c>
      <c r="G83" s="68"/>
      <c r="H83" s="68"/>
      <c r="I83" s="69"/>
    </row>
    <row r="84" spans="1:9" ht="36" customHeight="1" x14ac:dyDescent="0.25">
      <c r="A84" s="136" t="s">
        <v>113</v>
      </c>
      <c r="B84" s="76" t="s">
        <v>221</v>
      </c>
      <c r="C84" s="77"/>
      <c r="D84" s="77"/>
      <c r="E84" s="54"/>
      <c r="F84" s="67">
        <v>7920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222</v>
      </c>
      <c r="C85" s="77"/>
      <c r="D85" s="77"/>
      <c r="E85" s="54"/>
      <c r="F85" s="67">
        <v>2880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223</v>
      </c>
      <c r="C86" s="77"/>
      <c r="D86" s="77"/>
      <c r="E86" s="54"/>
      <c r="F86" s="67">
        <v>17280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224</v>
      </c>
      <c r="C87" s="77"/>
      <c r="D87" s="77"/>
      <c r="E87" s="54"/>
      <c r="F87" s="67">
        <v>4320</v>
      </c>
      <c r="G87" s="68"/>
      <c r="H87" s="68"/>
      <c r="I87" s="69"/>
    </row>
    <row r="88" spans="1:9" ht="27" customHeight="1" thickBot="1" x14ac:dyDescent="0.3">
      <c r="B88" s="509" t="s">
        <v>189</v>
      </c>
      <c r="C88" s="510"/>
      <c r="D88" s="510"/>
      <c r="E88" s="511"/>
      <c r="F88" s="509"/>
      <c r="G88" s="510"/>
      <c r="H88" s="510"/>
      <c r="I88" s="511"/>
    </row>
    <row r="89" spans="1:9" ht="19.5" customHeight="1" thickBot="1" x14ac:dyDescent="0.3">
      <c r="B89" s="171" t="s">
        <v>190</v>
      </c>
      <c r="C89" s="172"/>
      <c r="D89" s="172"/>
      <c r="E89" s="173"/>
      <c r="F89" s="171"/>
      <c r="G89" s="172"/>
      <c r="H89" s="172"/>
      <c r="I89" s="173"/>
    </row>
    <row r="90" spans="1:9" ht="36" customHeight="1" x14ac:dyDescent="0.25">
      <c r="B90" s="30" t="s">
        <v>191</v>
      </c>
      <c r="C90" s="238"/>
      <c r="D90" s="238"/>
      <c r="E90" s="239"/>
      <c r="F90" s="190">
        <v>60</v>
      </c>
      <c r="G90" s="396"/>
      <c r="H90" s="396"/>
      <c r="I90" s="397"/>
    </row>
    <row r="91" spans="1:9" ht="36" customHeight="1" x14ac:dyDescent="0.25">
      <c r="B91" s="52" t="s">
        <v>192</v>
      </c>
      <c r="C91" s="96"/>
      <c r="D91" s="96"/>
      <c r="E91" s="97"/>
      <c r="F91" s="194">
        <v>60</v>
      </c>
      <c r="G91" s="281"/>
      <c r="H91" s="281"/>
      <c r="I91" s="282"/>
    </row>
    <row r="92" spans="1:9" ht="36" customHeight="1" thickBot="1" x14ac:dyDescent="0.3">
      <c r="B92" s="240" t="s">
        <v>193</v>
      </c>
      <c r="C92" s="241"/>
      <c r="D92" s="241"/>
      <c r="E92" s="242"/>
      <c r="F92" s="192">
        <v>120</v>
      </c>
      <c r="G92" s="415"/>
      <c r="H92" s="415"/>
      <c r="I92" s="416"/>
    </row>
    <row r="93" spans="1:9" ht="36" customHeight="1" thickBot="1" x14ac:dyDescent="0.3">
      <c r="A93" s="7"/>
      <c r="B93" s="18" t="s">
        <v>194</v>
      </c>
      <c r="C93" s="19"/>
      <c r="D93" s="19"/>
      <c r="E93" s="20"/>
      <c r="F93" s="216"/>
      <c r="G93" s="217"/>
      <c r="H93" s="217"/>
      <c r="I93" s="217"/>
    </row>
    <row r="94" spans="1:9" ht="36" customHeight="1" x14ac:dyDescent="0.25">
      <c r="A94" s="136" t="s">
        <v>111</v>
      </c>
      <c r="B94" s="76" t="s">
        <v>266</v>
      </c>
      <c r="C94" s="77"/>
      <c r="D94" s="77"/>
      <c r="E94" s="54"/>
      <c r="F94" s="67">
        <v>1080</v>
      </c>
      <c r="G94" s="68"/>
      <c r="H94" s="68"/>
      <c r="I94" s="69"/>
    </row>
    <row r="95" spans="1:9" ht="36" customHeight="1" x14ac:dyDescent="0.25">
      <c r="A95" s="136" t="s">
        <v>111</v>
      </c>
      <c r="B95" s="76" t="s">
        <v>196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6" t="s">
        <v>111</v>
      </c>
      <c r="B96" s="76" t="s">
        <v>197</v>
      </c>
      <c r="C96" s="77"/>
      <c r="D96" s="77"/>
      <c r="E96" s="54"/>
      <c r="F96" s="67">
        <v>1080</v>
      </c>
      <c r="G96" s="68"/>
      <c r="H96" s="68"/>
      <c r="I96" s="69"/>
    </row>
    <row r="97" spans="1:9" ht="36" customHeight="1" x14ac:dyDescent="0.25">
      <c r="A97" s="136" t="s">
        <v>113</v>
      </c>
      <c r="B97" s="76" t="s">
        <v>226</v>
      </c>
      <c r="C97" s="77"/>
      <c r="D97" s="77"/>
      <c r="E97" s="54"/>
      <c r="F97" s="67">
        <v>2160</v>
      </c>
      <c r="G97" s="68"/>
      <c r="H97" s="68"/>
      <c r="I97" s="69"/>
    </row>
    <row r="98" spans="1:9" ht="36" customHeight="1" x14ac:dyDescent="0.25">
      <c r="A98" s="136" t="s">
        <v>113</v>
      </c>
      <c r="B98" s="76" t="s">
        <v>227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228</v>
      </c>
      <c r="C99" s="77"/>
      <c r="D99" s="77"/>
      <c r="E99" s="54"/>
      <c r="F99" s="67">
        <v>2160</v>
      </c>
      <c r="G99" s="68"/>
      <c r="H99" s="68"/>
      <c r="I99" s="69"/>
    </row>
    <row r="100" spans="1:9" ht="36" customHeight="1" thickBot="1" x14ac:dyDescent="0.3">
      <c r="A100" s="7"/>
      <c r="B100" s="76" t="s">
        <v>201</v>
      </c>
      <c r="C100" s="77"/>
      <c r="D100" s="77"/>
      <c r="E100" s="54"/>
      <c r="F100" s="67">
        <v>1080</v>
      </c>
      <c r="G100" s="68"/>
      <c r="H100" s="68"/>
      <c r="I100" s="69"/>
    </row>
    <row r="101" spans="1:9" ht="54" customHeight="1" thickBot="1" x14ac:dyDescent="0.3">
      <c r="B101" s="18" t="s">
        <v>202</v>
      </c>
      <c r="C101" s="19"/>
      <c r="D101" s="19"/>
      <c r="E101" s="20"/>
      <c r="F101" s="111"/>
      <c r="G101" s="112"/>
      <c r="H101" s="112"/>
      <c r="I101" s="113"/>
    </row>
    <row r="102" spans="1:9" ht="36" customHeight="1" thickBot="1" x14ac:dyDescent="0.3">
      <c r="A102" s="7"/>
      <c r="B102" s="122" t="s">
        <v>190</v>
      </c>
      <c r="C102" s="123"/>
      <c r="D102" s="123"/>
      <c r="E102" s="123"/>
      <c r="F102" s="123"/>
      <c r="G102" s="123"/>
      <c r="H102" s="123"/>
      <c r="I102" s="123"/>
    </row>
    <row r="103" spans="1:9" ht="36" customHeight="1" x14ac:dyDescent="0.25">
      <c r="A103" s="7"/>
      <c r="B103" s="78" t="s">
        <v>203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204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205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206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207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8"/>
      <c r="C109" s="128"/>
      <c r="D109" s="128"/>
      <c r="E109" s="128"/>
      <c r="F109" s="128"/>
      <c r="G109" s="128"/>
      <c r="H109" s="128"/>
      <c r="I109" s="128"/>
    </row>
    <row r="110" spans="1:9" s="131" customFormat="1" ht="27" customHeight="1" x14ac:dyDescent="0.25">
      <c r="A110" s="7" t="s">
        <v>113</v>
      </c>
      <c r="B110" s="130" t="s">
        <v>373</v>
      </c>
      <c r="C110" s="130"/>
      <c r="D110" s="130"/>
      <c r="E110" s="130"/>
      <c r="F110" s="130"/>
      <c r="G110" s="130"/>
      <c r="H110" s="130"/>
      <c r="I110" s="130"/>
    </row>
    <row r="111" spans="1:9" s="133" customFormat="1" ht="45" customHeight="1" x14ac:dyDescent="0.25">
      <c r="A111" s="7"/>
      <c r="B111" s="132" t="s">
        <v>211</v>
      </c>
      <c r="C111" s="132"/>
      <c r="D111" s="132"/>
      <c r="E111" s="132"/>
      <c r="F111" s="132"/>
      <c r="G111" s="132"/>
      <c r="H111" s="132"/>
      <c r="I111" s="132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0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4968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7200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3528 до 42228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4" t="s">
        <v>160</v>
      </c>
      <c r="C61" s="485"/>
      <c r="D61" s="485"/>
      <c r="E61" s="486"/>
      <c r="F61" s="191">
        <v>18216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11178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14076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35190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42228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12420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28152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15732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37673.999999999993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3528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12420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8280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37673.999999999993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10368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6228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18648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20700</v>
      </c>
      <c r="G77" s="281"/>
      <c r="H77" s="281"/>
      <c r="I77" s="281"/>
      <c r="J77" s="282"/>
    </row>
    <row r="78" spans="1:10" ht="36" customHeight="1" x14ac:dyDescent="0.25">
      <c r="A78" s="7"/>
      <c r="B78" s="76" t="s">
        <v>177</v>
      </c>
      <c r="C78" s="77"/>
      <c r="D78" s="77"/>
      <c r="E78" s="53"/>
      <c r="F78" s="281">
        <v>15012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25920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15840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2">
        <v>20160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2">
        <v>49680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2">
        <v>59616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2">
        <v>18000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2">
        <v>39600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2">
        <v>22320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2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2">
        <v>53280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3" t="s">
        <v>188</v>
      </c>
      <c r="C89" s="514"/>
      <c r="D89" s="514"/>
      <c r="E89" s="515"/>
      <c r="F89" s="156">
        <v>15120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69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69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138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20908.8</v>
      </c>
      <c r="G96" s="223">
        <f>H96*1.1</f>
        <v>19166.400000000001</v>
      </c>
      <c r="H96" s="223">
        <v>17424</v>
      </c>
      <c r="I96" s="223">
        <f>H96*0.75</f>
        <v>13068</v>
      </c>
      <c r="J96" s="224">
        <f>H96*0.5</f>
        <v>8712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17388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2070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29376</v>
      </c>
      <c r="G99" s="223">
        <f>H99*1.1</f>
        <v>26928.000000000004</v>
      </c>
      <c r="H99" s="223">
        <v>24480</v>
      </c>
      <c r="I99" s="223">
        <f>H99*0.75</f>
        <v>18360</v>
      </c>
      <c r="J99" s="224">
        <f>H99*0.5</f>
        <v>12240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2">
        <v>24480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2">
        <v>3600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23371.200000000001</v>
      </c>
      <c r="G102" s="121">
        <f>H102*1.1</f>
        <v>21423.600000000002</v>
      </c>
      <c r="H102" s="121">
        <v>19476</v>
      </c>
      <c r="I102" s="121">
        <f>H102*0.75</f>
        <v>14607</v>
      </c>
      <c r="J102" s="121">
        <f>H102*0.5</f>
        <v>9738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5"/>
      <c r="G103" s="496"/>
      <c r="H103" s="496"/>
      <c r="I103" s="496"/>
      <c r="J103" s="497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105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105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105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8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12744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18000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4276,8 до 51480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4" t="s">
        <v>160</v>
      </c>
      <c r="C61" s="485"/>
      <c r="D61" s="485"/>
      <c r="E61" s="486"/>
      <c r="F61" s="191">
        <v>14472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17496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21672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42894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51480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21672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14472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21672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12960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4276.7999999999993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15300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10188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42894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25920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4644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22356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21600</v>
      </c>
      <c r="G77" s="281"/>
      <c r="H77" s="281"/>
      <c r="I77" s="281"/>
      <c r="J77" s="282"/>
    </row>
    <row r="78" spans="1:10" ht="36" customHeight="1" x14ac:dyDescent="0.25">
      <c r="A78" s="7"/>
      <c r="B78" s="76" t="s">
        <v>177</v>
      </c>
      <c r="C78" s="77"/>
      <c r="D78" s="77"/>
      <c r="E78" s="53"/>
      <c r="F78" s="281">
        <v>15012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20880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25200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2">
        <v>30960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2">
        <v>60480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2">
        <v>72576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2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2">
        <v>20880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2">
        <v>30960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2">
        <v>6480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2">
        <v>60480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3" t="s">
        <v>188</v>
      </c>
      <c r="C89" s="514"/>
      <c r="D89" s="514"/>
      <c r="E89" s="515"/>
      <c r="F89" s="156">
        <v>36720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18878.399999999998</v>
      </c>
      <c r="G96" s="223">
        <f>H96*1.1</f>
        <v>17305.2</v>
      </c>
      <c r="H96" s="223">
        <v>15732</v>
      </c>
      <c r="I96" s="223">
        <f>H96*0.75</f>
        <v>11799</v>
      </c>
      <c r="J96" s="224">
        <f>H96*0.5</f>
        <v>7866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11484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5094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26784</v>
      </c>
      <c r="G99" s="223">
        <f>H99*1.1</f>
        <v>24552.000000000004</v>
      </c>
      <c r="H99" s="223">
        <v>22320</v>
      </c>
      <c r="I99" s="223">
        <f>H99*0.75</f>
        <v>16740</v>
      </c>
      <c r="J99" s="224">
        <f>H99*0.5</f>
        <v>11160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2">
        <v>16560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2">
        <v>7200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281">
        <v>15732</v>
      </c>
      <c r="G102" s="281"/>
      <c r="H102" s="281"/>
      <c r="I102" s="281"/>
      <c r="J102" s="282"/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5"/>
      <c r="G103" s="496"/>
      <c r="H103" s="496"/>
      <c r="I103" s="496"/>
      <c r="J103" s="497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0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12960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18720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6120 до 108000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4" t="s">
        <v>160</v>
      </c>
      <c r="C61" s="485"/>
      <c r="D61" s="485"/>
      <c r="E61" s="486"/>
      <c r="F61" s="191">
        <v>27360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21600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36000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36000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43200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13680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19440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26640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108000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6120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21600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14400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39600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18000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10800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21600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36000</v>
      </c>
      <c r="G77" s="281"/>
      <c r="H77" s="281"/>
      <c r="I77" s="281"/>
      <c r="J77" s="282"/>
    </row>
    <row r="78" spans="1:10" ht="36" customHeight="1" x14ac:dyDescent="0.25">
      <c r="A78" s="7"/>
      <c r="B78" s="76" t="s">
        <v>177</v>
      </c>
      <c r="C78" s="77"/>
      <c r="D78" s="77"/>
      <c r="E78" s="53"/>
      <c r="F78" s="281">
        <v>24048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38880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30240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2">
        <v>50400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2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2">
        <v>60480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2">
        <v>20160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2">
        <v>27360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2">
        <v>37440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2">
        <v>8640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2">
        <v>56160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3" t="s">
        <v>188</v>
      </c>
      <c r="C89" s="514"/>
      <c r="D89" s="514"/>
      <c r="E89" s="515"/>
      <c r="F89" s="156">
        <v>25920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30240</v>
      </c>
      <c r="G96" s="223">
        <f>H96*1.1</f>
        <v>27720.000000000004</v>
      </c>
      <c r="H96" s="223">
        <v>25200</v>
      </c>
      <c r="I96" s="223">
        <f>H96*0.75</f>
        <v>18900</v>
      </c>
      <c r="J96" s="224">
        <f>H96*0.5</f>
        <v>12600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43200</v>
      </c>
      <c r="G99" s="223">
        <f>H99*1.1</f>
        <v>39600</v>
      </c>
      <c r="H99" s="223">
        <v>36000</v>
      </c>
      <c r="I99" s="223">
        <f>H99*0.75</f>
        <v>27000</v>
      </c>
      <c r="J99" s="224">
        <f>H99*0.5</f>
        <v>18000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2">
        <v>20160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2">
        <v>14400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29376</v>
      </c>
      <c r="G102" s="121">
        <f>H102*1.1</f>
        <v>26928.000000000004</v>
      </c>
      <c r="H102" s="121">
        <v>24480</v>
      </c>
      <c r="I102" s="121">
        <f>H102*0.75</f>
        <v>18360</v>
      </c>
      <c r="J102" s="121">
        <f>H102*0.5</f>
        <v>12240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5"/>
      <c r="G103" s="496"/>
      <c r="H103" s="496"/>
      <c r="I103" s="496"/>
      <c r="J103" s="497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96" activePane="bottomLeft" state="frozen"/>
      <selection activeCell="J115" sqref="J115"/>
      <selection pane="bottomLeft" activeCell="F105" sqref="F105:J105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269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4"/>
      <c r="G14" s="145"/>
      <c r="H14" s="145"/>
      <c r="I14" s="145"/>
      <c r="J14" s="146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47">
        <v>13140</v>
      </c>
      <c r="G15" s="148"/>
      <c r="H15" s="148"/>
      <c r="I15" s="148"/>
      <c r="J15" s="149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01">
        <v>18720</v>
      </c>
      <c r="G16" s="157"/>
      <c r="H16" s="157"/>
      <c r="I16" s="157"/>
      <c r="J16" s="158"/>
    </row>
    <row r="17" spans="1:10" ht="24" customHeight="1" thickBot="1" x14ac:dyDescent="0.3">
      <c r="A17" s="7"/>
      <c r="B17" s="27"/>
      <c r="C17" s="28"/>
      <c r="D17" s="28"/>
      <c r="E17" s="29"/>
      <c r="F17" s="162"/>
      <c r="G17" s="163"/>
      <c r="H17" s="163"/>
      <c r="I17" s="163"/>
      <c r="J17" s="16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46" t="s">
        <v>120</v>
      </c>
      <c r="C19" s="208"/>
      <c r="D19" s="208"/>
      <c r="E19" s="86"/>
      <c r="F19" s="516">
        <v>1512</v>
      </c>
      <c r="G19" s="94"/>
      <c r="H19" s="94"/>
      <c r="I19" s="94"/>
      <c r="J19" s="95"/>
    </row>
    <row r="20" spans="1:10" ht="30" customHeight="1" thickBot="1" x14ac:dyDescent="0.3">
      <c r="A20" s="342" t="s">
        <v>269</v>
      </c>
      <c r="B20" s="343"/>
      <c r="C20" s="343"/>
      <c r="D20" s="343"/>
      <c r="E20" s="343"/>
      <c r="F20" s="343"/>
      <c r="G20" s="343"/>
      <c r="H20" s="343"/>
      <c r="I20" s="343"/>
      <c r="J20" s="34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93" t="s">
        <v>270</v>
      </c>
      <c r="B42" s="394"/>
      <c r="C42" s="395"/>
      <c r="D42" s="395"/>
      <c r="E42" s="395"/>
      <c r="F42" s="185" t="s">
        <v>270</v>
      </c>
      <c r="G42" s="214"/>
      <c r="H42" s="214"/>
      <c r="I42" s="214"/>
      <c r="J42" s="215"/>
    </row>
    <row r="43" spans="1:10" ht="36" customHeight="1" thickBot="1" x14ac:dyDescent="0.3">
      <c r="A43" s="7" t="s">
        <v>111</v>
      </c>
      <c r="B43" s="30" t="s">
        <v>271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85" t="s">
        <v>270</v>
      </c>
      <c r="G44" s="214"/>
      <c r="H44" s="214"/>
      <c r="I44" s="214"/>
      <c r="J44" s="215"/>
    </row>
    <row r="45" spans="1:10" ht="36" customHeight="1" thickBot="1" x14ac:dyDescent="0.3">
      <c r="A45" s="7" t="s">
        <v>111</v>
      </c>
      <c r="B45" s="30" t="s">
        <v>272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85" t="s">
        <v>270</v>
      </c>
      <c r="G46" s="214"/>
      <c r="H46" s="214"/>
      <c r="I46" s="214"/>
      <c r="J46" s="215"/>
    </row>
    <row r="47" spans="1:10" ht="36" customHeight="1" thickBot="1" x14ac:dyDescent="0.3">
      <c r="A47" s="7" t="s">
        <v>111</v>
      </c>
      <c r="B47" s="52" t="s">
        <v>273</v>
      </c>
      <c r="C47" s="53"/>
      <c r="D47" s="53"/>
      <c r="E47" s="54"/>
      <c r="F47" s="190">
        <v>1080</v>
      </c>
      <c r="G47" s="396"/>
      <c r="H47" s="396"/>
      <c r="I47" s="396"/>
      <c r="J47" s="397"/>
    </row>
    <row r="48" spans="1:10" ht="30" customHeight="1" thickBot="1" x14ac:dyDescent="0.3">
      <c r="A48" s="185"/>
      <c r="B48" s="214"/>
      <c r="C48" s="214"/>
      <c r="D48" s="214"/>
      <c r="E48" s="215"/>
      <c r="F48" s="185" t="s">
        <v>270</v>
      </c>
      <c r="G48" s="214"/>
      <c r="H48" s="214"/>
      <c r="I48" s="214"/>
      <c r="J48" s="21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8" t="str">
        <f>"Цена от "&amp;MIN(F50:F71)&amp;" до "&amp;MAX(F50:F71)</f>
        <v>Цена от 8280 до 132300</v>
      </c>
      <c r="G49" s="399"/>
      <c r="H49" s="399"/>
      <c r="I49" s="399"/>
      <c r="J49" s="400"/>
    </row>
    <row r="50" spans="1:10" ht="36" customHeight="1" outlineLevel="1" x14ac:dyDescent="0.25">
      <c r="A50" s="7"/>
      <c r="B50" s="52" t="s">
        <v>274</v>
      </c>
      <c r="C50" s="53"/>
      <c r="D50" s="53"/>
      <c r="E50" s="53"/>
      <c r="F50" s="147">
        <v>12600</v>
      </c>
      <c r="G50" s="148"/>
      <c r="H50" s="148"/>
      <c r="I50" s="148"/>
      <c r="J50" s="149"/>
    </row>
    <row r="51" spans="1:10" ht="36" customHeight="1" outlineLevel="1" x14ac:dyDescent="0.25">
      <c r="A51" s="7"/>
      <c r="B51" s="52" t="s">
        <v>275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276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277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278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279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280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281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282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283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284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285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286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287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288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289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290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291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292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293</v>
      </c>
      <c r="C69" s="53"/>
      <c r="D69" s="53"/>
      <c r="E69" s="53"/>
      <c r="F69" s="401">
        <v>132300</v>
      </c>
      <c r="G69" s="157"/>
      <c r="H69" s="157"/>
      <c r="I69" s="157"/>
      <c r="J69" s="158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212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2" t="s">
        <v>213</v>
      </c>
      <c r="C83" s="203"/>
      <c r="D83" s="203"/>
      <c r="E83" s="204"/>
      <c r="F83" s="216" t="str">
        <f>"Цена от "&amp;MIN(F85,F90:F102)&amp;" до "&amp;MAX(F85,F90:F102)</f>
        <v>Цена от 3240 до 133740</v>
      </c>
      <c r="G83" s="217"/>
      <c r="H83" s="217"/>
      <c r="I83" s="217"/>
      <c r="J83" s="218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36" customHeight="1" thickBot="1" x14ac:dyDescent="0.3">
      <c r="A88" s="7"/>
      <c r="B88" s="240" t="s">
        <v>159</v>
      </c>
      <c r="C88" s="241"/>
      <c r="D88" s="241"/>
      <c r="E88" s="24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141"/>
      <c r="C89" s="142"/>
      <c r="D89" s="142"/>
      <c r="E89" s="143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484" t="s">
        <v>160</v>
      </c>
      <c r="C90" s="485"/>
      <c r="D90" s="485"/>
      <c r="E90" s="486"/>
      <c r="F90" s="80">
        <v>32940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354" t="s">
        <v>161</v>
      </c>
      <c r="C91" s="355"/>
      <c r="D91" s="355"/>
      <c r="E91" s="435"/>
      <c r="F91" s="281">
        <v>36540</v>
      </c>
      <c r="G91" s="281"/>
      <c r="H91" s="281"/>
      <c r="I91" s="281"/>
      <c r="J91" s="282"/>
    </row>
    <row r="92" spans="1:10" ht="36" customHeight="1" x14ac:dyDescent="0.25">
      <c r="A92" s="7" t="s">
        <v>111</v>
      </c>
      <c r="B92" s="354" t="s">
        <v>162</v>
      </c>
      <c r="C92" s="355"/>
      <c r="D92" s="355"/>
      <c r="E92" s="435"/>
      <c r="F92" s="281">
        <v>131940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354" t="s">
        <v>163</v>
      </c>
      <c r="C93" s="355"/>
      <c r="D93" s="355"/>
      <c r="E93" s="435"/>
      <c r="F93" s="281">
        <v>34740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354" t="s">
        <v>164</v>
      </c>
      <c r="C94" s="355"/>
      <c r="D94" s="355"/>
      <c r="E94" s="435"/>
      <c r="F94" s="281">
        <v>41688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354" t="s">
        <v>165</v>
      </c>
      <c r="C95" s="355"/>
      <c r="D95" s="355"/>
      <c r="E95" s="435"/>
      <c r="F95" s="281">
        <v>50940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354" t="s">
        <v>166</v>
      </c>
      <c r="C96" s="355"/>
      <c r="D96" s="355"/>
      <c r="E96" s="435"/>
      <c r="F96" s="281">
        <v>74340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354" t="s">
        <v>167</v>
      </c>
      <c r="C97" s="355"/>
      <c r="D97" s="355"/>
      <c r="E97" s="435"/>
      <c r="F97" s="281">
        <v>133740</v>
      </c>
      <c r="G97" s="281"/>
      <c r="H97" s="281"/>
      <c r="I97" s="281"/>
      <c r="J97" s="282"/>
    </row>
    <row r="98" spans="1:10" ht="36" customHeight="1" x14ac:dyDescent="0.25">
      <c r="A98" s="7"/>
      <c r="B98" s="78" t="s">
        <v>168</v>
      </c>
      <c r="C98" s="79"/>
      <c r="D98" s="79"/>
      <c r="E98" s="36"/>
      <c r="F98" s="281">
        <v>72000</v>
      </c>
      <c r="G98" s="281"/>
      <c r="H98" s="281"/>
      <c r="I98" s="281"/>
      <c r="J98" s="282"/>
    </row>
    <row r="99" spans="1:10" ht="36" customHeight="1" x14ac:dyDescent="0.25">
      <c r="A99" s="7" t="s">
        <v>111</v>
      </c>
      <c r="B99" s="354" t="s">
        <v>169</v>
      </c>
      <c r="C99" s="355"/>
      <c r="D99" s="355"/>
      <c r="E99" s="435"/>
      <c r="F99" s="281">
        <v>3240</v>
      </c>
      <c r="G99" s="281"/>
      <c r="H99" s="281"/>
      <c r="I99" s="281"/>
      <c r="J99" s="282"/>
    </row>
    <row r="100" spans="1:10" ht="36" customHeight="1" x14ac:dyDescent="0.25">
      <c r="A100" s="7"/>
      <c r="B100" s="354" t="s">
        <v>170</v>
      </c>
      <c r="C100" s="355"/>
      <c r="D100" s="355"/>
      <c r="E100" s="435"/>
      <c r="F100" s="281">
        <v>27540</v>
      </c>
      <c r="G100" s="281"/>
      <c r="H100" s="281"/>
      <c r="I100" s="281"/>
      <c r="J100" s="282"/>
    </row>
    <row r="101" spans="1:10" ht="36" customHeight="1" x14ac:dyDescent="0.25">
      <c r="B101" s="354" t="s">
        <v>171</v>
      </c>
      <c r="C101" s="355"/>
      <c r="D101" s="355"/>
      <c r="E101" s="435"/>
      <c r="F101" s="281">
        <v>22500</v>
      </c>
      <c r="G101" s="281"/>
      <c r="H101" s="281"/>
      <c r="I101" s="281"/>
      <c r="J101" s="282"/>
    </row>
    <row r="102" spans="1:10" ht="36" customHeight="1" x14ac:dyDescent="0.25">
      <c r="A102" s="7" t="s">
        <v>111</v>
      </c>
      <c r="B102" s="354" t="s">
        <v>173</v>
      </c>
      <c r="C102" s="355"/>
      <c r="D102" s="355"/>
      <c r="E102" s="435"/>
      <c r="F102" s="281">
        <v>41940</v>
      </c>
      <c r="G102" s="281"/>
      <c r="H102" s="281"/>
      <c r="I102" s="281"/>
      <c r="J102" s="282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281">
        <v>8280</v>
      </c>
      <c r="G103" s="281"/>
      <c r="H103" s="281"/>
      <c r="I103" s="281"/>
      <c r="J103" s="282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281">
        <v>84600</v>
      </c>
      <c r="G104" s="281"/>
      <c r="H104" s="281"/>
      <c r="I104" s="281"/>
      <c r="J104" s="282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281">
        <v>30060</v>
      </c>
      <c r="G105" s="281"/>
      <c r="H105" s="281"/>
      <c r="I105" s="281"/>
      <c r="J105" s="282"/>
    </row>
    <row r="106" spans="1:10" ht="36" customHeight="1" x14ac:dyDescent="0.25">
      <c r="A106" s="7"/>
      <c r="B106" s="76" t="s">
        <v>177</v>
      </c>
      <c r="C106" s="77"/>
      <c r="D106" s="77"/>
      <c r="E106" s="53"/>
      <c r="F106" s="281">
        <v>30060</v>
      </c>
      <c r="G106" s="281"/>
      <c r="H106" s="281"/>
      <c r="I106" s="281"/>
      <c r="J106" s="282"/>
    </row>
    <row r="107" spans="1:10" ht="36" customHeight="1" x14ac:dyDescent="0.25">
      <c r="A107" s="7" t="s">
        <v>113</v>
      </c>
      <c r="B107" s="354" t="s">
        <v>178</v>
      </c>
      <c r="C107" s="355"/>
      <c r="D107" s="355"/>
      <c r="E107" s="435"/>
      <c r="F107" s="281">
        <v>46800</v>
      </c>
      <c r="G107" s="281"/>
      <c r="H107" s="281"/>
      <c r="I107" s="281"/>
      <c r="J107" s="282"/>
    </row>
    <row r="108" spans="1:10" ht="36" customHeight="1" x14ac:dyDescent="0.25">
      <c r="A108" s="7" t="s">
        <v>113</v>
      </c>
      <c r="B108" s="354" t="s">
        <v>179</v>
      </c>
      <c r="C108" s="355"/>
      <c r="D108" s="355"/>
      <c r="E108" s="435"/>
      <c r="F108" s="281">
        <v>51840</v>
      </c>
      <c r="G108" s="281"/>
      <c r="H108" s="281"/>
      <c r="I108" s="281"/>
      <c r="J108" s="282"/>
    </row>
    <row r="109" spans="1:10" ht="36" customHeight="1" x14ac:dyDescent="0.25">
      <c r="A109" s="7" t="s">
        <v>113</v>
      </c>
      <c r="B109" s="354" t="s">
        <v>180</v>
      </c>
      <c r="C109" s="355"/>
      <c r="D109" s="355"/>
      <c r="E109" s="435"/>
      <c r="F109" s="281">
        <v>185040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354" t="s">
        <v>181</v>
      </c>
      <c r="C110" s="355"/>
      <c r="D110" s="355"/>
      <c r="E110" s="435"/>
      <c r="F110" s="281">
        <v>48960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354" t="s">
        <v>182</v>
      </c>
      <c r="C111" s="355"/>
      <c r="D111" s="355"/>
      <c r="E111" s="435"/>
      <c r="F111" s="517">
        <v>58752</v>
      </c>
      <c r="G111" s="517"/>
      <c r="H111" s="517"/>
      <c r="I111" s="517"/>
      <c r="J111" s="518"/>
    </row>
    <row r="112" spans="1:10" ht="36" customHeight="1" x14ac:dyDescent="0.25">
      <c r="A112" s="7" t="s">
        <v>113</v>
      </c>
      <c r="B112" s="354" t="s">
        <v>183</v>
      </c>
      <c r="C112" s="355"/>
      <c r="D112" s="355"/>
      <c r="E112" s="435"/>
      <c r="F112" s="281">
        <v>72000</v>
      </c>
      <c r="G112" s="281"/>
      <c r="H112" s="281"/>
      <c r="I112" s="281"/>
      <c r="J112" s="282"/>
    </row>
    <row r="113" spans="1:10" ht="36" customHeight="1" x14ac:dyDescent="0.25">
      <c r="A113" s="7" t="s">
        <v>113</v>
      </c>
      <c r="B113" s="354" t="s">
        <v>184</v>
      </c>
      <c r="C113" s="355"/>
      <c r="D113" s="355"/>
      <c r="E113" s="435"/>
      <c r="F113" s="281">
        <v>104400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354" t="s">
        <v>185</v>
      </c>
      <c r="C114" s="355"/>
      <c r="D114" s="355"/>
      <c r="E114" s="435"/>
      <c r="F114" s="281">
        <v>187920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354" t="s">
        <v>186</v>
      </c>
      <c r="C115" s="355"/>
      <c r="D115" s="355"/>
      <c r="E115" s="435"/>
      <c r="F115" s="281">
        <v>5040</v>
      </c>
      <c r="G115" s="281"/>
      <c r="H115" s="281"/>
      <c r="I115" s="281"/>
      <c r="J115" s="282"/>
    </row>
    <row r="116" spans="1:10" ht="36" customHeight="1" thickBot="1" x14ac:dyDescent="0.3">
      <c r="A116" s="7" t="s">
        <v>113</v>
      </c>
      <c r="B116" s="513" t="s">
        <v>188</v>
      </c>
      <c r="C116" s="514"/>
      <c r="D116" s="514"/>
      <c r="E116" s="515"/>
      <c r="F116" s="281">
        <v>59040</v>
      </c>
      <c r="G116" s="281"/>
      <c r="H116" s="281"/>
      <c r="I116" s="281"/>
      <c r="J116" s="282"/>
    </row>
    <row r="117" spans="1:10" ht="22.5" customHeight="1" x14ac:dyDescent="0.25">
      <c r="A117" s="7" t="s">
        <v>111</v>
      </c>
      <c r="B117" s="105" t="s">
        <v>190</v>
      </c>
      <c r="C117" s="106"/>
      <c r="D117" s="106"/>
      <c r="E117" s="106"/>
      <c r="F117" s="106"/>
      <c r="G117" s="106"/>
      <c r="H117" s="106"/>
      <c r="I117" s="106"/>
      <c r="J117" s="107"/>
    </row>
    <row r="118" spans="1:10" ht="36" customHeight="1" thickBot="1" x14ac:dyDescent="0.3">
      <c r="A118" s="7"/>
      <c r="B118" s="52" t="s">
        <v>172</v>
      </c>
      <c r="C118" s="96"/>
      <c r="D118" s="96"/>
      <c r="E118" s="97"/>
      <c r="F118" s="67">
        <v>40</v>
      </c>
      <c r="G118" s="68"/>
      <c r="H118" s="68"/>
      <c r="I118" s="68"/>
      <c r="J118" s="69"/>
    </row>
    <row r="119" spans="1:10" ht="36" customHeight="1" thickBot="1" x14ac:dyDescent="0.3">
      <c r="A119" s="7"/>
      <c r="B119" s="99" t="s">
        <v>189</v>
      </c>
      <c r="C119" s="100"/>
      <c r="D119" s="100"/>
      <c r="E119" s="101"/>
      <c r="F119" s="102"/>
      <c r="G119" s="103"/>
      <c r="H119" s="103"/>
      <c r="I119" s="103"/>
      <c r="J119" s="104"/>
    </row>
    <row r="120" spans="1:10" ht="36" customHeight="1" thickBot="1" x14ac:dyDescent="0.3">
      <c r="A120" s="7"/>
      <c r="B120" s="171" t="s">
        <v>190</v>
      </c>
      <c r="C120" s="172"/>
      <c r="D120" s="172"/>
      <c r="E120" s="172"/>
      <c r="F120" s="172"/>
      <c r="G120" s="172"/>
      <c r="H120" s="172"/>
      <c r="I120" s="172"/>
      <c r="J120" s="173"/>
    </row>
    <row r="121" spans="1:10" ht="36" customHeight="1" x14ac:dyDescent="0.25">
      <c r="A121" s="7"/>
      <c r="B121" s="108" t="s">
        <v>191</v>
      </c>
      <c r="C121" s="109"/>
      <c r="D121" s="109"/>
      <c r="E121" s="110"/>
      <c r="F121" s="67">
        <v>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99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193</v>
      </c>
      <c r="C123" s="77"/>
      <c r="D123" s="77"/>
      <c r="E123" s="54"/>
      <c r="F123" s="67">
        <v>150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194</v>
      </c>
      <c r="C124" s="19"/>
      <c r="D124" s="19"/>
      <c r="E124" s="20"/>
      <c r="F124" s="216"/>
      <c r="G124" s="217"/>
      <c r="H124" s="217"/>
      <c r="I124" s="217"/>
      <c r="J124" s="218"/>
    </row>
    <row r="125" spans="1:10" ht="36" customHeight="1" x14ac:dyDescent="0.25">
      <c r="A125" s="7" t="s">
        <v>111</v>
      </c>
      <c r="B125" s="354" t="s">
        <v>266</v>
      </c>
      <c r="C125" s="355"/>
      <c r="D125" s="355"/>
      <c r="E125" s="435"/>
      <c r="F125" s="67">
        <v>50940</v>
      </c>
      <c r="G125" s="68"/>
      <c r="H125" s="68"/>
      <c r="I125" s="68"/>
      <c r="J125" s="69"/>
    </row>
    <row r="126" spans="1:10" ht="36" customHeight="1" x14ac:dyDescent="0.25">
      <c r="A126" s="7"/>
      <c r="B126" s="354" t="s">
        <v>196</v>
      </c>
      <c r="C126" s="355"/>
      <c r="D126" s="355"/>
      <c r="E126" s="435"/>
      <c r="F126" s="67">
        <v>49140</v>
      </c>
      <c r="G126" s="68"/>
      <c r="H126" s="68">
        <v>49140</v>
      </c>
      <c r="I126" s="68"/>
      <c r="J126" s="69"/>
    </row>
    <row r="127" spans="1:10" ht="36" customHeight="1" x14ac:dyDescent="0.25">
      <c r="A127" s="7"/>
      <c r="B127" s="354" t="s">
        <v>494</v>
      </c>
      <c r="C127" s="355"/>
      <c r="D127" s="355"/>
      <c r="E127" s="435"/>
      <c r="F127" s="67">
        <v>49140</v>
      </c>
      <c r="G127" s="68"/>
      <c r="H127" s="68">
        <v>49140</v>
      </c>
      <c r="I127" s="68"/>
      <c r="J127" s="69"/>
    </row>
    <row r="128" spans="1:10" ht="36" customHeight="1" x14ac:dyDescent="0.25">
      <c r="A128" s="7" t="s">
        <v>113</v>
      </c>
      <c r="B128" s="354" t="s">
        <v>315</v>
      </c>
      <c r="C128" s="355"/>
      <c r="D128" s="355"/>
      <c r="E128" s="435"/>
      <c r="F128" s="67">
        <v>72000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201</v>
      </c>
      <c r="C129" s="77"/>
      <c r="D129" s="77"/>
      <c r="E129" s="54"/>
      <c r="F129" s="281">
        <v>49140</v>
      </c>
      <c r="G129" s="281"/>
      <c r="H129" s="281"/>
      <c r="I129" s="281"/>
      <c r="J129" s="282"/>
    </row>
    <row r="130" spans="1:10" ht="54" customHeight="1" thickBot="1" x14ac:dyDescent="0.3">
      <c r="A130" s="7"/>
      <c r="B130" s="361" t="s">
        <v>202</v>
      </c>
      <c r="C130" s="362"/>
      <c r="D130" s="362"/>
      <c r="E130" s="363"/>
      <c r="F130" s="111"/>
      <c r="G130" s="112"/>
      <c r="H130" s="112"/>
      <c r="I130" s="112"/>
      <c r="J130" s="113"/>
    </row>
    <row r="131" spans="1:10" ht="28.5" customHeight="1" thickBot="1" x14ac:dyDescent="0.3">
      <c r="A131" s="7"/>
      <c r="B131" s="358" t="s">
        <v>190</v>
      </c>
      <c r="C131" s="359"/>
      <c r="D131" s="359"/>
      <c r="E131" s="359"/>
      <c r="F131" s="359"/>
      <c r="G131" s="359"/>
      <c r="H131" s="359"/>
      <c r="I131" s="359"/>
      <c r="J131" s="360"/>
    </row>
    <row r="132" spans="1:10" ht="28.5" customHeight="1" x14ac:dyDescent="0.25">
      <c r="A132" s="7"/>
      <c r="B132" s="78" t="s">
        <v>203</v>
      </c>
      <c r="C132" s="79"/>
      <c r="D132" s="79"/>
      <c r="E132" s="36"/>
      <c r="F132" s="80">
        <v>180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204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205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206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207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54" customHeight="1" thickBot="1" x14ac:dyDescent="0.3">
      <c r="A138" s="7" t="s">
        <v>111</v>
      </c>
      <c r="B138" s="474" t="s">
        <v>316</v>
      </c>
      <c r="C138" s="436"/>
      <c r="D138" s="436"/>
      <c r="E138" s="437"/>
      <c r="F138" s="111"/>
      <c r="G138" s="112"/>
      <c r="H138" s="112"/>
      <c r="I138" s="112"/>
      <c r="J138" s="113"/>
    </row>
    <row r="139" spans="1:10" ht="36" customHeight="1" thickBot="1" x14ac:dyDescent="0.3">
      <c r="A139" s="7"/>
      <c r="B139" s="475" t="s">
        <v>318</v>
      </c>
      <c r="C139" s="476"/>
      <c r="D139" s="476"/>
      <c r="E139" s="477"/>
      <c r="F139" s="370"/>
      <c r="G139" s="370"/>
      <c r="H139" s="370"/>
      <c r="I139" s="370"/>
      <c r="J139" s="370"/>
    </row>
    <row r="140" spans="1:10" ht="21" customHeight="1" x14ac:dyDescent="0.25">
      <c r="A140" s="7"/>
      <c r="B140" s="125"/>
      <c r="C140" s="126"/>
      <c r="D140" s="126"/>
      <c r="E140" s="126"/>
      <c r="F140" s="127"/>
      <c r="G140" s="127"/>
      <c r="H140" s="127"/>
      <c r="I140" s="127"/>
      <c r="J140" s="127"/>
    </row>
    <row r="141" spans="1:10" ht="67.5" customHeight="1" x14ac:dyDescent="0.25">
      <c r="A141" s="7"/>
      <c r="B141" s="128" t="s">
        <v>319</v>
      </c>
      <c r="C141" s="128"/>
      <c r="D141" s="128"/>
      <c r="E141" s="128"/>
      <c r="F141" s="128"/>
      <c r="G141" s="128"/>
      <c r="H141" s="128"/>
      <c r="I141" s="128"/>
      <c r="J141" s="128"/>
    </row>
    <row r="142" spans="1:10" ht="21" x14ac:dyDescent="0.25">
      <c r="A142" s="7" t="s">
        <v>113</v>
      </c>
      <c r="B142" s="130" t="s">
        <v>268</v>
      </c>
      <c r="C142" s="130"/>
      <c r="D142" s="130"/>
      <c r="E142" s="130"/>
      <c r="F142" s="130"/>
      <c r="G142" s="130"/>
      <c r="H142" s="130"/>
      <c r="I142" s="130"/>
      <c r="J142" s="130"/>
    </row>
    <row r="143" spans="1:10" s="180" customFormat="1" ht="20.100000000000001" customHeight="1" x14ac:dyDescent="0.25">
      <c r="B143" s="424"/>
      <c r="F143" s="425"/>
      <c r="G143" s="425"/>
      <c r="H143" s="425"/>
      <c r="I143" s="425"/>
      <c r="J143" s="425"/>
    </row>
    <row r="144" spans="1:10" s="245" customFormat="1" ht="36" customHeight="1" thickBot="1" x14ac:dyDescent="0.3">
      <c r="B144" s="246" t="s">
        <v>254</v>
      </c>
      <c r="C144" s="246"/>
      <c r="D144" s="246"/>
      <c r="E144" s="246"/>
      <c r="F144" s="246"/>
      <c r="G144" s="246"/>
      <c r="H144" s="246"/>
      <c r="I144" s="246"/>
    </row>
    <row r="145" spans="1:10" s="133" customFormat="1" ht="36" customHeight="1" thickBot="1" x14ac:dyDescent="0.3">
      <c r="B145" s="247" t="s">
        <v>255</v>
      </c>
      <c r="C145" s="248"/>
      <c r="D145" s="248"/>
      <c r="E145" s="248"/>
      <c r="F145" s="248"/>
      <c r="G145" s="248"/>
      <c r="H145" s="248"/>
      <c r="I145" s="249"/>
    </row>
    <row r="146" spans="1:10" ht="90" customHeight="1" thickBot="1" x14ac:dyDescent="0.3">
      <c r="B146" s="283" t="s">
        <v>256</v>
      </c>
      <c r="C146" s="284"/>
      <c r="D146" s="285" t="s">
        <v>257</v>
      </c>
      <c r="E146" s="255"/>
      <c r="F146" s="256"/>
      <c r="G146" s="255" t="s">
        <v>258</v>
      </c>
      <c r="H146" s="255"/>
      <c r="I146" s="256"/>
      <c r="J146" s="9"/>
    </row>
    <row r="147" spans="1:10" ht="36" customHeight="1" x14ac:dyDescent="0.25">
      <c r="B147" s="286" t="s">
        <v>259</v>
      </c>
      <c r="C147" s="287"/>
      <c r="D147" s="262" t="s">
        <v>260</v>
      </c>
      <c r="E147" s="262"/>
      <c r="F147" s="262"/>
      <c r="G147" s="288">
        <v>2190</v>
      </c>
      <c r="H147" s="262"/>
      <c r="I147" s="263"/>
      <c r="J147" s="9"/>
    </row>
    <row r="148" spans="1:10" ht="36" customHeight="1" x14ac:dyDescent="0.25">
      <c r="B148" s="289" t="s">
        <v>261</v>
      </c>
      <c r="C148" s="290"/>
      <c r="D148" s="269"/>
      <c r="E148" s="269"/>
      <c r="F148" s="269"/>
      <c r="G148" s="291">
        <v>1590</v>
      </c>
      <c r="H148" s="269"/>
      <c r="I148" s="270"/>
      <c r="J148" s="9"/>
    </row>
    <row r="149" spans="1:10" ht="36" customHeight="1" x14ac:dyDescent="0.25">
      <c r="B149" s="289" t="s">
        <v>262</v>
      </c>
      <c r="C149" s="290"/>
      <c r="D149" s="269"/>
      <c r="E149" s="269"/>
      <c r="F149" s="269"/>
      <c r="G149" s="291">
        <v>1440</v>
      </c>
      <c r="H149" s="269"/>
      <c r="I149" s="270"/>
      <c r="J149" s="9"/>
    </row>
    <row r="150" spans="1:10" ht="54" customHeight="1" x14ac:dyDescent="0.25">
      <c r="B150" s="289" t="s">
        <v>263</v>
      </c>
      <c r="C150" s="290"/>
      <c r="D150" s="269"/>
      <c r="E150" s="269"/>
      <c r="F150" s="269"/>
      <c r="G150" s="291">
        <v>1290</v>
      </c>
      <c r="H150" s="269"/>
      <c r="I150" s="270"/>
      <c r="J150" s="9"/>
    </row>
    <row r="151" spans="1:10" ht="15" customHeight="1" x14ac:dyDescent="0.25">
      <c r="B151" s="372"/>
      <c r="C151" s="372"/>
      <c r="D151" s="373"/>
      <c r="E151" s="373"/>
      <c r="F151" s="373"/>
      <c r="G151" s="374"/>
      <c r="H151" s="373"/>
      <c r="I151" s="373"/>
      <c r="J151" s="9"/>
    </row>
    <row r="152" spans="1:10" ht="40.5" customHeight="1" x14ac:dyDescent="0.25">
      <c r="A152" s="7"/>
      <c r="B152" s="132" t="s">
        <v>211</v>
      </c>
      <c r="C152" s="132"/>
      <c r="D152" s="132"/>
      <c r="E152" s="132"/>
      <c r="F152" s="132"/>
      <c r="G152" s="132"/>
      <c r="H152" s="132"/>
      <c r="I152" s="132"/>
      <c r="J152" s="132"/>
    </row>
    <row r="153" spans="1:10" ht="23.25" x14ac:dyDescent="0.25">
      <c r="A153" s="375" t="s">
        <v>320</v>
      </c>
      <c r="B153" s="375"/>
      <c r="C153" s="375"/>
      <c r="D153" s="375"/>
      <c r="E153" s="375"/>
      <c r="F153" s="375"/>
      <c r="G153" s="375"/>
      <c r="H153" s="375"/>
      <c r="I153" s="9"/>
      <c r="J153" s="9"/>
    </row>
    <row r="154" spans="1:10" ht="25.5" x14ac:dyDescent="0.35">
      <c r="A154" s="376" t="s">
        <v>321</v>
      </c>
      <c r="B154" s="376"/>
      <c r="C154" s="376"/>
      <c r="D154" s="376"/>
      <c r="E154" s="377" t="s">
        <v>322</v>
      </c>
      <c r="F154" s="378"/>
      <c r="G154" s="378"/>
      <c r="H154" s="9"/>
      <c r="I154" s="9"/>
      <c r="J154" s="9"/>
    </row>
    <row r="155" spans="1:10" ht="25.5" x14ac:dyDescent="0.35">
      <c r="A155" s="379" t="s">
        <v>323</v>
      </c>
      <c r="B155" s="379"/>
      <c r="C155" s="379"/>
      <c r="D155" s="379"/>
      <c r="E155" s="380">
        <v>1</v>
      </c>
      <c r="F155" s="378"/>
      <c r="G155" s="378"/>
      <c r="H155" s="9"/>
      <c r="I155" s="9"/>
      <c r="J155" s="9"/>
    </row>
    <row r="156" spans="1:10" ht="25.5" x14ac:dyDescent="0.35">
      <c r="A156" s="379">
        <v>2</v>
      </c>
      <c r="B156" s="379"/>
      <c r="C156" s="379"/>
      <c r="D156" s="379"/>
      <c r="E156" s="381">
        <v>1.1000000000000001</v>
      </c>
      <c r="F156" s="378"/>
      <c r="G156" s="378"/>
      <c r="H156" s="9"/>
      <c r="I156" s="9"/>
      <c r="J156" s="9"/>
    </row>
    <row r="157" spans="1:10" ht="25.5" x14ac:dyDescent="0.35">
      <c r="A157" s="379">
        <v>3</v>
      </c>
      <c r="B157" s="379"/>
      <c r="C157" s="379"/>
      <c r="D157" s="379"/>
      <c r="E157" s="381">
        <v>1.2</v>
      </c>
      <c r="F157" s="378"/>
      <c r="G157" s="378"/>
      <c r="H157" s="9"/>
      <c r="I157" s="9"/>
      <c r="J157" s="9"/>
    </row>
    <row r="158" spans="1:10" ht="25.5" x14ac:dyDescent="0.35">
      <c r="A158" s="379" t="s">
        <v>324</v>
      </c>
      <c r="B158" s="379"/>
      <c r="C158" s="379"/>
      <c r="D158" s="379"/>
      <c r="E158" s="381">
        <v>1.25</v>
      </c>
      <c r="F158" s="378"/>
      <c r="G158" s="378"/>
      <c r="H158" s="9"/>
      <c r="I158" s="9"/>
      <c r="J158" s="9"/>
    </row>
    <row r="159" spans="1:10" ht="25.5" x14ac:dyDescent="0.35">
      <c r="A159" s="379" t="s">
        <v>325</v>
      </c>
      <c r="B159" s="379"/>
      <c r="C159" s="379"/>
      <c r="D159" s="379"/>
      <c r="E159" s="381">
        <v>1.3</v>
      </c>
      <c r="F159" s="378"/>
      <c r="G159" s="378"/>
      <c r="H159" s="9"/>
      <c r="I159" s="9"/>
      <c r="J159" s="9"/>
    </row>
    <row r="160" spans="1:10" ht="25.5" x14ac:dyDescent="0.35">
      <c r="A160" s="379" t="s">
        <v>326</v>
      </c>
      <c r="B160" s="379"/>
      <c r="C160" s="379"/>
      <c r="D160" s="379"/>
      <c r="E160" s="381">
        <v>1.35</v>
      </c>
      <c r="F160" s="378"/>
      <c r="G160" s="378"/>
      <c r="H160" s="9"/>
      <c r="I160" s="9"/>
      <c r="J160" s="9"/>
    </row>
    <row r="161" spans="1:10" ht="25.5" x14ac:dyDescent="0.35">
      <c r="A161" s="379" t="s">
        <v>327</v>
      </c>
      <c r="B161" s="379"/>
      <c r="C161" s="379"/>
      <c r="D161" s="379"/>
      <c r="E161" s="381">
        <v>1.4</v>
      </c>
      <c r="F161" s="378"/>
      <c r="G161" s="378"/>
      <c r="H161" s="9"/>
      <c r="I161" s="9"/>
      <c r="J161" s="9"/>
    </row>
    <row r="162" spans="1:10" ht="25.5" x14ac:dyDescent="0.35">
      <c r="A162" s="379" t="s">
        <v>328</v>
      </c>
      <c r="B162" s="379"/>
      <c r="C162" s="379"/>
      <c r="D162" s="379"/>
      <c r="E162" s="381">
        <v>1.45</v>
      </c>
      <c r="F162" s="378"/>
      <c r="G162" s="378"/>
      <c r="H162" s="9"/>
      <c r="I162" s="9"/>
      <c r="J162" s="9"/>
    </row>
    <row r="163" spans="1:10" ht="25.5" x14ac:dyDescent="0.35">
      <c r="A163" s="379" t="s">
        <v>329</v>
      </c>
      <c r="B163" s="379"/>
      <c r="C163" s="379"/>
      <c r="D163" s="379"/>
      <c r="E163" s="381">
        <v>1.5</v>
      </c>
      <c r="F163" s="378"/>
      <c r="G163" s="378"/>
      <c r="H163" s="9"/>
      <c r="I163" s="9"/>
      <c r="J163" s="9"/>
    </row>
    <row r="164" spans="1:10" ht="25.5" x14ac:dyDescent="0.35">
      <c r="A164" s="379" t="s">
        <v>330</v>
      </c>
      <c r="B164" s="379"/>
      <c r="C164" s="379"/>
      <c r="D164" s="379"/>
      <c r="E164" s="381">
        <v>2</v>
      </c>
      <c r="F164" s="378"/>
      <c r="G164" s="378"/>
      <c r="H164" s="9"/>
      <c r="I164" s="9"/>
      <c r="J164" s="9"/>
    </row>
    <row r="165" spans="1:10" ht="53.25" customHeight="1" x14ac:dyDescent="0.25">
      <c r="A165" s="382" t="s">
        <v>331</v>
      </c>
      <c r="B165" s="382"/>
      <c r="C165" s="382"/>
      <c r="D165" s="382"/>
      <c r="E165" s="382"/>
      <c r="F165" s="382"/>
      <c r="G165" s="382"/>
      <c r="H165" s="382"/>
      <c r="I165" s="9"/>
      <c r="J165" s="9"/>
    </row>
  </sheetData>
  <sheetProtection selectLockedCells="1" selectUnlockedCells="1"/>
  <mergeCells count="289">
    <mergeCell ref="A161:D161"/>
    <mergeCell ref="A162:D162"/>
    <mergeCell ref="A163:D163"/>
    <mergeCell ref="A164:D164"/>
    <mergeCell ref="A165:H165"/>
    <mergeCell ref="A155:D155"/>
    <mergeCell ref="A156:D156"/>
    <mergeCell ref="A157:D157"/>
    <mergeCell ref="A158:D158"/>
    <mergeCell ref="A159:D159"/>
    <mergeCell ref="A160:D160"/>
    <mergeCell ref="G149:I149"/>
    <mergeCell ref="B150:C150"/>
    <mergeCell ref="G150:I150"/>
    <mergeCell ref="B152:J152"/>
    <mergeCell ref="A153:H153"/>
    <mergeCell ref="A154:D154"/>
    <mergeCell ref="B145:I145"/>
    <mergeCell ref="B146:C146"/>
    <mergeCell ref="D146:F146"/>
    <mergeCell ref="G146:I146"/>
    <mergeCell ref="B147:C147"/>
    <mergeCell ref="D147:F150"/>
    <mergeCell ref="G147:I147"/>
    <mergeCell ref="B148:C148"/>
    <mergeCell ref="G148:I148"/>
    <mergeCell ref="B149:C149"/>
    <mergeCell ref="B138:E138"/>
    <mergeCell ref="F138:J138"/>
    <mergeCell ref="B139:E139"/>
    <mergeCell ref="B141:J141"/>
    <mergeCell ref="B142:J142"/>
    <mergeCell ref="B144:I144"/>
    <mergeCell ref="B135:E135"/>
    <mergeCell ref="F135:J135"/>
    <mergeCell ref="B136:E136"/>
    <mergeCell ref="F136:J136"/>
    <mergeCell ref="B137:E137"/>
    <mergeCell ref="F137:J137"/>
    <mergeCell ref="B131:J131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7:J117"/>
    <mergeCell ref="B118:E118"/>
    <mergeCell ref="F118:J118"/>
    <mergeCell ref="F119:J119"/>
    <mergeCell ref="B120:J120"/>
    <mergeCell ref="B121:E121"/>
    <mergeCell ref="F121:J121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40" zoomScaleNormal="60" zoomScaleSheetLayoutView="40" workbookViewId="0">
      <pane ySplit="4" topLeftCell="A65" activePane="bottomLeft" state="frozen"/>
      <selection activeCell="J115" sqref="J115"/>
      <selection pane="bottomLeft" activeCell="F77" sqref="F77:J78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6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39"/>
      <c r="J6" s="140"/>
    </row>
    <row r="7" spans="1:10" ht="24" thickBot="1" x14ac:dyDescent="0.3">
      <c r="B7" s="27"/>
      <c r="C7" s="38"/>
      <c r="D7" s="38"/>
      <c r="E7" s="39"/>
      <c r="F7" s="144"/>
      <c r="G7" s="144"/>
      <c r="H7" s="145"/>
      <c r="I7" s="145"/>
      <c r="J7" s="146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1"/>
      <c r="F8" s="351">
        <f>H8*1.2</f>
        <v>51840</v>
      </c>
      <c r="G8" s="352">
        <f>H8*1.1</f>
        <v>47520.000000000007</v>
      </c>
      <c r="H8" s="469">
        <v>43200</v>
      </c>
      <c r="I8" s="352">
        <f>H8*0.75</f>
        <v>32400</v>
      </c>
      <c r="J8" s="353">
        <f>H8*0.5</f>
        <v>21600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5"/>
      <c r="F9" s="519">
        <f>H9*1.2</f>
        <v>77760</v>
      </c>
      <c r="G9" s="520">
        <f>H9*1.1</f>
        <v>71280</v>
      </c>
      <c r="H9" s="471">
        <v>64800</v>
      </c>
      <c r="I9" s="520">
        <f>H9*0.75</f>
        <v>48600</v>
      </c>
      <c r="J9" s="521">
        <f>H9*0.5</f>
        <v>32400</v>
      </c>
    </row>
    <row r="10" spans="1:10" ht="36" customHeight="1" thickBot="1" x14ac:dyDescent="0.3">
      <c r="B10" s="27"/>
      <c r="C10" s="38"/>
      <c r="D10" s="38"/>
      <c r="E10" s="39"/>
      <c r="F10" s="152"/>
      <c r="G10" s="152"/>
      <c r="H10" s="153"/>
      <c r="I10" s="153"/>
      <c r="J10" s="15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51">
        <f>H11*1.2</f>
        <v>58320</v>
      </c>
      <c r="G11" s="352">
        <f>H11*1.1</f>
        <v>53460.000000000007</v>
      </c>
      <c r="H11" s="469">
        <v>48600</v>
      </c>
      <c r="I11" s="352">
        <f>H11*0.75</f>
        <v>36450</v>
      </c>
      <c r="J11" s="353">
        <f>H11*0.5</f>
        <v>24300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19">
        <f>H12*1.2</f>
        <v>87523.199999999997</v>
      </c>
      <c r="G12" s="520">
        <f>H12*1.1</f>
        <v>80229.600000000006</v>
      </c>
      <c r="H12" s="471">
        <v>72936</v>
      </c>
      <c r="I12" s="520">
        <f>H12*0.75</f>
        <v>54702</v>
      </c>
      <c r="J12" s="521">
        <f>H12*0.5</f>
        <v>36468</v>
      </c>
    </row>
    <row r="13" spans="1:10" ht="24" thickBot="1" x14ac:dyDescent="0.3">
      <c r="B13" s="27"/>
      <c r="C13" s="28"/>
      <c r="D13" s="28"/>
      <c r="E13" s="29"/>
      <c r="F13" s="162"/>
      <c r="G13" s="162"/>
      <c r="H13" s="163"/>
      <c r="I13" s="163"/>
      <c r="J13" s="164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7812</v>
      </c>
      <c r="G14" s="191"/>
      <c r="H14" s="44"/>
      <c r="I14" s="44"/>
      <c r="J14" s="45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12240</v>
      </c>
      <c r="G15" s="193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1080</v>
      </c>
      <c r="G17" s="191"/>
      <c r="H17" s="44"/>
      <c r="I17" s="44"/>
      <c r="J17" s="45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1656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151200</v>
      </c>
      <c r="G54" s="102"/>
      <c r="H54" s="103"/>
      <c r="I54" s="103"/>
      <c r="J54" s="104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x14ac:dyDescent="0.25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67">
        <v>60048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37800</v>
      </c>
      <c r="G61" s="67"/>
      <c r="H61" s="68"/>
      <c r="I61" s="68"/>
      <c r="J61" s="69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22680</v>
      </c>
      <c r="G62" s="67"/>
      <c r="H62" s="68"/>
      <c r="I62" s="68"/>
      <c r="J62" s="69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111168</v>
      </c>
      <c r="G63" s="67"/>
      <c r="H63" s="68"/>
      <c r="I63" s="68"/>
      <c r="J63" s="69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39600</v>
      </c>
      <c r="G64" s="67"/>
      <c r="H64" s="68"/>
      <c r="I64" s="68"/>
      <c r="J64" s="69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47520</v>
      </c>
      <c r="G65" s="67"/>
      <c r="H65" s="68"/>
      <c r="I65" s="68"/>
      <c r="J65" s="69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52416</v>
      </c>
      <c r="G66" s="67"/>
      <c r="H66" s="68"/>
      <c r="I66" s="68"/>
      <c r="J66" s="69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44964</v>
      </c>
      <c r="G67" s="67"/>
      <c r="H67" s="68"/>
      <c r="I67" s="68"/>
      <c r="J67" s="69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111168</v>
      </c>
      <c r="G68" s="67"/>
      <c r="H68" s="68"/>
      <c r="I68" s="68"/>
      <c r="J68" s="69"/>
    </row>
    <row r="69" spans="1:10" ht="36" customHeight="1" x14ac:dyDescent="0.25">
      <c r="B69" s="78" t="s">
        <v>168</v>
      </c>
      <c r="C69" s="79"/>
      <c r="D69" s="79"/>
      <c r="E69" s="36"/>
      <c r="F69" s="67">
        <v>66600</v>
      </c>
      <c r="G69" s="67"/>
      <c r="H69" s="68"/>
      <c r="I69" s="68"/>
      <c r="J69" s="69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7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27540</v>
      </c>
      <c r="G71" s="67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23220</v>
      </c>
      <c r="G72" s="67"/>
      <c r="H72" s="68"/>
      <c r="I72" s="68"/>
      <c r="J72" s="69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151200</v>
      </c>
      <c r="G73" s="67"/>
      <c r="H73" s="68"/>
      <c r="I73" s="68"/>
      <c r="J73" s="69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30096</v>
      </c>
      <c r="G74" s="67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7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63000</v>
      </c>
      <c r="G76" s="67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36000</v>
      </c>
      <c r="G77" s="67"/>
      <c r="H77" s="68"/>
      <c r="I77" s="68"/>
      <c r="J77" s="69"/>
    </row>
    <row r="78" spans="1:10" ht="36" customHeight="1" x14ac:dyDescent="0.25">
      <c r="A78" s="7"/>
      <c r="B78" s="76" t="s">
        <v>177</v>
      </c>
      <c r="C78" s="77"/>
      <c r="D78" s="77"/>
      <c r="E78" s="53"/>
      <c r="F78" s="67">
        <v>60012</v>
      </c>
      <c r="G78" s="67"/>
      <c r="H78" s="68"/>
      <c r="I78" s="68"/>
      <c r="J78" s="69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56880</v>
      </c>
      <c r="G79" s="67"/>
      <c r="H79" s="68"/>
      <c r="I79" s="68"/>
      <c r="J79" s="69"/>
    </row>
    <row r="80" spans="1:10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34560</v>
      </c>
      <c r="G80" s="67"/>
      <c r="H80" s="68"/>
      <c r="I80" s="68"/>
      <c r="J80" s="69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167040</v>
      </c>
      <c r="G81" s="67"/>
      <c r="H81" s="68"/>
      <c r="I81" s="68"/>
      <c r="J81" s="69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59760</v>
      </c>
      <c r="G82" s="67"/>
      <c r="H82" s="68"/>
      <c r="I82" s="68"/>
      <c r="J82" s="69"/>
    </row>
    <row r="83" spans="1:10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71712</v>
      </c>
      <c r="G83" s="93"/>
      <c r="H83" s="94"/>
      <c r="I83" s="94"/>
      <c r="J83" s="95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79200</v>
      </c>
      <c r="G84" s="67"/>
      <c r="H84" s="68"/>
      <c r="I84" s="68"/>
      <c r="J84" s="69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67680</v>
      </c>
      <c r="G85" s="67"/>
      <c r="H85" s="68"/>
      <c r="I85" s="68"/>
      <c r="J85" s="69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167040</v>
      </c>
      <c r="G86" s="67"/>
      <c r="H86" s="68"/>
      <c r="I86" s="68"/>
      <c r="J86" s="69"/>
    </row>
    <row r="87" spans="1:10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7"/>
      <c r="H87" s="68"/>
      <c r="I87" s="68"/>
      <c r="J87" s="69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226800</v>
      </c>
      <c r="G88" s="67"/>
      <c r="H88" s="68"/>
      <c r="I88" s="68"/>
      <c r="J88" s="69"/>
    </row>
    <row r="89" spans="1:10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45360</v>
      </c>
      <c r="G89" s="67"/>
      <c r="H89" s="68"/>
      <c r="I89" s="68"/>
      <c r="J89" s="69"/>
    </row>
    <row r="90" spans="1:10" ht="27" customHeight="1" thickBot="1" x14ac:dyDescent="0.3">
      <c r="B90" s="509" t="s">
        <v>189</v>
      </c>
      <c r="C90" s="510"/>
      <c r="D90" s="510"/>
      <c r="E90" s="511"/>
      <c r="F90" s="509"/>
      <c r="G90" s="510"/>
      <c r="H90" s="510"/>
      <c r="I90" s="510"/>
      <c r="J90" s="511"/>
    </row>
    <row r="91" spans="1:10" ht="19.5" customHeight="1" thickBot="1" x14ac:dyDescent="0.3">
      <c r="B91" s="171" t="s">
        <v>190</v>
      </c>
      <c r="C91" s="172"/>
      <c r="D91" s="172"/>
      <c r="E91" s="173"/>
      <c r="F91" s="171"/>
      <c r="G91" s="172"/>
      <c r="H91" s="172"/>
      <c r="I91" s="172"/>
      <c r="J91" s="173"/>
    </row>
    <row r="92" spans="1:10" ht="36" customHeight="1" x14ac:dyDescent="0.25">
      <c r="B92" s="30" t="s">
        <v>191</v>
      </c>
      <c r="C92" s="238"/>
      <c r="D92" s="238"/>
      <c r="E92" s="239"/>
      <c r="F92" s="190">
        <v>60</v>
      </c>
      <c r="G92" s="396"/>
      <c r="H92" s="396"/>
      <c r="I92" s="396"/>
      <c r="J92" s="397"/>
    </row>
    <row r="93" spans="1:10" ht="36" customHeight="1" x14ac:dyDescent="0.25">
      <c r="B93" s="52" t="s">
        <v>192</v>
      </c>
      <c r="C93" s="96"/>
      <c r="D93" s="96"/>
      <c r="E93" s="97"/>
      <c r="F93" s="194">
        <v>60</v>
      </c>
      <c r="G93" s="281"/>
      <c r="H93" s="281"/>
      <c r="I93" s="281"/>
      <c r="J93" s="282"/>
    </row>
    <row r="94" spans="1:10" ht="36" customHeight="1" thickBot="1" x14ac:dyDescent="0.3">
      <c r="B94" s="240" t="s">
        <v>193</v>
      </c>
      <c r="C94" s="241"/>
      <c r="D94" s="241"/>
      <c r="E94" s="242"/>
      <c r="F94" s="192">
        <v>120</v>
      </c>
      <c r="G94" s="415"/>
      <c r="H94" s="415"/>
      <c r="I94" s="415"/>
      <c r="J94" s="416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6"/>
      <c r="H95" s="217"/>
      <c r="I95" s="217"/>
      <c r="J95" s="217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25380</v>
      </c>
      <c r="G96" s="67"/>
      <c r="H96" s="68"/>
      <c r="I96" s="68"/>
      <c r="J96" s="69"/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13500</v>
      </c>
      <c r="G97" s="67"/>
      <c r="H97" s="68"/>
      <c r="I97" s="68"/>
      <c r="J97" s="69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25848</v>
      </c>
      <c r="G98" s="67"/>
      <c r="H98" s="68"/>
      <c r="I98" s="68"/>
      <c r="J98" s="69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38160</v>
      </c>
      <c r="G99" s="67"/>
      <c r="H99" s="68"/>
      <c r="I99" s="68"/>
      <c r="J99" s="69"/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20880</v>
      </c>
      <c r="G100" s="67"/>
      <c r="H100" s="68"/>
      <c r="I100" s="68"/>
      <c r="J100" s="69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38880</v>
      </c>
      <c r="G101" s="67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30060</v>
      </c>
      <c r="G102" s="67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1"/>
      <c r="H103" s="112"/>
      <c r="I103" s="112"/>
      <c r="J103" s="113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3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0"/>
      <c r="H105" s="81"/>
      <c r="I105" s="81"/>
      <c r="J105" s="81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7"/>
      <c r="H106" s="68"/>
      <c r="I106" s="68"/>
      <c r="J106" s="68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7"/>
      <c r="H107" s="68"/>
      <c r="I107" s="68"/>
      <c r="J107" s="68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7"/>
      <c r="H108" s="68"/>
      <c r="I108" s="68"/>
      <c r="J108" s="68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7"/>
      <c r="H109" s="68"/>
      <c r="I109" s="68"/>
      <c r="J109" s="68"/>
    </row>
    <row r="110" spans="1:10" ht="36" customHeight="1" thickBot="1" x14ac:dyDescent="0.3">
      <c r="B110" s="27"/>
      <c r="C110" s="38"/>
      <c r="D110" s="38"/>
      <c r="E110" s="39"/>
      <c r="F110" s="40"/>
      <c r="G110" s="40"/>
      <c r="H110" s="41"/>
      <c r="I110" s="41"/>
      <c r="J110" s="42"/>
    </row>
    <row r="111" spans="1:10" ht="21" customHeight="1" x14ac:dyDescent="0.25">
      <c r="B111" s="128"/>
      <c r="C111" s="128"/>
      <c r="D111" s="128"/>
      <c r="E111" s="128"/>
      <c r="F111" s="128"/>
      <c r="G111" s="128"/>
      <c r="H111" s="128"/>
      <c r="I111" s="128"/>
      <c r="J111" s="128"/>
    </row>
    <row r="112" spans="1:10" s="131" customFormat="1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s="133" customFormat="1" ht="4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  <c r="J113" s="132"/>
    </row>
    <row r="114" spans="1:10" ht="21" customHeight="1" x14ac:dyDescent="0.25"/>
  </sheetData>
  <sheetProtection selectLockedCells="1" selectUnlockedCells="1"/>
  <mergeCells count="214">
    <mergeCell ref="B111:J111"/>
    <mergeCell ref="B112:J112"/>
    <mergeCell ref="B113:J113"/>
    <mergeCell ref="B108:E108"/>
    <mergeCell ref="F108:J108"/>
    <mergeCell ref="B109:E109"/>
    <mergeCell ref="F109:J109"/>
    <mergeCell ref="B110:E110"/>
    <mergeCell ref="F110:J110"/>
    <mergeCell ref="B104:J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50371.199999999997</v>
      </c>
      <c r="G8" s="33">
        <f>H8*1.1</f>
        <v>46173.600000000006</v>
      </c>
      <c r="H8" s="33">
        <v>41976</v>
      </c>
      <c r="I8" s="33">
        <f>H8*0.75</f>
        <v>31482</v>
      </c>
      <c r="J8" s="33">
        <f>H8*0.5</f>
        <v>20988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70588.800000000003</v>
      </c>
      <c r="G9" s="37">
        <f>H9*1.1</f>
        <v>64706.400000000009</v>
      </c>
      <c r="H9" s="37">
        <v>58824</v>
      </c>
      <c r="I9" s="37">
        <f>H9*0.75</f>
        <v>44118</v>
      </c>
      <c r="J9" s="37">
        <f>H9*0.5</f>
        <v>29412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52984.80000000001</v>
      </c>
      <c r="G11" s="33">
        <f>H11*1.1</f>
        <v>48569.400000000009</v>
      </c>
      <c r="H11" s="33">
        <v>44154.000000000007</v>
      </c>
      <c r="I11" s="33">
        <f>H11*0.75</f>
        <v>33115.500000000007</v>
      </c>
      <c r="J11" s="33">
        <f>H11*0.5</f>
        <v>22077.000000000004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74217.599999999991</v>
      </c>
      <c r="G12" s="37">
        <f>H12*1.1</f>
        <v>68032.800000000003</v>
      </c>
      <c r="H12" s="37">
        <v>61848</v>
      </c>
      <c r="I12" s="37">
        <f>H12*0.75</f>
        <v>46386</v>
      </c>
      <c r="J12" s="37">
        <f>H12*0.5</f>
        <v>30924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7128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10080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4752 до 95040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4752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9504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14256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19008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28512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38016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42768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52272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57024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61776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66528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76032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80784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85536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90288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95040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26136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1188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13464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5148.0000000000009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10296.000000000002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792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792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1584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2376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26136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99000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17460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1746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6102</v>
      </c>
      <c r="G58" s="94"/>
      <c r="H58" s="94"/>
      <c r="I58" s="94"/>
      <c r="J58" s="95"/>
    </row>
    <row r="59" spans="1:10" ht="24" thickBot="1" x14ac:dyDescent="0.3">
      <c r="A59" s="7"/>
      <c r="B59" s="240" t="s">
        <v>159</v>
      </c>
      <c r="C59" s="241"/>
      <c r="D59" s="241"/>
      <c r="E59" s="242"/>
      <c r="F59" s="93">
        <v>48024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4" t="s">
        <v>160</v>
      </c>
      <c r="C61" s="485"/>
      <c r="D61" s="485"/>
      <c r="E61" s="486"/>
      <c r="F61" s="191">
        <v>13464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10296.000000000002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39600.000000000007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45936.000000000007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55123.200000000004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10296.000000000002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20196.000000000004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39600.000000000007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99000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3366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11880.000000000002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7920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79200.000000000015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20592.000000000004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5940.0000000000009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27720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33066</v>
      </c>
      <c r="G77" s="281"/>
      <c r="H77" s="281"/>
      <c r="I77" s="281"/>
      <c r="J77" s="282"/>
    </row>
    <row r="78" spans="1:10" ht="36" customHeight="1" x14ac:dyDescent="0.25">
      <c r="A78" s="7"/>
      <c r="B78" s="76" t="s">
        <v>177</v>
      </c>
      <c r="C78" s="77"/>
      <c r="D78" s="77"/>
      <c r="E78" s="53"/>
      <c r="F78" s="281">
        <v>30060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19440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15120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2">
        <v>55440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2">
        <v>64800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2">
        <v>77760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2">
        <v>15120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2">
        <v>28800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2">
        <v>55440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2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2">
        <v>110880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3" t="s">
        <v>188</v>
      </c>
      <c r="C89" s="514"/>
      <c r="D89" s="514"/>
      <c r="E89" s="515"/>
      <c r="F89" s="156">
        <v>29520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26136.000000000004</v>
      </c>
      <c r="G96" s="223">
        <f>H96*1.1</f>
        <v>23958.000000000007</v>
      </c>
      <c r="H96" s="223">
        <v>21780.000000000004</v>
      </c>
      <c r="I96" s="223">
        <f>H96*0.75</f>
        <v>16335.000000000004</v>
      </c>
      <c r="J96" s="224">
        <f>H96*0.5</f>
        <v>10890.000000000002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9108.0000000000018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7920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37152</v>
      </c>
      <c r="G99" s="223">
        <f>H99*1.1</f>
        <v>34056</v>
      </c>
      <c r="H99" s="223">
        <v>30960</v>
      </c>
      <c r="I99" s="223">
        <f>H99*0.75</f>
        <v>23220</v>
      </c>
      <c r="J99" s="224">
        <f>H99*0.5</f>
        <v>15480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2">
        <v>12960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2">
        <v>11520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23760.000000000004</v>
      </c>
      <c r="G102" s="121">
        <f>H102*1.1</f>
        <v>21780.000000000007</v>
      </c>
      <c r="H102" s="121">
        <v>19800.000000000004</v>
      </c>
      <c r="I102" s="121">
        <f>H102*0.75</f>
        <v>14850.000000000004</v>
      </c>
      <c r="J102" s="121">
        <f>H102*0.5</f>
        <v>9900.0000000000018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5"/>
      <c r="G103" s="496"/>
      <c r="H103" s="496"/>
      <c r="I103" s="496"/>
      <c r="J103" s="497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101" activePane="bottomLeft" state="frozen"/>
      <selection activeCell="J115" sqref="J115"/>
      <selection pane="bottomLeft" activeCell="F107" sqref="F107:J108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22320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31680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396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6120 до 545760</v>
      </c>
      <c r="G84" s="217"/>
      <c r="H84" s="217"/>
      <c r="I84" s="217"/>
      <c r="J84" s="218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240048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142560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194">
        <v>122400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94">
        <v>219600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94">
        <v>142560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94">
        <v>171072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94">
        <v>122400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94">
        <v>244800</v>
      </c>
      <c r="G97" s="281"/>
      <c r="H97" s="281"/>
      <c r="I97" s="281"/>
      <c r="J97" s="282"/>
    </row>
    <row r="98" spans="1:10" ht="36" customHeight="1" x14ac:dyDescent="0.25">
      <c r="A98" s="7" t="s">
        <v>111</v>
      </c>
      <c r="B98" s="78" t="s">
        <v>167</v>
      </c>
      <c r="C98" s="79"/>
      <c r="D98" s="79"/>
      <c r="E98" s="36"/>
      <c r="F98" s="194">
        <v>223200</v>
      </c>
      <c r="G98" s="281"/>
      <c r="H98" s="281"/>
      <c r="I98" s="281"/>
      <c r="J98" s="282"/>
    </row>
    <row r="99" spans="1:10" ht="36" customHeight="1" x14ac:dyDescent="0.25">
      <c r="A99" s="7"/>
      <c r="B99" s="78" t="s">
        <v>168</v>
      </c>
      <c r="C99" s="79"/>
      <c r="D99" s="79"/>
      <c r="E99" s="36"/>
      <c r="F99" s="194">
        <v>285192</v>
      </c>
      <c r="G99" s="281"/>
      <c r="H99" s="281"/>
      <c r="I99" s="281"/>
      <c r="J99" s="282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194">
        <v>6120</v>
      </c>
      <c r="G100" s="281"/>
      <c r="H100" s="281"/>
      <c r="I100" s="281"/>
      <c r="J100" s="282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194">
        <v>131328</v>
      </c>
      <c r="G101" s="281"/>
      <c r="H101" s="281"/>
      <c r="I101" s="281"/>
      <c r="J101" s="282"/>
    </row>
    <row r="102" spans="1:10" ht="36" customHeight="1" x14ac:dyDescent="0.25">
      <c r="B102" s="52" t="s">
        <v>171</v>
      </c>
      <c r="C102" s="96"/>
      <c r="D102" s="96"/>
      <c r="E102" s="97"/>
      <c r="F102" s="194">
        <v>110592</v>
      </c>
      <c r="G102" s="281"/>
      <c r="H102" s="281"/>
      <c r="I102" s="281"/>
      <c r="J102" s="282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94">
        <v>545760</v>
      </c>
      <c r="G103" s="281"/>
      <c r="H103" s="281"/>
      <c r="I103" s="281"/>
      <c r="J103" s="28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4">
        <v>122400</v>
      </c>
      <c r="G104" s="281"/>
      <c r="H104" s="281"/>
      <c r="I104" s="281"/>
      <c r="J104" s="28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4">
        <v>14400</v>
      </c>
      <c r="G105" s="281"/>
      <c r="H105" s="281"/>
      <c r="I105" s="281"/>
      <c r="J105" s="28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4">
        <v>230400</v>
      </c>
      <c r="G106" s="281"/>
      <c r="H106" s="281"/>
      <c r="I106" s="281"/>
      <c r="J106" s="28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4">
        <v>120060</v>
      </c>
      <c r="G107" s="281"/>
      <c r="H107" s="281"/>
      <c r="I107" s="281"/>
      <c r="J107" s="282"/>
    </row>
    <row r="108" spans="1:10" ht="36" customHeight="1" x14ac:dyDescent="0.25">
      <c r="A108" s="7"/>
      <c r="B108" s="76" t="s">
        <v>177</v>
      </c>
      <c r="C108" s="77"/>
      <c r="D108" s="77"/>
      <c r="E108" s="53"/>
      <c r="F108" s="194">
        <v>180000</v>
      </c>
      <c r="G108" s="281"/>
      <c r="H108" s="281"/>
      <c r="I108" s="281"/>
      <c r="J108" s="282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4">
        <v>200160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4">
        <v>171360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4">
        <v>308160</v>
      </c>
      <c r="G111" s="281"/>
      <c r="H111" s="281"/>
      <c r="I111" s="281"/>
      <c r="J111" s="282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4">
        <v>200160</v>
      </c>
      <c r="G112" s="281"/>
      <c r="H112" s="281"/>
      <c r="I112" s="281"/>
      <c r="J112" s="282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4">
        <v>240192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4">
        <v>171360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4">
        <v>342720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194">
        <v>312480</v>
      </c>
      <c r="G116" s="281"/>
      <c r="H116" s="281"/>
      <c r="I116" s="281"/>
      <c r="J116" s="282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194">
        <v>8640</v>
      </c>
      <c r="G117" s="281"/>
      <c r="H117" s="281"/>
      <c r="I117" s="281"/>
      <c r="J117" s="282"/>
    </row>
    <row r="118" spans="1:10" ht="36" customHeight="1" x14ac:dyDescent="0.25">
      <c r="A118" s="7" t="s">
        <v>113</v>
      </c>
      <c r="B118" s="52" t="s">
        <v>187</v>
      </c>
      <c r="C118" s="96"/>
      <c r="D118" s="96"/>
      <c r="E118" s="97"/>
      <c r="F118" s="194">
        <v>764640</v>
      </c>
      <c r="G118" s="281"/>
      <c r="H118" s="281"/>
      <c r="I118" s="281"/>
      <c r="J118" s="282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194">
        <v>171360</v>
      </c>
      <c r="G119" s="281"/>
      <c r="H119" s="281"/>
      <c r="I119" s="281"/>
      <c r="J119" s="282"/>
    </row>
    <row r="120" spans="1:10" ht="36" customHeight="1" thickBot="1" x14ac:dyDescent="0.3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22.5" customHeight="1" thickBot="1" x14ac:dyDescent="0.3">
      <c r="A121" s="7" t="s">
        <v>111</v>
      </c>
      <c r="B121" s="171" t="s">
        <v>190</v>
      </c>
      <c r="C121" s="172"/>
      <c r="D121" s="172"/>
      <c r="E121" s="172"/>
      <c r="F121" s="172"/>
      <c r="G121" s="172"/>
      <c r="H121" s="172"/>
      <c r="I121" s="172"/>
      <c r="J121" s="173"/>
    </row>
    <row r="122" spans="1:10" ht="36" customHeight="1" x14ac:dyDescent="0.25">
      <c r="A122" s="7"/>
      <c r="B122" s="34" t="s">
        <v>191</v>
      </c>
      <c r="C122" s="174"/>
      <c r="D122" s="174"/>
      <c r="E122" s="175"/>
      <c r="F122" s="80">
        <v>60</v>
      </c>
      <c r="G122" s="81"/>
      <c r="H122" s="81"/>
      <c r="I122" s="81"/>
      <c r="J122" s="82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67">
        <v>60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193</v>
      </c>
      <c r="C124" s="77"/>
      <c r="D124" s="77"/>
      <c r="E124" s="54"/>
      <c r="F124" s="67">
        <v>120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222">
        <f>H126*1.2</f>
        <v>119232</v>
      </c>
      <c r="G126" s="223">
        <f>H126*1.1</f>
        <v>109296.00000000001</v>
      </c>
      <c r="H126" s="223">
        <v>99360</v>
      </c>
      <c r="I126" s="223">
        <f>H126*0.75</f>
        <v>74520</v>
      </c>
      <c r="J126" s="224">
        <f>H126*0.5</f>
        <v>49680</v>
      </c>
    </row>
    <row r="127" spans="1:10" ht="36" customHeight="1" x14ac:dyDescent="0.25">
      <c r="A127" s="7" t="s">
        <v>111</v>
      </c>
      <c r="B127" s="78" t="s">
        <v>196</v>
      </c>
      <c r="C127" s="79"/>
      <c r="D127" s="79"/>
      <c r="E127" s="36"/>
      <c r="F127" s="67">
        <v>99360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8" t="s">
        <v>197</v>
      </c>
      <c r="C128" s="79"/>
      <c r="D128" s="79"/>
      <c r="E128" s="36"/>
      <c r="F128" s="67">
        <v>72000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167616</v>
      </c>
      <c r="G129" s="223">
        <f>H129*1.1</f>
        <v>153648</v>
      </c>
      <c r="H129" s="223">
        <v>139680</v>
      </c>
      <c r="I129" s="223">
        <f>H129*0.75</f>
        <v>104760</v>
      </c>
      <c r="J129" s="224">
        <f>H129*0.5</f>
        <v>69840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139680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100800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3"/>
      <c r="F132" s="121">
        <f>H132*1.2</f>
        <v>119232</v>
      </c>
      <c r="G132" s="121">
        <f>H132*1.1</f>
        <v>109296.00000000001</v>
      </c>
      <c r="H132" s="121">
        <v>99360</v>
      </c>
      <c r="I132" s="121">
        <f>H132*0.75</f>
        <v>74520</v>
      </c>
      <c r="J132" s="121">
        <f>H132*0.5</f>
        <v>49680</v>
      </c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1"/>
      <c r="G133" s="112"/>
      <c r="H133" s="112"/>
      <c r="I133" s="112"/>
      <c r="J133" s="113"/>
    </row>
    <row r="134" spans="1:10" ht="36" customHeight="1" thickBot="1" x14ac:dyDescent="0.3">
      <c r="A134" s="7"/>
      <c r="B134" s="122" t="s">
        <v>190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36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36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customHeight="1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21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56.2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1.2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1" x14ac:dyDescent="0.25">
      <c r="A144" s="7" t="s">
        <v>113</v>
      </c>
      <c r="B144" s="130" t="s">
        <v>268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2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21" x14ac:dyDescent="0.25">
      <c r="A146" s="7"/>
    </row>
  </sheetData>
  <sheetProtection selectLockedCells="1" selectUnlockedCells="1"/>
  <mergeCells count="268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65" zoomScaleNormal="60" zoomScaleSheetLayoutView="65" workbookViewId="0">
      <pane ySplit="4" topLeftCell="A91" activePane="bottomLeft" state="frozen"/>
      <selection activeCell="J115" sqref="J115"/>
      <selection pane="bottomLeft" activeCell="F97" sqref="F97:J98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85320</v>
      </c>
      <c r="G8" s="33">
        <f>H8*1.1</f>
        <v>78210</v>
      </c>
      <c r="H8" s="33">
        <v>71100</v>
      </c>
      <c r="I8" s="33">
        <f>H8*0.75</f>
        <v>53325</v>
      </c>
      <c r="J8" s="33">
        <f>H8*0.5</f>
        <v>35550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119491.2</v>
      </c>
      <c r="G9" s="37">
        <f>H9*1.1</f>
        <v>109533.6</v>
      </c>
      <c r="H9" s="37">
        <v>99576</v>
      </c>
      <c r="I9" s="37">
        <f>H9*0.75</f>
        <v>74682</v>
      </c>
      <c r="J9" s="37">
        <f>H9*0.5</f>
        <v>49788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92448</v>
      </c>
      <c r="G11" s="33">
        <f>H11*1.1</f>
        <v>84744</v>
      </c>
      <c r="H11" s="33">
        <v>77040</v>
      </c>
      <c r="I11" s="33">
        <f>H11*0.75</f>
        <v>57780</v>
      </c>
      <c r="J11" s="33">
        <f>H11*0.5</f>
        <v>38520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129427.2</v>
      </c>
      <c r="G12" s="37">
        <f>H12*1.1</f>
        <v>118641.60000000001</v>
      </c>
      <c r="H12" s="37">
        <v>107856</v>
      </c>
      <c r="I12" s="37">
        <f>H12*0.75</f>
        <v>80892</v>
      </c>
      <c r="J12" s="37">
        <f>H12*0.5</f>
        <v>53928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6372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9360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288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288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202" t="s">
        <v>213</v>
      </c>
      <c r="C74" s="203"/>
      <c r="D74" s="203"/>
      <c r="E74" s="204"/>
      <c r="F74" s="216" t="str">
        <f>"Цена от "&amp;MIN(F76,F81:J82,H116,F83:J94)&amp;" до "&amp;MAX(F76,F81:J82,H116,F83:J94)</f>
        <v>Цена от 1800 до 261000</v>
      </c>
      <c r="G74" s="217"/>
      <c r="H74" s="217"/>
      <c r="I74" s="217"/>
      <c r="J74" s="218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54900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5490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14040</v>
      </c>
      <c r="G78" s="94"/>
      <c r="H78" s="94"/>
      <c r="I78" s="94"/>
      <c r="J78" s="95"/>
    </row>
    <row r="79" spans="1:10" ht="36" customHeight="1" thickBot="1" x14ac:dyDescent="0.3">
      <c r="A79" s="7"/>
      <c r="B79" s="240" t="s">
        <v>159</v>
      </c>
      <c r="C79" s="241"/>
      <c r="D79" s="241"/>
      <c r="E79" s="242"/>
      <c r="F79" s="93">
        <v>120024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45360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94">
        <v>7200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4">
        <v>11700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4">
        <v>63900</v>
      </c>
      <c r="G84" s="281"/>
      <c r="H84" s="281"/>
      <c r="I84" s="281"/>
      <c r="J84" s="282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94">
        <v>76680</v>
      </c>
      <c r="G85" s="281"/>
      <c r="H85" s="281"/>
      <c r="I85" s="281"/>
      <c r="J85" s="282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94">
        <v>5940</v>
      </c>
      <c r="G86" s="281"/>
      <c r="H86" s="281"/>
      <c r="I86" s="281"/>
      <c r="J86" s="282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194">
        <v>14400</v>
      </c>
      <c r="G87" s="281"/>
      <c r="H87" s="281"/>
      <c r="I87" s="281"/>
      <c r="J87" s="282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194">
        <v>21240</v>
      </c>
      <c r="G88" s="281"/>
      <c r="H88" s="281"/>
      <c r="I88" s="281"/>
      <c r="J88" s="282"/>
    </row>
    <row r="89" spans="1:10" ht="36" customHeight="1" x14ac:dyDescent="0.25">
      <c r="A89" s="7"/>
      <c r="B89" s="52" t="s">
        <v>168</v>
      </c>
      <c r="C89" s="96"/>
      <c r="D89" s="96"/>
      <c r="E89" s="97"/>
      <c r="F89" s="194">
        <v>108000</v>
      </c>
      <c r="G89" s="281"/>
      <c r="H89" s="281"/>
      <c r="I89" s="281"/>
      <c r="J89" s="282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194">
        <v>3024</v>
      </c>
      <c r="G90" s="281"/>
      <c r="H90" s="281"/>
      <c r="I90" s="281"/>
      <c r="J90" s="282"/>
    </row>
    <row r="91" spans="1:10" ht="36" customHeight="1" x14ac:dyDescent="0.25">
      <c r="A91" s="7"/>
      <c r="B91" s="52" t="s">
        <v>170</v>
      </c>
      <c r="C91" s="96"/>
      <c r="D91" s="96"/>
      <c r="E91" s="97"/>
      <c r="F91" s="194">
        <v>27324</v>
      </c>
      <c r="G91" s="281"/>
      <c r="H91" s="281"/>
      <c r="I91" s="281"/>
      <c r="J91" s="282"/>
    </row>
    <row r="92" spans="1:10" ht="36" customHeight="1" x14ac:dyDescent="0.25">
      <c r="B92" s="52" t="s">
        <v>171</v>
      </c>
      <c r="C92" s="96"/>
      <c r="D92" s="96"/>
      <c r="E92" s="97"/>
      <c r="F92" s="194">
        <v>17712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194">
        <v>261000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194">
        <v>1800</v>
      </c>
      <c r="G94" s="281"/>
      <c r="H94" s="281"/>
      <c r="I94" s="281"/>
      <c r="J94" s="28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194">
        <v>7200</v>
      </c>
      <c r="G95" s="281"/>
      <c r="H95" s="281"/>
      <c r="I95" s="281"/>
      <c r="J95" s="282"/>
    </row>
    <row r="96" spans="1:10" ht="36" customHeight="1" x14ac:dyDescent="0.25">
      <c r="A96" s="7"/>
      <c r="B96" s="76" t="s">
        <v>175</v>
      </c>
      <c r="C96" s="77"/>
      <c r="D96" s="77"/>
      <c r="E96" s="54"/>
      <c r="F96" s="194">
        <v>113220</v>
      </c>
      <c r="G96" s="281"/>
      <c r="H96" s="281"/>
      <c r="I96" s="281"/>
      <c r="J96" s="282"/>
    </row>
    <row r="97" spans="1:10" ht="36" customHeight="1" x14ac:dyDescent="0.25">
      <c r="A97" s="7"/>
      <c r="B97" s="76" t="s">
        <v>176</v>
      </c>
      <c r="C97" s="77"/>
      <c r="D97" s="77"/>
      <c r="E97" s="53"/>
      <c r="F97" s="194">
        <v>30060</v>
      </c>
      <c r="G97" s="281"/>
      <c r="H97" s="281"/>
      <c r="I97" s="281"/>
      <c r="J97" s="282"/>
    </row>
    <row r="98" spans="1:10" ht="36" customHeight="1" x14ac:dyDescent="0.25">
      <c r="A98" s="7"/>
      <c r="B98" s="76" t="s">
        <v>177</v>
      </c>
      <c r="C98" s="77"/>
      <c r="D98" s="77"/>
      <c r="E98" s="53"/>
      <c r="F98" s="194">
        <v>72000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4">
        <v>64080</v>
      </c>
      <c r="G99" s="281"/>
      <c r="H99" s="281"/>
      <c r="I99" s="281"/>
      <c r="J99" s="282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4">
        <v>10080</v>
      </c>
      <c r="G100" s="281"/>
      <c r="H100" s="281"/>
      <c r="I100" s="281"/>
      <c r="J100" s="282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4">
        <v>16560</v>
      </c>
      <c r="G101" s="281"/>
      <c r="H101" s="281"/>
      <c r="I101" s="281"/>
      <c r="J101" s="282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4">
        <v>90000</v>
      </c>
      <c r="G102" s="281"/>
      <c r="H102" s="281"/>
      <c r="I102" s="281"/>
      <c r="J102" s="282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4">
        <v>108000</v>
      </c>
      <c r="G103" s="281"/>
      <c r="H103" s="281"/>
      <c r="I103" s="281"/>
      <c r="J103" s="282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4">
        <v>8640</v>
      </c>
      <c r="G104" s="281"/>
      <c r="H104" s="281"/>
      <c r="I104" s="281"/>
      <c r="J104" s="282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94">
        <v>20160</v>
      </c>
      <c r="G105" s="281"/>
      <c r="H105" s="281"/>
      <c r="I105" s="281"/>
      <c r="J105" s="282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94">
        <v>30240</v>
      </c>
      <c r="G106" s="281"/>
      <c r="H106" s="281"/>
      <c r="I106" s="281"/>
      <c r="J106" s="282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194">
        <v>4320</v>
      </c>
      <c r="G107" s="281"/>
      <c r="H107" s="281"/>
      <c r="I107" s="281"/>
      <c r="J107" s="282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194">
        <v>365760</v>
      </c>
      <c r="G108" s="281"/>
      <c r="H108" s="281"/>
      <c r="I108" s="281"/>
      <c r="J108" s="282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194">
        <v>2880</v>
      </c>
      <c r="G109" s="281"/>
      <c r="H109" s="281"/>
      <c r="I109" s="281"/>
      <c r="J109" s="282"/>
    </row>
    <row r="110" spans="1:10" ht="36" customHeight="1" thickBot="1" x14ac:dyDescent="0.3">
      <c r="A110" s="7"/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22.5" customHeight="1" thickBot="1" x14ac:dyDescent="0.3">
      <c r="A111" s="7" t="s">
        <v>111</v>
      </c>
      <c r="B111" s="171" t="s">
        <v>190</v>
      </c>
      <c r="C111" s="172"/>
      <c r="D111" s="172"/>
      <c r="E111" s="172"/>
      <c r="F111" s="172"/>
      <c r="G111" s="172"/>
      <c r="H111" s="172"/>
      <c r="I111" s="172"/>
      <c r="J111" s="173"/>
    </row>
    <row r="112" spans="1:10" ht="36" customHeight="1" x14ac:dyDescent="0.25">
      <c r="A112" s="7"/>
      <c r="B112" s="34" t="s">
        <v>191</v>
      </c>
      <c r="C112" s="174"/>
      <c r="D112" s="174"/>
      <c r="E112" s="175"/>
      <c r="F112" s="80">
        <v>60</v>
      </c>
      <c r="G112" s="81"/>
      <c r="H112" s="81"/>
      <c r="I112" s="81"/>
      <c r="J112" s="82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67">
        <v>60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193</v>
      </c>
      <c r="C114" s="77"/>
      <c r="D114" s="77"/>
      <c r="E114" s="54"/>
      <c r="F114" s="67">
        <v>120</v>
      </c>
      <c r="G114" s="68"/>
      <c r="H114" s="68"/>
      <c r="I114" s="68"/>
      <c r="J114" s="69"/>
    </row>
    <row r="115" spans="1:10" ht="36" customHeight="1" thickBot="1" x14ac:dyDescent="0.3">
      <c r="A115" s="7"/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64800</v>
      </c>
      <c r="G116" s="223">
        <f>H116*1.1</f>
        <v>59400.000000000007</v>
      </c>
      <c r="H116" s="223">
        <v>54000</v>
      </c>
      <c r="I116" s="223">
        <f>H116*0.75</f>
        <v>40500</v>
      </c>
      <c r="J116" s="224">
        <f>H116*0.5</f>
        <v>27000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39420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7200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90720</v>
      </c>
      <c r="G119" s="223">
        <f>H119*1.1</f>
        <v>83160</v>
      </c>
      <c r="H119" s="223">
        <v>75600</v>
      </c>
      <c r="I119" s="223">
        <f>H119*0.75</f>
        <v>56700</v>
      </c>
      <c r="J119" s="224">
        <f>H119*0.5</f>
        <v>37800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55440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10080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201</v>
      </c>
      <c r="C122" s="77"/>
      <c r="D122" s="77"/>
      <c r="E122" s="53"/>
      <c r="F122" s="121">
        <f>H122*1.2</f>
        <v>61560</v>
      </c>
      <c r="G122" s="121">
        <f>H122*1.1</f>
        <v>56430.000000000007</v>
      </c>
      <c r="H122" s="121">
        <v>51300</v>
      </c>
      <c r="I122" s="121">
        <f>H122*0.75</f>
        <v>38475</v>
      </c>
      <c r="J122" s="121">
        <f>H122*0.5</f>
        <v>25650</v>
      </c>
    </row>
    <row r="123" spans="1:10" ht="54" customHeight="1" thickBot="1" x14ac:dyDescent="0.3">
      <c r="A123" s="7"/>
      <c r="B123" s="18" t="s">
        <v>202</v>
      </c>
      <c r="C123" s="19"/>
      <c r="D123" s="19"/>
      <c r="E123" s="20"/>
      <c r="F123" s="111"/>
      <c r="G123" s="112"/>
      <c r="H123" s="112"/>
      <c r="I123" s="112"/>
      <c r="J123" s="113"/>
    </row>
    <row r="124" spans="1:10" ht="36" customHeight="1" thickBot="1" x14ac:dyDescent="0.3">
      <c r="A124" s="7"/>
      <c r="B124" s="122" t="s">
        <v>190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36" customHeight="1" x14ac:dyDescent="0.25">
      <c r="A125" s="7"/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ht="56.25" customHeight="1" x14ac:dyDescent="0.25">
      <c r="A132" s="7"/>
      <c r="B132" s="128" t="s">
        <v>264</v>
      </c>
      <c r="C132" s="128"/>
      <c r="D132" s="128"/>
      <c r="E132" s="128"/>
      <c r="F132" s="128"/>
      <c r="G132" s="128"/>
      <c r="H132" s="128"/>
      <c r="I132" s="128"/>
      <c r="J132" s="128"/>
    </row>
    <row r="133" spans="1:10" ht="41.25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 t="s">
        <v>113</v>
      </c>
      <c r="B134" s="130" t="s">
        <v>268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42" customHeight="1" x14ac:dyDescent="0.25">
      <c r="A135" s="7"/>
      <c r="B135" s="132" t="s">
        <v>211</v>
      </c>
      <c r="C135" s="132"/>
      <c r="D135" s="132"/>
      <c r="E135" s="132"/>
      <c r="F135" s="132"/>
      <c r="G135" s="132"/>
      <c r="H135" s="132"/>
      <c r="I135" s="132"/>
      <c r="J135" s="132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55814.400000000001</v>
      </c>
      <c r="G11" s="33">
        <f>H11*1.1</f>
        <v>51163.200000000004</v>
      </c>
      <c r="H11" s="33">
        <v>46512</v>
      </c>
      <c r="I11" s="33">
        <f>H11*0.75</f>
        <v>34884</v>
      </c>
      <c r="J11" s="33">
        <f>H11*0.5</f>
        <v>23256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78192</v>
      </c>
      <c r="G12" s="37">
        <f>H12*1.1</f>
        <v>71676</v>
      </c>
      <c r="H12" s="37">
        <v>65160</v>
      </c>
      <c r="I12" s="37">
        <f>H12*0.75</f>
        <v>48870</v>
      </c>
      <c r="J12" s="37">
        <f>H12*0.5</f>
        <v>32580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6732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10080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3240 до 56160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4" t="s">
        <v>160</v>
      </c>
      <c r="C61" s="485"/>
      <c r="D61" s="485"/>
      <c r="E61" s="486"/>
      <c r="F61" s="191">
        <v>29520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29376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30096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46800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56160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14868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29376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36108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41040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3240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11340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7560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41580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6732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2880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36000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21600</v>
      </c>
      <c r="G77" s="281"/>
      <c r="H77" s="281"/>
      <c r="I77" s="281"/>
      <c r="J77" s="282"/>
    </row>
    <row r="78" spans="1:10" ht="36" customHeight="1" x14ac:dyDescent="0.25">
      <c r="A78" s="7"/>
      <c r="B78" s="76" t="s">
        <v>177</v>
      </c>
      <c r="C78" s="77"/>
      <c r="D78" s="77"/>
      <c r="E78" s="53"/>
      <c r="F78" s="281">
        <v>35424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41760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41760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2">
        <v>42480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2">
        <v>65520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2">
        <v>78624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2">
        <v>20880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2">
        <v>41760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2">
        <v>51120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2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2">
        <v>58320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3" t="s">
        <v>188</v>
      </c>
      <c r="C89" s="514"/>
      <c r="D89" s="514"/>
      <c r="E89" s="515"/>
      <c r="F89" s="156">
        <v>10080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16848</v>
      </c>
      <c r="G96" s="223">
        <f>H96*1.1</f>
        <v>15444.000000000002</v>
      </c>
      <c r="H96" s="223">
        <v>14040</v>
      </c>
      <c r="I96" s="223">
        <f>H96*0.75</f>
        <v>10530</v>
      </c>
      <c r="J96" s="224">
        <f>H96*0.5</f>
        <v>7020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6732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24192</v>
      </c>
      <c r="G99" s="223">
        <f>H99*1.1</f>
        <v>22176</v>
      </c>
      <c r="H99" s="223">
        <v>20160</v>
      </c>
      <c r="I99" s="223">
        <f>H99*0.75</f>
        <v>15120</v>
      </c>
      <c r="J99" s="224">
        <f>H99*0.5</f>
        <v>10080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2">
        <v>20160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2">
        <v>10080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17280</v>
      </c>
      <c r="G102" s="121">
        <f>H102*1.1</f>
        <v>15840.000000000002</v>
      </c>
      <c r="H102" s="121">
        <v>14400</v>
      </c>
      <c r="I102" s="121">
        <f>H102*0.75</f>
        <v>10800</v>
      </c>
      <c r="J102" s="121">
        <f>H102*0.5</f>
        <v>7200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5"/>
      <c r="G103" s="496"/>
      <c r="H103" s="496"/>
      <c r="I103" s="496"/>
      <c r="J103" s="497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6480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9360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59760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4" t="s">
        <v>160</v>
      </c>
      <c r="C61" s="485"/>
      <c r="D61" s="485"/>
      <c r="E61" s="486"/>
      <c r="F61" s="191">
        <v>9720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50400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10800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19800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23760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30600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54000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7200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59760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3060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10800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9360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32400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36000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5400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14400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18000</v>
      </c>
      <c r="G77" s="281"/>
      <c r="H77" s="281"/>
      <c r="I77" s="281"/>
      <c r="J77" s="282"/>
    </row>
    <row r="78" spans="1:10" ht="36" customHeight="1" x14ac:dyDescent="0.25">
      <c r="A78" s="7"/>
      <c r="B78" s="76" t="s">
        <v>177</v>
      </c>
      <c r="C78" s="77"/>
      <c r="D78" s="77"/>
      <c r="E78" s="53"/>
      <c r="F78" s="281">
        <v>30060</v>
      </c>
      <c r="G78" s="281"/>
      <c r="H78" s="281"/>
      <c r="I78" s="281"/>
      <c r="J78" s="282"/>
    </row>
    <row r="79" spans="1:10" ht="34.5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13680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70560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2">
        <v>15120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2">
        <v>28080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2">
        <v>33696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2">
        <v>43200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2">
        <v>75600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2">
        <v>10080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2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2">
        <v>45360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3" t="s">
        <v>188</v>
      </c>
      <c r="C89" s="514"/>
      <c r="D89" s="514"/>
      <c r="E89" s="515"/>
      <c r="F89" s="156">
        <v>50400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17280</v>
      </c>
      <c r="G96" s="223">
        <f>H96*1.1</f>
        <v>15840.000000000002</v>
      </c>
      <c r="H96" s="223">
        <v>14400</v>
      </c>
      <c r="I96" s="223">
        <f>H96*0.75</f>
        <v>10800</v>
      </c>
      <c r="J96" s="224">
        <f>H96*0.5</f>
        <v>7200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32400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23400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24192</v>
      </c>
      <c r="G99" s="223">
        <f>H99*1.1</f>
        <v>22176</v>
      </c>
      <c r="H99" s="223">
        <v>20160</v>
      </c>
      <c r="I99" s="223">
        <f>H99*0.75</f>
        <v>15120</v>
      </c>
      <c r="J99" s="224">
        <f>H99*0.5</f>
        <v>10080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2">
        <v>45360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2">
        <v>33120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14385.6</v>
      </c>
      <c r="G102" s="121">
        <f>H102*1.1</f>
        <v>13186.800000000001</v>
      </c>
      <c r="H102" s="121">
        <v>11988</v>
      </c>
      <c r="I102" s="121">
        <f>H102*0.75</f>
        <v>8991</v>
      </c>
      <c r="J102" s="121">
        <f>H102*0.5</f>
        <v>5994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5"/>
      <c r="G103" s="496"/>
      <c r="H103" s="496"/>
      <c r="I103" s="496"/>
      <c r="J103" s="497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156" activePane="bottomLeft" state="frozen"/>
      <selection activeCell="J115" sqref="J115"/>
      <selection pane="bottomLeft" activeCell="F165" sqref="F165:J166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4"/>
      <c r="G14" s="145"/>
      <c r="H14" s="145"/>
      <c r="I14" s="145"/>
      <c r="J14" s="146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47">
        <v>14940</v>
      </c>
      <c r="G15" s="148"/>
      <c r="H15" s="148"/>
      <c r="I15" s="148"/>
      <c r="J15" s="149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01">
        <v>21600</v>
      </c>
      <c r="G16" s="157"/>
      <c r="H16" s="157"/>
      <c r="I16" s="157"/>
      <c r="J16" s="158"/>
    </row>
    <row r="17" spans="1:10" ht="24" customHeight="1" thickBot="1" x14ac:dyDescent="0.3">
      <c r="A17" s="7"/>
      <c r="B17" s="27"/>
      <c r="C17" s="28"/>
      <c r="D17" s="28"/>
      <c r="E17" s="29"/>
      <c r="F17" s="162"/>
      <c r="G17" s="163"/>
      <c r="H17" s="163"/>
      <c r="I17" s="163"/>
      <c r="J17" s="16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1440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13680 до 177840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13680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308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309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310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311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312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313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363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364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365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366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367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368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369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370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371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348840</v>
      </c>
      <c r="G129" s="157"/>
      <c r="H129" s="157"/>
      <c r="I129" s="157"/>
      <c r="J129" s="158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198</v>
      </c>
      <c r="G142" s="68"/>
      <c r="H142" s="68"/>
      <c r="I142" s="68"/>
      <c r="J142" s="69"/>
    </row>
    <row r="143" spans="1:10" ht="54" customHeight="1" thickBot="1" x14ac:dyDescent="0.3">
      <c r="A143" s="7"/>
      <c r="B143" s="202" t="s">
        <v>213</v>
      </c>
      <c r="C143" s="203"/>
      <c r="D143" s="203"/>
      <c r="E143" s="204"/>
      <c r="F143" s="216" t="str">
        <f>"Цена от "&amp;MIN(F145,F150:F162)&amp;" до "&amp;MAX(F145,F150:F162)</f>
        <v>Цена от 3240 до 238140</v>
      </c>
      <c r="G143" s="217"/>
      <c r="H143" s="217"/>
      <c r="I143" s="217"/>
      <c r="J143" s="218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314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40" t="s">
        <v>159</v>
      </c>
      <c r="C148" s="241"/>
      <c r="D148" s="241"/>
      <c r="E148" s="24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6"/>
      <c r="F150" s="80">
        <v>99540</v>
      </c>
      <c r="G150" s="81"/>
      <c r="H150" s="81"/>
      <c r="I150" s="81"/>
      <c r="J150" s="82"/>
    </row>
    <row r="151" spans="1:10" ht="36" customHeight="1" x14ac:dyDescent="0.25">
      <c r="A151" s="7" t="s">
        <v>111</v>
      </c>
      <c r="B151" s="76" t="s">
        <v>161</v>
      </c>
      <c r="C151" s="77"/>
      <c r="D151" s="77"/>
      <c r="E151" s="54"/>
      <c r="F151" s="194">
        <v>50940</v>
      </c>
      <c r="G151" s="281"/>
      <c r="H151" s="281"/>
      <c r="I151" s="281"/>
      <c r="J151" s="282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194">
        <v>173340</v>
      </c>
      <c r="G152" s="281"/>
      <c r="H152" s="281"/>
      <c r="I152" s="281"/>
      <c r="J152" s="282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194">
        <v>61740</v>
      </c>
      <c r="G153" s="281"/>
      <c r="H153" s="281"/>
      <c r="I153" s="281"/>
      <c r="J153" s="282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194">
        <v>74088</v>
      </c>
      <c r="G154" s="281"/>
      <c r="H154" s="281"/>
      <c r="I154" s="281"/>
      <c r="J154" s="282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194">
        <v>63540</v>
      </c>
      <c r="G155" s="281"/>
      <c r="H155" s="281"/>
      <c r="I155" s="281"/>
      <c r="J155" s="282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194">
        <v>88740</v>
      </c>
      <c r="G156" s="281"/>
      <c r="H156" s="281"/>
      <c r="I156" s="281"/>
      <c r="J156" s="282"/>
    </row>
    <row r="157" spans="1:10" ht="36" customHeight="1" x14ac:dyDescent="0.25">
      <c r="A157" s="7" t="s">
        <v>111</v>
      </c>
      <c r="B157" s="52" t="s">
        <v>167</v>
      </c>
      <c r="C157" s="96"/>
      <c r="D157" s="96"/>
      <c r="E157" s="97"/>
      <c r="F157" s="194">
        <v>238140</v>
      </c>
      <c r="G157" s="281"/>
      <c r="H157" s="281"/>
      <c r="I157" s="281"/>
      <c r="J157" s="282"/>
    </row>
    <row r="158" spans="1:10" ht="44.25" customHeight="1" x14ac:dyDescent="0.25">
      <c r="A158" s="7"/>
      <c r="B158" s="52" t="s">
        <v>168</v>
      </c>
      <c r="C158" s="96"/>
      <c r="D158" s="96"/>
      <c r="E158" s="97"/>
      <c r="F158" s="194">
        <v>86040</v>
      </c>
      <c r="G158" s="281"/>
      <c r="H158" s="281"/>
      <c r="I158" s="281"/>
      <c r="J158" s="282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194">
        <v>3240</v>
      </c>
      <c r="G159" s="281"/>
      <c r="H159" s="281"/>
      <c r="I159" s="281"/>
      <c r="J159" s="282"/>
    </row>
    <row r="160" spans="1:10" ht="36" customHeight="1" x14ac:dyDescent="0.25">
      <c r="B160" s="52" t="s">
        <v>170</v>
      </c>
      <c r="C160" s="96"/>
      <c r="D160" s="96"/>
      <c r="E160" s="97"/>
      <c r="F160" s="194">
        <v>50940</v>
      </c>
      <c r="G160" s="281"/>
      <c r="H160" s="281"/>
      <c r="I160" s="281"/>
      <c r="J160" s="282"/>
    </row>
    <row r="161" spans="1:10" ht="36" customHeight="1" x14ac:dyDescent="0.25">
      <c r="B161" s="52" t="s">
        <v>171</v>
      </c>
      <c r="C161" s="96"/>
      <c r="D161" s="96"/>
      <c r="E161" s="97"/>
      <c r="F161" s="194">
        <v>41940</v>
      </c>
      <c r="G161" s="281"/>
      <c r="H161" s="281"/>
      <c r="I161" s="281"/>
      <c r="J161" s="282"/>
    </row>
    <row r="162" spans="1:10" ht="36" customHeight="1" x14ac:dyDescent="0.25">
      <c r="A162" s="7" t="s">
        <v>111</v>
      </c>
      <c r="B162" s="52" t="s">
        <v>173</v>
      </c>
      <c r="C162" s="96"/>
      <c r="D162" s="96"/>
      <c r="E162" s="97"/>
      <c r="F162" s="194">
        <v>56340</v>
      </c>
      <c r="G162" s="281"/>
      <c r="H162" s="281"/>
      <c r="I162" s="281"/>
      <c r="J162" s="282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194">
        <v>8280</v>
      </c>
      <c r="G163" s="281"/>
      <c r="H163" s="281"/>
      <c r="I163" s="281"/>
      <c r="J163" s="282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194">
        <v>90000</v>
      </c>
      <c r="G164" s="281"/>
      <c r="H164" s="281"/>
      <c r="I164" s="281"/>
      <c r="J164" s="282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194">
        <v>63000</v>
      </c>
      <c r="G165" s="281"/>
      <c r="H165" s="281"/>
      <c r="I165" s="281"/>
      <c r="J165" s="282"/>
    </row>
    <row r="166" spans="1:10" ht="36" customHeight="1" x14ac:dyDescent="0.25">
      <c r="A166" s="7"/>
      <c r="B166" s="76" t="s">
        <v>177</v>
      </c>
      <c r="C166" s="77"/>
      <c r="D166" s="77"/>
      <c r="E166" s="53"/>
      <c r="F166" s="194">
        <v>60012</v>
      </c>
      <c r="G166" s="281"/>
      <c r="H166" s="281"/>
      <c r="I166" s="281"/>
      <c r="J166" s="282"/>
    </row>
    <row r="167" spans="1:10" ht="36" customHeight="1" x14ac:dyDescent="0.25">
      <c r="A167" s="7" t="s">
        <v>113</v>
      </c>
      <c r="B167" s="76" t="s">
        <v>178</v>
      </c>
      <c r="C167" s="77"/>
      <c r="D167" s="77"/>
      <c r="E167" s="54"/>
      <c r="F167" s="194">
        <v>139680</v>
      </c>
      <c r="G167" s="281"/>
      <c r="H167" s="281"/>
      <c r="I167" s="281"/>
      <c r="J167" s="282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194">
        <v>72000</v>
      </c>
      <c r="G168" s="281"/>
      <c r="H168" s="281"/>
      <c r="I168" s="281"/>
      <c r="J168" s="282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194">
        <v>243360</v>
      </c>
      <c r="G169" s="281"/>
      <c r="H169" s="281"/>
      <c r="I169" s="281"/>
      <c r="J169" s="282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194">
        <v>87120</v>
      </c>
      <c r="G170" s="281"/>
      <c r="H170" s="281"/>
      <c r="I170" s="281"/>
      <c r="J170" s="282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194">
        <v>104544</v>
      </c>
      <c r="G171" s="281"/>
      <c r="H171" s="281"/>
      <c r="I171" s="281"/>
      <c r="J171" s="282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194">
        <v>89280</v>
      </c>
      <c r="G172" s="281"/>
      <c r="H172" s="281"/>
      <c r="I172" s="281"/>
      <c r="J172" s="282"/>
    </row>
    <row r="173" spans="1:10" ht="36" customHeight="1" x14ac:dyDescent="0.25">
      <c r="A173" s="7" t="s">
        <v>113</v>
      </c>
      <c r="B173" s="76" t="s">
        <v>184</v>
      </c>
      <c r="C173" s="77"/>
      <c r="D173" s="77"/>
      <c r="E173" s="54"/>
      <c r="F173" s="194">
        <v>124560</v>
      </c>
      <c r="G173" s="281"/>
      <c r="H173" s="281"/>
      <c r="I173" s="281"/>
      <c r="J173" s="282"/>
    </row>
    <row r="174" spans="1:10" ht="36" customHeight="1" x14ac:dyDescent="0.25">
      <c r="A174" s="7" t="s">
        <v>113</v>
      </c>
      <c r="B174" s="76" t="s">
        <v>185</v>
      </c>
      <c r="C174" s="77"/>
      <c r="D174" s="77"/>
      <c r="E174" s="54"/>
      <c r="F174" s="194">
        <v>334080</v>
      </c>
      <c r="G174" s="281"/>
      <c r="H174" s="281"/>
      <c r="I174" s="281"/>
      <c r="J174" s="282"/>
    </row>
    <row r="175" spans="1:10" ht="36" customHeight="1" x14ac:dyDescent="0.25">
      <c r="A175" s="7" t="s">
        <v>113</v>
      </c>
      <c r="B175" s="78" t="s">
        <v>186</v>
      </c>
      <c r="C175" s="79"/>
      <c r="D175" s="79"/>
      <c r="E175" s="36"/>
      <c r="F175" s="194">
        <v>5040</v>
      </c>
      <c r="G175" s="281"/>
      <c r="H175" s="281"/>
      <c r="I175" s="281"/>
      <c r="J175" s="282"/>
    </row>
    <row r="176" spans="1:10" ht="36" customHeight="1" thickBot="1" x14ac:dyDescent="0.3">
      <c r="A176" s="7" t="s">
        <v>113</v>
      </c>
      <c r="B176" s="76" t="s">
        <v>188</v>
      </c>
      <c r="C176" s="77"/>
      <c r="D176" s="77"/>
      <c r="E176" s="54"/>
      <c r="F176" s="194">
        <v>79200</v>
      </c>
      <c r="G176" s="281"/>
      <c r="H176" s="281"/>
      <c r="I176" s="281"/>
      <c r="J176" s="282"/>
    </row>
    <row r="177" spans="1:10" ht="22.5" customHeight="1" x14ac:dyDescent="0.25">
      <c r="A177" s="7" t="s">
        <v>111</v>
      </c>
      <c r="B177" s="105" t="s">
        <v>190</v>
      </c>
      <c r="C177" s="106"/>
      <c r="D177" s="106"/>
      <c r="E177" s="106"/>
      <c r="F177" s="106"/>
      <c r="G177" s="106"/>
      <c r="H177" s="106"/>
      <c r="I177" s="106"/>
      <c r="J177" s="107"/>
    </row>
    <row r="178" spans="1:10" ht="36" customHeight="1" thickBot="1" x14ac:dyDescent="0.3">
      <c r="A178" s="7"/>
      <c r="B178" s="52" t="s">
        <v>172</v>
      </c>
      <c r="C178" s="96"/>
      <c r="D178" s="96"/>
      <c r="E178" s="97"/>
      <c r="F178" s="67">
        <v>40</v>
      </c>
      <c r="G178" s="68"/>
      <c r="H178" s="68"/>
      <c r="I178" s="68"/>
      <c r="J178" s="69"/>
    </row>
    <row r="179" spans="1:10" ht="36" customHeight="1" thickBot="1" x14ac:dyDescent="0.3">
      <c r="A179" s="7"/>
      <c r="B179" s="99" t="s">
        <v>189</v>
      </c>
      <c r="C179" s="100"/>
      <c r="D179" s="100"/>
      <c r="E179" s="101"/>
      <c r="F179" s="102"/>
      <c r="G179" s="103"/>
      <c r="H179" s="103"/>
      <c r="I179" s="103"/>
      <c r="J179" s="104"/>
    </row>
    <row r="180" spans="1:10" ht="36" customHeight="1" thickBot="1" x14ac:dyDescent="0.3">
      <c r="A180" s="7"/>
      <c r="B180" s="171" t="s">
        <v>190</v>
      </c>
      <c r="C180" s="172"/>
      <c r="D180" s="172"/>
      <c r="E180" s="172"/>
      <c r="F180" s="172"/>
      <c r="G180" s="172"/>
      <c r="H180" s="172"/>
      <c r="I180" s="172"/>
      <c r="J180" s="173"/>
    </row>
    <row r="181" spans="1:10" ht="36" customHeight="1" x14ac:dyDescent="0.25">
      <c r="A181" s="7"/>
      <c r="B181" s="108" t="s">
        <v>191</v>
      </c>
      <c r="C181" s="109"/>
      <c r="D181" s="109"/>
      <c r="E181" s="110"/>
      <c r="F181" s="67">
        <v>60</v>
      </c>
      <c r="G181" s="68"/>
      <c r="H181" s="68"/>
      <c r="I181" s="68"/>
      <c r="J181" s="69"/>
    </row>
    <row r="182" spans="1:10" ht="36" customHeight="1" x14ac:dyDescent="0.25">
      <c r="A182" s="7"/>
      <c r="B182" s="76" t="s">
        <v>192</v>
      </c>
      <c r="C182" s="77"/>
      <c r="D182" s="77"/>
      <c r="E182" s="54"/>
      <c r="F182" s="67">
        <v>99</v>
      </c>
      <c r="G182" s="68"/>
      <c r="H182" s="68"/>
      <c r="I182" s="68"/>
      <c r="J182" s="69"/>
    </row>
    <row r="183" spans="1:10" ht="36" customHeight="1" thickBot="1" x14ac:dyDescent="0.3">
      <c r="A183" s="7"/>
      <c r="B183" s="76" t="s">
        <v>193</v>
      </c>
      <c r="C183" s="77"/>
      <c r="D183" s="77"/>
      <c r="E183" s="54"/>
      <c r="F183" s="67">
        <v>150</v>
      </c>
      <c r="G183" s="68"/>
      <c r="H183" s="68"/>
      <c r="I183" s="68"/>
      <c r="J183" s="69"/>
    </row>
    <row r="184" spans="1:10" ht="36" customHeight="1" thickBot="1" x14ac:dyDescent="0.3">
      <c r="A184" s="7"/>
      <c r="B184" s="18" t="s">
        <v>194</v>
      </c>
      <c r="C184" s="19"/>
      <c r="D184" s="19"/>
      <c r="E184" s="20"/>
      <c r="F184" s="216"/>
      <c r="G184" s="217"/>
      <c r="H184" s="217"/>
      <c r="I184" s="217"/>
      <c r="J184" s="218"/>
    </row>
    <row r="185" spans="1:10" ht="36" customHeight="1" x14ac:dyDescent="0.25">
      <c r="A185" s="7" t="s">
        <v>111</v>
      </c>
      <c r="B185" s="76" t="s">
        <v>266</v>
      </c>
      <c r="C185" s="77"/>
      <c r="D185" s="77"/>
      <c r="E185" s="54"/>
      <c r="F185" s="67">
        <v>59940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196</v>
      </c>
      <c r="C186" s="77"/>
      <c r="D186" s="77"/>
      <c r="E186" s="54"/>
      <c r="F186" s="67">
        <v>59940</v>
      </c>
      <c r="G186" s="68"/>
      <c r="H186" s="68"/>
      <c r="I186" s="68"/>
      <c r="J186" s="69"/>
    </row>
    <row r="187" spans="1:10" ht="36" customHeight="1" x14ac:dyDescent="0.25">
      <c r="A187" s="7" t="s">
        <v>111</v>
      </c>
      <c r="B187" s="76" t="s">
        <v>197</v>
      </c>
      <c r="C187" s="77"/>
      <c r="D187" s="77"/>
      <c r="E187" s="54"/>
      <c r="F187" s="67">
        <v>43740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315</v>
      </c>
      <c r="C188" s="77"/>
      <c r="D188" s="77"/>
      <c r="E188" s="54"/>
      <c r="F188" s="67">
        <v>84240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231</v>
      </c>
      <c r="C189" s="77"/>
      <c r="D189" s="77"/>
      <c r="E189" s="54"/>
      <c r="F189" s="67">
        <v>84240</v>
      </c>
      <c r="G189" s="68"/>
      <c r="H189" s="68"/>
      <c r="I189" s="68"/>
      <c r="J189" s="69"/>
    </row>
    <row r="190" spans="1:10" ht="36" customHeight="1" x14ac:dyDescent="0.25">
      <c r="A190" s="7" t="s">
        <v>113</v>
      </c>
      <c r="B190" s="76" t="s">
        <v>200</v>
      </c>
      <c r="C190" s="77"/>
      <c r="D190" s="77"/>
      <c r="E190" s="54"/>
      <c r="F190" s="67">
        <v>61920</v>
      </c>
      <c r="G190" s="68"/>
      <c r="H190" s="68"/>
      <c r="I190" s="68"/>
      <c r="J190" s="69"/>
    </row>
    <row r="191" spans="1:10" ht="36" customHeight="1" thickBot="1" x14ac:dyDescent="0.3">
      <c r="A191" s="7"/>
      <c r="B191" s="76" t="s">
        <v>176</v>
      </c>
      <c r="C191" s="77"/>
      <c r="D191" s="77"/>
      <c r="E191" s="53"/>
      <c r="F191" s="67">
        <v>0</v>
      </c>
      <c r="G191" s="68"/>
      <c r="H191" s="68"/>
      <c r="I191" s="68"/>
      <c r="J191" s="69"/>
    </row>
    <row r="192" spans="1:10" ht="54" customHeight="1" thickBot="1" x14ac:dyDescent="0.3">
      <c r="A192" s="7"/>
      <c r="B192" s="18" t="s">
        <v>202</v>
      </c>
      <c r="C192" s="19"/>
      <c r="D192" s="19"/>
      <c r="E192" s="20"/>
      <c r="F192" s="111"/>
      <c r="G192" s="112"/>
      <c r="H192" s="112"/>
      <c r="I192" s="112"/>
      <c r="J192" s="113"/>
    </row>
    <row r="193" spans="1:10" ht="28.5" customHeight="1" thickBot="1" x14ac:dyDescent="0.3">
      <c r="A193" s="7"/>
      <c r="B193" s="358" t="s">
        <v>190</v>
      </c>
      <c r="C193" s="359"/>
      <c r="D193" s="359"/>
      <c r="E193" s="359"/>
      <c r="F193" s="359"/>
      <c r="G193" s="359"/>
      <c r="H193" s="359"/>
      <c r="I193" s="359"/>
      <c r="J193" s="360"/>
    </row>
    <row r="194" spans="1:10" ht="28.5" customHeight="1" x14ac:dyDescent="0.25">
      <c r="A194" s="7"/>
      <c r="B194" s="78" t="s">
        <v>203</v>
      </c>
      <c r="C194" s="79"/>
      <c r="D194" s="79"/>
      <c r="E194" s="36"/>
      <c r="F194" s="80">
        <v>90</v>
      </c>
      <c r="G194" s="81"/>
      <c r="H194" s="81"/>
      <c r="I194" s="81"/>
      <c r="J194" s="82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205</v>
      </c>
      <c r="C196" s="77"/>
      <c r="D196" s="77"/>
      <c r="E196" s="54"/>
      <c r="F196" s="67">
        <v>60</v>
      </c>
      <c r="G196" s="68"/>
      <c r="H196" s="68"/>
      <c r="I196" s="68"/>
      <c r="J196" s="69"/>
    </row>
    <row r="197" spans="1:10" ht="28.5" customHeight="1" x14ac:dyDescent="0.25">
      <c r="A197" s="7"/>
      <c r="B197" s="76" t="s">
        <v>206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8.5" customHeight="1" thickBot="1" x14ac:dyDescent="0.3">
      <c r="A198" s="7"/>
      <c r="B198" s="76" t="s">
        <v>207</v>
      </c>
      <c r="C198" s="77"/>
      <c r="D198" s="77"/>
      <c r="E198" s="54"/>
      <c r="F198" s="67">
        <v>90</v>
      </c>
      <c r="G198" s="68"/>
      <c r="H198" s="68"/>
      <c r="I198" s="68"/>
      <c r="J198" s="69"/>
    </row>
    <row r="199" spans="1:10" ht="24" customHeight="1" thickBot="1" x14ac:dyDescent="0.3">
      <c r="A199" s="7" t="s">
        <v>111</v>
      </c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21" customHeight="1" x14ac:dyDescent="0.25">
      <c r="A200" s="7"/>
      <c r="B200" s="125"/>
      <c r="C200" s="126"/>
      <c r="D200" s="126"/>
      <c r="E200" s="126"/>
      <c r="F200" s="127"/>
      <c r="G200" s="127"/>
      <c r="H200" s="127"/>
      <c r="I200" s="127"/>
      <c r="J200" s="127"/>
    </row>
    <row r="201" spans="1:10" ht="67.5" customHeight="1" x14ac:dyDescent="0.25">
      <c r="A201" s="7"/>
      <c r="B201" s="128" t="s">
        <v>319</v>
      </c>
      <c r="C201" s="128"/>
      <c r="D201" s="128"/>
      <c r="E201" s="128"/>
      <c r="F201" s="128"/>
      <c r="G201" s="128"/>
      <c r="H201" s="128"/>
      <c r="I201" s="128"/>
      <c r="J201" s="128"/>
    </row>
    <row r="202" spans="1:10" ht="21" x14ac:dyDescent="0.25">
      <c r="A202" s="7" t="s">
        <v>113</v>
      </c>
      <c r="B202" s="130" t="s">
        <v>210</v>
      </c>
      <c r="C202" s="130"/>
      <c r="D202" s="130"/>
      <c r="E202" s="130"/>
      <c r="F202" s="130"/>
      <c r="G202" s="130"/>
      <c r="H202" s="130"/>
      <c r="I202" s="130"/>
      <c r="J202" s="130"/>
    </row>
    <row r="203" spans="1:10" s="180" customFormat="1" ht="20.100000000000001" customHeight="1" x14ac:dyDescent="0.25">
      <c r="B203" s="424"/>
      <c r="F203" s="425"/>
      <c r="G203" s="425"/>
      <c r="H203" s="425"/>
      <c r="I203" s="425"/>
      <c r="J203" s="425"/>
    </row>
    <row r="204" spans="1:10" s="245" customFormat="1" ht="36" customHeight="1" thickBot="1" x14ac:dyDescent="0.3">
      <c r="B204" s="246" t="s">
        <v>254</v>
      </c>
      <c r="C204" s="246"/>
      <c r="D204" s="246"/>
      <c r="E204" s="246"/>
      <c r="F204" s="246"/>
      <c r="G204" s="246"/>
      <c r="H204" s="246"/>
      <c r="I204" s="246"/>
    </row>
    <row r="205" spans="1:10" s="133" customFormat="1" ht="36" customHeight="1" thickBot="1" x14ac:dyDescent="0.3">
      <c r="B205" s="247" t="s">
        <v>255</v>
      </c>
      <c r="C205" s="248"/>
      <c r="D205" s="248"/>
      <c r="E205" s="248"/>
      <c r="F205" s="248"/>
      <c r="G205" s="248"/>
      <c r="H205" s="248"/>
      <c r="I205" s="249"/>
    </row>
    <row r="206" spans="1:10" ht="79.5" customHeight="1" thickBot="1" x14ac:dyDescent="0.3">
      <c r="B206" s="283" t="s">
        <v>256</v>
      </c>
      <c r="C206" s="284"/>
      <c r="D206" s="285" t="s">
        <v>257</v>
      </c>
      <c r="E206" s="255"/>
      <c r="F206" s="256"/>
      <c r="G206" s="255" t="s">
        <v>258</v>
      </c>
      <c r="H206" s="255"/>
      <c r="I206" s="256"/>
      <c r="J206" s="9"/>
    </row>
    <row r="207" spans="1:10" ht="36" customHeight="1" x14ac:dyDescent="0.25">
      <c r="B207" s="286" t="s">
        <v>259</v>
      </c>
      <c r="C207" s="287"/>
      <c r="D207" s="262" t="s">
        <v>260</v>
      </c>
      <c r="E207" s="262"/>
      <c r="F207" s="262"/>
      <c r="G207" s="288">
        <v>2190</v>
      </c>
      <c r="H207" s="262"/>
      <c r="I207" s="263"/>
      <c r="J207" s="9"/>
    </row>
    <row r="208" spans="1:10" ht="36" customHeight="1" x14ac:dyDescent="0.25">
      <c r="B208" s="289" t="s">
        <v>261</v>
      </c>
      <c r="C208" s="290"/>
      <c r="D208" s="269"/>
      <c r="E208" s="269"/>
      <c r="F208" s="269"/>
      <c r="G208" s="291">
        <v>1590</v>
      </c>
      <c r="H208" s="269"/>
      <c r="I208" s="270"/>
      <c r="J208" s="9"/>
    </row>
    <row r="209" spans="1:10" ht="36" customHeight="1" x14ac:dyDescent="0.25">
      <c r="B209" s="289" t="s">
        <v>262</v>
      </c>
      <c r="C209" s="290"/>
      <c r="D209" s="269"/>
      <c r="E209" s="269"/>
      <c r="F209" s="269"/>
      <c r="G209" s="291">
        <v>1440</v>
      </c>
      <c r="H209" s="269"/>
      <c r="I209" s="270"/>
      <c r="J209" s="9"/>
    </row>
    <row r="210" spans="1:10" ht="54" customHeight="1" x14ac:dyDescent="0.25">
      <c r="B210" s="289" t="s">
        <v>263</v>
      </c>
      <c r="C210" s="290"/>
      <c r="D210" s="269"/>
      <c r="E210" s="269"/>
      <c r="F210" s="269"/>
      <c r="G210" s="291">
        <v>1290</v>
      </c>
      <c r="H210" s="269"/>
      <c r="I210" s="270"/>
      <c r="J210" s="9"/>
    </row>
    <row r="211" spans="1:10" ht="21" customHeight="1" x14ac:dyDescent="0.25">
      <c r="B211" s="372"/>
      <c r="C211" s="372"/>
      <c r="D211" s="373"/>
      <c r="E211" s="373"/>
      <c r="F211" s="373"/>
      <c r="G211" s="374"/>
      <c r="H211" s="373"/>
      <c r="I211" s="373"/>
      <c r="J211" s="9"/>
    </row>
    <row r="212" spans="1:10" ht="40.5" customHeight="1" x14ac:dyDescent="0.25">
      <c r="A212" s="7"/>
      <c r="B212" s="132" t="s">
        <v>211</v>
      </c>
      <c r="C212" s="132"/>
      <c r="D212" s="132"/>
      <c r="E212" s="132"/>
      <c r="F212" s="132"/>
      <c r="G212" s="132"/>
      <c r="H212" s="132"/>
      <c r="I212" s="132"/>
      <c r="J212" s="132"/>
    </row>
    <row r="213" spans="1:10" ht="23.25" x14ac:dyDescent="0.25">
      <c r="A213" s="375" t="s">
        <v>320</v>
      </c>
      <c r="B213" s="375"/>
      <c r="C213" s="375"/>
      <c r="D213" s="375"/>
      <c r="E213" s="375"/>
      <c r="F213" s="375"/>
      <c r="G213" s="375"/>
      <c r="H213" s="375"/>
      <c r="I213" s="9"/>
      <c r="J213" s="9"/>
    </row>
    <row r="214" spans="1:10" ht="25.5" x14ac:dyDescent="0.35">
      <c r="A214" s="376" t="s">
        <v>321</v>
      </c>
      <c r="B214" s="376"/>
      <c r="C214" s="376"/>
      <c r="D214" s="376"/>
      <c r="E214" s="377" t="s">
        <v>322</v>
      </c>
      <c r="F214" s="378"/>
      <c r="G214" s="378"/>
      <c r="H214" s="9"/>
      <c r="I214" s="9"/>
      <c r="J214" s="9"/>
    </row>
    <row r="215" spans="1:10" ht="25.5" x14ac:dyDescent="0.35">
      <c r="A215" s="379" t="s">
        <v>323</v>
      </c>
      <c r="B215" s="379"/>
      <c r="C215" s="379"/>
      <c r="D215" s="379"/>
      <c r="E215" s="380">
        <v>1</v>
      </c>
      <c r="F215" s="378"/>
      <c r="G215" s="378"/>
      <c r="H215" s="9"/>
      <c r="I215" s="9"/>
      <c r="J215" s="9"/>
    </row>
    <row r="216" spans="1:10" ht="25.5" x14ac:dyDescent="0.35">
      <c r="A216" s="379">
        <v>2</v>
      </c>
      <c r="B216" s="379"/>
      <c r="C216" s="379"/>
      <c r="D216" s="379"/>
      <c r="E216" s="381">
        <v>1.1000000000000001</v>
      </c>
      <c r="F216" s="378"/>
      <c r="G216" s="378"/>
      <c r="H216" s="9"/>
      <c r="I216" s="9"/>
      <c r="J216" s="9"/>
    </row>
    <row r="217" spans="1:10" ht="25.5" x14ac:dyDescent="0.35">
      <c r="A217" s="379">
        <v>3</v>
      </c>
      <c r="B217" s="379"/>
      <c r="C217" s="379"/>
      <c r="D217" s="379"/>
      <c r="E217" s="381">
        <v>1.2</v>
      </c>
      <c r="F217" s="378"/>
      <c r="G217" s="378"/>
      <c r="H217" s="9"/>
      <c r="I217" s="9"/>
      <c r="J217" s="9"/>
    </row>
    <row r="218" spans="1:10" ht="25.5" x14ac:dyDescent="0.35">
      <c r="A218" s="379" t="s">
        <v>324</v>
      </c>
      <c r="B218" s="379"/>
      <c r="C218" s="379"/>
      <c r="D218" s="379"/>
      <c r="E218" s="381">
        <v>1.25</v>
      </c>
      <c r="F218" s="378"/>
      <c r="G218" s="378"/>
      <c r="H218" s="9"/>
      <c r="I218" s="9"/>
      <c r="J218" s="9"/>
    </row>
    <row r="219" spans="1:10" ht="25.5" x14ac:dyDescent="0.35">
      <c r="A219" s="379" t="s">
        <v>325</v>
      </c>
      <c r="B219" s="379"/>
      <c r="C219" s="379"/>
      <c r="D219" s="379"/>
      <c r="E219" s="381">
        <v>1.3</v>
      </c>
      <c r="F219" s="378"/>
      <c r="G219" s="378"/>
      <c r="H219" s="9"/>
      <c r="I219" s="9"/>
      <c r="J219" s="9"/>
    </row>
    <row r="220" spans="1:10" ht="25.5" x14ac:dyDescent="0.35">
      <c r="A220" s="379" t="s">
        <v>326</v>
      </c>
      <c r="B220" s="379"/>
      <c r="C220" s="379"/>
      <c r="D220" s="379"/>
      <c r="E220" s="381">
        <v>1.35</v>
      </c>
      <c r="F220" s="378"/>
      <c r="G220" s="378"/>
      <c r="H220" s="9"/>
      <c r="I220" s="9"/>
      <c r="J220" s="9"/>
    </row>
    <row r="221" spans="1:10" ht="25.5" x14ac:dyDescent="0.35">
      <c r="A221" s="379" t="s">
        <v>327</v>
      </c>
      <c r="B221" s="379"/>
      <c r="C221" s="379"/>
      <c r="D221" s="379"/>
      <c r="E221" s="381">
        <v>1.4</v>
      </c>
      <c r="F221" s="378"/>
      <c r="G221" s="378"/>
      <c r="H221" s="9"/>
      <c r="I221" s="9"/>
      <c r="J221" s="9"/>
    </row>
    <row r="222" spans="1:10" ht="25.5" x14ac:dyDescent="0.35">
      <c r="A222" s="379" t="s">
        <v>328</v>
      </c>
      <c r="B222" s="379"/>
      <c r="C222" s="379"/>
      <c r="D222" s="379"/>
      <c r="E222" s="381">
        <v>1.45</v>
      </c>
      <c r="F222" s="378"/>
      <c r="G222" s="378"/>
      <c r="H222" s="9"/>
      <c r="I222" s="9"/>
      <c r="J222" s="9"/>
    </row>
    <row r="223" spans="1:10" ht="25.5" x14ac:dyDescent="0.35">
      <c r="A223" s="379" t="s">
        <v>329</v>
      </c>
      <c r="B223" s="379"/>
      <c r="C223" s="379"/>
      <c r="D223" s="379"/>
      <c r="E223" s="381">
        <v>1.5</v>
      </c>
      <c r="F223" s="378"/>
      <c r="G223" s="378"/>
      <c r="H223" s="9"/>
      <c r="I223" s="9"/>
      <c r="J223" s="9"/>
    </row>
    <row r="224" spans="1:10" ht="25.5" x14ac:dyDescent="0.35">
      <c r="A224" s="379" t="s">
        <v>330</v>
      </c>
      <c r="B224" s="379"/>
      <c r="C224" s="379"/>
      <c r="D224" s="379"/>
      <c r="E224" s="381">
        <v>2</v>
      </c>
      <c r="F224" s="378"/>
      <c r="G224" s="378"/>
      <c r="H224" s="9"/>
      <c r="I224" s="9"/>
      <c r="J224" s="9"/>
    </row>
    <row r="225" spans="1:10" ht="53.25" customHeight="1" x14ac:dyDescent="0.25">
      <c r="A225" s="382" t="s">
        <v>331</v>
      </c>
      <c r="B225" s="382"/>
      <c r="C225" s="382"/>
      <c r="D225" s="382"/>
      <c r="E225" s="382"/>
      <c r="F225" s="382"/>
      <c r="G225" s="382"/>
      <c r="H225" s="382"/>
      <c r="I225" s="9"/>
      <c r="J225" s="9"/>
    </row>
  </sheetData>
  <sheetProtection selectLockedCells="1" selectUnlockedCells="1"/>
  <mergeCells count="410">
    <mergeCell ref="A220:D220"/>
    <mergeCell ref="A221:D221"/>
    <mergeCell ref="A222:D222"/>
    <mergeCell ref="A223:D223"/>
    <mergeCell ref="A224:D224"/>
    <mergeCell ref="A225:H225"/>
    <mergeCell ref="A214:D214"/>
    <mergeCell ref="A215:D215"/>
    <mergeCell ref="A216:D216"/>
    <mergeCell ref="A217:D217"/>
    <mergeCell ref="A218:D218"/>
    <mergeCell ref="A219:D219"/>
    <mergeCell ref="B209:C209"/>
    <mergeCell ref="G209:I209"/>
    <mergeCell ref="B210:C210"/>
    <mergeCell ref="G210:I210"/>
    <mergeCell ref="B212:J212"/>
    <mergeCell ref="A213:H213"/>
    <mergeCell ref="B204:I204"/>
    <mergeCell ref="B205:I205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B198:E198"/>
    <mergeCell ref="F198:J198"/>
    <mergeCell ref="B199:E199"/>
    <mergeCell ref="F199:J199"/>
    <mergeCell ref="B201:J201"/>
    <mergeCell ref="B202:J202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7:J177"/>
    <mergeCell ref="B178:E178"/>
    <mergeCell ref="F178:J178"/>
    <mergeCell ref="F179:J179"/>
    <mergeCell ref="B180:J180"/>
    <mergeCell ref="B181:E181"/>
    <mergeCell ref="F181:J181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22"/>
      <c r="G13" s="523"/>
      <c r="H13" s="523"/>
      <c r="I13" s="523"/>
      <c r="J13" s="52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36108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15840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14868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30096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23760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28512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14868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14868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4">
        <v>36108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194">
        <v>24120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3024</v>
      </c>
      <c r="G70" s="281"/>
      <c r="H70" s="281"/>
      <c r="I70" s="281"/>
      <c r="J70" s="282"/>
    </row>
    <row r="71" spans="1:10" ht="36" customHeight="1" x14ac:dyDescent="0.25">
      <c r="A71" s="7"/>
      <c r="B71" s="52" t="s">
        <v>170</v>
      </c>
      <c r="C71" s="96"/>
      <c r="D71" s="96"/>
      <c r="E71" s="97"/>
      <c r="F71" s="194">
        <v>10620</v>
      </c>
      <c r="G71" s="281"/>
      <c r="H71" s="281"/>
      <c r="I71" s="281"/>
      <c r="J71" s="282"/>
    </row>
    <row r="72" spans="1:10" ht="36" customHeight="1" x14ac:dyDescent="0.25">
      <c r="B72" s="52" t="s">
        <v>171</v>
      </c>
      <c r="C72" s="96"/>
      <c r="D72" s="96"/>
      <c r="E72" s="97"/>
      <c r="F72" s="194">
        <v>7092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23760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4">
        <v>8856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4">
        <v>3240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194">
        <v>12060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194">
        <v>6030</v>
      </c>
      <c r="G77" s="281"/>
      <c r="H77" s="281"/>
      <c r="I77" s="281"/>
      <c r="J77" s="282"/>
    </row>
    <row r="78" spans="1:10" ht="36" customHeight="1" x14ac:dyDescent="0.25">
      <c r="A78" s="7"/>
      <c r="B78" s="76" t="s">
        <v>177</v>
      </c>
      <c r="C78" s="77"/>
      <c r="D78" s="77"/>
      <c r="E78" s="53"/>
      <c r="F78" s="194">
        <v>30060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22320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20880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42480</v>
      </c>
      <c r="G81" s="281"/>
      <c r="H81" s="281"/>
      <c r="I81" s="281"/>
      <c r="J81" s="28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33840</v>
      </c>
      <c r="G82" s="281"/>
      <c r="H82" s="281"/>
      <c r="I82" s="281"/>
      <c r="J82" s="28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40608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20880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20880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51120</v>
      </c>
      <c r="G86" s="281"/>
      <c r="H86" s="281"/>
      <c r="I86" s="281"/>
      <c r="J86" s="28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4320</v>
      </c>
      <c r="G87" s="281"/>
      <c r="H87" s="281"/>
      <c r="I87" s="281"/>
      <c r="J87" s="282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33840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4">
        <v>12960</v>
      </c>
      <c r="G89" s="281"/>
      <c r="H89" s="281"/>
      <c r="I89" s="281"/>
      <c r="J89" s="282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10195.199999999999</v>
      </c>
      <c r="G96" s="223">
        <f>H96*1.1</f>
        <v>9345.6</v>
      </c>
      <c r="H96" s="223">
        <v>8496</v>
      </c>
      <c r="I96" s="223">
        <f>H96*0.75</f>
        <v>6372</v>
      </c>
      <c r="J96" s="224">
        <f>H96*0.5</f>
        <v>4248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8496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2844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12240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8640</v>
      </c>
      <c r="G102" s="121">
        <f>H102*1.1</f>
        <v>7920.0000000000009</v>
      </c>
      <c r="H102" s="121">
        <v>7200</v>
      </c>
      <c r="I102" s="121">
        <f>H102*0.75</f>
        <v>5400</v>
      </c>
      <c r="J102" s="121">
        <f>H102*0.5</f>
        <v>3600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topLeftCell="B1" zoomScale="65" zoomScaleNormal="60" zoomScaleSheetLayoutView="65" workbookViewId="0">
      <pane ySplit="4" topLeftCell="A76" activePane="bottomLeft" state="frozen"/>
      <selection activeCell="J115" sqref="J115"/>
      <selection pane="bottomLeft" activeCell="F82" sqref="F82:J83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5"/>
      <c r="G7" s="526"/>
      <c r="H7" s="526"/>
      <c r="I7" s="526"/>
      <c r="J7" s="52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25"/>
      <c r="G10" s="526"/>
      <c r="H10" s="526"/>
      <c r="I10" s="526"/>
      <c r="J10" s="52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11700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16560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238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212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202" t="s">
        <v>213</v>
      </c>
      <c r="C59" s="203"/>
      <c r="D59" s="203"/>
      <c r="E59" s="204"/>
      <c r="F59" s="216" t="str">
        <f>"Цена от "&amp;MIN(F61,F66:J67,H101,F68:J79)&amp;" до "&amp;MAX(F61,F66:J67,H101,F68:J79)</f>
        <v>Цена от 3168 до 171072</v>
      </c>
      <c r="G59" s="217"/>
      <c r="H59" s="217"/>
      <c r="I59" s="217"/>
      <c r="J59" s="218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x14ac:dyDescent="0.25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36" customHeight="1" thickBot="1" x14ac:dyDescent="0.3">
      <c r="A64" s="7"/>
      <c r="B64" s="240" t="s">
        <v>159</v>
      </c>
      <c r="C64" s="241"/>
      <c r="D64" s="241"/>
      <c r="E64" s="242"/>
      <c r="F64" s="93">
        <v>72000</v>
      </c>
      <c r="G64" s="94"/>
      <c r="H64" s="94"/>
      <c r="I64" s="94"/>
      <c r="J64" s="95"/>
    </row>
    <row r="65" spans="1:10" ht="24" thickBot="1" x14ac:dyDescent="0.3">
      <c r="A65" s="7"/>
      <c r="B65" s="141"/>
      <c r="C65" s="142"/>
      <c r="D65" s="142"/>
      <c r="E65" s="143"/>
      <c r="F65" s="40"/>
      <c r="G65" s="41"/>
      <c r="H65" s="41"/>
      <c r="I65" s="41"/>
      <c r="J65" s="42"/>
    </row>
    <row r="66" spans="1:10" ht="36" customHeight="1" x14ac:dyDescent="0.25">
      <c r="A66" s="7" t="s">
        <v>111</v>
      </c>
      <c r="B66" s="484" t="s">
        <v>160</v>
      </c>
      <c r="C66" s="485"/>
      <c r="D66" s="485"/>
      <c r="E66" s="486"/>
      <c r="F66" s="191">
        <v>42372</v>
      </c>
      <c r="G66" s="44"/>
      <c r="H66" s="44"/>
      <c r="I66" s="44"/>
      <c r="J66" s="45"/>
    </row>
    <row r="67" spans="1:10" ht="36" customHeight="1" x14ac:dyDescent="0.25">
      <c r="A67" s="7" t="s">
        <v>111</v>
      </c>
      <c r="B67" s="354" t="s">
        <v>161</v>
      </c>
      <c r="C67" s="355"/>
      <c r="D67" s="355"/>
      <c r="E67" s="435"/>
      <c r="F67" s="281">
        <v>47520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162</v>
      </c>
      <c r="C68" s="355"/>
      <c r="D68" s="355"/>
      <c r="E68" s="435"/>
      <c r="F68" s="281">
        <v>56880</v>
      </c>
      <c r="G68" s="281"/>
      <c r="H68" s="281"/>
      <c r="I68" s="281"/>
      <c r="J68" s="282"/>
    </row>
    <row r="69" spans="1:10" ht="36" customHeight="1" x14ac:dyDescent="0.25">
      <c r="A69" s="7" t="s">
        <v>111</v>
      </c>
      <c r="B69" s="354" t="s">
        <v>163</v>
      </c>
      <c r="C69" s="355"/>
      <c r="D69" s="355"/>
      <c r="E69" s="435"/>
      <c r="F69" s="281">
        <v>37440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164</v>
      </c>
      <c r="C70" s="355"/>
      <c r="D70" s="355"/>
      <c r="E70" s="435"/>
      <c r="F70" s="281">
        <v>44928</v>
      </c>
      <c r="G70" s="281"/>
      <c r="H70" s="281"/>
      <c r="I70" s="281"/>
      <c r="J70" s="282"/>
    </row>
    <row r="71" spans="1:10" ht="36" customHeight="1" x14ac:dyDescent="0.25">
      <c r="A71" s="7" t="s">
        <v>111</v>
      </c>
      <c r="B71" s="354" t="s">
        <v>165</v>
      </c>
      <c r="C71" s="355"/>
      <c r="D71" s="355"/>
      <c r="E71" s="435"/>
      <c r="F71" s="281">
        <v>34596</v>
      </c>
      <c r="G71" s="281"/>
      <c r="H71" s="281"/>
      <c r="I71" s="281"/>
      <c r="J71" s="282"/>
    </row>
    <row r="72" spans="1:10" ht="36" customHeight="1" x14ac:dyDescent="0.25">
      <c r="A72" s="7" t="s">
        <v>111</v>
      </c>
      <c r="B72" s="354" t="s">
        <v>166</v>
      </c>
      <c r="C72" s="355"/>
      <c r="D72" s="355"/>
      <c r="E72" s="435"/>
      <c r="F72" s="281">
        <v>50580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167</v>
      </c>
      <c r="C73" s="355"/>
      <c r="D73" s="355"/>
      <c r="E73" s="435"/>
      <c r="F73" s="281">
        <v>56952</v>
      </c>
      <c r="G73" s="281"/>
      <c r="H73" s="281"/>
      <c r="I73" s="281"/>
      <c r="J73" s="282"/>
    </row>
    <row r="74" spans="1:10" ht="36" customHeight="1" x14ac:dyDescent="0.25">
      <c r="A74" s="7"/>
      <c r="B74" s="354" t="s">
        <v>168</v>
      </c>
      <c r="C74" s="355"/>
      <c r="D74" s="355"/>
      <c r="E74" s="435"/>
      <c r="F74" s="281">
        <v>49680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169</v>
      </c>
      <c r="C75" s="355"/>
      <c r="D75" s="355"/>
      <c r="E75" s="435"/>
      <c r="F75" s="281">
        <v>3168</v>
      </c>
      <c r="G75" s="281"/>
      <c r="H75" s="281"/>
      <c r="I75" s="281"/>
      <c r="J75" s="282"/>
    </row>
    <row r="76" spans="1:10" ht="36" customHeight="1" x14ac:dyDescent="0.25">
      <c r="A76" s="7"/>
      <c r="B76" s="354" t="s">
        <v>170</v>
      </c>
      <c r="C76" s="355"/>
      <c r="D76" s="355"/>
      <c r="E76" s="435"/>
      <c r="F76" s="281">
        <v>18216</v>
      </c>
      <c r="G76" s="281"/>
      <c r="H76" s="281"/>
      <c r="I76" s="281"/>
      <c r="J76" s="282"/>
    </row>
    <row r="77" spans="1:10" ht="36" customHeight="1" x14ac:dyDescent="0.25">
      <c r="B77" s="354" t="s">
        <v>171</v>
      </c>
      <c r="C77" s="355"/>
      <c r="D77" s="355"/>
      <c r="E77" s="435"/>
      <c r="F77" s="281">
        <v>15228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172</v>
      </c>
      <c r="C78" s="355"/>
      <c r="D78" s="355"/>
      <c r="E78" s="435"/>
      <c r="F78" s="281">
        <v>171072</v>
      </c>
      <c r="G78" s="281"/>
      <c r="H78" s="281"/>
      <c r="I78" s="281"/>
      <c r="J78" s="282"/>
    </row>
    <row r="79" spans="1:10" ht="36" customHeight="1" x14ac:dyDescent="0.25">
      <c r="A79" s="7" t="s">
        <v>111</v>
      </c>
      <c r="B79" s="354" t="s">
        <v>173</v>
      </c>
      <c r="C79" s="355"/>
      <c r="D79" s="355"/>
      <c r="E79" s="435"/>
      <c r="F79" s="281">
        <v>44244</v>
      </c>
      <c r="G79" s="281"/>
      <c r="H79" s="281"/>
      <c r="I79" s="281"/>
      <c r="J79" s="282"/>
    </row>
    <row r="80" spans="1:10" ht="37.5" customHeight="1" x14ac:dyDescent="0.25">
      <c r="A80" s="7"/>
      <c r="B80" s="76" t="s">
        <v>174</v>
      </c>
      <c r="C80" s="77"/>
      <c r="D80" s="77"/>
      <c r="E80" s="54"/>
      <c r="F80" s="281">
        <v>9720</v>
      </c>
      <c r="G80" s="281"/>
      <c r="H80" s="281"/>
      <c r="I80" s="281"/>
      <c r="J80" s="282"/>
    </row>
    <row r="81" spans="1:10" ht="36" customHeight="1" x14ac:dyDescent="0.25">
      <c r="A81" s="7"/>
      <c r="B81" s="76" t="s">
        <v>175</v>
      </c>
      <c r="C81" s="77"/>
      <c r="D81" s="77"/>
      <c r="E81" s="54"/>
      <c r="F81" s="281">
        <v>72720</v>
      </c>
      <c r="G81" s="281"/>
      <c r="H81" s="281"/>
      <c r="I81" s="281"/>
      <c r="J81" s="282"/>
    </row>
    <row r="82" spans="1:10" ht="36" customHeight="1" x14ac:dyDescent="0.25">
      <c r="A82" s="7"/>
      <c r="B82" s="76" t="s">
        <v>176</v>
      </c>
      <c r="C82" s="77"/>
      <c r="D82" s="77"/>
      <c r="E82" s="53"/>
      <c r="F82" s="281">
        <v>24480</v>
      </c>
      <c r="G82" s="281"/>
      <c r="H82" s="281"/>
      <c r="I82" s="281"/>
      <c r="J82" s="282"/>
    </row>
    <row r="83" spans="1:10" ht="36" customHeight="1" x14ac:dyDescent="0.25">
      <c r="A83" s="7"/>
      <c r="B83" s="76" t="s">
        <v>177</v>
      </c>
      <c r="C83" s="77"/>
      <c r="D83" s="77"/>
      <c r="E83" s="53"/>
      <c r="F83" s="281">
        <v>60012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354" t="s">
        <v>178</v>
      </c>
      <c r="C84" s="355"/>
      <c r="D84" s="355"/>
      <c r="E84" s="435"/>
      <c r="F84" s="281">
        <v>59760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354" t="s">
        <v>179</v>
      </c>
      <c r="C85" s="355"/>
      <c r="D85" s="355"/>
      <c r="E85" s="435"/>
      <c r="F85" s="281">
        <v>66960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354" t="s">
        <v>180</v>
      </c>
      <c r="C86" s="355"/>
      <c r="D86" s="355"/>
      <c r="E86" s="435"/>
      <c r="F86" s="512">
        <v>79920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181</v>
      </c>
      <c r="C87" s="355"/>
      <c r="D87" s="355"/>
      <c r="E87" s="435"/>
      <c r="F87" s="512">
        <v>52560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182</v>
      </c>
      <c r="C88" s="355"/>
      <c r="D88" s="355"/>
      <c r="E88" s="435"/>
      <c r="F88" s="512">
        <v>63072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54" t="s">
        <v>183</v>
      </c>
      <c r="C89" s="355"/>
      <c r="D89" s="355"/>
      <c r="E89" s="435"/>
      <c r="F89" s="512">
        <v>48960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4" t="s">
        <v>184</v>
      </c>
      <c r="C90" s="355"/>
      <c r="D90" s="355"/>
      <c r="E90" s="435"/>
      <c r="F90" s="512">
        <v>71280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4" t="s">
        <v>185</v>
      </c>
      <c r="C91" s="355"/>
      <c r="D91" s="355"/>
      <c r="E91" s="435"/>
      <c r="F91" s="512">
        <v>79920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186</v>
      </c>
      <c r="C92" s="355"/>
      <c r="D92" s="355"/>
      <c r="E92" s="435"/>
      <c r="F92" s="512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187</v>
      </c>
      <c r="C93" s="355"/>
      <c r="D93" s="355"/>
      <c r="E93" s="435"/>
      <c r="F93" s="512">
        <v>239760</v>
      </c>
      <c r="G93" s="59"/>
      <c r="H93" s="59"/>
      <c r="I93" s="59"/>
      <c r="J93" s="60"/>
    </row>
    <row r="94" spans="1:10" ht="36" customHeight="1" thickBot="1" x14ac:dyDescent="0.3">
      <c r="A94" s="7" t="s">
        <v>113</v>
      </c>
      <c r="B94" s="513" t="s">
        <v>188</v>
      </c>
      <c r="C94" s="514"/>
      <c r="D94" s="514"/>
      <c r="E94" s="515"/>
      <c r="F94" s="156">
        <v>62640</v>
      </c>
      <c r="G94" s="157"/>
      <c r="H94" s="157"/>
      <c r="I94" s="157"/>
      <c r="J94" s="158"/>
    </row>
    <row r="95" spans="1:10" ht="36" customHeight="1" thickBot="1" x14ac:dyDescent="0.3">
      <c r="A95" s="7"/>
      <c r="B95" s="219" t="s">
        <v>189</v>
      </c>
      <c r="C95" s="220"/>
      <c r="D95" s="220"/>
      <c r="E95" s="221"/>
      <c r="F95" s="216"/>
      <c r="G95" s="217"/>
      <c r="H95" s="217"/>
      <c r="I95" s="217"/>
      <c r="J95" s="218"/>
    </row>
    <row r="96" spans="1:10" ht="22.5" customHeight="1" thickBot="1" x14ac:dyDescent="0.3">
      <c r="A96" s="7" t="s">
        <v>111</v>
      </c>
      <c r="B96" s="171" t="s">
        <v>190</v>
      </c>
      <c r="C96" s="172"/>
      <c r="D96" s="172"/>
      <c r="E96" s="172"/>
      <c r="F96" s="172"/>
      <c r="G96" s="172"/>
      <c r="H96" s="172"/>
      <c r="I96" s="172"/>
      <c r="J96" s="173"/>
    </row>
    <row r="97" spans="1:10" ht="36" customHeight="1" x14ac:dyDescent="0.25">
      <c r="A97" s="7"/>
      <c r="B97" s="34" t="s">
        <v>191</v>
      </c>
      <c r="C97" s="174"/>
      <c r="D97" s="174"/>
      <c r="E97" s="175"/>
      <c r="F97" s="80">
        <v>60</v>
      </c>
      <c r="G97" s="81"/>
      <c r="H97" s="81"/>
      <c r="I97" s="81"/>
      <c r="J97" s="82"/>
    </row>
    <row r="98" spans="1:10" ht="36" customHeight="1" x14ac:dyDescent="0.25">
      <c r="A98" s="7"/>
      <c r="B98" s="76" t="s">
        <v>192</v>
      </c>
      <c r="C98" s="77"/>
      <c r="D98" s="77"/>
      <c r="E98" s="54"/>
      <c r="F98" s="67">
        <v>60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193</v>
      </c>
      <c r="C99" s="77"/>
      <c r="D99" s="77"/>
      <c r="E99" s="54"/>
      <c r="F99" s="67">
        <v>120</v>
      </c>
      <c r="G99" s="68"/>
      <c r="H99" s="68"/>
      <c r="I99" s="68"/>
      <c r="J99" s="69"/>
    </row>
    <row r="100" spans="1:10" ht="36" customHeight="1" thickBot="1" x14ac:dyDescent="0.3">
      <c r="A100" s="7"/>
      <c r="B100" s="18" t="s">
        <v>194</v>
      </c>
      <c r="C100" s="19"/>
      <c r="D100" s="19"/>
      <c r="E100" s="20"/>
      <c r="F100" s="216"/>
      <c r="G100" s="217"/>
      <c r="H100" s="217"/>
      <c r="I100" s="217"/>
      <c r="J100" s="218"/>
    </row>
    <row r="101" spans="1:10" ht="36" customHeight="1" x14ac:dyDescent="0.25">
      <c r="A101" s="7" t="s">
        <v>111</v>
      </c>
      <c r="B101" s="354" t="s">
        <v>195</v>
      </c>
      <c r="C101" s="355"/>
      <c r="D101" s="355"/>
      <c r="E101" s="435"/>
      <c r="F101" s="222">
        <f>H101*1.2</f>
        <v>31320</v>
      </c>
      <c r="G101" s="223">
        <f>H101*1.1</f>
        <v>28710.000000000004</v>
      </c>
      <c r="H101" s="223">
        <v>26100</v>
      </c>
      <c r="I101" s="223">
        <f>H101*0.75</f>
        <v>19575</v>
      </c>
      <c r="J101" s="224">
        <f>H101*0.5</f>
        <v>13050</v>
      </c>
    </row>
    <row r="102" spans="1:10" ht="36" customHeight="1" x14ac:dyDescent="0.25">
      <c r="A102" s="7" t="s">
        <v>111</v>
      </c>
      <c r="B102" s="354" t="s">
        <v>196</v>
      </c>
      <c r="C102" s="355"/>
      <c r="D102" s="355"/>
      <c r="E102" s="435"/>
      <c r="F102" s="67">
        <v>18954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54" t="s">
        <v>197</v>
      </c>
      <c r="C103" s="355"/>
      <c r="D103" s="355"/>
      <c r="E103" s="435"/>
      <c r="F103" s="67">
        <v>49788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354" t="s">
        <v>198</v>
      </c>
      <c r="C104" s="355"/>
      <c r="D104" s="355"/>
      <c r="E104" s="435"/>
      <c r="F104" s="222">
        <f>H104*1.2</f>
        <v>44064</v>
      </c>
      <c r="G104" s="223">
        <f>H104*1.1</f>
        <v>40392</v>
      </c>
      <c r="H104" s="223">
        <v>36720</v>
      </c>
      <c r="I104" s="223">
        <f>H104*0.75</f>
        <v>27540</v>
      </c>
      <c r="J104" s="224">
        <f>H104*0.5</f>
        <v>18360</v>
      </c>
    </row>
    <row r="105" spans="1:10" ht="36" customHeight="1" x14ac:dyDescent="0.25">
      <c r="A105" s="7" t="s">
        <v>113</v>
      </c>
      <c r="B105" s="354" t="s">
        <v>231</v>
      </c>
      <c r="C105" s="355"/>
      <c r="D105" s="355"/>
      <c r="E105" s="435"/>
      <c r="F105" s="512">
        <v>26640</v>
      </c>
      <c r="G105" s="59"/>
      <c r="H105" s="59"/>
      <c r="I105" s="59"/>
      <c r="J105" s="60"/>
    </row>
    <row r="106" spans="1:10" ht="36" customHeight="1" x14ac:dyDescent="0.25">
      <c r="A106" s="7" t="s">
        <v>113</v>
      </c>
      <c r="B106" s="354" t="s">
        <v>200</v>
      </c>
      <c r="C106" s="355"/>
      <c r="D106" s="355"/>
      <c r="E106" s="435"/>
      <c r="F106" s="512">
        <v>69840</v>
      </c>
      <c r="G106" s="59"/>
      <c r="H106" s="59"/>
      <c r="I106" s="59"/>
      <c r="J106" s="60"/>
    </row>
    <row r="107" spans="1:10" ht="36" customHeight="1" x14ac:dyDescent="0.25">
      <c r="A107" s="7"/>
      <c r="B107" s="76" t="s">
        <v>201</v>
      </c>
      <c r="C107" s="77"/>
      <c r="D107" s="77"/>
      <c r="E107" s="53"/>
      <c r="F107" s="121">
        <f>H107*1.2</f>
        <v>22680</v>
      </c>
      <c r="G107" s="121">
        <f>H107*1.1</f>
        <v>20790</v>
      </c>
      <c r="H107" s="121">
        <v>18900</v>
      </c>
      <c r="I107" s="121">
        <f>H107*0.75</f>
        <v>14175</v>
      </c>
      <c r="J107" s="121">
        <f>H107*0.5</f>
        <v>9450</v>
      </c>
    </row>
    <row r="108" spans="1:10" ht="54" customHeight="1" thickBot="1" x14ac:dyDescent="0.3">
      <c r="A108" s="7"/>
      <c r="B108" s="361" t="s">
        <v>202</v>
      </c>
      <c r="C108" s="362"/>
      <c r="D108" s="362"/>
      <c r="E108" s="363"/>
      <c r="F108" s="495"/>
      <c r="G108" s="496"/>
      <c r="H108" s="496"/>
      <c r="I108" s="496"/>
      <c r="J108" s="497"/>
    </row>
    <row r="109" spans="1:10" ht="36" customHeight="1" thickBot="1" x14ac:dyDescent="0.3">
      <c r="A109" s="7"/>
      <c r="B109" s="122" t="s">
        <v>190</v>
      </c>
      <c r="C109" s="123"/>
      <c r="D109" s="123"/>
      <c r="E109" s="123"/>
      <c r="F109" s="123"/>
      <c r="G109" s="123"/>
      <c r="H109" s="123"/>
      <c r="I109" s="123"/>
      <c r="J109" s="124"/>
    </row>
    <row r="110" spans="1:10" ht="36" customHeight="1" x14ac:dyDescent="0.25">
      <c r="A110" s="7"/>
      <c r="B110" s="78" t="s">
        <v>203</v>
      </c>
      <c r="C110" s="79"/>
      <c r="D110" s="79"/>
      <c r="E110" s="36"/>
      <c r="F110" s="80">
        <v>90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205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206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207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4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21" customHeight="1" x14ac:dyDescent="0.25">
      <c r="A116" s="7"/>
      <c r="B116" s="125"/>
      <c r="C116" s="126"/>
      <c r="D116" s="126"/>
      <c r="E116" s="126"/>
      <c r="F116" s="127"/>
      <c r="G116" s="127"/>
      <c r="H116" s="127"/>
      <c r="I116" s="127"/>
      <c r="J116" s="127"/>
    </row>
    <row r="117" spans="1:10" ht="56.25" customHeight="1" x14ac:dyDescent="0.25">
      <c r="A117" s="7"/>
      <c r="B117" s="128" t="s">
        <v>264</v>
      </c>
      <c r="C117" s="128"/>
      <c r="D117" s="128"/>
      <c r="E117" s="128"/>
      <c r="F117" s="128"/>
      <c r="G117" s="128"/>
      <c r="H117" s="128"/>
      <c r="I117" s="128"/>
      <c r="J117" s="128"/>
    </row>
    <row r="118" spans="1:10" ht="41.25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ht="21" x14ac:dyDescent="0.25">
      <c r="A119" s="7" t="s">
        <v>113</v>
      </c>
      <c r="B119" s="130" t="s">
        <v>268</v>
      </c>
      <c r="C119" s="130"/>
      <c r="D119" s="130"/>
      <c r="E119" s="130"/>
      <c r="F119" s="130"/>
      <c r="G119" s="130"/>
      <c r="H119" s="130"/>
      <c r="I119" s="130"/>
      <c r="J119" s="130"/>
    </row>
    <row r="120" spans="1:10" ht="42" customHeight="1" x14ac:dyDescent="0.25">
      <c r="A120" s="7"/>
      <c r="B120" s="132" t="s">
        <v>211</v>
      </c>
      <c r="C120" s="132"/>
      <c r="D120" s="132"/>
      <c r="E120" s="132"/>
      <c r="F120" s="132"/>
      <c r="G120" s="132"/>
      <c r="H120" s="132"/>
      <c r="I120" s="132"/>
      <c r="J120" s="132"/>
    </row>
    <row r="121" spans="1:10" ht="21" x14ac:dyDescent="0.25">
      <c r="A121" s="7"/>
    </row>
  </sheetData>
  <sheetProtection selectLockedCells="1" selectUnlockedCells="1"/>
  <mergeCells count="217">
    <mergeCell ref="B117:J117"/>
    <mergeCell ref="B118:J118"/>
    <mergeCell ref="B119:J119"/>
    <mergeCell ref="B120:J120"/>
    <mergeCell ref="B113:E113"/>
    <mergeCell ref="F113:J113"/>
    <mergeCell ref="B114:E114"/>
    <mergeCell ref="F114:J114"/>
    <mergeCell ref="B115:E115"/>
    <mergeCell ref="F115:J115"/>
    <mergeCell ref="B109:J109"/>
    <mergeCell ref="B110:E110"/>
    <mergeCell ref="F110:J110"/>
    <mergeCell ref="B111:E111"/>
    <mergeCell ref="F111:J111"/>
    <mergeCell ref="B112:E112"/>
    <mergeCell ref="F112:J112"/>
    <mergeCell ref="B105:E105"/>
    <mergeCell ref="F105:J105"/>
    <mergeCell ref="B106:E106"/>
    <mergeCell ref="F106:J106"/>
    <mergeCell ref="B107:E107"/>
    <mergeCell ref="B108:E108"/>
    <mergeCell ref="F108:J108"/>
    <mergeCell ref="B101:E101"/>
    <mergeCell ref="B102:E102"/>
    <mergeCell ref="F102:J102"/>
    <mergeCell ref="B103:E103"/>
    <mergeCell ref="F103:J103"/>
    <mergeCell ref="B104:E104"/>
    <mergeCell ref="B98:E98"/>
    <mergeCell ref="F98:J98"/>
    <mergeCell ref="B99:E99"/>
    <mergeCell ref="F99:J99"/>
    <mergeCell ref="B100:E100"/>
    <mergeCell ref="F100:J100"/>
    <mergeCell ref="B94:E94"/>
    <mergeCell ref="F94:J94"/>
    <mergeCell ref="F95:J95"/>
    <mergeCell ref="B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81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22"/>
      <c r="G13" s="523"/>
      <c r="H13" s="523"/>
      <c r="I13" s="523"/>
      <c r="J13" s="52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41400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43200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45000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46800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48600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50400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52200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54000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7200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4464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7200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2880 до 37152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11790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1179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5850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42012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15012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12960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30960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37152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2880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8" t="s">
        <v>168</v>
      </c>
      <c r="C79" s="79"/>
      <c r="D79" s="79"/>
      <c r="E79" s="36"/>
      <c r="F79" s="67">
        <v>27720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3600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12240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32400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9000</v>
      </c>
      <c r="G87" s="68"/>
      <c r="H87" s="68"/>
      <c r="I87" s="68"/>
      <c r="J87" s="69"/>
    </row>
    <row r="88" spans="1:10" ht="36" customHeight="1" x14ac:dyDescent="0.25">
      <c r="A88" s="7"/>
      <c r="B88" s="76" t="s">
        <v>177</v>
      </c>
      <c r="C88" s="77"/>
      <c r="D88" s="77"/>
      <c r="E88" s="53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21600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18720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43920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52704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45360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11059.199999999999</v>
      </c>
      <c r="G106" s="223">
        <f>H106*1.1</f>
        <v>10137.6</v>
      </c>
      <c r="H106" s="223">
        <v>9216</v>
      </c>
      <c r="I106" s="223">
        <f>H106*0.75</f>
        <v>6912</v>
      </c>
      <c r="J106" s="224">
        <f>H106*0.5</f>
        <v>4608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7812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3600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15552</v>
      </c>
      <c r="G109" s="223">
        <f>H109*1.1</f>
        <v>14256.000000000002</v>
      </c>
      <c r="H109" s="223">
        <v>12960</v>
      </c>
      <c r="I109" s="223">
        <f>H109*0.75</f>
        <v>9720</v>
      </c>
      <c r="J109" s="224">
        <f>H109*0.5</f>
        <v>6480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11520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5040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8640</v>
      </c>
      <c r="G112" s="121">
        <f>H112*1.1</f>
        <v>7920.0000000000009</v>
      </c>
      <c r="H112" s="121">
        <v>7200</v>
      </c>
      <c r="I112" s="121">
        <f>H112*0.75</f>
        <v>5400</v>
      </c>
      <c r="J112" s="121">
        <f>H112*0.5</f>
        <v>3600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4:J124"/>
    <mergeCell ref="B125:J125"/>
    <mergeCell ref="B119:E119"/>
    <mergeCell ref="F119:J119"/>
    <mergeCell ref="B120:E120"/>
    <mergeCell ref="F120:J120"/>
    <mergeCell ref="B122:J122"/>
    <mergeCell ref="B123:J123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81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43675.199999999997</v>
      </c>
      <c r="G8" s="33">
        <f>H8*1.1</f>
        <v>40035.600000000006</v>
      </c>
      <c r="H8" s="33">
        <v>36396</v>
      </c>
      <c r="I8" s="33">
        <f>H8*0.75</f>
        <v>27297</v>
      </c>
      <c r="J8" s="33">
        <f>H8*0.5</f>
        <v>18198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61171.199999999997</v>
      </c>
      <c r="G9" s="37">
        <f>H9*1.1</f>
        <v>56073.600000000006</v>
      </c>
      <c r="H9" s="37">
        <v>50976</v>
      </c>
      <c r="I9" s="37">
        <f>H9*0.75</f>
        <v>38232</v>
      </c>
      <c r="J9" s="37">
        <f>H9*0.5</f>
        <v>25488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5076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7200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7848 до 235440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7848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15696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23544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31392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39240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47088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54936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62784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70632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78480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86328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94176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102024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109872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117720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125568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133416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141264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149112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156960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164808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172656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180504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188352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196200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204048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211896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219744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227592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235440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504 до 6048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6048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1584 до 76464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3816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18576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4" t="s">
        <v>160</v>
      </c>
      <c r="C71" s="485"/>
      <c r="D71" s="485"/>
      <c r="E71" s="486"/>
      <c r="F71" s="191">
        <v>14040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5"/>
      <c r="F72" s="281">
        <v>3204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5"/>
      <c r="F73" s="281">
        <v>7740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5"/>
      <c r="F74" s="281">
        <v>27864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5"/>
      <c r="F75" s="281">
        <v>33436.800000000003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5"/>
      <c r="F76" s="281">
        <v>3204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5"/>
      <c r="F77" s="281">
        <v>5688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5"/>
      <c r="F78" s="281">
        <v>10980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5"/>
      <c r="F79" s="281">
        <v>64800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5"/>
      <c r="F80" s="281">
        <v>1584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5"/>
      <c r="F81" s="281">
        <v>22428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5"/>
      <c r="F82" s="281">
        <v>17424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5"/>
      <c r="F83" s="281">
        <v>76464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5"/>
      <c r="F84" s="281">
        <v>2970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5724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64800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30060</v>
      </c>
      <c r="G87" s="281"/>
      <c r="H87" s="281"/>
      <c r="I87" s="281"/>
      <c r="J87" s="282"/>
    </row>
    <row r="88" spans="1:10" ht="36" customHeight="1" x14ac:dyDescent="0.25">
      <c r="A88" s="7"/>
      <c r="B88" s="76" t="s">
        <v>177</v>
      </c>
      <c r="C88" s="77"/>
      <c r="D88" s="77"/>
      <c r="E88" s="53"/>
      <c r="F88" s="281">
        <v>30060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354" t="s">
        <v>178</v>
      </c>
      <c r="C89" s="355"/>
      <c r="D89" s="355"/>
      <c r="E89" s="435"/>
      <c r="F89" s="281">
        <v>20160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5"/>
      <c r="F90" s="281">
        <v>5040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5"/>
      <c r="F91" s="512">
        <v>11520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5"/>
      <c r="F92" s="512">
        <v>39600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5"/>
      <c r="F93" s="512">
        <v>47520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5"/>
      <c r="F94" s="512">
        <v>5040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5"/>
      <c r="F95" s="512">
        <v>8640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5"/>
      <c r="F96" s="512">
        <v>15840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5"/>
      <c r="F97" s="512">
        <v>2880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5"/>
      <c r="F98" s="512">
        <v>107280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3" t="s">
        <v>188</v>
      </c>
      <c r="C99" s="514"/>
      <c r="D99" s="514"/>
      <c r="E99" s="515"/>
      <c r="F99" s="156">
        <v>4320</v>
      </c>
      <c r="G99" s="157"/>
      <c r="H99" s="157"/>
      <c r="I99" s="157"/>
      <c r="J99" s="158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5"/>
      <c r="F106" s="222">
        <f>H106*1.2</f>
        <v>23976</v>
      </c>
      <c r="G106" s="223">
        <f>H106*1.1</f>
        <v>21978</v>
      </c>
      <c r="H106" s="223">
        <v>19980</v>
      </c>
      <c r="I106" s="223">
        <f>H106*0.75</f>
        <v>14985</v>
      </c>
      <c r="J106" s="224">
        <f>H106*0.5</f>
        <v>9990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5"/>
      <c r="F107" s="67">
        <v>13788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5"/>
      <c r="F108" s="67">
        <v>2484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5"/>
      <c r="F109" s="222">
        <f>H109*1.2</f>
        <v>33696</v>
      </c>
      <c r="G109" s="223">
        <f>H109*1.1</f>
        <v>30888.000000000004</v>
      </c>
      <c r="H109" s="223">
        <v>28080</v>
      </c>
      <c r="I109" s="223">
        <f>H109*0.75</f>
        <v>21060</v>
      </c>
      <c r="J109" s="224">
        <f>H109*0.5</f>
        <v>14040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5"/>
      <c r="F110" s="512">
        <v>19440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5"/>
      <c r="F111" s="512">
        <v>3600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39916.799999999996</v>
      </c>
      <c r="G112" s="121">
        <f>H112*1.1</f>
        <v>36590.400000000001</v>
      </c>
      <c r="H112" s="121">
        <v>33264</v>
      </c>
      <c r="I112" s="121">
        <f>H112*0.75</f>
        <v>24948</v>
      </c>
      <c r="J112" s="121">
        <f>H112*0.5</f>
        <v>16632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5"/>
      <c r="G113" s="496"/>
      <c r="H113" s="496"/>
      <c r="I113" s="496"/>
      <c r="J113" s="497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2"/>
  <sheetViews>
    <sheetView view="pageBreakPreview" topLeftCell="B1" zoomScale="50" zoomScaleNormal="60" zoomScaleSheetLayoutView="50" workbookViewId="0">
      <pane ySplit="4" topLeftCell="A136" activePane="bottomLeft" state="frozen"/>
      <selection activeCell="J115" sqref="J115"/>
      <selection pane="bottomLeft" activeCell="K154" sqref="K154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5"/>
      <c r="G8" s="214"/>
      <c r="H8" s="214"/>
      <c r="I8" s="214"/>
      <c r="J8" s="21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85"/>
      <c r="G11" s="214"/>
      <c r="H11" s="214"/>
      <c r="I11" s="214"/>
      <c r="J11" s="215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85"/>
      <c r="G14" s="214"/>
      <c r="H14" s="214"/>
      <c r="I14" s="214"/>
      <c r="J14" s="215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86">
        <v>17586</v>
      </c>
      <c r="G15" s="313"/>
      <c r="H15" s="313"/>
      <c r="I15" s="313"/>
      <c r="J15" s="187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528">
        <v>44640</v>
      </c>
      <c r="G16" s="529"/>
      <c r="H16" s="529"/>
      <c r="I16" s="529"/>
      <c r="J16" s="530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90">
        <v>2016</v>
      </c>
      <c r="G18" s="396"/>
      <c r="H18" s="396"/>
      <c r="I18" s="396"/>
      <c r="J18" s="397"/>
    </row>
    <row r="19" spans="1:10" ht="36" customHeight="1" thickBot="1" x14ac:dyDescent="0.3">
      <c r="A19" s="7" t="s">
        <v>113</v>
      </c>
      <c r="B19" s="346" t="s">
        <v>120</v>
      </c>
      <c r="C19" s="208"/>
      <c r="D19" s="208"/>
      <c r="E19" s="86"/>
      <c r="F19" s="531">
        <v>5040</v>
      </c>
      <c r="G19" s="517"/>
      <c r="H19" s="517"/>
      <c r="I19" s="517"/>
      <c r="J19" s="518"/>
    </row>
    <row r="20" spans="1:10" ht="30" customHeight="1" thickBot="1" x14ac:dyDescent="0.3">
      <c r="A20" s="342" t="s">
        <v>269</v>
      </c>
      <c r="B20" s="343"/>
      <c r="C20" s="343"/>
      <c r="D20" s="343"/>
      <c r="E20" s="343"/>
      <c r="F20" s="343"/>
      <c r="G20" s="343"/>
      <c r="H20" s="343"/>
      <c r="I20" s="343"/>
      <c r="J20" s="34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30" t="str">
        <f>"Цена от "&amp;MIN(F22:F46)&amp;" до "&amp;MAX(F22:F46)</f>
        <v>Цена от 17370 до 434250</v>
      </c>
      <c r="G21" s="431"/>
      <c r="H21" s="431"/>
      <c r="I21" s="431"/>
      <c r="J21" s="432"/>
    </row>
    <row r="22" spans="1:10" ht="36" customHeight="1" outlineLevel="1" x14ac:dyDescent="0.25">
      <c r="A22" s="7"/>
      <c r="B22" s="52" t="s">
        <v>333</v>
      </c>
      <c r="C22" s="53"/>
      <c r="D22" s="53"/>
      <c r="E22" s="54"/>
      <c r="F22" s="197">
        <v>17370</v>
      </c>
      <c r="G22" s="433"/>
      <c r="H22" s="433"/>
      <c r="I22" s="433"/>
      <c r="J22" s="434"/>
    </row>
    <row r="23" spans="1:10" ht="36" customHeight="1" outlineLevel="1" x14ac:dyDescent="0.25">
      <c r="A23" s="7"/>
      <c r="B23" s="52" t="s">
        <v>334</v>
      </c>
      <c r="C23" s="53"/>
      <c r="D23" s="53"/>
      <c r="E23" s="54"/>
      <c r="F23" s="194">
        <v>34740</v>
      </c>
      <c r="G23" s="281"/>
      <c r="H23" s="281"/>
      <c r="I23" s="281"/>
      <c r="J23" s="282"/>
    </row>
    <row r="24" spans="1:10" ht="36" customHeight="1" outlineLevel="1" x14ac:dyDescent="0.25">
      <c r="A24" s="7"/>
      <c r="B24" s="52" t="s">
        <v>335</v>
      </c>
      <c r="C24" s="53"/>
      <c r="D24" s="53"/>
      <c r="E24" s="54"/>
      <c r="F24" s="194">
        <v>52110</v>
      </c>
      <c r="G24" s="281"/>
      <c r="H24" s="281"/>
      <c r="I24" s="281"/>
      <c r="J24" s="282"/>
    </row>
    <row r="25" spans="1:10" ht="36" customHeight="1" outlineLevel="1" x14ac:dyDescent="0.25">
      <c r="A25" s="7"/>
      <c r="B25" s="52" t="s">
        <v>336</v>
      </c>
      <c r="C25" s="53"/>
      <c r="D25" s="53"/>
      <c r="E25" s="54"/>
      <c r="F25" s="194">
        <v>69480</v>
      </c>
      <c r="G25" s="281"/>
      <c r="H25" s="281"/>
      <c r="I25" s="281"/>
      <c r="J25" s="282"/>
    </row>
    <row r="26" spans="1:10" ht="36" customHeight="1" outlineLevel="1" x14ac:dyDescent="0.25">
      <c r="A26" s="7"/>
      <c r="B26" s="52" t="s">
        <v>337</v>
      </c>
      <c r="C26" s="53"/>
      <c r="D26" s="53"/>
      <c r="E26" s="54"/>
      <c r="F26" s="194">
        <v>86850</v>
      </c>
      <c r="G26" s="281"/>
      <c r="H26" s="281"/>
      <c r="I26" s="281"/>
      <c r="J26" s="282"/>
    </row>
    <row r="27" spans="1:10" ht="36" customHeight="1" outlineLevel="1" x14ac:dyDescent="0.25">
      <c r="A27" s="7"/>
      <c r="B27" s="52" t="s">
        <v>338</v>
      </c>
      <c r="C27" s="53"/>
      <c r="D27" s="53"/>
      <c r="E27" s="54"/>
      <c r="F27" s="194">
        <v>104220</v>
      </c>
      <c r="G27" s="281"/>
      <c r="H27" s="281"/>
      <c r="I27" s="281"/>
      <c r="J27" s="282"/>
    </row>
    <row r="28" spans="1:10" ht="36" customHeight="1" outlineLevel="1" x14ac:dyDescent="0.25">
      <c r="A28" s="7"/>
      <c r="B28" s="52" t="s">
        <v>339</v>
      </c>
      <c r="C28" s="53"/>
      <c r="D28" s="53"/>
      <c r="E28" s="54"/>
      <c r="F28" s="194">
        <v>121590</v>
      </c>
      <c r="G28" s="281"/>
      <c r="H28" s="281"/>
      <c r="I28" s="281"/>
      <c r="J28" s="282"/>
    </row>
    <row r="29" spans="1:10" ht="36" customHeight="1" outlineLevel="1" x14ac:dyDescent="0.25">
      <c r="A29" s="7"/>
      <c r="B29" s="52" t="s">
        <v>340</v>
      </c>
      <c r="C29" s="53"/>
      <c r="D29" s="53"/>
      <c r="E29" s="54"/>
      <c r="F29" s="194">
        <v>138960</v>
      </c>
      <c r="G29" s="281"/>
      <c r="H29" s="281"/>
      <c r="I29" s="281"/>
      <c r="J29" s="282"/>
    </row>
    <row r="30" spans="1:10" ht="36" customHeight="1" outlineLevel="1" x14ac:dyDescent="0.25">
      <c r="A30" s="7"/>
      <c r="B30" s="52" t="s">
        <v>341</v>
      </c>
      <c r="C30" s="53"/>
      <c r="D30" s="53"/>
      <c r="E30" s="54"/>
      <c r="F30" s="194">
        <v>156330</v>
      </c>
      <c r="G30" s="281"/>
      <c r="H30" s="281"/>
      <c r="I30" s="281"/>
      <c r="J30" s="282"/>
    </row>
    <row r="31" spans="1:10" ht="36" customHeight="1" outlineLevel="1" x14ac:dyDescent="0.25">
      <c r="A31" s="7"/>
      <c r="B31" s="52" t="s">
        <v>342</v>
      </c>
      <c r="C31" s="53"/>
      <c r="D31" s="53"/>
      <c r="E31" s="54"/>
      <c r="F31" s="194">
        <v>173700</v>
      </c>
      <c r="G31" s="281"/>
      <c r="H31" s="281"/>
      <c r="I31" s="281"/>
      <c r="J31" s="282"/>
    </row>
    <row r="32" spans="1:10" ht="36" customHeight="1" outlineLevel="1" x14ac:dyDescent="0.25">
      <c r="A32" s="7"/>
      <c r="B32" s="52" t="s">
        <v>343</v>
      </c>
      <c r="C32" s="53"/>
      <c r="D32" s="53"/>
      <c r="E32" s="54"/>
      <c r="F32" s="194">
        <v>191070</v>
      </c>
      <c r="G32" s="281"/>
      <c r="H32" s="281"/>
      <c r="I32" s="281"/>
      <c r="J32" s="282"/>
    </row>
    <row r="33" spans="1:10" ht="36" customHeight="1" outlineLevel="1" x14ac:dyDescent="0.25">
      <c r="A33" s="7"/>
      <c r="B33" s="52" t="s">
        <v>344</v>
      </c>
      <c r="C33" s="53"/>
      <c r="D33" s="53"/>
      <c r="E33" s="54"/>
      <c r="F33" s="194">
        <v>208440</v>
      </c>
      <c r="G33" s="281"/>
      <c r="H33" s="281"/>
      <c r="I33" s="281"/>
      <c r="J33" s="282"/>
    </row>
    <row r="34" spans="1:10" ht="36" customHeight="1" outlineLevel="1" x14ac:dyDescent="0.25">
      <c r="A34" s="7"/>
      <c r="B34" s="52" t="s">
        <v>345</v>
      </c>
      <c r="C34" s="53"/>
      <c r="D34" s="53"/>
      <c r="E34" s="54"/>
      <c r="F34" s="194">
        <v>225810</v>
      </c>
      <c r="G34" s="281"/>
      <c r="H34" s="281"/>
      <c r="I34" s="281"/>
      <c r="J34" s="282"/>
    </row>
    <row r="35" spans="1:10" ht="36" customHeight="1" outlineLevel="1" x14ac:dyDescent="0.25">
      <c r="A35" s="7"/>
      <c r="B35" s="52" t="s">
        <v>346</v>
      </c>
      <c r="C35" s="53"/>
      <c r="D35" s="53"/>
      <c r="E35" s="54"/>
      <c r="F35" s="194">
        <v>243180</v>
      </c>
      <c r="G35" s="281"/>
      <c r="H35" s="281"/>
      <c r="I35" s="281"/>
      <c r="J35" s="282"/>
    </row>
    <row r="36" spans="1:10" ht="36" customHeight="1" outlineLevel="1" x14ac:dyDescent="0.25">
      <c r="A36" s="7"/>
      <c r="B36" s="52" t="s">
        <v>347</v>
      </c>
      <c r="C36" s="53"/>
      <c r="D36" s="53"/>
      <c r="E36" s="54"/>
      <c r="F36" s="194">
        <v>260550</v>
      </c>
      <c r="G36" s="281"/>
      <c r="H36" s="281"/>
      <c r="I36" s="281"/>
      <c r="J36" s="282"/>
    </row>
    <row r="37" spans="1:10" ht="36" customHeight="1" outlineLevel="1" x14ac:dyDescent="0.25">
      <c r="A37" s="7"/>
      <c r="B37" s="52" t="s">
        <v>348</v>
      </c>
      <c r="C37" s="53"/>
      <c r="D37" s="53"/>
      <c r="E37" s="54"/>
      <c r="F37" s="194">
        <v>277920</v>
      </c>
      <c r="G37" s="281"/>
      <c r="H37" s="281"/>
      <c r="I37" s="281"/>
      <c r="J37" s="282"/>
    </row>
    <row r="38" spans="1:10" ht="36" customHeight="1" outlineLevel="1" x14ac:dyDescent="0.25">
      <c r="A38" s="7"/>
      <c r="B38" s="52" t="s">
        <v>349</v>
      </c>
      <c r="C38" s="53"/>
      <c r="D38" s="53"/>
      <c r="E38" s="54"/>
      <c r="F38" s="194">
        <v>295290</v>
      </c>
      <c r="G38" s="281"/>
      <c r="H38" s="281"/>
      <c r="I38" s="281"/>
      <c r="J38" s="282"/>
    </row>
    <row r="39" spans="1:10" ht="36" customHeight="1" outlineLevel="1" x14ac:dyDescent="0.25">
      <c r="A39" s="7"/>
      <c r="B39" s="52" t="s">
        <v>350</v>
      </c>
      <c r="C39" s="53"/>
      <c r="D39" s="53"/>
      <c r="E39" s="54"/>
      <c r="F39" s="194">
        <v>312660</v>
      </c>
      <c r="G39" s="281"/>
      <c r="H39" s="281"/>
      <c r="I39" s="281"/>
      <c r="J39" s="282"/>
    </row>
    <row r="40" spans="1:10" ht="36" customHeight="1" outlineLevel="1" x14ac:dyDescent="0.25">
      <c r="A40" s="7"/>
      <c r="B40" s="52" t="s">
        <v>351</v>
      </c>
      <c r="C40" s="53"/>
      <c r="D40" s="53"/>
      <c r="E40" s="54"/>
      <c r="F40" s="194">
        <v>330030</v>
      </c>
      <c r="G40" s="281"/>
      <c r="H40" s="281"/>
      <c r="I40" s="281"/>
      <c r="J40" s="282"/>
    </row>
    <row r="41" spans="1:10" ht="36" customHeight="1" outlineLevel="1" x14ac:dyDescent="0.25">
      <c r="A41" s="7"/>
      <c r="B41" s="52" t="s">
        <v>352</v>
      </c>
      <c r="C41" s="53"/>
      <c r="D41" s="53"/>
      <c r="E41" s="54"/>
      <c r="F41" s="194">
        <v>347400</v>
      </c>
      <c r="G41" s="281"/>
      <c r="H41" s="281"/>
      <c r="I41" s="281"/>
      <c r="J41" s="282"/>
    </row>
    <row r="42" spans="1:10" ht="36" customHeight="1" outlineLevel="1" x14ac:dyDescent="0.25">
      <c r="A42" s="7"/>
      <c r="B42" s="52" t="s">
        <v>495</v>
      </c>
      <c r="C42" s="53"/>
      <c r="D42" s="53"/>
      <c r="E42" s="54"/>
      <c r="F42" s="194">
        <v>364770</v>
      </c>
      <c r="G42" s="281"/>
      <c r="H42" s="281"/>
      <c r="I42" s="281"/>
      <c r="J42" s="282"/>
    </row>
    <row r="43" spans="1:10" ht="36" customHeight="1" outlineLevel="1" x14ac:dyDescent="0.25">
      <c r="A43" s="7"/>
      <c r="B43" s="52" t="s">
        <v>496</v>
      </c>
      <c r="C43" s="53"/>
      <c r="D43" s="53"/>
      <c r="E43" s="54"/>
      <c r="F43" s="194">
        <v>382140</v>
      </c>
      <c r="G43" s="281"/>
      <c r="H43" s="281"/>
      <c r="I43" s="281"/>
      <c r="J43" s="282"/>
    </row>
    <row r="44" spans="1:10" ht="36" customHeight="1" outlineLevel="1" x14ac:dyDescent="0.25">
      <c r="A44" s="7"/>
      <c r="B44" s="52" t="s">
        <v>497</v>
      </c>
      <c r="C44" s="53"/>
      <c r="D44" s="53"/>
      <c r="E44" s="54"/>
      <c r="F44" s="194">
        <v>399510</v>
      </c>
      <c r="G44" s="281"/>
      <c r="H44" s="281"/>
      <c r="I44" s="281"/>
      <c r="J44" s="282"/>
    </row>
    <row r="45" spans="1:10" ht="36" customHeight="1" outlineLevel="1" x14ac:dyDescent="0.25">
      <c r="A45" s="7"/>
      <c r="B45" s="52" t="s">
        <v>498</v>
      </c>
      <c r="C45" s="53"/>
      <c r="D45" s="53"/>
      <c r="E45" s="54"/>
      <c r="F45" s="194">
        <v>416880</v>
      </c>
      <c r="G45" s="281"/>
      <c r="H45" s="281"/>
      <c r="I45" s="281"/>
      <c r="J45" s="282"/>
    </row>
    <row r="46" spans="1:10" ht="36" customHeight="1" outlineLevel="1" x14ac:dyDescent="0.25">
      <c r="A46" s="7"/>
      <c r="B46" s="346" t="s">
        <v>499</v>
      </c>
      <c r="C46" s="208"/>
      <c r="D46" s="208"/>
      <c r="E46" s="86"/>
      <c r="F46" s="531">
        <v>434250</v>
      </c>
      <c r="G46" s="517"/>
      <c r="H46" s="517"/>
      <c r="I46" s="517"/>
      <c r="J46" s="518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531">
        <v>451620</v>
      </c>
      <c r="G47" s="517"/>
      <c r="H47" s="517"/>
      <c r="I47" s="517"/>
      <c r="J47" s="518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531">
        <v>468990</v>
      </c>
      <c r="G48" s="517"/>
      <c r="H48" s="517"/>
      <c r="I48" s="517"/>
      <c r="J48" s="518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531">
        <v>486360</v>
      </c>
      <c r="G49" s="517"/>
      <c r="H49" s="517"/>
      <c r="I49" s="517"/>
      <c r="J49" s="518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531">
        <v>503730</v>
      </c>
      <c r="G50" s="517"/>
      <c r="H50" s="517"/>
      <c r="I50" s="517"/>
      <c r="J50" s="518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531">
        <v>521100</v>
      </c>
      <c r="G51" s="517"/>
      <c r="H51" s="517"/>
      <c r="I51" s="517"/>
      <c r="J51" s="518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531">
        <v>538470</v>
      </c>
      <c r="G52" s="517"/>
      <c r="H52" s="517"/>
      <c r="I52" s="517"/>
      <c r="J52" s="518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531">
        <v>555840</v>
      </c>
      <c r="G53" s="517"/>
      <c r="H53" s="517"/>
      <c r="I53" s="517"/>
      <c r="J53" s="518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531">
        <v>573210</v>
      </c>
      <c r="G54" s="517"/>
      <c r="H54" s="517"/>
      <c r="I54" s="517"/>
      <c r="J54" s="518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531">
        <v>590580</v>
      </c>
      <c r="G55" s="517"/>
      <c r="H55" s="517"/>
      <c r="I55" s="517"/>
      <c r="J55" s="518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531">
        <v>607950</v>
      </c>
      <c r="G56" s="517"/>
      <c r="H56" s="517"/>
      <c r="I56" s="517"/>
      <c r="J56" s="518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531">
        <v>625320</v>
      </c>
      <c r="G57" s="517"/>
      <c r="H57" s="517"/>
      <c r="I57" s="517"/>
      <c r="J57" s="518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531">
        <v>642690</v>
      </c>
      <c r="G58" s="517"/>
      <c r="H58" s="517"/>
      <c r="I58" s="517"/>
      <c r="J58" s="518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531">
        <v>660060</v>
      </c>
      <c r="G59" s="517"/>
      <c r="H59" s="517"/>
      <c r="I59" s="517"/>
      <c r="J59" s="518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531">
        <v>677430</v>
      </c>
      <c r="G60" s="517"/>
      <c r="H60" s="517"/>
      <c r="I60" s="517"/>
      <c r="J60" s="518"/>
    </row>
    <row r="61" spans="1:10" ht="36" customHeight="1" outlineLevel="1" thickBot="1" x14ac:dyDescent="0.3">
      <c r="A61" s="7"/>
      <c r="B61" s="52" t="s">
        <v>253</v>
      </c>
      <c r="C61" s="53"/>
      <c r="D61" s="53"/>
      <c r="E61" s="54"/>
      <c r="F61" s="531">
        <v>694800</v>
      </c>
      <c r="G61" s="517"/>
      <c r="H61" s="517"/>
      <c r="I61" s="517"/>
      <c r="J61" s="518"/>
    </row>
    <row r="62" spans="1:10" ht="30" customHeight="1" thickBot="1" x14ac:dyDescent="0.4">
      <c r="A62" s="393" t="s">
        <v>270</v>
      </c>
      <c r="B62" s="394"/>
      <c r="C62" s="395"/>
      <c r="D62" s="395"/>
      <c r="E62" s="395"/>
      <c r="F62" s="185" t="s">
        <v>270</v>
      </c>
      <c r="G62" s="214"/>
      <c r="H62" s="214"/>
      <c r="I62" s="214"/>
      <c r="J62" s="215"/>
    </row>
    <row r="63" spans="1:10" ht="36" customHeight="1" thickBot="1" x14ac:dyDescent="0.3">
      <c r="A63" s="7" t="s">
        <v>111</v>
      </c>
      <c r="B63" s="30" t="s">
        <v>271</v>
      </c>
      <c r="C63" s="31"/>
      <c r="D63" s="31"/>
      <c r="E63" s="32"/>
      <c r="F63" s="33">
        <f>H63*1.2</f>
        <v>82425.599999999991</v>
      </c>
      <c r="G63" s="33">
        <f>H63*1.1</f>
        <v>75556.800000000003</v>
      </c>
      <c r="H63" s="33">
        <v>68688</v>
      </c>
      <c r="I63" s="33">
        <f>H63*0.75</f>
        <v>51516</v>
      </c>
      <c r="J63" s="33">
        <f>H63*0.5</f>
        <v>34344</v>
      </c>
    </row>
    <row r="64" spans="1:10" ht="34.5" customHeight="1" thickBot="1" x14ac:dyDescent="0.3">
      <c r="A64" s="7"/>
      <c r="B64" s="27"/>
      <c r="C64" s="38"/>
      <c r="D64" s="38"/>
      <c r="E64" s="39"/>
      <c r="F64" s="185" t="s">
        <v>270</v>
      </c>
      <c r="G64" s="214"/>
      <c r="H64" s="214"/>
      <c r="I64" s="214"/>
      <c r="J64" s="215"/>
    </row>
    <row r="65" spans="1:10" ht="36" customHeight="1" thickBot="1" x14ac:dyDescent="0.3">
      <c r="A65" s="7" t="s">
        <v>111</v>
      </c>
      <c r="B65" s="30" t="s">
        <v>272</v>
      </c>
      <c r="C65" s="31"/>
      <c r="D65" s="31"/>
      <c r="E65" s="32"/>
      <c r="F65" s="33">
        <f>H65*1.2</f>
        <v>92707.199999999997</v>
      </c>
      <c r="G65" s="33">
        <f>H65*1.1</f>
        <v>84981.6</v>
      </c>
      <c r="H65" s="33">
        <v>77256</v>
      </c>
      <c r="I65" s="33">
        <f>H65*0.75</f>
        <v>57942</v>
      </c>
      <c r="J65" s="33">
        <f>H65*0.5</f>
        <v>38628</v>
      </c>
    </row>
    <row r="66" spans="1:10" ht="24" customHeight="1" thickBot="1" x14ac:dyDescent="0.3">
      <c r="A66" s="7"/>
      <c r="B66" s="27"/>
      <c r="C66" s="28"/>
      <c r="D66" s="28"/>
      <c r="E66" s="29"/>
      <c r="F66" s="185" t="s">
        <v>270</v>
      </c>
      <c r="G66" s="214"/>
      <c r="H66" s="214"/>
      <c r="I66" s="214"/>
      <c r="J66" s="215"/>
    </row>
    <row r="67" spans="1:10" ht="36" customHeight="1" thickBot="1" x14ac:dyDescent="0.3">
      <c r="A67" s="7" t="s">
        <v>111</v>
      </c>
      <c r="B67" s="52" t="s">
        <v>273</v>
      </c>
      <c r="C67" s="53"/>
      <c r="D67" s="53"/>
      <c r="E67" s="54"/>
      <c r="F67" s="190">
        <v>2016</v>
      </c>
      <c r="G67" s="396"/>
      <c r="H67" s="396"/>
      <c r="I67" s="396"/>
      <c r="J67" s="397"/>
    </row>
    <row r="68" spans="1:10" ht="30" customHeight="1" thickBot="1" x14ac:dyDescent="0.3">
      <c r="A68" s="185"/>
      <c r="B68" s="214"/>
      <c r="C68" s="214"/>
      <c r="D68" s="214"/>
      <c r="E68" s="215"/>
      <c r="F68" s="185" t="s">
        <v>270</v>
      </c>
      <c r="G68" s="214"/>
      <c r="H68" s="214"/>
      <c r="I68" s="214"/>
      <c r="J68" s="215"/>
    </row>
    <row r="69" spans="1:10" ht="36" customHeight="1" thickBot="1" x14ac:dyDescent="0.3">
      <c r="A69" s="7"/>
      <c r="B69" s="61" t="s">
        <v>121</v>
      </c>
      <c r="C69" s="62"/>
      <c r="D69" s="62"/>
      <c r="E69" s="63"/>
      <c r="F69" s="398" t="str">
        <f>"Цена от "&amp;MIN(F70:F94)&amp;" до "&amp;MAX(F70:F94)</f>
        <v>Цена от 17370 до 434250</v>
      </c>
      <c r="G69" s="399"/>
      <c r="H69" s="399"/>
      <c r="I69" s="399"/>
      <c r="J69" s="400"/>
    </row>
    <row r="70" spans="1:10" ht="36" customHeight="1" outlineLevel="1" x14ac:dyDescent="0.25">
      <c r="A70" s="7"/>
      <c r="B70" s="52" t="s">
        <v>500</v>
      </c>
      <c r="C70" s="53"/>
      <c r="D70" s="53"/>
      <c r="E70" s="53"/>
      <c r="F70" s="147">
        <v>17370</v>
      </c>
      <c r="G70" s="148"/>
      <c r="H70" s="148"/>
      <c r="I70" s="148"/>
      <c r="J70" s="149"/>
    </row>
    <row r="71" spans="1:10" ht="36" customHeight="1" outlineLevel="1" x14ac:dyDescent="0.25">
      <c r="A71" s="7"/>
      <c r="B71" s="52" t="s">
        <v>501</v>
      </c>
      <c r="C71" s="53"/>
      <c r="D71" s="53"/>
      <c r="E71" s="53"/>
      <c r="F71" s="58">
        <v>34740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502</v>
      </c>
      <c r="C72" s="53"/>
      <c r="D72" s="53"/>
      <c r="E72" s="53"/>
      <c r="F72" s="58">
        <v>52110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503</v>
      </c>
      <c r="C73" s="53"/>
      <c r="D73" s="53"/>
      <c r="E73" s="53"/>
      <c r="F73" s="58">
        <v>69480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504</v>
      </c>
      <c r="C74" s="53"/>
      <c r="D74" s="53"/>
      <c r="E74" s="53"/>
      <c r="F74" s="58">
        <v>86850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505</v>
      </c>
      <c r="C75" s="53"/>
      <c r="D75" s="53"/>
      <c r="E75" s="53"/>
      <c r="F75" s="58">
        <v>104220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506</v>
      </c>
      <c r="C76" s="53"/>
      <c r="D76" s="53"/>
      <c r="E76" s="53"/>
      <c r="F76" s="58">
        <v>121590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507</v>
      </c>
      <c r="C77" s="53"/>
      <c r="D77" s="53"/>
      <c r="E77" s="53"/>
      <c r="F77" s="58">
        <v>138960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508</v>
      </c>
      <c r="C78" s="53"/>
      <c r="D78" s="53"/>
      <c r="E78" s="53"/>
      <c r="F78" s="58">
        <v>156330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509</v>
      </c>
      <c r="C79" s="53"/>
      <c r="D79" s="53"/>
      <c r="E79" s="53"/>
      <c r="F79" s="58">
        <v>173700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510</v>
      </c>
      <c r="C80" s="53"/>
      <c r="D80" s="53"/>
      <c r="E80" s="53"/>
      <c r="F80" s="58">
        <v>191070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511</v>
      </c>
      <c r="C81" s="53"/>
      <c r="D81" s="53"/>
      <c r="E81" s="53"/>
      <c r="F81" s="58">
        <v>208440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512</v>
      </c>
      <c r="C82" s="53"/>
      <c r="D82" s="53"/>
      <c r="E82" s="53"/>
      <c r="F82" s="58">
        <v>225810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513</v>
      </c>
      <c r="C83" s="53"/>
      <c r="D83" s="53"/>
      <c r="E83" s="53"/>
      <c r="F83" s="58">
        <v>243180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514</v>
      </c>
      <c r="C84" s="53"/>
      <c r="D84" s="53"/>
      <c r="E84" s="53"/>
      <c r="F84" s="58">
        <v>260550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515</v>
      </c>
      <c r="C85" s="53"/>
      <c r="D85" s="53"/>
      <c r="E85" s="53"/>
      <c r="F85" s="58">
        <v>277920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516</v>
      </c>
      <c r="C86" s="53"/>
      <c r="D86" s="53"/>
      <c r="E86" s="53"/>
      <c r="F86" s="58">
        <v>295290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517</v>
      </c>
      <c r="C87" s="53"/>
      <c r="D87" s="53"/>
      <c r="E87" s="53"/>
      <c r="F87" s="58">
        <v>312660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518</v>
      </c>
      <c r="C88" s="53"/>
      <c r="D88" s="53"/>
      <c r="E88" s="53"/>
      <c r="F88" s="58">
        <v>330030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519</v>
      </c>
      <c r="C89" s="53"/>
      <c r="D89" s="53"/>
      <c r="E89" s="53"/>
      <c r="F89" s="58">
        <v>347400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520</v>
      </c>
      <c r="C90" s="53"/>
      <c r="D90" s="53"/>
      <c r="E90" s="53"/>
      <c r="F90" s="58">
        <v>364770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521</v>
      </c>
      <c r="C91" s="53"/>
      <c r="D91" s="53"/>
      <c r="E91" s="53"/>
      <c r="F91" s="58">
        <v>382140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522</v>
      </c>
      <c r="C92" s="53"/>
      <c r="D92" s="53"/>
      <c r="E92" s="53"/>
      <c r="F92" s="58">
        <v>399510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523</v>
      </c>
      <c r="C93" s="53"/>
      <c r="D93" s="53"/>
      <c r="E93" s="53"/>
      <c r="F93" s="58">
        <v>416880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524</v>
      </c>
      <c r="C94" s="53"/>
      <c r="D94" s="53"/>
      <c r="E94" s="53"/>
      <c r="F94" s="59">
        <v>434250</v>
      </c>
      <c r="G94" s="59"/>
      <c r="H94" s="59"/>
      <c r="I94" s="59"/>
      <c r="J94" s="59"/>
    </row>
    <row r="95" spans="1:10" ht="36" customHeight="1" outlineLevel="1" x14ac:dyDescent="0.25">
      <c r="A95" s="7"/>
      <c r="B95" s="52" t="s">
        <v>299</v>
      </c>
      <c r="C95" s="53"/>
      <c r="D95" s="53"/>
      <c r="E95" s="53"/>
      <c r="F95" s="59">
        <v>451620</v>
      </c>
      <c r="G95" s="59"/>
      <c r="H95" s="59"/>
      <c r="I95" s="59"/>
      <c r="J95" s="59"/>
    </row>
    <row r="96" spans="1:10" ht="36" customHeight="1" outlineLevel="1" x14ac:dyDescent="0.25">
      <c r="A96" s="7"/>
      <c r="B96" s="52" t="s">
        <v>300</v>
      </c>
      <c r="C96" s="53"/>
      <c r="D96" s="53"/>
      <c r="E96" s="53"/>
      <c r="F96" s="59">
        <v>468990</v>
      </c>
      <c r="G96" s="59"/>
      <c r="H96" s="59"/>
      <c r="I96" s="59"/>
      <c r="J96" s="59"/>
    </row>
    <row r="97" spans="1:10" ht="36" customHeight="1" outlineLevel="1" x14ac:dyDescent="0.25">
      <c r="A97" s="7"/>
      <c r="B97" s="52" t="s">
        <v>301</v>
      </c>
      <c r="C97" s="53"/>
      <c r="D97" s="53"/>
      <c r="E97" s="53"/>
      <c r="F97" s="59">
        <v>486360</v>
      </c>
      <c r="G97" s="59"/>
      <c r="H97" s="59"/>
      <c r="I97" s="59"/>
      <c r="J97" s="59"/>
    </row>
    <row r="98" spans="1:10" ht="36" customHeight="1" outlineLevel="1" x14ac:dyDescent="0.25">
      <c r="A98" s="7"/>
      <c r="B98" s="52" t="s">
        <v>302</v>
      </c>
      <c r="C98" s="53"/>
      <c r="D98" s="53"/>
      <c r="E98" s="53"/>
      <c r="F98" s="59">
        <v>503730</v>
      </c>
      <c r="G98" s="59"/>
      <c r="H98" s="59"/>
      <c r="I98" s="59"/>
      <c r="J98" s="59"/>
    </row>
    <row r="99" spans="1:10" ht="36" customHeight="1" outlineLevel="1" x14ac:dyDescent="0.25">
      <c r="A99" s="7"/>
      <c r="B99" s="52" t="s">
        <v>303</v>
      </c>
      <c r="C99" s="53"/>
      <c r="D99" s="53"/>
      <c r="E99" s="53"/>
      <c r="F99" s="59">
        <v>521100</v>
      </c>
      <c r="G99" s="59"/>
      <c r="H99" s="59"/>
      <c r="I99" s="59"/>
      <c r="J99" s="59"/>
    </row>
    <row r="100" spans="1:10" ht="36" customHeight="1" outlineLevel="1" x14ac:dyDescent="0.25">
      <c r="A100" s="7"/>
      <c r="B100" s="52" t="s">
        <v>304</v>
      </c>
      <c r="C100" s="53"/>
      <c r="D100" s="53"/>
      <c r="E100" s="53"/>
      <c r="F100" s="59">
        <v>538470</v>
      </c>
      <c r="G100" s="59"/>
      <c r="H100" s="59"/>
      <c r="I100" s="59"/>
      <c r="J100" s="59"/>
    </row>
    <row r="101" spans="1:10" ht="36" customHeight="1" outlineLevel="1" x14ac:dyDescent="0.25">
      <c r="A101" s="7"/>
      <c r="B101" s="52" t="s">
        <v>305</v>
      </c>
      <c r="C101" s="53"/>
      <c r="D101" s="53"/>
      <c r="E101" s="53"/>
      <c r="F101" s="59">
        <v>555840</v>
      </c>
      <c r="G101" s="59"/>
      <c r="H101" s="59"/>
      <c r="I101" s="59"/>
      <c r="J101" s="59"/>
    </row>
    <row r="102" spans="1:10" ht="36" customHeight="1" outlineLevel="1" x14ac:dyDescent="0.25">
      <c r="A102" s="7"/>
      <c r="B102" s="52" t="s">
        <v>306</v>
      </c>
      <c r="C102" s="53"/>
      <c r="D102" s="53"/>
      <c r="E102" s="53"/>
      <c r="F102" s="59">
        <v>573210</v>
      </c>
      <c r="G102" s="59"/>
      <c r="H102" s="59"/>
      <c r="I102" s="59"/>
      <c r="J102" s="59"/>
    </row>
    <row r="103" spans="1:10" ht="36" customHeight="1" outlineLevel="1" x14ac:dyDescent="0.25">
      <c r="A103" s="7"/>
      <c r="B103" s="52" t="s">
        <v>307</v>
      </c>
      <c r="C103" s="53"/>
      <c r="D103" s="53"/>
      <c r="E103" s="53"/>
      <c r="F103" s="59">
        <v>590580</v>
      </c>
      <c r="G103" s="59"/>
      <c r="H103" s="59"/>
      <c r="I103" s="59"/>
      <c r="J103" s="59"/>
    </row>
    <row r="104" spans="1:10" ht="36" customHeight="1" outlineLevel="1" x14ac:dyDescent="0.25">
      <c r="A104" s="7"/>
      <c r="B104" s="52" t="s">
        <v>308</v>
      </c>
      <c r="C104" s="53"/>
      <c r="D104" s="53"/>
      <c r="E104" s="53"/>
      <c r="F104" s="59">
        <v>607950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309</v>
      </c>
      <c r="C105" s="53"/>
      <c r="D105" s="53"/>
      <c r="E105" s="53"/>
      <c r="F105" s="59">
        <v>625320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310</v>
      </c>
      <c r="C106" s="53"/>
      <c r="D106" s="53"/>
      <c r="E106" s="53"/>
      <c r="F106" s="59">
        <v>642690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311</v>
      </c>
      <c r="C107" s="53"/>
      <c r="D107" s="53"/>
      <c r="E107" s="53"/>
      <c r="F107" s="59">
        <v>660060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312</v>
      </c>
      <c r="C108" s="53"/>
      <c r="D108" s="53"/>
      <c r="E108" s="53"/>
      <c r="F108" s="59">
        <v>677430</v>
      </c>
      <c r="G108" s="59"/>
      <c r="H108" s="59"/>
      <c r="I108" s="59"/>
      <c r="J108" s="59"/>
    </row>
    <row r="109" spans="1:10" ht="36" customHeight="1" outlineLevel="1" thickBot="1" x14ac:dyDescent="0.3">
      <c r="A109" s="7"/>
      <c r="B109" s="52" t="s">
        <v>313</v>
      </c>
      <c r="C109" s="53"/>
      <c r="D109" s="53"/>
      <c r="E109" s="53"/>
      <c r="F109" s="59">
        <v>694800</v>
      </c>
      <c r="G109" s="59"/>
      <c r="H109" s="59"/>
      <c r="I109" s="59"/>
      <c r="J109" s="59"/>
    </row>
    <row r="110" spans="1:10" ht="36" customHeight="1" thickBot="1" x14ac:dyDescent="0.3">
      <c r="A110" s="7"/>
      <c r="B110" s="70" t="s">
        <v>142</v>
      </c>
      <c r="C110" s="71"/>
      <c r="D110" s="71"/>
      <c r="E110" s="72"/>
      <c r="F110" s="430" t="str">
        <f>"Цена от "&amp;MIN(F111:F120)&amp;" до "&amp;MAX(F111:F120)</f>
        <v>Цена от 2556 до 17856</v>
      </c>
      <c r="G110" s="431"/>
      <c r="H110" s="431"/>
      <c r="I110" s="431"/>
      <c r="J110" s="432"/>
    </row>
    <row r="111" spans="1:10" ht="36" customHeight="1" x14ac:dyDescent="0.25">
      <c r="A111" s="7"/>
      <c r="B111" s="76" t="s">
        <v>143</v>
      </c>
      <c r="C111" s="77"/>
      <c r="D111" s="77"/>
      <c r="E111" s="54"/>
      <c r="F111" s="197">
        <v>9540</v>
      </c>
      <c r="G111" s="433"/>
      <c r="H111" s="433"/>
      <c r="I111" s="433"/>
      <c r="J111" s="434"/>
    </row>
    <row r="112" spans="1:10" ht="36" customHeight="1" x14ac:dyDescent="0.25">
      <c r="A112" s="7"/>
      <c r="B112" s="76" t="s">
        <v>212</v>
      </c>
      <c r="C112" s="77"/>
      <c r="D112" s="77"/>
      <c r="E112" s="54"/>
      <c r="F112" s="194">
        <v>6372</v>
      </c>
      <c r="G112" s="281"/>
      <c r="H112" s="281"/>
      <c r="I112" s="281"/>
      <c r="J112" s="282"/>
    </row>
    <row r="113" spans="1:10" ht="36" customHeight="1" x14ac:dyDescent="0.25">
      <c r="A113" s="7"/>
      <c r="B113" s="78" t="s">
        <v>145</v>
      </c>
      <c r="C113" s="79"/>
      <c r="D113" s="79"/>
      <c r="E113" s="36"/>
      <c r="F113" s="194">
        <v>17856</v>
      </c>
      <c r="G113" s="281"/>
      <c r="H113" s="281"/>
      <c r="I113" s="281"/>
      <c r="J113" s="282"/>
    </row>
    <row r="114" spans="1:10" ht="36" customHeight="1" x14ac:dyDescent="0.25">
      <c r="A114" s="7"/>
      <c r="B114" s="76" t="s">
        <v>146</v>
      </c>
      <c r="C114" s="77"/>
      <c r="D114" s="77"/>
      <c r="E114" s="54"/>
      <c r="F114" s="194">
        <v>6300</v>
      </c>
      <c r="G114" s="281"/>
      <c r="H114" s="281"/>
      <c r="I114" s="281"/>
      <c r="J114" s="282"/>
    </row>
    <row r="115" spans="1:10" ht="36" customHeight="1" x14ac:dyDescent="0.25">
      <c r="A115" s="7"/>
      <c r="B115" s="76" t="s">
        <v>147</v>
      </c>
      <c r="C115" s="77"/>
      <c r="D115" s="77"/>
      <c r="E115" s="54"/>
      <c r="F115" s="194">
        <v>13104</v>
      </c>
      <c r="G115" s="281"/>
      <c r="H115" s="281"/>
      <c r="I115" s="281"/>
      <c r="J115" s="282"/>
    </row>
    <row r="116" spans="1:10" ht="36" customHeight="1" x14ac:dyDescent="0.25">
      <c r="A116" s="7"/>
      <c r="B116" s="76" t="s">
        <v>148</v>
      </c>
      <c r="C116" s="77"/>
      <c r="D116" s="77"/>
      <c r="E116" s="54"/>
      <c r="F116" s="194">
        <v>2556</v>
      </c>
      <c r="G116" s="281"/>
      <c r="H116" s="281"/>
      <c r="I116" s="281"/>
      <c r="J116" s="282"/>
    </row>
    <row r="117" spans="1:10" ht="36" customHeight="1" x14ac:dyDescent="0.25">
      <c r="A117" s="7"/>
      <c r="B117" s="76" t="s">
        <v>149</v>
      </c>
      <c r="C117" s="77"/>
      <c r="D117" s="77"/>
      <c r="E117" s="54"/>
      <c r="F117" s="194">
        <v>2556</v>
      </c>
      <c r="G117" s="281"/>
      <c r="H117" s="281"/>
      <c r="I117" s="281"/>
      <c r="J117" s="282"/>
    </row>
    <row r="118" spans="1:10" ht="36" customHeight="1" x14ac:dyDescent="0.25">
      <c r="A118" s="7"/>
      <c r="B118" s="76" t="s">
        <v>150</v>
      </c>
      <c r="C118" s="77"/>
      <c r="D118" s="77"/>
      <c r="E118" s="54"/>
      <c r="F118" s="194">
        <v>5112</v>
      </c>
      <c r="G118" s="281"/>
      <c r="H118" s="281"/>
      <c r="I118" s="281"/>
      <c r="J118" s="282"/>
    </row>
    <row r="119" spans="1:10" ht="36" customHeight="1" x14ac:dyDescent="0.25">
      <c r="A119" s="7"/>
      <c r="B119" s="76" t="s">
        <v>151</v>
      </c>
      <c r="C119" s="77"/>
      <c r="D119" s="77"/>
      <c r="E119" s="54"/>
      <c r="F119" s="194">
        <v>7668</v>
      </c>
      <c r="G119" s="281"/>
      <c r="H119" s="281"/>
      <c r="I119" s="281"/>
      <c r="J119" s="282"/>
    </row>
    <row r="120" spans="1:10" ht="36" customHeight="1" thickBot="1" x14ac:dyDescent="0.3">
      <c r="A120" s="7"/>
      <c r="B120" s="76" t="s">
        <v>152</v>
      </c>
      <c r="C120" s="77"/>
      <c r="D120" s="77"/>
      <c r="E120" s="54"/>
      <c r="F120" s="200">
        <v>12312</v>
      </c>
      <c r="G120" s="507"/>
      <c r="H120" s="507"/>
      <c r="I120" s="507"/>
      <c r="J120" s="508"/>
    </row>
    <row r="121" spans="1:10" ht="21.75" customHeight="1" thickBot="1" x14ac:dyDescent="0.3">
      <c r="A121" s="7"/>
      <c r="B121" s="27"/>
      <c r="C121" s="38"/>
      <c r="D121" s="38"/>
      <c r="E121" s="39"/>
      <c r="F121" s="40" t="s">
        <v>153</v>
      </c>
      <c r="G121" s="41"/>
      <c r="H121" s="41"/>
      <c r="I121" s="41"/>
      <c r="J121" s="42"/>
    </row>
    <row r="122" spans="1:10" ht="36" customHeight="1" thickBot="1" x14ac:dyDescent="0.3">
      <c r="A122" s="7"/>
      <c r="B122" s="76" t="s">
        <v>154</v>
      </c>
      <c r="C122" s="77"/>
      <c r="D122" s="77"/>
      <c r="E122" s="54"/>
      <c r="F122" s="67">
        <v>180</v>
      </c>
      <c r="G122" s="68"/>
      <c r="H122" s="68"/>
      <c r="I122" s="68"/>
      <c r="J122" s="69"/>
    </row>
    <row r="123" spans="1:10" ht="54" customHeight="1" thickBot="1" x14ac:dyDescent="0.3">
      <c r="A123" s="7"/>
      <c r="B123" s="202" t="s">
        <v>213</v>
      </c>
      <c r="C123" s="203"/>
      <c r="D123" s="203"/>
      <c r="E123" s="204"/>
      <c r="F123" s="205" t="str">
        <f>"Цена от "&amp;MIN(F125,F130:F142)&amp;" до "&amp;MAX(F125,F130:F142)</f>
        <v>Цена от 6912 до 180090</v>
      </c>
      <c r="G123" s="243"/>
      <c r="H123" s="243"/>
      <c r="I123" s="243"/>
      <c r="J123" s="244"/>
    </row>
    <row r="124" spans="1:10" ht="24" customHeight="1" thickBot="1" x14ac:dyDescent="0.3">
      <c r="A124" s="7"/>
      <c r="B124" s="27"/>
      <c r="C124" s="38"/>
      <c r="D124" s="38"/>
      <c r="E124" s="39"/>
      <c r="F124" s="185"/>
      <c r="G124" s="214"/>
      <c r="H124" s="214"/>
      <c r="I124" s="214"/>
      <c r="J124" s="215"/>
    </row>
    <row r="125" spans="1:10" ht="36" customHeight="1" x14ac:dyDescent="0.25">
      <c r="A125" s="7"/>
      <c r="B125" s="76" t="s">
        <v>156</v>
      </c>
      <c r="C125" s="77"/>
      <c r="D125" s="77"/>
      <c r="E125" s="54"/>
      <c r="F125" s="190">
        <v>108000</v>
      </c>
      <c r="G125" s="396"/>
      <c r="H125" s="396"/>
      <c r="I125" s="396"/>
      <c r="J125" s="397"/>
    </row>
    <row r="126" spans="1:10" ht="36" customHeight="1" x14ac:dyDescent="0.25">
      <c r="A126" s="7"/>
      <c r="B126" s="84" t="s">
        <v>157</v>
      </c>
      <c r="C126" s="85"/>
      <c r="D126" s="85"/>
      <c r="E126" s="86"/>
      <c r="F126" s="194">
        <v>10800</v>
      </c>
      <c r="G126" s="281"/>
      <c r="H126" s="281"/>
      <c r="I126" s="281"/>
      <c r="J126" s="282"/>
    </row>
    <row r="127" spans="1:10" ht="36" customHeight="1" thickBot="1" x14ac:dyDescent="0.3">
      <c r="A127" s="7"/>
      <c r="B127" s="84" t="s">
        <v>158</v>
      </c>
      <c r="C127" s="85"/>
      <c r="D127" s="85"/>
      <c r="E127" s="86"/>
      <c r="F127" s="192">
        <v>27000</v>
      </c>
      <c r="G127" s="415"/>
      <c r="H127" s="415"/>
      <c r="I127" s="415"/>
      <c r="J127" s="416"/>
    </row>
    <row r="128" spans="1:10" ht="36" customHeight="1" thickBot="1" x14ac:dyDescent="0.3">
      <c r="A128" s="7"/>
      <c r="B128" s="240" t="s">
        <v>159</v>
      </c>
      <c r="C128" s="241"/>
      <c r="D128" s="241"/>
      <c r="E128" s="242"/>
      <c r="F128" s="192">
        <v>120024</v>
      </c>
      <c r="G128" s="415"/>
      <c r="H128" s="415"/>
      <c r="I128" s="415"/>
      <c r="J128" s="416"/>
    </row>
    <row r="129" spans="1:10" ht="24" customHeight="1" thickBot="1" x14ac:dyDescent="0.3">
      <c r="A129" s="7"/>
      <c r="B129" s="141"/>
      <c r="C129" s="142"/>
      <c r="D129" s="142"/>
      <c r="E129" s="143"/>
      <c r="F129" s="185"/>
      <c r="G129" s="214"/>
      <c r="H129" s="214"/>
      <c r="I129" s="214"/>
      <c r="J129" s="215"/>
    </row>
    <row r="130" spans="1:10" ht="36" customHeight="1" x14ac:dyDescent="0.25">
      <c r="A130" s="7" t="s">
        <v>111</v>
      </c>
      <c r="B130" s="484" t="s">
        <v>160</v>
      </c>
      <c r="C130" s="485"/>
      <c r="D130" s="485"/>
      <c r="E130" s="486"/>
      <c r="F130" s="190">
        <v>110358</v>
      </c>
      <c r="G130" s="396"/>
      <c r="H130" s="396"/>
      <c r="I130" s="396"/>
      <c r="J130" s="397"/>
    </row>
    <row r="131" spans="1:10" ht="36" customHeight="1" x14ac:dyDescent="0.25">
      <c r="A131" s="7" t="s">
        <v>111</v>
      </c>
      <c r="B131" s="354" t="s">
        <v>161</v>
      </c>
      <c r="C131" s="355"/>
      <c r="D131" s="355"/>
      <c r="E131" s="435"/>
      <c r="F131" s="194">
        <v>25452</v>
      </c>
      <c r="G131" s="281"/>
      <c r="H131" s="281"/>
      <c r="I131" s="281"/>
      <c r="J131" s="282"/>
    </row>
    <row r="132" spans="1:10" ht="36" customHeight="1" x14ac:dyDescent="0.25">
      <c r="A132" s="7" t="s">
        <v>111</v>
      </c>
      <c r="B132" s="354" t="s">
        <v>162</v>
      </c>
      <c r="C132" s="355"/>
      <c r="D132" s="355"/>
      <c r="E132" s="435"/>
      <c r="F132" s="194">
        <v>76248</v>
      </c>
      <c r="G132" s="281"/>
      <c r="H132" s="281"/>
      <c r="I132" s="281"/>
      <c r="J132" s="282"/>
    </row>
    <row r="133" spans="1:10" ht="36" customHeight="1" x14ac:dyDescent="0.25">
      <c r="A133" s="7" t="s">
        <v>111</v>
      </c>
      <c r="B133" s="354" t="s">
        <v>163</v>
      </c>
      <c r="C133" s="355"/>
      <c r="D133" s="355"/>
      <c r="E133" s="435"/>
      <c r="F133" s="194">
        <v>100008</v>
      </c>
      <c r="G133" s="281"/>
      <c r="H133" s="281"/>
      <c r="I133" s="281"/>
      <c r="J133" s="282"/>
    </row>
    <row r="134" spans="1:10" ht="36" customHeight="1" x14ac:dyDescent="0.25">
      <c r="A134" s="7" t="s">
        <v>111</v>
      </c>
      <c r="B134" s="354" t="s">
        <v>164</v>
      </c>
      <c r="C134" s="355"/>
      <c r="D134" s="355"/>
      <c r="E134" s="435"/>
      <c r="F134" s="194">
        <v>120009.59999999999</v>
      </c>
      <c r="G134" s="281"/>
      <c r="H134" s="281"/>
      <c r="I134" s="281"/>
      <c r="J134" s="282"/>
    </row>
    <row r="135" spans="1:10" ht="36" customHeight="1" x14ac:dyDescent="0.25">
      <c r="A135" s="7" t="s">
        <v>111</v>
      </c>
      <c r="B135" s="354" t="s">
        <v>165</v>
      </c>
      <c r="C135" s="355"/>
      <c r="D135" s="355"/>
      <c r="E135" s="435"/>
      <c r="F135" s="194">
        <v>33588</v>
      </c>
      <c r="G135" s="281"/>
      <c r="H135" s="281"/>
      <c r="I135" s="281"/>
      <c r="J135" s="282"/>
    </row>
    <row r="136" spans="1:10" ht="36" customHeight="1" x14ac:dyDescent="0.25">
      <c r="A136" s="7" t="s">
        <v>111</v>
      </c>
      <c r="B136" s="354" t="s">
        <v>166</v>
      </c>
      <c r="C136" s="355"/>
      <c r="D136" s="355"/>
      <c r="E136" s="435"/>
      <c r="F136" s="194">
        <v>44388</v>
      </c>
      <c r="G136" s="281"/>
      <c r="H136" s="281"/>
      <c r="I136" s="281"/>
      <c r="J136" s="282"/>
    </row>
    <row r="137" spans="1:10" ht="36" customHeight="1" x14ac:dyDescent="0.25">
      <c r="A137" s="7" t="s">
        <v>111</v>
      </c>
      <c r="B137" s="354" t="s">
        <v>167</v>
      </c>
      <c r="C137" s="355"/>
      <c r="D137" s="355"/>
      <c r="E137" s="435"/>
      <c r="F137" s="194">
        <v>85680</v>
      </c>
      <c r="G137" s="281"/>
      <c r="H137" s="281"/>
      <c r="I137" s="281"/>
      <c r="J137" s="282"/>
    </row>
    <row r="138" spans="1:10" ht="36" customHeight="1" x14ac:dyDescent="0.25">
      <c r="A138" s="7"/>
      <c r="B138" s="354" t="s">
        <v>168</v>
      </c>
      <c r="C138" s="355"/>
      <c r="D138" s="355"/>
      <c r="E138" s="435"/>
      <c r="F138" s="194">
        <v>180090</v>
      </c>
      <c r="G138" s="281"/>
      <c r="H138" s="281"/>
      <c r="I138" s="281"/>
      <c r="J138" s="282"/>
    </row>
    <row r="139" spans="1:10" ht="36" customHeight="1" x14ac:dyDescent="0.25">
      <c r="A139" s="7" t="s">
        <v>111</v>
      </c>
      <c r="B139" s="354" t="s">
        <v>169</v>
      </c>
      <c r="C139" s="355"/>
      <c r="D139" s="355"/>
      <c r="E139" s="435"/>
      <c r="F139" s="194">
        <v>6912</v>
      </c>
      <c r="G139" s="281"/>
      <c r="H139" s="281"/>
      <c r="I139" s="281"/>
      <c r="J139" s="282"/>
    </row>
    <row r="140" spans="1:10" ht="36" customHeight="1" x14ac:dyDescent="0.25">
      <c r="B140" s="354" t="s">
        <v>170</v>
      </c>
      <c r="C140" s="355"/>
      <c r="D140" s="355"/>
      <c r="E140" s="435"/>
      <c r="F140" s="194">
        <v>122202</v>
      </c>
      <c r="G140" s="281"/>
      <c r="H140" s="281"/>
      <c r="I140" s="281"/>
      <c r="J140" s="282"/>
    </row>
    <row r="141" spans="1:10" ht="36" customHeight="1" x14ac:dyDescent="0.25">
      <c r="B141" s="354" t="s">
        <v>171</v>
      </c>
      <c r="C141" s="355"/>
      <c r="D141" s="355"/>
      <c r="E141" s="435"/>
      <c r="F141" s="194">
        <v>81576</v>
      </c>
      <c r="G141" s="281"/>
      <c r="H141" s="281"/>
      <c r="I141" s="281"/>
      <c r="J141" s="282"/>
    </row>
    <row r="142" spans="1:10" ht="36" customHeight="1" x14ac:dyDescent="0.25">
      <c r="A142" s="7" t="s">
        <v>111</v>
      </c>
      <c r="B142" s="354" t="s">
        <v>173</v>
      </c>
      <c r="C142" s="355"/>
      <c r="D142" s="355"/>
      <c r="E142" s="435"/>
      <c r="F142" s="194">
        <v>35352</v>
      </c>
      <c r="G142" s="281"/>
      <c r="H142" s="281"/>
      <c r="I142" s="281"/>
      <c r="J142" s="282"/>
    </row>
    <row r="143" spans="1:10" ht="37.5" customHeight="1" x14ac:dyDescent="0.25">
      <c r="A143" s="7"/>
      <c r="B143" s="76" t="s">
        <v>174</v>
      </c>
      <c r="C143" s="77"/>
      <c r="D143" s="77"/>
      <c r="E143" s="54"/>
      <c r="F143" s="194">
        <v>11916</v>
      </c>
      <c r="G143" s="281"/>
      <c r="H143" s="281"/>
      <c r="I143" s="281"/>
      <c r="J143" s="282"/>
    </row>
    <row r="144" spans="1:10" ht="36" customHeight="1" x14ac:dyDescent="0.25">
      <c r="A144" s="7"/>
      <c r="B144" s="76" t="s">
        <v>175</v>
      </c>
      <c r="C144" s="77"/>
      <c r="D144" s="77"/>
      <c r="E144" s="54"/>
      <c r="F144" s="194">
        <v>113670</v>
      </c>
      <c r="G144" s="281"/>
      <c r="H144" s="281"/>
      <c r="I144" s="281"/>
      <c r="J144" s="282"/>
    </row>
    <row r="145" spans="1:10" ht="36" customHeight="1" x14ac:dyDescent="0.25">
      <c r="A145" s="7"/>
      <c r="B145" s="76" t="s">
        <v>176</v>
      </c>
      <c r="C145" s="77"/>
      <c r="D145" s="77"/>
      <c r="E145" s="53"/>
      <c r="F145" s="281">
        <v>70650</v>
      </c>
      <c r="G145" s="281"/>
      <c r="H145" s="281"/>
      <c r="I145" s="281"/>
      <c r="J145" s="282"/>
    </row>
    <row r="146" spans="1:10" ht="36" customHeight="1" x14ac:dyDescent="0.25">
      <c r="A146" s="7"/>
      <c r="B146" s="76" t="s">
        <v>177</v>
      </c>
      <c r="C146" s="77"/>
      <c r="D146" s="77"/>
      <c r="E146" s="53"/>
      <c r="F146" s="281">
        <v>60012</v>
      </c>
      <c r="G146" s="281"/>
      <c r="H146" s="281"/>
      <c r="I146" s="281"/>
      <c r="J146" s="282"/>
    </row>
    <row r="147" spans="1:10" ht="36" customHeight="1" x14ac:dyDescent="0.25">
      <c r="A147" s="7" t="s">
        <v>113</v>
      </c>
      <c r="B147" s="354" t="s">
        <v>178</v>
      </c>
      <c r="C147" s="355"/>
      <c r="D147" s="355"/>
      <c r="E147" s="435"/>
      <c r="F147" s="194">
        <v>276480</v>
      </c>
      <c r="G147" s="281"/>
      <c r="H147" s="281"/>
      <c r="I147" s="281"/>
      <c r="J147" s="282"/>
    </row>
    <row r="148" spans="1:10" ht="36" customHeight="1" x14ac:dyDescent="0.25">
      <c r="A148" s="7" t="s">
        <v>113</v>
      </c>
      <c r="B148" s="76" t="s">
        <v>179</v>
      </c>
      <c r="C148" s="77"/>
      <c r="D148" s="77"/>
      <c r="E148" s="54"/>
      <c r="F148" s="194">
        <v>64080</v>
      </c>
      <c r="G148" s="281"/>
      <c r="H148" s="281"/>
      <c r="I148" s="281"/>
      <c r="J148" s="282"/>
    </row>
    <row r="149" spans="1:10" ht="36" customHeight="1" x14ac:dyDescent="0.25">
      <c r="A149" s="7" t="s">
        <v>113</v>
      </c>
      <c r="B149" s="76" t="s">
        <v>180</v>
      </c>
      <c r="C149" s="77"/>
      <c r="D149" s="77"/>
      <c r="E149" s="54"/>
      <c r="F149" s="194">
        <v>190800</v>
      </c>
      <c r="G149" s="281"/>
      <c r="H149" s="281"/>
      <c r="I149" s="281"/>
      <c r="J149" s="282"/>
    </row>
    <row r="150" spans="1:10" ht="36" customHeight="1" x14ac:dyDescent="0.25">
      <c r="A150" s="7" t="s">
        <v>113</v>
      </c>
      <c r="B150" s="76" t="s">
        <v>181</v>
      </c>
      <c r="C150" s="77"/>
      <c r="D150" s="77"/>
      <c r="E150" s="54"/>
      <c r="F150" s="194">
        <v>250560</v>
      </c>
      <c r="G150" s="281"/>
      <c r="H150" s="281"/>
      <c r="I150" s="281"/>
      <c r="J150" s="282"/>
    </row>
    <row r="151" spans="1:10" ht="36" customHeight="1" x14ac:dyDescent="0.25">
      <c r="A151" s="7" t="s">
        <v>113</v>
      </c>
      <c r="B151" s="76" t="s">
        <v>182</v>
      </c>
      <c r="C151" s="77"/>
      <c r="D151" s="77"/>
      <c r="E151" s="54"/>
      <c r="F151" s="194">
        <v>300672</v>
      </c>
      <c r="G151" s="281"/>
      <c r="H151" s="281"/>
      <c r="I151" s="281"/>
      <c r="J151" s="282"/>
    </row>
    <row r="152" spans="1:10" ht="36" customHeight="1" x14ac:dyDescent="0.25">
      <c r="A152" s="7" t="s">
        <v>113</v>
      </c>
      <c r="B152" s="76" t="s">
        <v>183</v>
      </c>
      <c r="C152" s="77"/>
      <c r="D152" s="77"/>
      <c r="E152" s="54"/>
      <c r="F152" s="194">
        <v>84240</v>
      </c>
      <c r="G152" s="281"/>
      <c r="H152" s="281"/>
      <c r="I152" s="281"/>
      <c r="J152" s="282"/>
    </row>
    <row r="153" spans="1:10" ht="36" customHeight="1" x14ac:dyDescent="0.25">
      <c r="A153" s="7" t="s">
        <v>113</v>
      </c>
      <c r="B153" s="76" t="s">
        <v>184</v>
      </c>
      <c r="C153" s="77"/>
      <c r="D153" s="77"/>
      <c r="E153" s="54"/>
      <c r="F153" s="194">
        <v>111600</v>
      </c>
      <c r="G153" s="281"/>
      <c r="H153" s="281"/>
      <c r="I153" s="281"/>
      <c r="J153" s="282"/>
    </row>
    <row r="154" spans="1:10" ht="36" customHeight="1" x14ac:dyDescent="0.25">
      <c r="A154" s="7" t="s">
        <v>113</v>
      </c>
      <c r="B154" s="354" t="s">
        <v>185</v>
      </c>
      <c r="C154" s="355"/>
      <c r="D154" s="355"/>
      <c r="E154" s="435"/>
      <c r="F154" s="194">
        <v>214560</v>
      </c>
      <c r="G154" s="281"/>
      <c r="H154" s="281"/>
      <c r="I154" s="281"/>
      <c r="J154" s="282"/>
    </row>
    <row r="155" spans="1:10" ht="36" customHeight="1" x14ac:dyDescent="0.25">
      <c r="A155" s="7" t="s">
        <v>113</v>
      </c>
      <c r="B155" s="354" t="s">
        <v>186</v>
      </c>
      <c r="C155" s="355"/>
      <c r="D155" s="355"/>
      <c r="E155" s="435"/>
      <c r="F155" s="194">
        <v>17280</v>
      </c>
      <c r="G155" s="281"/>
      <c r="H155" s="281"/>
      <c r="I155" s="281"/>
      <c r="J155" s="282"/>
    </row>
    <row r="156" spans="1:10" ht="36" customHeight="1" thickBot="1" x14ac:dyDescent="0.3">
      <c r="A156" s="7" t="s">
        <v>113</v>
      </c>
      <c r="B156" s="513" t="s">
        <v>188</v>
      </c>
      <c r="C156" s="514"/>
      <c r="D156" s="514"/>
      <c r="E156" s="515"/>
      <c r="F156" s="194">
        <v>88560</v>
      </c>
      <c r="G156" s="281"/>
      <c r="H156" s="281"/>
      <c r="I156" s="281"/>
      <c r="J156" s="282"/>
    </row>
    <row r="157" spans="1:10" ht="22.5" customHeight="1" x14ac:dyDescent="0.25">
      <c r="A157" s="7" t="s">
        <v>111</v>
      </c>
      <c r="B157" s="532" t="s">
        <v>190</v>
      </c>
      <c r="C157" s="533"/>
      <c r="D157" s="533"/>
      <c r="E157" s="533"/>
      <c r="F157" s="533"/>
      <c r="G157" s="533"/>
      <c r="H157" s="533"/>
      <c r="I157" s="533"/>
      <c r="J157" s="534"/>
    </row>
    <row r="158" spans="1:10" ht="36" customHeight="1" thickBot="1" x14ac:dyDescent="0.3">
      <c r="A158" s="7"/>
      <c r="B158" s="52" t="s">
        <v>172</v>
      </c>
      <c r="C158" s="96"/>
      <c r="D158" s="96"/>
      <c r="E158" s="97"/>
      <c r="F158" s="200">
        <v>40</v>
      </c>
      <c r="G158" s="507"/>
      <c r="H158" s="507"/>
      <c r="I158" s="507"/>
      <c r="J158" s="508"/>
    </row>
    <row r="159" spans="1:10" ht="36" customHeight="1" thickBot="1" x14ac:dyDescent="0.3">
      <c r="A159" s="7"/>
      <c r="B159" s="99" t="s">
        <v>189</v>
      </c>
      <c r="C159" s="100"/>
      <c r="D159" s="100"/>
      <c r="E159" s="101"/>
      <c r="F159" s="402"/>
      <c r="G159" s="403"/>
      <c r="H159" s="403"/>
      <c r="I159" s="403"/>
      <c r="J159" s="404"/>
    </row>
    <row r="160" spans="1:10" ht="36" customHeight="1" thickBot="1" x14ac:dyDescent="0.3">
      <c r="A160" s="7"/>
      <c r="B160" s="105" t="s">
        <v>190</v>
      </c>
      <c r="C160" s="106"/>
      <c r="D160" s="106"/>
      <c r="E160" s="106"/>
      <c r="F160" s="106"/>
      <c r="G160" s="106"/>
      <c r="H160" s="106"/>
      <c r="I160" s="106"/>
      <c r="J160" s="107"/>
    </row>
    <row r="161" spans="1:10" ht="36" customHeight="1" x14ac:dyDescent="0.25">
      <c r="A161" s="7"/>
      <c r="B161" s="108" t="s">
        <v>191</v>
      </c>
      <c r="C161" s="109"/>
      <c r="D161" s="109"/>
      <c r="E161" s="110"/>
      <c r="F161" s="190">
        <v>60</v>
      </c>
      <c r="G161" s="396"/>
      <c r="H161" s="396"/>
      <c r="I161" s="396"/>
      <c r="J161" s="397"/>
    </row>
    <row r="162" spans="1:10" ht="36" customHeight="1" x14ac:dyDescent="0.25">
      <c r="A162" s="7"/>
      <c r="B162" s="76" t="s">
        <v>192</v>
      </c>
      <c r="C162" s="77"/>
      <c r="D162" s="77"/>
      <c r="E162" s="54"/>
      <c r="F162" s="194">
        <v>99</v>
      </c>
      <c r="G162" s="281"/>
      <c r="H162" s="281"/>
      <c r="I162" s="281"/>
      <c r="J162" s="282"/>
    </row>
    <row r="163" spans="1:10" ht="36" customHeight="1" thickBot="1" x14ac:dyDescent="0.3">
      <c r="A163" s="7"/>
      <c r="B163" s="76" t="s">
        <v>193</v>
      </c>
      <c r="C163" s="77"/>
      <c r="D163" s="77"/>
      <c r="E163" s="54"/>
      <c r="F163" s="200">
        <v>150</v>
      </c>
      <c r="G163" s="507"/>
      <c r="H163" s="507"/>
      <c r="I163" s="507"/>
      <c r="J163" s="508"/>
    </row>
    <row r="164" spans="1:10" ht="36" customHeight="1" thickBot="1" x14ac:dyDescent="0.3">
      <c r="A164" s="7"/>
      <c r="B164" s="18" t="s">
        <v>194</v>
      </c>
      <c r="C164" s="19"/>
      <c r="D164" s="19"/>
      <c r="E164" s="20"/>
      <c r="F164" s="535"/>
      <c r="G164" s="536"/>
      <c r="H164" s="536"/>
      <c r="I164" s="536"/>
      <c r="J164" s="537"/>
    </row>
    <row r="165" spans="1:10" ht="36" customHeight="1" x14ac:dyDescent="0.25">
      <c r="A165" s="7" t="s">
        <v>111</v>
      </c>
      <c r="B165" s="354" t="s">
        <v>266</v>
      </c>
      <c r="C165" s="355"/>
      <c r="D165" s="355"/>
      <c r="E165" s="435"/>
      <c r="F165" s="194">
        <v>70020</v>
      </c>
      <c r="G165" s="281"/>
      <c r="H165" s="281"/>
      <c r="I165" s="281"/>
      <c r="J165" s="282"/>
    </row>
    <row r="166" spans="1:10" ht="36" customHeight="1" x14ac:dyDescent="0.25">
      <c r="A166" s="7" t="s">
        <v>111</v>
      </c>
      <c r="B166" s="76" t="s">
        <v>196</v>
      </c>
      <c r="C166" s="77"/>
      <c r="D166" s="77"/>
      <c r="E166" s="54"/>
      <c r="F166" s="194">
        <v>43488</v>
      </c>
      <c r="G166" s="281"/>
      <c r="H166" s="281"/>
      <c r="I166" s="281"/>
      <c r="J166" s="282"/>
    </row>
    <row r="167" spans="1:10" ht="36" customHeight="1" x14ac:dyDescent="0.25">
      <c r="A167" s="7" t="s">
        <v>113</v>
      </c>
      <c r="B167" s="76" t="s">
        <v>315</v>
      </c>
      <c r="C167" s="77"/>
      <c r="D167" s="77"/>
      <c r="E167" s="54"/>
      <c r="F167" s="194">
        <v>175680</v>
      </c>
      <c r="G167" s="281"/>
      <c r="H167" s="281"/>
      <c r="I167" s="281"/>
      <c r="J167" s="282"/>
    </row>
    <row r="168" spans="1:10" ht="36" customHeight="1" thickBot="1" x14ac:dyDescent="0.3">
      <c r="A168" s="7"/>
      <c r="B168" s="76" t="s">
        <v>201</v>
      </c>
      <c r="C168" s="77"/>
      <c r="D168" s="77"/>
      <c r="E168" s="54"/>
      <c r="F168" s="192">
        <v>47412</v>
      </c>
      <c r="G168" s="415"/>
      <c r="H168" s="415"/>
      <c r="I168" s="415"/>
      <c r="J168" s="416"/>
    </row>
    <row r="169" spans="1:10" ht="54" customHeight="1" thickBot="1" x14ac:dyDescent="0.3">
      <c r="A169" s="7"/>
      <c r="B169" s="361" t="s">
        <v>202</v>
      </c>
      <c r="C169" s="362"/>
      <c r="D169" s="362"/>
      <c r="E169" s="363"/>
      <c r="F169" s="213"/>
      <c r="G169" s="329"/>
      <c r="H169" s="329"/>
      <c r="I169" s="329"/>
      <c r="J169" s="330"/>
    </row>
    <row r="170" spans="1:10" ht="28.5" customHeight="1" thickBot="1" x14ac:dyDescent="0.3">
      <c r="A170" s="7"/>
      <c r="B170" s="358" t="s">
        <v>190</v>
      </c>
      <c r="C170" s="359"/>
      <c r="D170" s="359"/>
      <c r="E170" s="359"/>
      <c r="F170" s="359"/>
      <c r="G170" s="359"/>
      <c r="H170" s="359"/>
      <c r="I170" s="359"/>
      <c r="J170" s="360"/>
    </row>
    <row r="171" spans="1:10" ht="28.5" customHeight="1" x14ac:dyDescent="0.25">
      <c r="A171" s="7"/>
      <c r="B171" s="78" t="s">
        <v>203</v>
      </c>
      <c r="C171" s="79"/>
      <c r="D171" s="79"/>
      <c r="E171" s="36"/>
      <c r="F171" s="80">
        <v>150</v>
      </c>
      <c r="G171" s="81"/>
      <c r="H171" s="81"/>
      <c r="I171" s="81"/>
      <c r="J171" s="82"/>
    </row>
    <row r="172" spans="1:10" ht="28.5" customHeight="1" x14ac:dyDescent="0.25">
      <c r="A172" s="7"/>
      <c r="B172" s="76" t="s">
        <v>204</v>
      </c>
      <c r="C172" s="77"/>
      <c r="D172" s="77"/>
      <c r="E172" s="54"/>
      <c r="F172" s="67">
        <v>60</v>
      </c>
      <c r="G172" s="68"/>
      <c r="H172" s="68"/>
      <c r="I172" s="68"/>
      <c r="J172" s="69"/>
    </row>
    <row r="173" spans="1:10" ht="28.5" customHeight="1" x14ac:dyDescent="0.25">
      <c r="A173" s="7"/>
      <c r="B173" s="76" t="s">
        <v>205</v>
      </c>
      <c r="C173" s="77"/>
      <c r="D173" s="77"/>
      <c r="E173" s="54"/>
      <c r="F173" s="67">
        <v>60</v>
      </c>
      <c r="G173" s="68"/>
      <c r="H173" s="68"/>
      <c r="I173" s="68"/>
      <c r="J173" s="69"/>
    </row>
    <row r="174" spans="1:10" ht="28.5" customHeight="1" x14ac:dyDescent="0.25">
      <c r="A174" s="7"/>
      <c r="B174" s="76" t="s">
        <v>206</v>
      </c>
      <c r="C174" s="77"/>
      <c r="D174" s="77"/>
      <c r="E174" s="54"/>
      <c r="F174" s="80">
        <v>150</v>
      </c>
      <c r="G174" s="81"/>
      <c r="H174" s="81"/>
      <c r="I174" s="81"/>
      <c r="J174" s="82"/>
    </row>
    <row r="175" spans="1:10" ht="28.5" customHeight="1" thickBot="1" x14ac:dyDescent="0.3">
      <c r="A175" s="7"/>
      <c r="B175" s="76" t="s">
        <v>207</v>
      </c>
      <c r="C175" s="77"/>
      <c r="D175" s="77"/>
      <c r="E175" s="54"/>
      <c r="F175" s="80">
        <v>150</v>
      </c>
      <c r="G175" s="81"/>
      <c r="H175" s="81"/>
      <c r="I175" s="81"/>
      <c r="J175" s="82"/>
    </row>
    <row r="176" spans="1:10" ht="24" customHeight="1" thickBot="1" x14ac:dyDescent="0.3">
      <c r="A176" s="7"/>
      <c r="B176" s="27"/>
      <c r="C176" s="38"/>
      <c r="D176" s="38"/>
      <c r="E176" s="39"/>
      <c r="F176" s="185"/>
      <c r="G176" s="214"/>
      <c r="H176" s="214"/>
      <c r="I176" s="214"/>
      <c r="J176" s="215"/>
    </row>
    <row r="177" spans="1:10" ht="21" customHeight="1" x14ac:dyDescent="0.25">
      <c r="A177" s="7"/>
      <c r="B177" s="125"/>
      <c r="C177" s="126"/>
      <c r="D177" s="126"/>
      <c r="E177" s="126"/>
      <c r="F177" s="127"/>
      <c r="G177" s="127"/>
      <c r="H177" s="127"/>
      <c r="I177" s="127"/>
      <c r="J177" s="127"/>
    </row>
    <row r="178" spans="1:10" ht="67.5" customHeight="1" x14ac:dyDescent="0.25">
      <c r="A178" s="7"/>
      <c r="B178" s="128" t="s">
        <v>319</v>
      </c>
      <c r="C178" s="128"/>
      <c r="D178" s="128"/>
      <c r="E178" s="128"/>
      <c r="F178" s="128"/>
      <c r="G178" s="128"/>
      <c r="H178" s="128"/>
      <c r="I178" s="128"/>
      <c r="J178" s="128"/>
    </row>
    <row r="179" spans="1:10" ht="21" x14ac:dyDescent="0.25">
      <c r="A179" s="7" t="s">
        <v>113</v>
      </c>
      <c r="B179" s="130" t="s">
        <v>210</v>
      </c>
      <c r="C179" s="130"/>
      <c r="D179" s="130"/>
      <c r="E179" s="130"/>
      <c r="F179" s="130"/>
      <c r="G179" s="130"/>
      <c r="H179" s="130"/>
      <c r="I179" s="130"/>
      <c r="J179" s="130"/>
    </row>
    <row r="180" spans="1:10" s="180" customFormat="1" ht="20.100000000000001" customHeight="1" x14ac:dyDescent="0.25">
      <c r="B180" s="424"/>
      <c r="F180" s="425"/>
      <c r="G180" s="425"/>
      <c r="H180" s="425"/>
      <c r="I180" s="425"/>
      <c r="J180" s="425"/>
    </row>
    <row r="181" spans="1:10" s="245" customFormat="1" ht="36" customHeight="1" thickBot="1" x14ac:dyDescent="0.3">
      <c r="B181" s="246" t="s">
        <v>254</v>
      </c>
      <c r="C181" s="246"/>
      <c r="D181" s="246"/>
      <c r="E181" s="246"/>
      <c r="F181" s="246"/>
      <c r="G181" s="246"/>
      <c r="H181" s="246"/>
      <c r="I181" s="246"/>
    </row>
    <row r="182" spans="1:10" s="133" customFormat="1" ht="36" customHeight="1" thickBot="1" x14ac:dyDescent="0.3">
      <c r="B182" s="247" t="s">
        <v>255</v>
      </c>
      <c r="C182" s="248"/>
      <c r="D182" s="248"/>
      <c r="E182" s="248"/>
      <c r="F182" s="248"/>
      <c r="G182" s="248"/>
      <c r="H182" s="248"/>
      <c r="I182" s="249"/>
    </row>
    <row r="183" spans="1:10" ht="84" customHeight="1" thickBot="1" x14ac:dyDescent="0.3">
      <c r="B183" s="283" t="s">
        <v>256</v>
      </c>
      <c r="C183" s="284"/>
      <c r="D183" s="285" t="s">
        <v>257</v>
      </c>
      <c r="E183" s="255"/>
      <c r="F183" s="256"/>
      <c r="G183" s="255" t="s">
        <v>258</v>
      </c>
      <c r="H183" s="255"/>
      <c r="I183" s="256"/>
      <c r="J183" s="9"/>
    </row>
    <row r="184" spans="1:10" ht="36" customHeight="1" x14ac:dyDescent="0.25">
      <c r="B184" s="286" t="s">
        <v>259</v>
      </c>
      <c r="C184" s="287"/>
      <c r="D184" s="262" t="s">
        <v>260</v>
      </c>
      <c r="E184" s="262"/>
      <c r="F184" s="262"/>
      <c r="G184" s="288">
        <v>2343</v>
      </c>
      <c r="H184" s="262"/>
      <c r="I184" s="263"/>
      <c r="J184" s="9"/>
    </row>
    <row r="185" spans="1:10" ht="36" customHeight="1" x14ac:dyDescent="0.25">
      <c r="B185" s="289" t="s">
        <v>261</v>
      </c>
      <c r="C185" s="290"/>
      <c r="D185" s="269"/>
      <c r="E185" s="269"/>
      <c r="F185" s="269"/>
      <c r="G185" s="291">
        <v>1701</v>
      </c>
      <c r="H185" s="269"/>
      <c r="I185" s="270"/>
      <c r="J185" s="9"/>
    </row>
    <row r="186" spans="1:10" ht="36" customHeight="1" x14ac:dyDescent="0.25">
      <c r="B186" s="289" t="s">
        <v>262</v>
      </c>
      <c r="C186" s="290"/>
      <c r="D186" s="269"/>
      <c r="E186" s="269"/>
      <c r="F186" s="269"/>
      <c r="G186" s="291">
        <v>1542</v>
      </c>
      <c r="H186" s="269"/>
      <c r="I186" s="270"/>
      <c r="J186" s="9"/>
    </row>
    <row r="187" spans="1:10" ht="54" customHeight="1" x14ac:dyDescent="0.25">
      <c r="B187" s="289" t="s">
        <v>263</v>
      </c>
      <c r="C187" s="290"/>
      <c r="D187" s="269"/>
      <c r="E187" s="269"/>
      <c r="F187" s="269"/>
      <c r="G187" s="291">
        <v>1380</v>
      </c>
      <c r="H187" s="269"/>
      <c r="I187" s="270"/>
      <c r="J187" s="9"/>
    </row>
    <row r="188" spans="1:10" ht="16.5" customHeight="1" x14ac:dyDescent="0.25">
      <c r="B188" s="372"/>
      <c r="C188" s="372"/>
      <c r="D188" s="373"/>
      <c r="E188" s="373"/>
      <c r="F188" s="373"/>
      <c r="G188" s="374"/>
      <c r="H188" s="373"/>
      <c r="I188" s="373"/>
      <c r="J188" s="9"/>
    </row>
    <row r="189" spans="1:10" ht="40.5" customHeight="1" x14ac:dyDescent="0.25">
      <c r="A189" s="7"/>
      <c r="B189" s="132" t="s">
        <v>211</v>
      </c>
      <c r="C189" s="132"/>
      <c r="D189" s="132"/>
      <c r="E189" s="132"/>
      <c r="F189" s="132"/>
      <c r="G189" s="132"/>
      <c r="H189" s="132"/>
      <c r="I189" s="132"/>
      <c r="J189" s="132"/>
    </row>
    <row r="190" spans="1:10" ht="23.25" x14ac:dyDescent="0.25">
      <c r="A190" s="375" t="s">
        <v>320</v>
      </c>
      <c r="B190" s="375"/>
      <c r="C190" s="375"/>
      <c r="D190" s="375"/>
      <c r="E190" s="375"/>
      <c r="F190" s="375"/>
      <c r="G190" s="375"/>
      <c r="H190" s="375"/>
      <c r="I190" s="9"/>
      <c r="J190" s="9"/>
    </row>
    <row r="191" spans="1:10" ht="25.5" x14ac:dyDescent="0.35">
      <c r="A191" s="376" t="s">
        <v>321</v>
      </c>
      <c r="B191" s="376"/>
      <c r="C191" s="376"/>
      <c r="D191" s="376"/>
      <c r="E191" s="377" t="s">
        <v>322</v>
      </c>
      <c r="F191" s="378"/>
      <c r="G191" s="378"/>
      <c r="H191" s="9"/>
      <c r="I191" s="9"/>
      <c r="J191" s="9"/>
    </row>
    <row r="192" spans="1:10" ht="25.5" x14ac:dyDescent="0.35">
      <c r="A192" s="379" t="s">
        <v>323</v>
      </c>
      <c r="B192" s="379"/>
      <c r="C192" s="379"/>
      <c r="D192" s="379"/>
      <c r="E192" s="380">
        <v>1</v>
      </c>
      <c r="F192" s="378"/>
      <c r="G192" s="378"/>
      <c r="H192" s="9"/>
      <c r="I192" s="9"/>
      <c r="J192" s="9"/>
    </row>
    <row r="193" spans="1:10" ht="25.5" x14ac:dyDescent="0.35">
      <c r="A193" s="379">
        <v>2</v>
      </c>
      <c r="B193" s="379"/>
      <c r="C193" s="379"/>
      <c r="D193" s="379"/>
      <c r="E193" s="381">
        <v>1.1000000000000001</v>
      </c>
      <c r="F193" s="378"/>
      <c r="G193" s="378"/>
      <c r="H193" s="9"/>
      <c r="I193" s="9"/>
      <c r="J193" s="9"/>
    </row>
    <row r="194" spans="1:10" ht="25.5" x14ac:dyDescent="0.35">
      <c r="A194" s="379">
        <v>3</v>
      </c>
      <c r="B194" s="379"/>
      <c r="C194" s="379"/>
      <c r="D194" s="379"/>
      <c r="E194" s="381">
        <v>1.2</v>
      </c>
      <c r="F194" s="378"/>
      <c r="G194" s="378"/>
      <c r="H194" s="9"/>
      <c r="I194" s="9"/>
      <c r="J194" s="9"/>
    </row>
    <row r="195" spans="1:10" ht="25.5" x14ac:dyDescent="0.35">
      <c r="A195" s="379" t="s">
        <v>324</v>
      </c>
      <c r="B195" s="379"/>
      <c r="C195" s="379"/>
      <c r="D195" s="379"/>
      <c r="E195" s="381">
        <v>1.25</v>
      </c>
      <c r="F195" s="378"/>
      <c r="G195" s="378"/>
      <c r="H195" s="9"/>
      <c r="I195" s="9"/>
      <c r="J195" s="9"/>
    </row>
    <row r="196" spans="1:10" ht="25.5" x14ac:dyDescent="0.35">
      <c r="A196" s="379" t="s">
        <v>325</v>
      </c>
      <c r="B196" s="379"/>
      <c r="C196" s="379"/>
      <c r="D196" s="379"/>
      <c r="E196" s="381">
        <v>1.3</v>
      </c>
      <c r="F196" s="378"/>
      <c r="G196" s="378"/>
      <c r="H196" s="9"/>
      <c r="I196" s="9"/>
      <c r="J196" s="9"/>
    </row>
    <row r="197" spans="1:10" ht="25.5" x14ac:dyDescent="0.35">
      <c r="A197" s="379" t="s">
        <v>326</v>
      </c>
      <c r="B197" s="379"/>
      <c r="C197" s="379"/>
      <c r="D197" s="379"/>
      <c r="E197" s="381">
        <v>1.35</v>
      </c>
      <c r="F197" s="378"/>
      <c r="G197" s="378"/>
      <c r="H197" s="9"/>
      <c r="I197" s="9"/>
      <c r="J197" s="9"/>
    </row>
    <row r="198" spans="1:10" ht="25.5" x14ac:dyDescent="0.35">
      <c r="A198" s="379" t="s">
        <v>327</v>
      </c>
      <c r="B198" s="379"/>
      <c r="C198" s="379"/>
      <c r="D198" s="379"/>
      <c r="E198" s="381">
        <v>1.4</v>
      </c>
      <c r="F198" s="378"/>
      <c r="G198" s="378"/>
      <c r="H198" s="9"/>
      <c r="I198" s="9"/>
      <c r="J198" s="9"/>
    </row>
    <row r="199" spans="1:10" ht="25.5" x14ac:dyDescent="0.35">
      <c r="A199" s="379" t="s">
        <v>328</v>
      </c>
      <c r="B199" s="379"/>
      <c r="C199" s="379"/>
      <c r="D199" s="379"/>
      <c r="E199" s="381">
        <v>1.45</v>
      </c>
      <c r="F199" s="378"/>
      <c r="G199" s="378"/>
      <c r="H199" s="9"/>
      <c r="I199" s="9"/>
      <c r="J199" s="9"/>
    </row>
    <row r="200" spans="1:10" ht="25.5" x14ac:dyDescent="0.35">
      <c r="A200" s="379" t="s">
        <v>329</v>
      </c>
      <c r="B200" s="379"/>
      <c r="C200" s="379"/>
      <c r="D200" s="379"/>
      <c r="E200" s="381">
        <v>1.5</v>
      </c>
      <c r="F200" s="378"/>
      <c r="G200" s="378"/>
      <c r="H200" s="9"/>
      <c r="I200" s="9"/>
      <c r="J200" s="9"/>
    </row>
    <row r="201" spans="1:10" ht="25.5" x14ac:dyDescent="0.35">
      <c r="A201" s="379" t="s">
        <v>330</v>
      </c>
      <c r="B201" s="379"/>
      <c r="C201" s="379"/>
      <c r="D201" s="379"/>
      <c r="E201" s="381">
        <v>2</v>
      </c>
      <c r="F201" s="378"/>
      <c r="G201" s="378"/>
      <c r="H201" s="9"/>
      <c r="I201" s="9"/>
      <c r="J201" s="9"/>
    </row>
    <row r="202" spans="1:10" ht="53.25" customHeight="1" x14ac:dyDescent="0.25">
      <c r="A202" s="382" t="s">
        <v>525</v>
      </c>
      <c r="B202" s="382"/>
      <c r="C202" s="382"/>
      <c r="D202" s="382"/>
      <c r="E202" s="382"/>
      <c r="F202" s="382"/>
      <c r="G202" s="382"/>
      <c r="H202" s="382"/>
      <c r="I202" s="9"/>
      <c r="J202" s="9"/>
    </row>
  </sheetData>
  <sheetProtection selectLockedCells="1" selectUnlockedCells="1"/>
  <mergeCells count="364">
    <mergeCell ref="A201:D201"/>
    <mergeCell ref="A202:H202"/>
    <mergeCell ref="A195:D195"/>
    <mergeCell ref="A196:D196"/>
    <mergeCell ref="A197:D197"/>
    <mergeCell ref="A198:D198"/>
    <mergeCell ref="A199:D199"/>
    <mergeCell ref="A200:D200"/>
    <mergeCell ref="B189:J189"/>
    <mergeCell ref="A190:H190"/>
    <mergeCell ref="A191:D191"/>
    <mergeCell ref="A192:D192"/>
    <mergeCell ref="A193:D193"/>
    <mergeCell ref="A194:D194"/>
    <mergeCell ref="B184:C184"/>
    <mergeCell ref="D184:F187"/>
    <mergeCell ref="G184:I184"/>
    <mergeCell ref="B185:C185"/>
    <mergeCell ref="G185:I185"/>
    <mergeCell ref="B186:C186"/>
    <mergeCell ref="G186:I186"/>
    <mergeCell ref="B187:C187"/>
    <mergeCell ref="G187:I187"/>
    <mergeCell ref="B178:J178"/>
    <mergeCell ref="B179:J179"/>
    <mergeCell ref="B181:I181"/>
    <mergeCell ref="B182:I182"/>
    <mergeCell ref="B183:C183"/>
    <mergeCell ref="D183:F183"/>
    <mergeCell ref="G183:I183"/>
    <mergeCell ref="B174:E174"/>
    <mergeCell ref="F174:J174"/>
    <mergeCell ref="B175:E175"/>
    <mergeCell ref="F175:J175"/>
    <mergeCell ref="B176:E176"/>
    <mergeCell ref="F176:J176"/>
    <mergeCell ref="B170:J170"/>
    <mergeCell ref="B171:E171"/>
    <mergeCell ref="F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J160"/>
    <mergeCell ref="B161:E161"/>
    <mergeCell ref="F161:J161"/>
    <mergeCell ref="B162:E162"/>
    <mergeCell ref="F162:J162"/>
    <mergeCell ref="B163:E163"/>
    <mergeCell ref="F163:J163"/>
    <mergeCell ref="B156:E156"/>
    <mergeCell ref="F156:J156"/>
    <mergeCell ref="B157:J157"/>
    <mergeCell ref="B158:E158"/>
    <mergeCell ref="F158:J158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B66:E66"/>
    <mergeCell ref="F66:J66"/>
    <mergeCell ref="B67:E67"/>
    <mergeCell ref="F67:J67"/>
    <mergeCell ref="A68:E68"/>
    <mergeCell ref="F68:J68"/>
    <mergeCell ref="B61:E61"/>
    <mergeCell ref="F61:J61"/>
    <mergeCell ref="F62:J62"/>
    <mergeCell ref="B63:E63"/>
    <mergeCell ref="B64:E64"/>
    <mergeCell ref="F64:J64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80" activePane="bottomLeft" state="frozen"/>
      <selection activeCell="F133" sqref="F133:J134"/>
      <selection pane="bottomLeft" activeCell="F87" sqref="F87:J88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62640</v>
      </c>
      <c r="G8" s="33">
        <f>H8*1.1</f>
        <v>57420.000000000007</v>
      </c>
      <c r="H8" s="33">
        <v>52200</v>
      </c>
      <c r="I8" s="33">
        <f>H8*0.75</f>
        <v>39150</v>
      </c>
      <c r="J8" s="33">
        <f>H8*0.5</f>
        <v>26100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87696</v>
      </c>
      <c r="G9" s="37">
        <f>H9*1.1</f>
        <v>80388</v>
      </c>
      <c r="H9" s="37">
        <v>73080</v>
      </c>
      <c r="I9" s="37">
        <f>H9*0.75</f>
        <v>54810</v>
      </c>
      <c r="J9" s="37">
        <f>H9*0.5</f>
        <v>36540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73440</v>
      </c>
      <c r="G11" s="33">
        <f>H11*1.1</f>
        <v>67320</v>
      </c>
      <c r="H11" s="33">
        <v>61200</v>
      </c>
      <c r="I11" s="33">
        <f>H11*0.75</f>
        <v>45900</v>
      </c>
      <c r="J11" s="33">
        <f>H11*0.5</f>
        <v>30600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102816</v>
      </c>
      <c r="G12" s="37">
        <f>H12*1.1</f>
        <v>94248.000000000015</v>
      </c>
      <c r="H12" s="37">
        <v>85680</v>
      </c>
      <c r="I12" s="37">
        <f>H12*0.75</f>
        <v>64260</v>
      </c>
      <c r="J12" s="37">
        <f>H12*0.5</f>
        <v>42840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9900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14400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9000 до 270000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189000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198000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207000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216000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225000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234000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243000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252000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261000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270000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9540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4500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4500 до 90000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27900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2790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12600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78012</v>
      </c>
      <c r="G69" s="94"/>
      <c r="H69" s="94"/>
      <c r="I69" s="94"/>
      <c r="J69" s="95"/>
    </row>
    <row r="70" spans="1:10" ht="24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4" t="s">
        <v>160</v>
      </c>
      <c r="C71" s="485"/>
      <c r="D71" s="485"/>
      <c r="E71" s="486"/>
      <c r="F71" s="191">
        <v>23400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5"/>
      <c r="F72" s="281">
        <v>12600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5"/>
      <c r="F73" s="281">
        <v>45000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5"/>
      <c r="F74" s="281">
        <v>45000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5"/>
      <c r="F75" s="281">
        <v>54000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5"/>
      <c r="F76" s="281">
        <v>18000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5"/>
      <c r="F77" s="281">
        <v>14400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5"/>
      <c r="F78" s="281">
        <v>48600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5"/>
      <c r="F79" s="281">
        <v>81000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5"/>
      <c r="F80" s="281">
        <v>4500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5"/>
      <c r="F81" s="281">
        <v>21600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5"/>
      <c r="F82" s="281">
        <v>18000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5"/>
      <c r="F83" s="281">
        <v>90000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5"/>
      <c r="F84" s="281">
        <v>7200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9900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66600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25200</v>
      </c>
      <c r="G87" s="281"/>
      <c r="H87" s="281"/>
      <c r="I87" s="281"/>
      <c r="J87" s="282"/>
    </row>
    <row r="88" spans="1:10" ht="36" customHeight="1" x14ac:dyDescent="0.25">
      <c r="A88" s="7"/>
      <c r="B88" s="76" t="s">
        <v>177</v>
      </c>
      <c r="C88" s="77"/>
      <c r="D88" s="77"/>
      <c r="E88" s="53"/>
      <c r="F88" s="281">
        <v>60012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354" t="s">
        <v>178</v>
      </c>
      <c r="C89" s="355"/>
      <c r="D89" s="355"/>
      <c r="E89" s="435"/>
      <c r="F89" s="281">
        <v>33120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5"/>
      <c r="F90" s="281">
        <v>18000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5"/>
      <c r="F91" s="512">
        <v>63360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5"/>
      <c r="F92" s="512">
        <v>63360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5"/>
      <c r="F93" s="512">
        <v>76032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5"/>
      <c r="F94" s="512">
        <v>25200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5"/>
      <c r="F95" s="512">
        <v>20160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5"/>
      <c r="F96" s="512">
        <v>68400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5"/>
      <c r="F97" s="512">
        <v>6480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5"/>
      <c r="F98" s="512">
        <v>126000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3" t="s">
        <v>188</v>
      </c>
      <c r="C99" s="514"/>
      <c r="D99" s="514"/>
      <c r="E99" s="515"/>
      <c r="F99" s="156">
        <v>10080</v>
      </c>
      <c r="G99" s="157"/>
      <c r="H99" s="157"/>
      <c r="I99" s="157"/>
      <c r="J99" s="158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5"/>
      <c r="F106" s="222">
        <f>H106*1.2</f>
        <v>32400</v>
      </c>
      <c r="G106" s="223">
        <f>H106*1.1</f>
        <v>29700.000000000004</v>
      </c>
      <c r="H106" s="223">
        <v>27000</v>
      </c>
      <c r="I106" s="223">
        <f>H106*0.75</f>
        <v>20250</v>
      </c>
      <c r="J106" s="224">
        <f>H106*0.5</f>
        <v>13500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5"/>
      <c r="F107" s="67">
        <v>12600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5"/>
      <c r="F108" s="67">
        <v>7524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5"/>
      <c r="F109" s="222">
        <f>H109*1.2</f>
        <v>45792</v>
      </c>
      <c r="G109" s="223">
        <f>H109*1.1</f>
        <v>41976</v>
      </c>
      <c r="H109" s="223">
        <v>38160</v>
      </c>
      <c r="I109" s="223">
        <f>H109*0.75</f>
        <v>28620</v>
      </c>
      <c r="J109" s="224">
        <f>H109*0.5</f>
        <v>19080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5"/>
      <c r="F110" s="512">
        <v>18000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5"/>
      <c r="F111" s="512">
        <v>10800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18036</v>
      </c>
      <c r="G112" s="121">
        <f>H112*1.1</f>
        <v>16533</v>
      </c>
      <c r="H112" s="121">
        <v>15030</v>
      </c>
      <c r="I112" s="121">
        <f>H112*0.75</f>
        <v>11272.5</v>
      </c>
      <c r="J112" s="121">
        <f>H112*0.5</f>
        <v>7515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5"/>
      <c r="G113" s="496"/>
      <c r="H113" s="496"/>
      <c r="I113" s="496"/>
      <c r="J113" s="497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topLeftCell="B1" zoomScale="50" zoomScaleNormal="60" zoomScaleSheetLayoutView="50" workbookViewId="0">
      <pane ySplit="4" topLeftCell="A68" activePane="bottomLeft" state="frozen"/>
      <selection activeCell="F133" sqref="F133:J134"/>
      <selection pane="bottomLeft" activeCell="F77" sqref="F77:I78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6" t="s">
        <v>111</v>
      </c>
      <c r="B8" s="30" t="s">
        <v>112</v>
      </c>
      <c r="C8" s="31"/>
      <c r="D8" s="31"/>
      <c r="E8" s="32"/>
      <c r="F8" s="43">
        <v>31176</v>
      </c>
      <c r="G8" s="44"/>
      <c r="H8" s="44"/>
      <c r="I8" s="45"/>
    </row>
    <row r="9" spans="1:9" ht="24" thickBot="1" x14ac:dyDescent="0.3">
      <c r="A9" s="136" t="s">
        <v>113</v>
      </c>
      <c r="B9" s="34" t="s">
        <v>114</v>
      </c>
      <c r="C9" s="35"/>
      <c r="D9" s="35"/>
      <c r="E9" s="36"/>
      <c r="F9" s="83">
        <v>43704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5"/>
      <c r="G10" s="214"/>
      <c r="H10" s="214"/>
      <c r="I10" s="215"/>
    </row>
    <row r="11" spans="1:9" ht="36" customHeight="1" x14ac:dyDescent="0.25">
      <c r="A11" s="136" t="s">
        <v>111</v>
      </c>
      <c r="B11" s="30" t="s">
        <v>115</v>
      </c>
      <c r="C11" s="31"/>
      <c r="D11" s="31"/>
      <c r="E11" s="32"/>
      <c r="F11" s="43">
        <v>35820</v>
      </c>
      <c r="G11" s="44"/>
      <c r="H11" s="44"/>
      <c r="I11" s="45"/>
    </row>
    <row r="12" spans="1:9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83">
        <v>50184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1080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6660 до 133200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6660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13320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19980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26640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33300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39960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46620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53280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59940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66600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73260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79920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86580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93240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99900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106560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113220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119880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126540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133200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9540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48168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9936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993.59999999999991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2484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30024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20880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24120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8496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33984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11340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6030</v>
      </c>
      <c r="G77" s="68"/>
      <c r="H77" s="68"/>
      <c r="I77" s="69"/>
    </row>
    <row r="78" spans="1:9" ht="36" customHeight="1" x14ac:dyDescent="0.25">
      <c r="A78" s="7"/>
      <c r="B78" s="76" t="s">
        <v>177</v>
      </c>
      <c r="C78" s="77"/>
      <c r="D78" s="77"/>
      <c r="E78" s="53"/>
      <c r="F78" s="67">
        <v>12024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30960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30960</v>
      </c>
      <c r="G82" s="68"/>
      <c r="H82" s="68"/>
      <c r="I82" s="69"/>
    </row>
    <row r="83" spans="1:9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37152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29520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25920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67680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48240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16560</v>
      </c>
      <c r="G89" s="68"/>
      <c r="H89" s="68"/>
      <c r="I89" s="69"/>
    </row>
    <row r="90" spans="1:9" ht="27" customHeight="1" thickBot="1" x14ac:dyDescent="0.3">
      <c r="B90" s="509" t="s">
        <v>189</v>
      </c>
      <c r="C90" s="510"/>
      <c r="D90" s="510"/>
      <c r="E90" s="511"/>
      <c r="F90" s="509"/>
      <c r="G90" s="510"/>
      <c r="H90" s="510"/>
      <c r="I90" s="511"/>
    </row>
    <row r="91" spans="1:9" ht="19.5" customHeight="1" thickBot="1" x14ac:dyDescent="0.3">
      <c r="B91" s="171" t="s">
        <v>190</v>
      </c>
      <c r="C91" s="172"/>
      <c r="D91" s="172"/>
      <c r="E91" s="173"/>
      <c r="F91" s="171"/>
      <c r="G91" s="172"/>
      <c r="H91" s="172"/>
      <c r="I91" s="173"/>
    </row>
    <row r="92" spans="1:9" ht="36" customHeight="1" x14ac:dyDescent="0.25">
      <c r="B92" s="30" t="s">
        <v>191</v>
      </c>
      <c r="C92" s="238"/>
      <c r="D92" s="238"/>
      <c r="E92" s="239"/>
      <c r="F92" s="190">
        <v>60</v>
      </c>
      <c r="G92" s="396"/>
      <c r="H92" s="396"/>
      <c r="I92" s="397"/>
    </row>
    <row r="93" spans="1:9" ht="36" customHeight="1" x14ac:dyDescent="0.25">
      <c r="B93" s="52" t="s">
        <v>192</v>
      </c>
      <c r="C93" s="96"/>
      <c r="D93" s="96"/>
      <c r="E93" s="97"/>
      <c r="F93" s="194">
        <v>60</v>
      </c>
      <c r="G93" s="281"/>
      <c r="H93" s="281"/>
      <c r="I93" s="282"/>
    </row>
    <row r="94" spans="1:9" ht="36" customHeight="1" thickBot="1" x14ac:dyDescent="0.3">
      <c r="B94" s="240" t="s">
        <v>193</v>
      </c>
      <c r="C94" s="241"/>
      <c r="D94" s="241"/>
      <c r="E94" s="242"/>
      <c r="F94" s="192">
        <v>120</v>
      </c>
      <c r="G94" s="415"/>
      <c r="H94" s="415"/>
      <c r="I94" s="416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14184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12744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20160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18000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18000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14184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3"/>
    </row>
    <row r="104" spans="1:9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</row>
    <row r="105" spans="1:9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8"/>
      <c r="C111" s="128"/>
      <c r="D111" s="128"/>
      <c r="E111" s="128"/>
      <c r="F111" s="128"/>
      <c r="G111" s="128"/>
      <c r="H111" s="128"/>
      <c r="I111" s="128"/>
    </row>
    <row r="112" spans="1:9" s="131" customFormat="1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s="133" customFormat="1" ht="4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8" activePane="bottomLeft" state="frozen"/>
      <selection activeCell="F133" sqref="F133:J134"/>
      <selection pane="bottomLeft" activeCell="F77" sqref="F77:J78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10620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15120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119520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4" t="s">
        <v>160</v>
      </c>
      <c r="C61" s="485"/>
      <c r="D61" s="485"/>
      <c r="E61" s="486"/>
      <c r="F61" s="191">
        <v>24120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42120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59832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56664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67996.799999999988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36108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59832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75060</v>
      </c>
      <c r="G68" s="281"/>
      <c r="H68" s="281"/>
      <c r="I68" s="281"/>
      <c r="J68" s="282"/>
    </row>
    <row r="69" spans="1:10" ht="36" customHeight="1" x14ac:dyDescent="0.25">
      <c r="A69" s="7"/>
      <c r="B69" s="354" t="s">
        <v>168</v>
      </c>
      <c r="C69" s="355"/>
      <c r="D69" s="355"/>
      <c r="E69" s="435"/>
      <c r="F69" s="281">
        <v>119520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3024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15588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12744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110880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75060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5400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60030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21060</v>
      </c>
      <c r="G77" s="281"/>
      <c r="H77" s="281"/>
      <c r="I77" s="281"/>
      <c r="J77" s="282"/>
    </row>
    <row r="78" spans="1:10" ht="36" customHeight="1" x14ac:dyDescent="0.25">
      <c r="A78" s="7"/>
      <c r="B78" s="76" t="s">
        <v>177</v>
      </c>
      <c r="C78" s="77"/>
      <c r="D78" s="77"/>
      <c r="E78" s="53"/>
      <c r="F78" s="281">
        <v>60012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33840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59040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2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2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2">
        <v>95904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2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2">
        <v>84240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2">
        <v>105120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2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2">
        <v>155520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3" t="s">
        <v>188</v>
      </c>
      <c r="C89" s="514"/>
      <c r="D89" s="514"/>
      <c r="E89" s="515"/>
      <c r="F89" s="156">
        <v>105120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21254.399999999998</v>
      </c>
      <c r="G96" s="223">
        <f>H96*1.1</f>
        <v>19483.2</v>
      </c>
      <c r="H96" s="223">
        <v>17712</v>
      </c>
      <c r="I96" s="223">
        <f>H96*0.75</f>
        <v>13284</v>
      </c>
      <c r="J96" s="224">
        <f>H96*0.5</f>
        <v>8856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26928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2">
        <v>10080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2">
        <v>38160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21600</v>
      </c>
      <c r="G102" s="121">
        <f>H102*1.1</f>
        <v>19800</v>
      </c>
      <c r="H102" s="121">
        <v>18000</v>
      </c>
      <c r="I102" s="121">
        <f>H102*0.75</f>
        <v>13500</v>
      </c>
      <c r="J102" s="121">
        <f>H102*0.5</f>
        <v>9000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5"/>
      <c r="G103" s="496"/>
      <c r="H103" s="496"/>
      <c r="I103" s="496"/>
      <c r="J103" s="497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80" activePane="bottomLeft" state="frozen"/>
      <selection activeCell="F133" sqref="F133:J134"/>
      <selection pane="bottomLeft" activeCell="F87" sqref="F87:J88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14184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20160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3024 до 184644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120024</v>
      </c>
      <c r="G69" s="94"/>
      <c r="H69" s="94"/>
      <c r="I69" s="94"/>
      <c r="J69" s="95"/>
    </row>
    <row r="70" spans="1:10" ht="24" customHeight="1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4" t="s">
        <v>160</v>
      </c>
      <c r="C71" s="485"/>
      <c r="D71" s="485"/>
      <c r="E71" s="486"/>
      <c r="F71" s="191">
        <v>30096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5"/>
      <c r="F72" s="281">
        <v>14184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5"/>
      <c r="F73" s="281">
        <v>17712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5"/>
      <c r="F74" s="281">
        <v>49680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5"/>
      <c r="F75" s="281">
        <v>59616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5"/>
      <c r="F76" s="281">
        <v>10620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5"/>
      <c r="F77" s="281">
        <v>21240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5"/>
      <c r="F78" s="281">
        <v>24840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5"/>
      <c r="F79" s="281">
        <v>144000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5"/>
      <c r="F80" s="281">
        <v>3024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5"/>
      <c r="F81" s="281">
        <v>60300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5"/>
      <c r="F82" s="281">
        <v>50220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5"/>
      <c r="F83" s="281">
        <v>184644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5"/>
      <c r="F84" s="281">
        <v>21240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7200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120060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60030</v>
      </c>
      <c r="G87" s="281"/>
      <c r="H87" s="281"/>
      <c r="I87" s="281"/>
      <c r="J87" s="282"/>
    </row>
    <row r="88" spans="1:10" ht="36" customHeight="1" x14ac:dyDescent="0.25">
      <c r="A88" s="7"/>
      <c r="B88" s="76" t="s">
        <v>177</v>
      </c>
      <c r="C88" s="77"/>
      <c r="D88" s="77"/>
      <c r="E88" s="53"/>
      <c r="F88" s="281">
        <v>72000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354" t="s">
        <v>178</v>
      </c>
      <c r="C89" s="355"/>
      <c r="D89" s="355"/>
      <c r="E89" s="435"/>
      <c r="F89" s="281">
        <v>42480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5"/>
      <c r="F90" s="281">
        <v>20160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5"/>
      <c r="F91" s="512">
        <v>25200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5"/>
      <c r="F92" s="512">
        <v>69840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5"/>
      <c r="F93" s="512">
        <v>83808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5"/>
      <c r="F94" s="512">
        <v>15120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5"/>
      <c r="F95" s="512">
        <v>30240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5"/>
      <c r="F96" s="512">
        <v>35280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5"/>
      <c r="F97" s="512">
        <v>4320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5"/>
      <c r="F98" s="512">
        <v>259200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3" t="s">
        <v>188</v>
      </c>
      <c r="C99" s="514"/>
      <c r="D99" s="514"/>
      <c r="E99" s="515"/>
      <c r="F99" s="156">
        <v>30240</v>
      </c>
      <c r="G99" s="157"/>
      <c r="H99" s="157"/>
      <c r="I99" s="157"/>
      <c r="J99" s="158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5"/>
      <c r="F106" s="222">
        <f>H106*1.2</f>
        <v>58622.400000000001</v>
      </c>
      <c r="G106" s="223">
        <f>H106*1.1</f>
        <v>53737.200000000004</v>
      </c>
      <c r="H106" s="223">
        <v>48852</v>
      </c>
      <c r="I106" s="223">
        <f>H106*0.75</f>
        <v>36639</v>
      </c>
      <c r="J106" s="224">
        <f>H106*0.5</f>
        <v>24426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5"/>
      <c r="F107" s="67">
        <v>10620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5"/>
      <c r="F108" s="67">
        <v>10620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5"/>
      <c r="F109" s="222">
        <f>H109*1.2</f>
        <v>82080</v>
      </c>
      <c r="G109" s="223">
        <f>H109*1.1</f>
        <v>75240</v>
      </c>
      <c r="H109" s="223">
        <v>68400</v>
      </c>
      <c r="I109" s="223">
        <f>H109*0.75</f>
        <v>51300</v>
      </c>
      <c r="J109" s="224">
        <f>H109*0.5</f>
        <v>34200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5"/>
      <c r="F110" s="512">
        <v>15120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5"/>
      <c r="F111" s="512">
        <v>15120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21600</v>
      </c>
      <c r="G112" s="121">
        <f>H112*1.1</f>
        <v>19800</v>
      </c>
      <c r="H112" s="121">
        <v>18000</v>
      </c>
      <c r="I112" s="121">
        <f>H112*0.75</f>
        <v>13500</v>
      </c>
      <c r="J112" s="121">
        <f>H112*0.5</f>
        <v>9000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5"/>
      <c r="G113" s="496"/>
      <c r="H113" s="496"/>
      <c r="I113" s="496"/>
      <c r="J113" s="497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78" activePane="bottomLeft" state="frozen"/>
      <selection activeCell="F133" sqref="F133:J134"/>
      <selection pane="bottomLeft" activeCell="F87" sqref="F87:J8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8510.4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12240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4284 до 72864</v>
      </c>
      <c r="G64" s="217"/>
      <c r="H64" s="217"/>
      <c r="I64" s="217"/>
      <c r="J64" s="21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32688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4">
        <v>28728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4">
        <v>23796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4">
        <v>60732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4">
        <v>72864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4">
        <v>14472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4">
        <v>14472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4">
        <v>21600</v>
      </c>
      <c r="G78" s="281"/>
      <c r="H78" s="281"/>
      <c r="I78" s="281"/>
      <c r="J78" s="282"/>
    </row>
    <row r="79" spans="1:10" ht="36" customHeight="1" x14ac:dyDescent="0.25">
      <c r="A79" s="7"/>
      <c r="B79" s="78" t="s">
        <v>168</v>
      </c>
      <c r="C79" s="79"/>
      <c r="D79" s="79"/>
      <c r="E79" s="36"/>
      <c r="F79" s="194">
        <v>25920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4">
        <v>4284</v>
      </c>
      <c r="G80" s="281"/>
      <c r="H80" s="281"/>
      <c r="I80" s="281"/>
      <c r="J80" s="282"/>
    </row>
    <row r="81" spans="1:10" ht="36" customHeight="1" x14ac:dyDescent="0.25">
      <c r="A81" s="7"/>
      <c r="B81" s="52" t="s">
        <v>170</v>
      </c>
      <c r="C81" s="96"/>
      <c r="D81" s="96"/>
      <c r="E81" s="97"/>
      <c r="F81" s="194">
        <v>15264</v>
      </c>
      <c r="G81" s="281"/>
      <c r="H81" s="281"/>
      <c r="I81" s="281"/>
      <c r="J81" s="282"/>
    </row>
    <row r="82" spans="1:10" ht="36" customHeight="1" x14ac:dyDescent="0.25">
      <c r="B82" s="52" t="s">
        <v>171</v>
      </c>
      <c r="C82" s="96"/>
      <c r="D82" s="96"/>
      <c r="E82" s="97"/>
      <c r="F82" s="194">
        <v>11052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194">
        <v>66240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4">
        <v>14472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4">
        <v>7632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194">
        <v>32508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194">
        <v>39636</v>
      </c>
      <c r="G87" s="281"/>
      <c r="H87" s="281"/>
      <c r="I87" s="281"/>
      <c r="J87" s="282"/>
    </row>
    <row r="88" spans="1:10" ht="36" customHeight="1" x14ac:dyDescent="0.25">
      <c r="A88" s="7"/>
      <c r="B88" s="76" t="s">
        <v>177</v>
      </c>
      <c r="C88" s="77"/>
      <c r="D88" s="77"/>
      <c r="E88" s="53"/>
      <c r="F88" s="194">
        <v>30060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4">
        <v>46080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4">
        <v>40320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4">
        <v>33840</v>
      </c>
      <c r="G91" s="281"/>
      <c r="H91" s="281"/>
      <c r="I91" s="281"/>
      <c r="J91" s="28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4">
        <v>85680</v>
      </c>
      <c r="G92" s="281"/>
      <c r="H92" s="281"/>
      <c r="I92" s="281"/>
      <c r="J92" s="282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4">
        <v>102816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4">
        <v>20880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4">
        <v>20880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4">
        <v>30240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4">
        <v>6480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94">
        <v>92880</v>
      </c>
      <c r="G98" s="281"/>
      <c r="H98" s="281"/>
      <c r="I98" s="281"/>
      <c r="J98" s="28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94">
        <v>20880</v>
      </c>
      <c r="G99" s="281"/>
      <c r="H99" s="281"/>
      <c r="I99" s="281"/>
      <c r="J99" s="282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18619.2</v>
      </c>
      <c r="G106" s="223">
        <f>H106*1.1</f>
        <v>17067.600000000002</v>
      </c>
      <c r="H106" s="223">
        <v>15516</v>
      </c>
      <c r="I106" s="223">
        <f>H106*0.75</f>
        <v>11637</v>
      </c>
      <c r="J106" s="224">
        <f>H106*0.5</f>
        <v>7758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8496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8334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26784</v>
      </c>
      <c r="G109" s="223">
        <f>H109*1.1</f>
        <v>24552.000000000004</v>
      </c>
      <c r="H109" s="223">
        <v>22320</v>
      </c>
      <c r="I109" s="223">
        <f>H109*0.75</f>
        <v>16740</v>
      </c>
      <c r="J109" s="224">
        <f>H109*0.5</f>
        <v>11160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12240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12240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194">
        <v>15516</v>
      </c>
      <c r="G112" s="281"/>
      <c r="H112" s="281"/>
      <c r="I112" s="281"/>
      <c r="J112" s="282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6"/>
  <sheetViews>
    <sheetView view="pageBreakPreview" topLeftCell="B1" zoomScale="50" zoomScaleNormal="60" zoomScaleSheetLayoutView="50" workbookViewId="0">
      <pane ySplit="4" topLeftCell="A144" activePane="bottomLeft" state="frozen"/>
      <selection activeCell="J115" sqref="J115"/>
      <selection pane="bottomLeft" activeCell="Q161" sqref="Q161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4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01.09.2022 года (начало размещения - с 01.10.2022).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38"/>
      <c r="B6" s="336" t="s">
        <v>269</v>
      </c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526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527</v>
      </c>
      <c r="C10" s="35"/>
      <c r="D10" s="35"/>
      <c r="E10" s="36"/>
      <c r="F10" s="539">
        <f>H10*1.2</f>
        <v>802656</v>
      </c>
      <c r="G10" s="539">
        <f>H10*1.1</f>
        <v>735768.00000000012</v>
      </c>
      <c r="H10" s="539">
        <v>668880</v>
      </c>
      <c r="I10" s="539">
        <f>H10*0.75</f>
        <v>501660</v>
      </c>
      <c r="J10" s="539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528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529</v>
      </c>
      <c r="C13" s="35"/>
      <c r="D13" s="35"/>
      <c r="E13" s="36"/>
      <c r="F13" s="539">
        <f>H13*1.2</f>
        <v>987552</v>
      </c>
      <c r="G13" s="539">
        <f>H13*1.1</f>
        <v>905256.00000000012</v>
      </c>
      <c r="H13" s="539">
        <v>822960</v>
      </c>
      <c r="I13" s="539">
        <f>H13*0.75</f>
        <v>617220</v>
      </c>
      <c r="J13" s="539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40" t="s">
        <v>269</v>
      </c>
      <c r="C17" s="541"/>
      <c r="D17" s="541"/>
      <c r="E17" s="541"/>
      <c r="F17" s="541"/>
      <c r="G17" s="541"/>
      <c r="H17" s="541"/>
      <c r="I17" s="541"/>
      <c r="J17" s="542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234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235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353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354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355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356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357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358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359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360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361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362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376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377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378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379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380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381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382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383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384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385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386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387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388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389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390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391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392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393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394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395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396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397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398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399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400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401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402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403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404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405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406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407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408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409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410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411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412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413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414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415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416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417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418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419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420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421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422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423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424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425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212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202" t="s">
        <v>213</v>
      </c>
      <c r="C129" s="203"/>
      <c r="D129" s="203"/>
      <c r="E129" s="204"/>
      <c r="F129" s="216" t="str">
        <f>"Цена от "&amp;MIN(F131:F131,F136:F150)&amp;" до "&amp;MAX(F131:F131,F136:F150)</f>
        <v>Цена от 240 до 835740</v>
      </c>
      <c r="G129" s="217"/>
      <c r="H129" s="217"/>
      <c r="I129" s="217"/>
      <c r="J129" s="218"/>
    </row>
    <row r="130" spans="1:10" ht="24" customHeight="1" thickBot="1" x14ac:dyDescent="0.3">
      <c r="A130" s="7"/>
      <c r="B130" s="27"/>
      <c r="C130" s="28"/>
      <c r="D130" s="28"/>
      <c r="E130" s="29"/>
      <c r="F130" s="185"/>
      <c r="G130" s="214"/>
      <c r="H130" s="214"/>
      <c r="I130" s="214"/>
      <c r="J130" s="215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36" customHeight="1" thickBot="1" x14ac:dyDescent="0.3">
      <c r="A134" s="7"/>
      <c r="B134" s="240" t="s">
        <v>159</v>
      </c>
      <c r="C134" s="241"/>
      <c r="D134" s="241"/>
      <c r="E134" s="242"/>
      <c r="F134" s="80">
        <v>180000</v>
      </c>
      <c r="G134" s="81"/>
      <c r="H134" s="81"/>
      <c r="I134" s="81"/>
      <c r="J134" s="82"/>
    </row>
    <row r="135" spans="1:10" ht="24" customHeight="1" thickBot="1" x14ac:dyDescent="0.3">
      <c r="A135" s="7"/>
      <c r="B135" s="141"/>
      <c r="C135" s="311"/>
      <c r="D135" s="311"/>
      <c r="E135" s="312"/>
      <c r="F135" s="207"/>
      <c r="G135" s="422"/>
      <c r="H135" s="422"/>
      <c r="I135" s="422"/>
      <c r="J135" s="423"/>
    </row>
    <row r="136" spans="1:10" ht="36" customHeight="1" x14ac:dyDescent="0.25">
      <c r="A136" s="7" t="s">
        <v>111</v>
      </c>
      <c r="B136" s="484" t="s">
        <v>160</v>
      </c>
      <c r="C136" s="485"/>
      <c r="D136" s="485"/>
      <c r="E136" s="486"/>
      <c r="F136" s="147">
        <v>189540</v>
      </c>
      <c r="G136" s="148"/>
      <c r="H136" s="148"/>
      <c r="I136" s="148"/>
      <c r="J136" s="149"/>
    </row>
    <row r="137" spans="1:10" ht="36" customHeight="1" x14ac:dyDescent="0.25">
      <c r="A137" s="7" t="s">
        <v>111</v>
      </c>
      <c r="B137" s="354" t="s">
        <v>489</v>
      </c>
      <c r="C137" s="355"/>
      <c r="D137" s="355"/>
      <c r="E137" s="435"/>
      <c r="F137" s="58">
        <v>835740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54" t="s">
        <v>161</v>
      </c>
      <c r="C138" s="355"/>
      <c r="D138" s="355"/>
      <c r="E138" s="435"/>
      <c r="F138" s="58">
        <v>77940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165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166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54" t="s">
        <v>167</v>
      </c>
      <c r="C144" s="355"/>
      <c r="D144" s="355"/>
      <c r="E144" s="435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54" t="s">
        <v>168</v>
      </c>
      <c r="C145" s="355"/>
      <c r="D145" s="355"/>
      <c r="E145" s="435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54" t="s">
        <v>169</v>
      </c>
      <c r="C146" s="355"/>
      <c r="D146" s="355"/>
      <c r="E146" s="435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54" t="s">
        <v>170</v>
      </c>
      <c r="C147" s="355"/>
      <c r="D147" s="355"/>
      <c r="E147" s="435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54" t="s">
        <v>171</v>
      </c>
      <c r="C148" s="355"/>
      <c r="D148" s="355"/>
      <c r="E148" s="435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172</v>
      </c>
      <c r="C149" s="77"/>
      <c r="D149" s="77"/>
      <c r="E149" s="54"/>
      <c r="F149" s="58">
        <v>240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54" t="s">
        <v>173</v>
      </c>
      <c r="C150" s="355"/>
      <c r="D150" s="355"/>
      <c r="E150" s="435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174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175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176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/>
      <c r="B154" s="76" t="s">
        <v>177</v>
      </c>
      <c r="C154" s="77"/>
      <c r="D154" s="77"/>
      <c r="E154" s="53"/>
      <c r="F154" s="58">
        <v>150048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54" t="s">
        <v>178</v>
      </c>
      <c r="C155" s="355"/>
      <c r="D155" s="355"/>
      <c r="E155" s="435"/>
      <c r="F155" s="58">
        <v>1137600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54" t="s">
        <v>490</v>
      </c>
      <c r="C156" s="355"/>
      <c r="D156" s="355"/>
      <c r="E156" s="435"/>
      <c r="F156" s="58">
        <v>1379520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354" t="s">
        <v>179</v>
      </c>
      <c r="C157" s="355"/>
      <c r="D157" s="355"/>
      <c r="E157" s="435"/>
      <c r="F157" s="58">
        <v>468000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180</v>
      </c>
      <c r="C158" s="77"/>
      <c r="D158" s="77"/>
      <c r="E158" s="54"/>
      <c r="F158" s="58">
        <v>3589200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181</v>
      </c>
      <c r="C159" s="77"/>
      <c r="D159" s="77"/>
      <c r="E159" s="54"/>
      <c r="F159" s="58">
        <v>727200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182</v>
      </c>
      <c r="C160" s="77"/>
      <c r="D160" s="77"/>
      <c r="E160" s="54"/>
      <c r="F160" s="58">
        <v>872640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183</v>
      </c>
      <c r="C161" s="77"/>
      <c r="D161" s="77"/>
      <c r="E161" s="54"/>
      <c r="F161" s="58">
        <v>1321200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184</v>
      </c>
      <c r="C162" s="77"/>
      <c r="D162" s="77"/>
      <c r="E162" s="54"/>
      <c r="F162" s="58">
        <v>640800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54" t="s">
        <v>185</v>
      </c>
      <c r="C163" s="355"/>
      <c r="D163" s="355"/>
      <c r="E163" s="435"/>
      <c r="F163" s="58">
        <v>4615200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354" t="s">
        <v>186</v>
      </c>
      <c r="C164" s="355"/>
      <c r="D164" s="355"/>
      <c r="E164" s="435"/>
      <c r="F164" s="58">
        <v>19440</v>
      </c>
      <c r="G164" s="59"/>
      <c r="H164" s="59"/>
      <c r="I164" s="59"/>
      <c r="J164" s="60"/>
    </row>
    <row r="165" spans="1:10" ht="36" customHeight="1" thickBot="1" x14ac:dyDescent="0.3">
      <c r="A165" s="7" t="s">
        <v>113</v>
      </c>
      <c r="B165" s="513" t="s">
        <v>188</v>
      </c>
      <c r="C165" s="514"/>
      <c r="D165" s="514"/>
      <c r="E165" s="515"/>
      <c r="F165" s="401">
        <v>586800</v>
      </c>
      <c r="G165" s="157"/>
      <c r="H165" s="157"/>
      <c r="I165" s="157"/>
      <c r="J165" s="158"/>
    </row>
    <row r="166" spans="1:10" ht="36" customHeight="1" thickBot="1" x14ac:dyDescent="0.3">
      <c r="B166" s="171" t="s">
        <v>190</v>
      </c>
      <c r="C166" s="172"/>
      <c r="D166" s="172"/>
      <c r="E166" s="172"/>
      <c r="F166" s="172"/>
      <c r="G166" s="172"/>
      <c r="H166" s="172"/>
      <c r="I166" s="172"/>
      <c r="J166" s="173"/>
    </row>
    <row r="167" spans="1:10" ht="36" customHeight="1" x14ac:dyDescent="0.25">
      <c r="B167" s="441" t="s">
        <v>481</v>
      </c>
      <c r="C167" s="442"/>
      <c r="D167" s="442"/>
      <c r="E167" s="443"/>
      <c r="F167" s="444">
        <v>300</v>
      </c>
      <c r="G167" s="445"/>
      <c r="H167" s="445"/>
      <c r="I167" s="445"/>
      <c r="J167" s="446"/>
    </row>
    <row r="168" spans="1:10" ht="54" customHeight="1" thickBot="1" x14ac:dyDescent="0.3">
      <c r="B168" s="447" t="s">
        <v>482</v>
      </c>
      <c r="C168" s="448"/>
      <c r="D168" s="448"/>
      <c r="E168" s="449"/>
      <c r="F168" s="450"/>
      <c r="G168" s="451"/>
      <c r="H168" s="451"/>
      <c r="I168" s="451"/>
      <c r="J168" s="452"/>
    </row>
    <row r="169" spans="1:10" ht="36" customHeight="1" x14ac:dyDescent="0.25">
      <c r="B169" s="441" t="s">
        <v>483</v>
      </c>
      <c r="C169" s="442"/>
      <c r="D169" s="442"/>
      <c r="E169" s="443"/>
      <c r="F169" s="444">
        <v>240</v>
      </c>
      <c r="G169" s="445"/>
      <c r="H169" s="445"/>
      <c r="I169" s="445"/>
      <c r="J169" s="446"/>
    </row>
    <row r="170" spans="1:10" ht="54" customHeight="1" thickBot="1" x14ac:dyDescent="0.3">
      <c r="B170" s="447" t="s">
        <v>482</v>
      </c>
      <c r="C170" s="448"/>
      <c r="D170" s="448"/>
      <c r="E170" s="449"/>
      <c r="F170" s="450"/>
      <c r="G170" s="451"/>
      <c r="H170" s="451"/>
      <c r="I170" s="451"/>
      <c r="J170" s="452"/>
    </row>
    <row r="171" spans="1:10" ht="36" customHeight="1" x14ac:dyDescent="0.25">
      <c r="B171" s="441" t="s">
        <v>484</v>
      </c>
      <c r="C171" s="442"/>
      <c r="D171" s="442"/>
      <c r="E171" s="443"/>
      <c r="F171" s="444">
        <v>120</v>
      </c>
      <c r="G171" s="445"/>
      <c r="H171" s="445"/>
      <c r="I171" s="445"/>
      <c r="J171" s="446"/>
    </row>
    <row r="172" spans="1:10" ht="54" customHeight="1" thickBot="1" x14ac:dyDescent="0.3">
      <c r="B172" s="447" t="s">
        <v>485</v>
      </c>
      <c r="C172" s="448"/>
      <c r="D172" s="448"/>
      <c r="E172" s="449"/>
      <c r="F172" s="450"/>
      <c r="G172" s="451"/>
      <c r="H172" s="451"/>
      <c r="I172" s="451"/>
      <c r="J172" s="452"/>
    </row>
    <row r="173" spans="1:10" ht="36" customHeight="1" x14ac:dyDescent="0.25">
      <c r="B173" s="441" t="s">
        <v>486</v>
      </c>
      <c r="C173" s="442"/>
      <c r="D173" s="442"/>
      <c r="E173" s="443"/>
      <c r="F173" s="444">
        <v>360</v>
      </c>
      <c r="G173" s="445"/>
      <c r="H173" s="445"/>
      <c r="I173" s="445"/>
      <c r="J173" s="446"/>
    </row>
    <row r="174" spans="1:10" ht="54" customHeight="1" thickBot="1" x14ac:dyDescent="0.3">
      <c r="B174" s="447" t="s">
        <v>482</v>
      </c>
      <c r="C174" s="448"/>
      <c r="D174" s="448"/>
      <c r="E174" s="449"/>
      <c r="F174" s="450"/>
      <c r="G174" s="451"/>
      <c r="H174" s="451"/>
      <c r="I174" s="451"/>
      <c r="J174" s="452"/>
    </row>
    <row r="175" spans="1:10" ht="36" customHeight="1" x14ac:dyDescent="0.25">
      <c r="B175" s="441" t="s">
        <v>487</v>
      </c>
      <c r="C175" s="442"/>
      <c r="D175" s="442"/>
      <c r="E175" s="443"/>
      <c r="F175" s="444">
        <v>300</v>
      </c>
      <c r="G175" s="445"/>
      <c r="H175" s="445"/>
      <c r="I175" s="445"/>
      <c r="J175" s="446"/>
    </row>
    <row r="176" spans="1:10" ht="54" customHeight="1" thickBot="1" x14ac:dyDescent="0.3">
      <c r="B176" s="447" t="s">
        <v>482</v>
      </c>
      <c r="C176" s="448"/>
      <c r="D176" s="448"/>
      <c r="E176" s="449"/>
      <c r="F176" s="450"/>
      <c r="G176" s="451"/>
      <c r="H176" s="451"/>
      <c r="I176" s="451"/>
      <c r="J176" s="452"/>
    </row>
    <row r="177" spans="1:10" ht="36" customHeight="1" x14ac:dyDescent="0.25">
      <c r="B177" s="441" t="s">
        <v>488</v>
      </c>
      <c r="C177" s="442"/>
      <c r="D177" s="442"/>
      <c r="E177" s="443"/>
      <c r="F177" s="444">
        <v>150</v>
      </c>
      <c r="G177" s="445"/>
      <c r="H177" s="445"/>
      <c r="I177" s="445"/>
      <c r="J177" s="446"/>
    </row>
    <row r="178" spans="1:10" ht="54" customHeight="1" thickBot="1" x14ac:dyDescent="0.3">
      <c r="B178" s="447" t="s">
        <v>485</v>
      </c>
      <c r="C178" s="448"/>
      <c r="D178" s="448"/>
      <c r="E178" s="449"/>
      <c r="F178" s="450"/>
      <c r="G178" s="451"/>
      <c r="H178" s="451"/>
      <c r="I178" s="451"/>
      <c r="J178" s="452"/>
    </row>
    <row r="179" spans="1:10" ht="37.5" customHeight="1" thickBot="1" x14ac:dyDescent="0.3">
      <c r="B179" s="447" t="s">
        <v>191</v>
      </c>
      <c r="C179" s="448"/>
      <c r="D179" s="448"/>
      <c r="E179" s="449"/>
      <c r="F179" s="456">
        <v>60</v>
      </c>
      <c r="G179" s="457"/>
      <c r="H179" s="457"/>
      <c r="I179" s="457"/>
      <c r="J179" s="458"/>
    </row>
    <row r="180" spans="1:10" ht="33" customHeight="1" thickBot="1" x14ac:dyDescent="0.3">
      <c r="B180" s="447" t="s">
        <v>192</v>
      </c>
      <c r="C180" s="448"/>
      <c r="D180" s="448"/>
      <c r="E180" s="449"/>
      <c r="F180" s="456">
        <v>99</v>
      </c>
      <c r="G180" s="457"/>
      <c r="H180" s="457"/>
      <c r="I180" s="457"/>
      <c r="J180" s="458"/>
    </row>
    <row r="181" spans="1:10" ht="34.5" customHeight="1" thickBot="1" x14ac:dyDescent="0.3">
      <c r="B181" s="447" t="s">
        <v>193</v>
      </c>
      <c r="C181" s="448"/>
      <c r="D181" s="448"/>
      <c r="E181" s="449"/>
      <c r="F181" s="456">
        <v>150</v>
      </c>
      <c r="G181" s="457"/>
      <c r="H181" s="457"/>
      <c r="I181" s="457"/>
      <c r="J181" s="458"/>
    </row>
    <row r="182" spans="1:10" ht="39" customHeight="1" thickBot="1" x14ac:dyDescent="0.3">
      <c r="B182" s="447" t="s">
        <v>172</v>
      </c>
      <c r="C182" s="448"/>
      <c r="D182" s="448"/>
      <c r="E182" s="449"/>
      <c r="F182" s="456">
        <v>40</v>
      </c>
      <c r="G182" s="457"/>
      <c r="H182" s="457"/>
      <c r="I182" s="457"/>
      <c r="J182" s="458"/>
    </row>
    <row r="183" spans="1:10" ht="36" customHeight="1" thickBot="1" x14ac:dyDescent="0.3">
      <c r="A183" s="7"/>
      <c r="B183" s="18" t="s">
        <v>194</v>
      </c>
      <c r="C183" s="19"/>
      <c r="D183" s="19"/>
      <c r="E183" s="20"/>
      <c r="F183" s="216"/>
      <c r="G183" s="217"/>
      <c r="H183" s="217"/>
      <c r="I183" s="217"/>
      <c r="J183" s="218"/>
    </row>
    <row r="184" spans="1:10" ht="36" customHeight="1" x14ac:dyDescent="0.25">
      <c r="A184" s="7" t="s">
        <v>111</v>
      </c>
      <c r="B184" s="354" t="s">
        <v>225</v>
      </c>
      <c r="C184" s="355"/>
      <c r="D184" s="355"/>
      <c r="E184" s="435"/>
      <c r="F184" s="58">
        <v>61740</v>
      </c>
      <c r="G184" s="59"/>
      <c r="H184" s="59"/>
      <c r="I184" s="59"/>
      <c r="J184" s="60"/>
    </row>
    <row r="185" spans="1:10" ht="36" customHeight="1" x14ac:dyDescent="0.25">
      <c r="A185" s="7" t="s">
        <v>111</v>
      </c>
      <c r="B185" s="354" t="s">
        <v>196</v>
      </c>
      <c r="C185" s="355"/>
      <c r="D185" s="355"/>
      <c r="E185" s="435"/>
      <c r="F185" s="58">
        <v>61740</v>
      </c>
      <c r="G185" s="59"/>
      <c r="H185" s="59"/>
      <c r="I185" s="59"/>
      <c r="J185" s="60"/>
    </row>
    <row r="186" spans="1:10" ht="36" customHeight="1" x14ac:dyDescent="0.25">
      <c r="A186" s="7" t="s">
        <v>111</v>
      </c>
      <c r="B186" s="354" t="s">
        <v>197</v>
      </c>
      <c r="C186" s="355"/>
      <c r="D186" s="355"/>
      <c r="E186" s="435"/>
      <c r="F186" s="58">
        <v>31140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354" t="s">
        <v>315</v>
      </c>
      <c r="C187" s="355"/>
      <c r="D187" s="355"/>
      <c r="E187" s="435"/>
      <c r="F187" s="58">
        <v>370800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54" t="s">
        <v>231</v>
      </c>
      <c r="C188" s="355"/>
      <c r="D188" s="355"/>
      <c r="E188" s="435"/>
      <c r="F188" s="58">
        <v>370800</v>
      </c>
      <c r="G188" s="59"/>
      <c r="H188" s="59"/>
      <c r="I188" s="59"/>
      <c r="J188" s="60"/>
    </row>
    <row r="189" spans="1:10" ht="36" customHeight="1" x14ac:dyDescent="0.25">
      <c r="A189" s="7" t="s">
        <v>113</v>
      </c>
      <c r="B189" s="354" t="s">
        <v>200</v>
      </c>
      <c r="C189" s="355"/>
      <c r="D189" s="355"/>
      <c r="E189" s="435"/>
      <c r="F189" s="58">
        <v>187200</v>
      </c>
      <c r="G189" s="59"/>
      <c r="H189" s="59"/>
      <c r="I189" s="59"/>
      <c r="J189" s="60"/>
    </row>
    <row r="190" spans="1:10" ht="36" customHeight="1" x14ac:dyDescent="0.25">
      <c r="A190" s="7"/>
      <c r="B190" s="76" t="s">
        <v>201</v>
      </c>
      <c r="C190" s="77"/>
      <c r="D190" s="77"/>
      <c r="E190" s="54"/>
      <c r="F190" s="58">
        <v>61740</v>
      </c>
      <c r="G190" s="59"/>
      <c r="H190" s="59"/>
      <c r="I190" s="59"/>
      <c r="J190" s="60"/>
    </row>
    <row r="191" spans="1:10" ht="54" customHeight="1" thickBot="1" x14ac:dyDescent="0.3">
      <c r="A191" s="7"/>
      <c r="B191" s="361" t="s">
        <v>202</v>
      </c>
      <c r="C191" s="362"/>
      <c r="D191" s="362"/>
      <c r="E191" s="363"/>
      <c r="F191" s="495"/>
      <c r="G191" s="496"/>
      <c r="H191" s="496"/>
      <c r="I191" s="496"/>
      <c r="J191" s="497"/>
    </row>
    <row r="192" spans="1:10" ht="36" customHeight="1" thickBot="1" x14ac:dyDescent="0.3">
      <c r="A192" s="7"/>
      <c r="B192" s="122" t="s">
        <v>190</v>
      </c>
      <c r="C192" s="123"/>
      <c r="D192" s="123"/>
      <c r="E192" s="123"/>
      <c r="F192" s="123"/>
      <c r="G192" s="123"/>
      <c r="H192" s="123"/>
      <c r="I192" s="123"/>
      <c r="J192" s="124"/>
    </row>
    <row r="193" spans="1:10" ht="36" customHeight="1" x14ac:dyDescent="0.25">
      <c r="A193" s="7"/>
      <c r="B193" s="78" t="s">
        <v>203</v>
      </c>
      <c r="C193" s="79"/>
      <c r="D193" s="79"/>
      <c r="E193" s="36"/>
      <c r="F193" s="80">
        <v>200</v>
      </c>
      <c r="G193" s="81"/>
      <c r="H193" s="81"/>
      <c r="I193" s="81"/>
      <c r="J193" s="82"/>
    </row>
    <row r="194" spans="1:10" ht="36" customHeight="1" x14ac:dyDescent="0.25">
      <c r="A194" s="7"/>
      <c r="B194" s="76" t="s">
        <v>204</v>
      </c>
      <c r="C194" s="77"/>
      <c r="D194" s="77"/>
      <c r="E194" s="54"/>
      <c r="F194" s="67">
        <v>105</v>
      </c>
      <c r="G194" s="68"/>
      <c r="H194" s="68"/>
      <c r="I194" s="68"/>
      <c r="J194" s="69"/>
    </row>
    <row r="195" spans="1:10" ht="36" customHeight="1" x14ac:dyDescent="0.25">
      <c r="A195" s="7"/>
      <c r="B195" s="76" t="s">
        <v>205</v>
      </c>
      <c r="C195" s="77"/>
      <c r="D195" s="77"/>
      <c r="E195" s="54"/>
      <c r="F195" s="67">
        <v>105</v>
      </c>
      <c r="G195" s="68"/>
      <c r="H195" s="68"/>
      <c r="I195" s="68"/>
      <c r="J195" s="69"/>
    </row>
    <row r="196" spans="1:10" ht="36" customHeight="1" x14ac:dyDescent="0.25">
      <c r="A196" s="7"/>
      <c r="B196" s="76" t="s">
        <v>206</v>
      </c>
      <c r="C196" s="77"/>
      <c r="D196" s="77"/>
      <c r="E196" s="54"/>
      <c r="F196" s="67">
        <v>200</v>
      </c>
      <c r="G196" s="68"/>
      <c r="H196" s="68"/>
      <c r="I196" s="68"/>
      <c r="J196" s="69"/>
    </row>
    <row r="197" spans="1:10" ht="36" customHeight="1" thickBot="1" x14ac:dyDescent="0.3">
      <c r="A197" s="7"/>
      <c r="B197" s="76" t="s">
        <v>207</v>
      </c>
      <c r="C197" s="77"/>
      <c r="D197" s="77"/>
      <c r="E197" s="54"/>
      <c r="F197" s="67">
        <v>200</v>
      </c>
      <c r="G197" s="68"/>
      <c r="H197" s="68"/>
      <c r="I197" s="68"/>
      <c r="J197" s="69"/>
    </row>
    <row r="198" spans="1:10" ht="24" customHeight="1" thickBot="1" x14ac:dyDescent="0.3">
      <c r="A198" s="7"/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54" customHeight="1" thickBot="1" x14ac:dyDescent="0.3">
      <c r="A199" s="7" t="s">
        <v>111</v>
      </c>
      <c r="B199" s="165" t="s">
        <v>316</v>
      </c>
      <c r="C199" s="166"/>
      <c r="D199" s="166"/>
      <c r="E199" s="167"/>
      <c r="F199" s="102"/>
      <c r="G199" s="103"/>
      <c r="H199" s="103"/>
      <c r="I199" s="103"/>
      <c r="J199" s="104"/>
    </row>
    <row r="200" spans="1:10" ht="36" customHeight="1" thickBot="1" x14ac:dyDescent="0.3">
      <c r="A200" s="7" t="s">
        <v>111</v>
      </c>
      <c r="B200" s="459" t="s">
        <v>317</v>
      </c>
      <c r="C200" s="460"/>
      <c r="D200" s="460"/>
      <c r="E200" s="461"/>
      <c r="F200" s="370"/>
      <c r="G200" s="370"/>
      <c r="H200" s="370"/>
      <c r="I200" s="370"/>
      <c r="J200" s="371"/>
    </row>
    <row r="201" spans="1:10" ht="21" customHeight="1" x14ac:dyDescent="0.25">
      <c r="A201" s="7"/>
      <c r="B201" s="125"/>
      <c r="C201" s="126"/>
      <c r="D201" s="126"/>
      <c r="E201" s="126"/>
      <c r="F201" s="127"/>
      <c r="G201" s="127"/>
      <c r="H201" s="127"/>
      <c r="I201" s="127"/>
      <c r="J201" s="127"/>
    </row>
    <row r="202" spans="1:10" ht="67.5" customHeight="1" x14ac:dyDescent="0.25">
      <c r="A202" s="7"/>
      <c r="B202" s="128" t="s">
        <v>319</v>
      </c>
      <c r="C202" s="128"/>
      <c r="D202" s="128"/>
      <c r="E202" s="128"/>
      <c r="F202" s="128"/>
      <c r="G202" s="128"/>
      <c r="H202" s="128"/>
      <c r="I202" s="128"/>
      <c r="J202" s="128"/>
    </row>
    <row r="203" spans="1:10" ht="21" x14ac:dyDescent="0.25">
      <c r="A203" s="7" t="s">
        <v>113</v>
      </c>
      <c r="B203" s="130" t="s">
        <v>210</v>
      </c>
      <c r="C203" s="130"/>
      <c r="D203" s="130"/>
      <c r="E203" s="130"/>
      <c r="F203" s="130"/>
      <c r="G203" s="130"/>
      <c r="H203" s="130"/>
      <c r="I203" s="130"/>
      <c r="J203" s="130"/>
    </row>
    <row r="204" spans="1:10" s="180" customFormat="1" ht="20.100000000000001" customHeight="1" x14ac:dyDescent="0.25">
      <c r="B204" s="424"/>
      <c r="F204" s="425"/>
      <c r="G204" s="425"/>
      <c r="H204" s="425"/>
      <c r="I204" s="425"/>
      <c r="J204" s="425"/>
    </row>
    <row r="205" spans="1:10" s="245" customFormat="1" ht="36" customHeight="1" thickBot="1" x14ac:dyDescent="0.3">
      <c r="B205" s="246" t="s">
        <v>254</v>
      </c>
      <c r="C205" s="246"/>
      <c r="D205" s="246"/>
      <c r="E205" s="246"/>
      <c r="F205" s="246"/>
      <c r="G205" s="246"/>
      <c r="H205" s="246"/>
      <c r="I205" s="246"/>
    </row>
    <row r="206" spans="1:10" s="133" customFormat="1" ht="36" customHeight="1" thickBot="1" x14ac:dyDescent="0.3">
      <c r="B206" s="247" t="s">
        <v>255</v>
      </c>
      <c r="C206" s="248"/>
      <c r="D206" s="248"/>
      <c r="E206" s="248"/>
      <c r="F206" s="248"/>
      <c r="G206" s="248"/>
      <c r="H206" s="248"/>
      <c r="I206" s="249"/>
    </row>
    <row r="207" spans="1:10" ht="81" customHeight="1" thickBot="1" x14ac:dyDescent="0.3">
      <c r="B207" s="250" t="s">
        <v>256</v>
      </c>
      <c r="C207" s="251"/>
      <c r="D207" s="252" t="s">
        <v>257</v>
      </c>
      <c r="E207" s="253"/>
      <c r="F207" s="254"/>
      <c r="G207" s="255" t="s">
        <v>258</v>
      </c>
      <c r="H207" s="255"/>
      <c r="I207" s="256"/>
    </row>
    <row r="208" spans="1:10" ht="36" customHeight="1" x14ac:dyDescent="0.25">
      <c r="B208" s="257" t="s">
        <v>259</v>
      </c>
      <c r="C208" s="258"/>
      <c r="D208" s="259" t="s">
        <v>260</v>
      </c>
      <c r="E208" s="260"/>
      <c r="F208" s="260"/>
      <c r="G208" s="261">
        <v>1500</v>
      </c>
      <c r="H208" s="262"/>
      <c r="I208" s="263"/>
    </row>
    <row r="209" spans="1:10" ht="36" customHeight="1" x14ac:dyDescent="0.25">
      <c r="B209" s="264" t="s">
        <v>261</v>
      </c>
      <c r="C209" s="265"/>
      <c r="D209" s="266"/>
      <c r="E209" s="267"/>
      <c r="F209" s="267"/>
      <c r="G209" s="268">
        <v>1380</v>
      </c>
      <c r="H209" s="269"/>
      <c r="I209" s="270"/>
    </row>
    <row r="210" spans="1:10" ht="36" customHeight="1" x14ac:dyDescent="0.25">
      <c r="B210" s="264" t="s">
        <v>262</v>
      </c>
      <c r="C210" s="265"/>
      <c r="D210" s="266"/>
      <c r="E210" s="267"/>
      <c r="F210" s="267"/>
      <c r="G210" s="268">
        <v>1290</v>
      </c>
      <c r="H210" s="269"/>
      <c r="I210" s="270"/>
    </row>
    <row r="211" spans="1:10" ht="54" customHeight="1" thickBot="1" x14ac:dyDescent="0.3">
      <c r="B211" s="271" t="s">
        <v>263</v>
      </c>
      <c r="C211" s="272"/>
      <c r="D211" s="273"/>
      <c r="E211" s="274"/>
      <c r="F211" s="274"/>
      <c r="G211" s="275">
        <v>1170</v>
      </c>
      <c r="H211" s="276"/>
      <c r="I211" s="277"/>
    </row>
    <row r="212" spans="1:10" ht="16.5" customHeight="1" x14ac:dyDescent="0.25">
      <c r="B212" s="372"/>
      <c r="C212" s="372"/>
      <c r="D212" s="373"/>
      <c r="E212" s="373"/>
      <c r="F212" s="373"/>
      <c r="G212" s="374"/>
      <c r="H212" s="373"/>
      <c r="I212" s="373"/>
    </row>
    <row r="213" spans="1:10" ht="40.5" customHeight="1" x14ac:dyDescent="0.25">
      <c r="A213" s="7"/>
      <c r="B213" s="132" t="s">
        <v>211</v>
      </c>
      <c r="C213" s="132"/>
      <c r="D213" s="132"/>
      <c r="E213" s="132"/>
      <c r="F213" s="132"/>
      <c r="G213" s="132"/>
      <c r="H213" s="132"/>
      <c r="I213" s="132"/>
      <c r="J213" s="132"/>
    </row>
    <row r="214" spans="1:10" ht="23.25" x14ac:dyDescent="0.25">
      <c r="A214" s="375" t="s">
        <v>320</v>
      </c>
      <c r="B214" s="375"/>
      <c r="C214" s="375"/>
      <c r="D214" s="375"/>
      <c r="E214" s="375"/>
      <c r="F214" s="375"/>
      <c r="G214" s="375"/>
      <c r="H214" s="375"/>
    </row>
    <row r="215" spans="1:10" ht="25.5" x14ac:dyDescent="0.35">
      <c r="A215" s="376" t="s">
        <v>321</v>
      </c>
      <c r="B215" s="376"/>
      <c r="C215" s="376"/>
      <c r="D215" s="376"/>
      <c r="E215" s="377" t="s">
        <v>322</v>
      </c>
      <c r="F215" s="378"/>
      <c r="G215" s="378"/>
    </row>
    <row r="216" spans="1:10" ht="25.5" x14ac:dyDescent="0.35">
      <c r="A216" s="379" t="s">
        <v>323</v>
      </c>
      <c r="B216" s="379"/>
      <c r="C216" s="379"/>
      <c r="D216" s="379"/>
      <c r="E216" s="380">
        <v>1</v>
      </c>
      <c r="F216" s="378"/>
      <c r="G216" s="378"/>
    </row>
    <row r="217" spans="1:10" ht="25.5" x14ac:dyDescent="0.35">
      <c r="A217" s="379">
        <v>2</v>
      </c>
      <c r="B217" s="379"/>
      <c r="C217" s="379"/>
      <c r="D217" s="379"/>
      <c r="E217" s="381">
        <v>1.1000000000000001</v>
      </c>
      <c r="F217" s="378"/>
      <c r="G217" s="378"/>
    </row>
    <row r="218" spans="1:10" ht="25.5" x14ac:dyDescent="0.35">
      <c r="A218" s="379">
        <v>3</v>
      </c>
      <c r="B218" s="379"/>
      <c r="C218" s="379"/>
      <c r="D218" s="379"/>
      <c r="E218" s="381">
        <v>1.2</v>
      </c>
      <c r="F218" s="378"/>
      <c r="G218" s="378"/>
    </row>
    <row r="219" spans="1:10" ht="25.5" x14ac:dyDescent="0.35">
      <c r="A219" s="379" t="s">
        <v>324</v>
      </c>
      <c r="B219" s="379"/>
      <c r="C219" s="379"/>
      <c r="D219" s="379"/>
      <c r="E219" s="381">
        <v>1.25</v>
      </c>
      <c r="F219" s="378"/>
      <c r="G219" s="378"/>
    </row>
    <row r="220" spans="1:10" ht="25.5" x14ac:dyDescent="0.35">
      <c r="A220" s="379" t="s">
        <v>325</v>
      </c>
      <c r="B220" s="379"/>
      <c r="C220" s="379"/>
      <c r="D220" s="379"/>
      <c r="E220" s="381">
        <v>1.3</v>
      </c>
      <c r="F220" s="378"/>
      <c r="G220" s="378"/>
    </row>
    <row r="221" spans="1:10" ht="25.5" x14ac:dyDescent="0.35">
      <c r="A221" s="379" t="s">
        <v>326</v>
      </c>
      <c r="B221" s="379"/>
      <c r="C221" s="379"/>
      <c r="D221" s="379"/>
      <c r="E221" s="381">
        <v>1.35</v>
      </c>
      <c r="F221" s="378"/>
      <c r="G221" s="378"/>
    </row>
    <row r="222" spans="1:10" ht="25.5" x14ac:dyDescent="0.35">
      <c r="A222" s="379" t="s">
        <v>327</v>
      </c>
      <c r="B222" s="379"/>
      <c r="C222" s="379"/>
      <c r="D222" s="379"/>
      <c r="E222" s="381">
        <v>1.4</v>
      </c>
      <c r="F222" s="378"/>
      <c r="G222" s="378"/>
    </row>
    <row r="223" spans="1:10" ht="25.5" x14ac:dyDescent="0.35">
      <c r="A223" s="379" t="s">
        <v>328</v>
      </c>
      <c r="B223" s="379"/>
      <c r="C223" s="379"/>
      <c r="D223" s="379"/>
      <c r="E223" s="381">
        <v>1.45</v>
      </c>
      <c r="F223" s="378"/>
      <c r="G223" s="378"/>
    </row>
    <row r="224" spans="1:10" ht="25.5" x14ac:dyDescent="0.35">
      <c r="A224" s="379" t="s">
        <v>329</v>
      </c>
      <c r="B224" s="379"/>
      <c r="C224" s="379"/>
      <c r="D224" s="379"/>
      <c r="E224" s="381">
        <v>1.5</v>
      </c>
      <c r="F224" s="378"/>
      <c r="G224" s="378"/>
    </row>
    <row r="225" spans="1:8" ht="25.5" x14ac:dyDescent="0.35">
      <c r="A225" s="379" t="s">
        <v>330</v>
      </c>
      <c r="B225" s="379"/>
      <c r="C225" s="379"/>
      <c r="D225" s="379"/>
      <c r="E225" s="381">
        <v>2</v>
      </c>
      <c r="F225" s="378"/>
      <c r="G225" s="378"/>
    </row>
    <row r="226" spans="1:8" ht="53.25" customHeight="1" x14ac:dyDescent="0.25">
      <c r="A226" s="382" t="s">
        <v>525</v>
      </c>
      <c r="B226" s="382"/>
      <c r="C226" s="382"/>
      <c r="D226" s="382"/>
      <c r="E226" s="382"/>
      <c r="F226" s="382"/>
      <c r="G226" s="382"/>
      <c r="H226" s="382"/>
    </row>
  </sheetData>
  <sheetProtection selectLockedCells="1" selectUnlockedCells="1"/>
  <mergeCells count="410">
    <mergeCell ref="A225:D225"/>
    <mergeCell ref="A226:H226"/>
    <mergeCell ref="A219:D219"/>
    <mergeCell ref="A220:D220"/>
    <mergeCell ref="A221:D221"/>
    <mergeCell ref="A222:D222"/>
    <mergeCell ref="A223:D223"/>
    <mergeCell ref="A224:D224"/>
    <mergeCell ref="B213:J213"/>
    <mergeCell ref="A214:H214"/>
    <mergeCell ref="A215:D215"/>
    <mergeCell ref="A216:D216"/>
    <mergeCell ref="A217:D217"/>
    <mergeCell ref="A218:D218"/>
    <mergeCell ref="B208:C208"/>
    <mergeCell ref="D208:F211"/>
    <mergeCell ref="G208:I208"/>
    <mergeCell ref="B209:C209"/>
    <mergeCell ref="G209:I209"/>
    <mergeCell ref="B210:C210"/>
    <mergeCell ref="G210:I210"/>
    <mergeCell ref="B211:C211"/>
    <mergeCell ref="G211:I211"/>
    <mergeCell ref="B203:J203"/>
    <mergeCell ref="B205:I205"/>
    <mergeCell ref="B206:I206"/>
    <mergeCell ref="B207:C207"/>
    <mergeCell ref="D207:F207"/>
    <mergeCell ref="G207:I207"/>
    <mergeCell ref="B198:E198"/>
    <mergeCell ref="F198:J198"/>
    <mergeCell ref="B199:E199"/>
    <mergeCell ref="F199:J199"/>
    <mergeCell ref="B200:E200"/>
    <mergeCell ref="B202:J202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5:E175"/>
    <mergeCell ref="F175:J176"/>
    <mergeCell ref="B176:E176"/>
    <mergeCell ref="B177:E177"/>
    <mergeCell ref="F177:J178"/>
    <mergeCell ref="B178:E178"/>
    <mergeCell ref="B171:E171"/>
    <mergeCell ref="F171:J172"/>
    <mergeCell ref="B172:E172"/>
    <mergeCell ref="B173:E173"/>
    <mergeCell ref="F173:J174"/>
    <mergeCell ref="B174:E174"/>
    <mergeCell ref="B166:J166"/>
    <mergeCell ref="B167:E167"/>
    <mergeCell ref="F167:J168"/>
    <mergeCell ref="B168:E168"/>
    <mergeCell ref="B169:E169"/>
    <mergeCell ref="F169:J170"/>
    <mergeCell ref="B170:E170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2023-10-04T07:38:16Z</dcterms:modified>
</cp:coreProperties>
</file>